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120" windowWidth="19160" windowHeight="12340" activeTab="3"/>
  </bookViews>
  <sheets>
    <sheet name="GUIDE" sheetId="1" r:id="rId1"/>
    <sheet name="WP#1" sheetId="2" r:id="rId2"/>
    <sheet name="NY#1" sheetId="3" r:id="rId3"/>
    <sheet name="DC#1" sheetId="4" r:id="rId4"/>
    <sheet name="DC#2" sheetId="5" r:id="rId5"/>
    <sheet name="DS#3" sheetId="6" r:id="rId6"/>
    <sheet name="BO#1" sheetId="7" r:id="rId7"/>
    <sheet name="NF#1" sheetId="8" r:id="rId8"/>
    <sheet name="NF#2" sheetId="9" r:id="rId9"/>
    <sheet name="NF#3" sheetId="10" r:id="rId10"/>
    <sheet name="NF#4" sheetId="11" r:id="rId11"/>
    <sheet name="NT#5" sheetId="12" r:id="rId12"/>
    <sheet name="NT#6" sheetId="13" r:id="rId13"/>
    <sheet name="DN#1" sheetId="14" r:id="rId14"/>
    <sheet name="DN#2" sheetId="15" r:id="rId15"/>
    <sheet name="TP#1" sheetId="16" r:id="rId16"/>
    <sheet name="EDI+BRK LIST" sheetId="17" r:id="rId17"/>
    <sheet name="EC NY上车" sheetId="18" r:id="rId18"/>
    <sheet name="BUS#18 AP8C" sheetId="19" r:id="rId19"/>
    <sheet name="BUS#19 康宁接驳" sheetId="20" r:id="rId20"/>
    <sheet name="BUS#21 NY5C" sheetId="21" r:id="rId21"/>
    <sheet name="美东接驳" sheetId="22" r:id="rId22"/>
  </sheets>
  <definedNames>
    <definedName name="_xlnm.Print_Area" localSheetId="7">'NF#1'!$A$1:$S$25</definedName>
    <definedName name="Z_2282442D_68FC_45AB_B1DB_5F1422BCF6A9_.wvu.PrintArea" localSheetId="7" hidden="1">'NF#1'!$A$1:$S$25</definedName>
    <definedName name="Z_7D60AAE2_A0A1_41DC_9D9C_F6707F914EC6_.wvu.PrintArea" localSheetId="7" hidden="1">'NF#1'!$A$1:$S$25</definedName>
    <definedName name="Z_97C7C10C_C958_4BBD_9330_BBF29A91CAB6_.wvu.PrintArea" localSheetId="7" hidden="1">'NF#1'!$A$1:$S$25</definedName>
    <definedName name="Z_B3431D14_DA1D_42CD_AECD_DC76F932C18F_.wvu.PrintArea" localSheetId="7" hidden="1">'NF#1'!$A$1:$S$25</definedName>
    <definedName name="Z_BA59269D_00FA_4384_AE03_5E329FB0A2F3_.wvu.PrintArea" localSheetId="7" hidden="1">'NF#1'!$A$1:$S$25</definedName>
    <definedName name="Z_D4656EEE_F1F0_44C0_BACB_E77B48D5A874_.wvu.PrintArea" localSheetId="7" hidden="1">'NF#1'!$A$1:$S$25</definedName>
    <definedName name="Z_EDCD6C43_2E68_E544_A819_E89E2EF03960_.wvu.PrintArea" localSheetId="7" hidden="1">'NF#1'!$A$1:$S$25</definedName>
  </definedNames>
  <calcPr calcId="140001" concurrentCalc="0"/>
  <customWorkbookViews>
    <customWorkbookView name="Frances Lee - Personal View" guid="{B3431D14-DA1D-42CD-AECD-DC76F932C18F}" mergeInterval="0" personalView="1" maximized="1" windowWidth="1284" windowHeight="839" activeSheetId="3"/>
    <customWorkbookView name="Lynn Zheng - Personal View" guid="{D4656EEE-F1F0-44C0-BACB-E77B48D5A874}" mergeInterval="0" personalView="1" maximized="1" windowWidth="1676" windowHeight="825" activeSheetId="3" showComments="commIndAndComment"/>
    <customWorkbookView name="Janet Liang - Personal View" guid="{BA59269D-00FA-4384-AE03-5E329FB0A2F3}" mergeInterval="0" personalView="1" maximized="1" windowWidth="1916" windowHeight="855" activeSheetId="5"/>
    <customWorkbookView name="Elaine Wu - Personal View" guid="{97C7C10C-C958-4BBD-9330-BBF29A91CAB6}" mergeInterval="0" personalView="1" maximized="1" windowWidth="1916" windowHeight="855" activeSheetId="22"/>
    <customWorkbookView name="Rita Li - Personal View" guid="{7D60AAE2-A0A1-41DC-9D9C-F6707F914EC6}" mergeInterval="0" personalView="1" maximized="1" windowWidth="1916" windowHeight="855" activeSheetId="21"/>
    <customWorkbookView name="Sean Lu - 个人视图" guid="{EDCD6C43-2E68-E544-A819-E89E2EF03960}" mergeInterval="0" personalView="1" yWindow="60" windowWidth="958" windowHeight="563" activeSheetId="4"/>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4" i="3" l="1"/>
  <c r="F11" i="6"/>
  <c r="D106" i="22"/>
  <c r="C106" i="22"/>
  <c r="D99" i="22"/>
  <c r="C99" i="22"/>
  <c r="D92" i="22"/>
  <c r="C92" i="22"/>
  <c r="D85" i="22"/>
  <c r="C85" i="22"/>
  <c r="D73" i="22"/>
  <c r="C73" i="22"/>
  <c r="D66" i="22"/>
  <c r="C66" i="22"/>
  <c r="D42" i="22"/>
  <c r="C42" i="22"/>
  <c r="D29" i="22"/>
  <c r="C29" i="22"/>
  <c r="D10" i="22"/>
  <c r="C10" i="22"/>
  <c r="Q28" i="21"/>
  <c r="P28" i="21"/>
  <c r="F19" i="21"/>
  <c r="E19" i="21"/>
  <c r="N12" i="21"/>
  <c r="N10" i="21"/>
  <c r="N9" i="21"/>
  <c r="N6" i="21"/>
  <c r="N13" i="21"/>
  <c r="N3" i="21"/>
  <c r="Q28" i="20"/>
  <c r="P28" i="20"/>
  <c r="F19" i="20"/>
  <c r="E19" i="20"/>
  <c r="N12" i="20"/>
  <c r="N9" i="20"/>
  <c r="N6" i="20"/>
  <c r="N13" i="20"/>
  <c r="N3" i="20"/>
  <c r="Q28" i="19"/>
  <c r="P28" i="19"/>
  <c r="F19" i="19"/>
  <c r="E19" i="19"/>
  <c r="N12" i="19"/>
  <c r="N10" i="19"/>
  <c r="N9" i="19"/>
  <c r="N6" i="19"/>
  <c r="N13" i="19"/>
  <c r="N3" i="19"/>
  <c r="E35" i="17"/>
  <c r="E18" i="17"/>
  <c r="F24" i="10"/>
  <c r="E24" i="10"/>
  <c r="F25" i="9"/>
  <c r="E25" i="9"/>
  <c r="F23" i="11"/>
  <c r="E23" i="11"/>
  <c r="N12" i="11"/>
  <c r="N11" i="11"/>
  <c r="N10" i="11"/>
  <c r="N9" i="11"/>
  <c r="N8" i="11"/>
  <c r="N7" i="11"/>
  <c r="N6" i="11"/>
  <c r="N5" i="11"/>
  <c r="N4" i="11"/>
  <c r="N12" i="10"/>
  <c r="N11" i="10"/>
  <c r="N10" i="10"/>
  <c r="N9" i="10"/>
  <c r="N8" i="10"/>
  <c r="N7" i="10"/>
  <c r="N6" i="10"/>
  <c r="N5" i="10"/>
  <c r="N4" i="10"/>
  <c r="N14" i="10"/>
  <c r="N3" i="10"/>
  <c r="N12" i="9"/>
  <c r="N11" i="9"/>
  <c r="N10" i="9"/>
  <c r="N9" i="9"/>
  <c r="N8" i="9"/>
  <c r="N7" i="9"/>
  <c r="N6" i="9"/>
  <c r="N5" i="9"/>
  <c r="N4" i="9"/>
  <c r="N14" i="9"/>
  <c r="N3" i="9"/>
  <c r="F23" i="8"/>
  <c r="E23" i="8"/>
  <c r="N12" i="8"/>
  <c r="N11" i="8"/>
  <c r="N10" i="8"/>
  <c r="N9" i="8"/>
  <c r="N8" i="8"/>
  <c r="N7" i="8"/>
  <c r="N6" i="8"/>
  <c r="N5" i="8"/>
  <c r="N4" i="8"/>
  <c r="N14" i="11"/>
  <c r="N3" i="11"/>
  <c r="N14" i="8"/>
  <c r="N3" i="8"/>
  <c r="F23" i="15"/>
  <c r="E23" i="15"/>
  <c r="N12" i="15"/>
  <c r="N11" i="15"/>
  <c r="N10" i="15"/>
  <c r="N9" i="15"/>
  <c r="N8" i="15"/>
  <c r="N7" i="15"/>
  <c r="N6" i="15"/>
  <c r="N5" i="15"/>
  <c r="N4" i="15"/>
  <c r="F23" i="14"/>
  <c r="E23" i="14"/>
  <c r="N12" i="14"/>
  <c r="N11" i="14"/>
  <c r="N10" i="14"/>
  <c r="N9" i="14"/>
  <c r="N8" i="14"/>
  <c r="N7" i="14"/>
  <c r="N6" i="14"/>
  <c r="N5" i="14"/>
  <c r="N4" i="14"/>
  <c r="N14" i="15"/>
  <c r="N3" i="15"/>
  <c r="N14" i="14"/>
  <c r="N3" i="14"/>
  <c r="F21" i="12"/>
  <c r="E21" i="12"/>
  <c r="N12" i="12"/>
  <c r="N11" i="12"/>
  <c r="N10" i="12"/>
  <c r="N9" i="12"/>
  <c r="N8" i="12"/>
  <c r="N7" i="12"/>
  <c r="N6" i="12"/>
  <c r="N5" i="12"/>
  <c r="N4" i="12"/>
  <c r="N14" i="12"/>
  <c r="N3" i="12"/>
  <c r="F23" i="13"/>
  <c r="E23" i="13"/>
  <c r="N12" i="13"/>
  <c r="N11" i="13"/>
  <c r="N10" i="13"/>
  <c r="N9" i="13"/>
  <c r="N8" i="13"/>
  <c r="N7" i="13"/>
  <c r="N6" i="13"/>
  <c r="N5" i="13"/>
  <c r="N4" i="13"/>
  <c r="N14" i="13"/>
  <c r="N3" i="13"/>
  <c r="F22" i="4"/>
  <c r="E22" i="4"/>
  <c r="E25" i="5"/>
  <c r="N12" i="5"/>
  <c r="N11" i="5"/>
  <c r="N10" i="5"/>
  <c r="N9" i="5"/>
  <c r="N8" i="5"/>
  <c r="N7" i="5"/>
  <c r="N6" i="5"/>
  <c r="N5" i="5"/>
  <c r="N4" i="5"/>
  <c r="N11" i="4"/>
  <c r="N10" i="4"/>
  <c r="N9" i="4"/>
  <c r="N8" i="4"/>
  <c r="N7" i="4"/>
  <c r="N6" i="4"/>
  <c r="N5" i="4"/>
  <c r="N4" i="4"/>
  <c r="N12" i="6"/>
  <c r="N11" i="6"/>
  <c r="E11" i="6"/>
  <c r="N10" i="6"/>
  <c r="N9" i="6"/>
  <c r="N8" i="6"/>
  <c r="N7" i="6"/>
  <c r="N6" i="6"/>
  <c r="N5" i="6"/>
  <c r="N4" i="6"/>
  <c r="N14" i="6"/>
  <c r="N3" i="6"/>
  <c r="N14" i="5"/>
  <c r="N3" i="5"/>
  <c r="N13" i="4"/>
  <c r="N3" i="4"/>
  <c r="N12" i="7"/>
  <c r="N11" i="7"/>
  <c r="F11" i="7"/>
  <c r="E11" i="7"/>
  <c r="N10" i="7"/>
  <c r="N9" i="7"/>
  <c r="N8" i="7"/>
  <c r="N7" i="7"/>
  <c r="N6" i="7"/>
  <c r="N5" i="7"/>
  <c r="N4" i="7"/>
  <c r="N14" i="7"/>
  <c r="N3" i="7"/>
  <c r="N12" i="3"/>
  <c r="N11" i="3"/>
  <c r="N10" i="3"/>
  <c r="N9" i="3"/>
  <c r="N8" i="3"/>
  <c r="N7" i="3"/>
  <c r="N6" i="3"/>
  <c r="N5" i="3"/>
  <c r="N4" i="3"/>
  <c r="N14" i="3"/>
  <c r="N3" i="3"/>
  <c r="N12" i="2"/>
  <c r="N11" i="2"/>
  <c r="N10" i="2"/>
  <c r="N9" i="2"/>
  <c r="N8" i="2"/>
  <c r="N7" i="2"/>
  <c r="N6" i="2"/>
  <c r="N5" i="2"/>
  <c r="N4" i="2"/>
  <c r="N14" i="2"/>
  <c r="N3" i="2"/>
  <c r="N12" i="16"/>
  <c r="N11" i="16"/>
  <c r="N10" i="16"/>
  <c r="F10" i="16"/>
  <c r="E10" i="16"/>
  <c r="N9" i="16"/>
  <c r="N8" i="16"/>
  <c r="N7" i="16"/>
  <c r="N6" i="16"/>
  <c r="N5" i="16"/>
  <c r="N4" i="16"/>
  <c r="N14" i="16"/>
  <c r="N3" i="16"/>
</calcChain>
</file>

<file path=xl/sharedStrings.xml><?xml version="1.0" encoding="utf-8"?>
<sst xmlns="http://schemas.openxmlformats.org/spreadsheetml/2006/main" count="3065" uniqueCount="1286">
  <si>
    <t>日期：5-6-2017</t>
  </si>
  <si>
    <t>團:兩天紐約奧本尼鬱金香節-石英鑽石尋寶之旅(TP2)</t>
  </si>
  <si>
    <t>組號</t>
  </si>
  <si>
    <t>代理名</t>
  </si>
  <si>
    <t>確認號</t>
  </si>
  <si>
    <t>電話</t>
  </si>
  <si>
    <t>人數</t>
  </si>
  <si>
    <t>房間</t>
  </si>
  <si>
    <t>上車點</t>
  </si>
  <si>
    <t>團號</t>
  </si>
  <si>
    <t>出發日期</t>
  </si>
  <si>
    <t>INVOICE</t>
  </si>
  <si>
    <t>備註/座位#</t>
  </si>
  <si>
    <t>Planed pax</t>
  </si>
  <si>
    <t>1A</t>
  </si>
  <si>
    <t>TJ Trips(A)</t>
  </si>
  <si>
    <t>100451; 于莲春</t>
  </si>
  <si>
    <t>9174030992</t>
  </si>
  <si>
    <t>BRK</t>
  </si>
  <si>
    <t>TP2</t>
  </si>
  <si>
    <t>LL150721</t>
  </si>
  <si>
    <t>DROP OFF AT CTT</t>
  </si>
  <si>
    <t>available seats</t>
  </si>
  <si>
    <t>1B</t>
  </si>
  <si>
    <t>TJ Trips(B)</t>
  </si>
  <si>
    <t>100451; 唐显恩</t>
  </si>
  <si>
    <t>6465818900</t>
  </si>
  <si>
    <t>FLU</t>
  </si>
  <si>
    <t>ChinaTown</t>
  </si>
  <si>
    <t>公司IVY</t>
  </si>
  <si>
    <t>101800/A28912</t>
  </si>
  <si>
    <t>9178872256</t>
  </si>
  <si>
    <t>LL152380</t>
  </si>
  <si>
    <t>Flushing</t>
  </si>
  <si>
    <t>公司STEPHANIE</t>
  </si>
  <si>
    <t>101944/A28952</t>
  </si>
  <si>
    <t>917-981-8824</t>
  </si>
  <si>
    <t>LL152584</t>
  </si>
  <si>
    <t>Jersey city</t>
  </si>
  <si>
    <t>Golden Holiday</t>
  </si>
  <si>
    <t>WONG/SHUYII</t>
  </si>
  <si>
    <t>718-662-4443</t>
  </si>
  <si>
    <t>LL152656</t>
  </si>
  <si>
    <t>East Brunswick</t>
  </si>
  <si>
    <t>Parsippany</t>
  </si>
  <si>
    <t>Philadelphia</t>
  </si>
  <si>
    <t>高顶VAN--13 PAX ONLY</t>
  </si>
  <si>
    <t>Brooklyn</t>
  </si>
  <si>
    <t>Special</t>
  </si>
  <si>
    <t>Hold</t>
  </si>
  <si>
    <t>TOTAL pax</t>
  </si>
  <si>
    <t>TJ TRIPS 100455 3pax CXL</t>
  </si>
  <si>
    <t>TJ TRIPS 100456 3pax CXL</t>
  </si>
  <si>
    <t xml:space="preserve"> You You Vacation 100911 4pax invoice#LL151278 CXL</t>
  </si>
  <si>
    <t>BIG DREAM LARRY 99783 3pax 改成5/13</t>
  </si>
  <si>
    <t>日期：5-6</t>
    <phoneticPr fontId="0" type="noConversion"/>
  </si>
  <si>
    <t>團：Woodbury 奥特莱斯一日游 (WP1)</t>
  </si>
  <si>
    <t>公司Ivy</t>
  </si>
  <si>
    <t>101386/A28843</t>
  </si>
  <si>
    <t>347-393-5671</t>
  </si>
  <si>
    <t>CTT</t>
  </si>
  <si>
    <t>WP1</t>
  </si>
  <si>
    <t>LL151888</t>
  </si>
  <si>
    <t>Xiamen Overseas
 Global Int`l Travel</t>
  </si>
  <si>
    <t>101837/2084848201705033036064</t>
  </si>
  <si>
    <t>8575408014</t>
  </si>
  <si>
    <t>LL152443</t>
  </si>
  <si>
    <t>8:30AM (曼哈顿-唐人街)</t>
  </si>
  <si>
    <t>百程旅行</t>
  </si>
  <si>
    <t>10124132/季沁</t>
  </si>
  <si>
    <t>18261936119</t>
  </si>
  <si>
    <t>SPC</t>
  </si>
  <si>
    <t>LL150426</t>
  </si>
  <si>
    <t>9:00 am 时代广场</t>
  </si>
  <si>
    <t>East Coast Holidays
(Ticket Dept)/CTRIP</t>
  </si>
  <si>
    <t>101891/3741820266/TD38336</t>
  </si>
  <si>
    <t>3475065496</t>
  </si>
  <si>
    <t>LL152503</t>
  </si>
  <si>
    <t>DM Investment 
Management Inc</t>
  </si>
  <si>
    <t>101978/WU WEI</t>
  </si>
  <si>
    <t>8613601084239</t>
  </si>
  <si>
    <t>LL152644</t>
  </si>
  <si>
    <t>Saloman</t>
  </si>
  <si>
    <t>TAM/MINGCHU </t>
  </si>
  <si>
    <t>646-462-6221</t>
  </si>
  <si>
    <t>LL152715</t>
  </si>
  <si>
    <t>日期：5-6</t>
    <phoneticPr fontId="0" type="noConversion"/>
  </si>
  <si>
    <t>團：奥特莱斯+西点军校一日游(WT1)</t>
  </si>
  <si>
    <t>公司Ticket Dept/Ctrip</t>
  </si>
  <si>
    <t xml:space="preserve">101828/ TD38268/3741727012 </t>
  </si>
  <si>
    <t>15986688491</t>
  </si>
  <si>
    <t>WT1</t>
  </si>
  <si>
    <t>LL152406</t>
  </si>
  <si>
    <t>8:30 AM (曼哈顿-唐人街)</t>
  </si>
  <si>
    <t>公司Stephanie</t>
  </si>
  <si>
    <t>102021/A28969</t>
  </si>
  <si>
    <t>929-398-4806</t>
  </si>
  <si>
    <t>LL152712</t>
  </si>
  <si>
    <t>日期：5-6</t>
  </si>
  <si>
    <t>團：纽约市区游</t>
  </si>
  <si>
    <t>中巴---36 座， 可接35位客人</t>
  </si>
  <si>
    <t>TAKETOURS</t>
  </si>
  <si>
    <t xml:space="preserve"> AT16-480-9067</t>
  </si>
  <si>
    <t xml:space="preserve"> 8609941463</t>
  </si>
  <si>
    <t>NY1</t>
  </si>
  <si>
    <t>Auri- Int'l Consulting</t>
  </si>
  <si>
    <t>101111/AICE-20170507</t>
  </si>
  <si>
    <t>561-386-8212</t>
  </si>
  <si>
    <t>客人是从异地来纽约的，
 请导游提前与客人联系，谢谢！</t>
  </si>
  <si>
    <t>MF19-473-1507</t>
  </si>
  <si>
    <t>9166983537</t>
  </si>
  <si>
    <t>MF04-482-0737</t>
  </si>
  <si>
    <t xml:space="preserve"> 00447814288156</t>
  </si>
  <si>
    <t>公司Shu</t>
  </si>
  <si>
    <t>101793/A28915</t>
  </si>
  <si>
    <t xml:space="preserve"> 916-718-3383/ 916-508-2179</t>
  </si>
  <si>
    <t>LL152371</t>
  </si>
  <si>
    <t>已付小費$16</t>
  </si>
  <si>
    <t>MS29-482-3267</t>
  </si>
  <si>
    <t>1758-2855267;886-900076115</t>
  </si>
  <si>
    <t>MF14-482-5617</t>
  </si>
  <si>
    <t>6269883940</t>
  </si>
  <si>
    <t>Huajing-BJ</t>
  </si>
  <si>
    <t>13505719400</t>
  </si>
  <si>
    <t xml:space="preserve"> 五大一小，小孩子4岁半</t>
  </si>
  <si>
    <t>公司Sherery</t>
  </si>
  <si>
    <t xml:space="preserve"> 102007/F22443</t>
  </si>
  <si>
    <t>424-393-6384</t>
  </si>
  <si>
    <t>T4F E-562222X4PAX CHANGE TO 4/6</t>
  </si>
  <si>
    <t>OTHER</t>
  </si>
  <si>
    <t>日期：05-06-2017</t>
  </si>
  <si>
    <t>團：2 天波士顿 (BO2)</t>
  </si>
  <si>
    <t>T4F</t>
  </si>
  <si>
    <t>E-560887</t>
  </si>
  <si>
    <t>+63 9275453865</t>
  </si>
  <si>
    <t>BO2</t>
  </si>
  <si>
    <t>LL148873</t>
  </si>
  <si>
    <t>E-573895</t>
  </si>
  <si>
    <t>+84 915185469</t>
  </si>
  <si>
    <t>LL151337</t>
  </si>
  <si>
    <t>E-578968</t>
  </si>
  <si>
    <t>1 5202565867
8184379308</t>
  </si>
  <si>
    <t>LL152110</t>
  </si>
  <si>
    <t>MT15-482-3927</t>
  </si>
  <si>
    <t>3477405529;9293015543</t>
  </si>
  <si>
    <t>AUTO</t>
  </si>
  <si>
    <t>101948/A28954</t>
  </si>
  <si>
    <t>646-637-8828</t>
  </si>
  <si>
    <t>LL152590</t>
  </si>
  <si>
    <t xml:space="preserve">高顶VAN--13 PAX </t>
  </si>
  <si>
    <t>團：华盛顿DC2天1夜</t>
  </si>
  <si>
    <t>VAN#3</t>
  </si>
  <si>
    <t>DS2 仙人洞</t>
  </si>
  <si>
    <t>鳴揚 Grace</t>
  </si>
  <si>
    <t>7184143617</t>
  </si>
  <si>
    <t>LL152014</t>
  </si>
  <si>
    <t>seat#13-14</t>
  </si>
  <si>
    <t>HSIN YIH ANGIE</t>
  </si>
  <si>
    <t>1704282; Shieh Tseng Chuan</t>
  </si>
  <si>
    <t>886-910282577; 917-609-8881</t>
  </si>
  <si>
    <t>JCC</t>
  </si>
  <si>
    <t>LL152023</t>
  </si>
  <si>
    <t>SEAT#23.24</t>
  </si>
  <si>
    <t>AT18-481-8287</t>
  </si>
  <si>
    <t>7328817215;2019366188</t>
  </si>
  <si>
    <t>公司Jimigo</t>
  </si>
  <si>
    <t>101794/A28916</t>
  </si>
  <si>
    <t>6467755581</t>
  </si>
  <si>
    <t>LL152373</t>
  </si>
  <si>
    <t>seat#15.16</t>
  </si>
  <si>
    <t>DS2--- 最多可接13 PAX</t>
  </si>
  <si>
    <t>BUS#2</t>
  </si>
  <si>
    <t>DC2+ EC:4 PAX</t>
  </si>
  <si>
    <t>T4F E-569866/LL150784X2PAX CXL</t>
  </si>
  <si>
    <t>3WJE2</t>
  </si>
  <si>
    <t>USITRIP</t>
  </si>
  <si>
    <t>EC162876</t>
  </si>
  <si>
    <t xml:space="preserve">616-219-5684   </t>
  </si>
  <si>
    <t>EC:1</t>
  </si>
  <si>
    <t>DC2</t>
  </si>
  <si>
    <t>美东JE团，5/6请LOCAL导游带客人参加DC2天</t>
  </si>
  <si>
    <t>TAKETOURS AT20-481-0807X6PAXCHANGE TO 5/13</t>
  </si>
  <si>
    <t>3WJE3</t>
  </si>
  <si>
    <t>COMWAY TRAVEL LL:100881</t>
  </si>
  <si>
    <t>EC164047</t>
  </si>
  <si>
    <t>661-733-1209</t>
  </si>
  <si>
    <t xml:space="preserve"> AT12-481-8137</t>
  </si>
  <si>
    <t>3472855789</t>
  </si>
  <si>
    <t xml:space="preserve"> AT13-481-9377</t>
  </si>
  <si>
    <t>6315387170;6315387170</t>
  </si>
  <si>
    <t xml:space="preserve"> MF25-482-1827 </t>
  </si>
  <si>
    <t>929 442 8201</t>
  </si>
  <si>
    <t>AT05-481-6317</t>
  </si>
  <si>
    <t>503300683</t>
  </si>
  <si>
    <t>DC2A</t>
  </si>
  <si>
    <t>E-580288</t>
  </si>
  <si>
    <t>+61 419694802</t>
  </si>
  <si>
    <t>LL152288</t>
  </si>
  <si>
    <t>H&amp;J SHIRLEY</t>
  </si>
  <si>
    <t>SHEN/HAISONG</t>
  </si>
  <si>
    <t>929-294-3857</t>
  </si>
  <si>
    <t>LL152271</t>
  </si>
  <si>
    <t>Hong An John</t>
  </si>
  <si>
    <t>CHEN, QING</t>
  </si>
  <si>
    <t>917-498-2508</t>
  </si>
  <si>
    <t>LL152266</t>
  </si>
  <si>
    <t>E-581389</t>
  </si>
  <si>
    <t>+1 9172138499</t>
  </si>
  <si>
    <t>LL152477</t>
  </si>
  <si>
    <t xml:space="preserve">MF04-482-0547 </t>
  </si>
  <si>
    <t>5162349803</t>
  </si>
  <si>
    <t>公司STEPHANIE(A)</t>
  </si>
  <si>
    <t>101943/A28953</t>
  </si>
  <si>
    <t>929-308-9301</t>
  </si>
  <si>
    <t>LL152583</t>
  </si>
  <si>
    <t>SEAT#37-39</t>
  </si>
  <si>
    <t>公司STEPHANIE(B)</t>
  </si>
  <si>
    <t>名人 Nancy</t>
  </si>
  <si>
    <t>N-170504</t>
  </si>
  <si>
    <t>917-535-1642</t>
  </si>
  <si>
    <t>LL152673</t>
  </si>
  <si>
    <t>seat#31.32</t>
  </si>
  <si>
    <t>MF19-482-7047</t>
  </si>
  <si>
    <t xml:space="preserve"> 5028763642</t>
  </si>
  <si>
    <t>EDI</t>
  </si>
  <si>
    <t>BUS#1</t>
  </si>
  <si>
    <t xml:space="preserve">CTT+JCC </t>
  </si>
  <si>
    <t xml:space="preserve">MN00-474-1767 </t>
  </si>
  <si>
    <t>661959955391</t>
  </si>
  <si>
    <t>Please arrange non smoking room.</t>
  </si>
  <si>
    <t>AF04-477-9937</t>
  </si>
  <si>
    <t>79857744345</t>
  </si>
  <si>
    <t>C-601422-CN</t>
  </si>
  <si>
    <t>86-13902320032
1-9175142938</t>
  </si>
  <si>
    <t>LL151139</t>
  </si>
  <si>
    <t>618 GS Ken</t>
  </si>
  <si>
    <t>646-784-8187</t>
  </si>
  <si>
    <t>LL151460</t>
  </si>
  <si>
    <t>SEAT#17-22</t>
  </si>
  <si>
    <t>E-575158</t>
  </si>
  <si>
    <t>6315423868</t>
  </si>
  <si>
    <t>LL151511</t>
  </si>
  <si>
    <t>E-579613</t>
  </si>
  <si>
    <t>+1 9174701562</t>
  </si>
  <si>
    <t>LL152195</t>
  </si>
  <si>
    <t>Top Star Yulia</t>
  </si>
  <si>
    <t>101917; zong /shizhen</t>
  </si>
  <si>
    <t>9177432078</t>
  </si>
  <si>
    <t>LL152552</t>
  </si>
  <si>
    <t>3人3房， 已付門票&amp;小費</t>
  </si>
  <si>
    <t>AT11-480-9277</t>
  </si>
  <si>
    <t>7325096167;2019360107</t>
  </si>
  <si>
    <t>AT00-481-3467</t>
  </si>
  <si>
    <t>9825182126</t>
  </si>
  <si>
    <t>FLU CHANGED TO JCC</t>
  </si>
  <si>
    <t xml:space="preserve">MF29-482-1707 </t>
  </si>
  <si>
    <t xml:space="preserve"> 2018443218</t>
  </si>
  <si>
    <t xml:space="preserve"> MT13-482-4397</t>
  </si>
  <si>
    <t>6467174321;6467174321</t>
  </si>
  <si>
    <t xml:space="preserve">MF07-482-4897 </t>
  </si>
  <si>
    <t>2014668290</t>
  </si>
  <si>
    <t>MF10-482-5837</t>
  </si>
  <si>
    <t>9174456211</t>
  </si>
  <si>
    <t>MF27-482-6367</t>
  </si>
  <si>
    <t>9174204185</t>
  </si>
  <si>
    <t xml:space="preserve">MF28-482-6337 </t>
  </si>
  <si>
    <t>9292088192;5104031396</t>
  </si>
  <si>
    <t>LLL Amy</t>
  </si>
  <si>
    <t>TIEN/YU HSUAN</t>
  </si>
  <si>
    <t>702-541-2615</t>
  </si>
  <si>
    <t>LL152563</t>
  </si>
  <si>
    <t>seat#29.30</t>
  </si>
  <si>
    <t xml:space="preserve"> MF12-482-7297</t>
  </si>
  <si>
    <t>086-18562833129;086-15192597937</t>
  </si>
  <si>
    <t>團：尼加拉瀑布-千岛2天(NT2)</t>
  </si>
  <si>
    <t>NT BUS#6</t>
  </si>
  <si>
    <t>AF15-479-7417</t>
  </si>
  <si>
    <t>9722138912;2523276884</t>
  </si>
  <si>
    <t>NT2</t>
  </si>
  <si>
    <t>AS14-480-0187</t>
  </si>
  <si>
    <t xml:space="preserve"> 6692048068</t>
  </si>
  <si>
    <t>AT10-480-7807</t>
  </si>
  <si>
    <t>5613056358</t>
  </si>
  <si>
    <t>E-573781</t>
  </si>
  <si>
    <t>+1 6096004297</t>
  </si>
  <si>
    <t>LL151317</t>
  </si>
  <si>
    <t>AT20-481-3197</t>
  </si>
  <si>
    <t>3476955600;3476955600</t>
  </si>
  <si>
    <t xml:space="preserve">U &amp; U TRALVEL </t>
  </si>
  <si>
    <t xml:space="preserve">YUAWARED NGUYEN </t>
  </si>
  <si>
    <t xml:space="preserve">703-405-6405
917-796-4569     </t>
  </si>
  <si>
    <t>LL151586</t>
  </si>
  <si>
    <t>SEAT#15.16.20</t>
  </si>
  <si>
    <t xml:space="preserve"> AT10-481-2337</t>
  </si>
  <si>
    <t>0096566365511;00919965531660</t>
  </si>
  <si>
    <t xml:space="preserve"> AT26-482-0497</t>
  </si>
  <si>
    <t>3473372733</t>
  </si>
  <si>
    <t>NAMEI--TONY</t>
  </si>
  <si>
    <t>Jiang/Yang;</t>
  </si>
  <si>
    <t>9177429670</t>
  </si>
  <si>
    <t>LL150971</t>
  </si>
  <si>
    <t>LULUTRIP</t>
  </si>
  <si>
    <t>170501-368373-470639
Julka, Vinit</t>
  </si>
  <si>
    <t>1-8043685261</t>
  </si>
  <si>
    <t>LL152291</t>
  </si>
  <si>
    <t>GOLDEN BUS TOURS</t>
  </si>
  <si>
    <t>1-914-325-1560</t>
  </si>
  <si>
    <t>LL151879</t>
  </si>
  <si>
    <t xml:space="preserve">JENNY HOLIDAY </t>
  </si>
  <si>
    <t>101597；NERISSA JEAN</t>
  </si>
  <si>
    <t>718-460-8757</t>
  </si>
  <si>
    <t>LL152135</t>
  </si>
  <si>
    <t>SEAT# 21-24</t>
  </si>
  <si>
    <t>TJ Trips</t>
  </si>
  <si>
    <t>101650； wang tianyu</t>
  </si>
  <si>
    <t>917-754-0329</t>
  </si>
  <si>
    <t>LL152216</t>
  </si>
  <si>
    <t>E-581023</t>
  </si>
  <si>
    <t>+1 8017067849</t>
  </si>
  <si>
    <t>LL152421</t>
  </si>
  <si>
    <t>一凡LIU YAN</t>
  </si>
  <si>
    <t xml:space="preserve">101760; CHEN JIAN </t>
  </si>
  <si>
    <t>917-609-5876</t>
  </si>
  <si>
    <t>LL152324</t>
  </si>
  <si>
    <t>公司MANDY</t>
  </si>
  <si>
    <t>101937/F22429</t>
  </si>
  <si>
    <t>646-726-3594</t>
  </si>
  <si>
    <t>LL152576</t>
  </si>
  <si>
    <t>SEAT#33-38</t>
  </si>
  <si>
    <t>GETBUSTOUR</t>
  </si>
  <si>
    <t>T8810;Supriya Ramdas pachpute</t>
  </si>
  <si>
    <t>5163432701</t>
  </si>
  <si>
    <t>LL152621</t>
  </si>
  <si>
    <t>NT BUS#5</t>
  </si>
  <si>
    <t>170324-351807-450485-0 CN
Gao, Yilin</t>
  </si>
  <si>
    <t>1-7348348051</t>
  </si>
  <si>
    <t>LL148615</t>
  </si>
  <si>
    <t>Wannar Travel Inc</t>
  </si>
  <si>
    <t>101288/SV17042576988</t>
  </si>
  <si>
    <t>1 7745021432</t>
  </si>
  <si>
    <t>LL151761</t>
  </si>
  <si>
    <t>OVERSEATOURS海行网</t>
  </si>
  <si>
    <t>SUN CHENYANG</t>
  </si>
  <si>
    <t>1-6048327603
1-3215374890
1-3236756631
86-18667359214</t>
  </si>
  <si>
    <t>LL151552</t>
  </si>
  <si>
    <t>有两位客人在瀑布离团, 另外两人在纽约离团</t>
  </si>
  <si>
    <t xml:space="preserve">MT09-476-7177 </t>
  </si>
  <si>
    <t xml:space="preserve"> 5512295629</t>
  </si>
  <si>
    <t>MT11-477-0117</t>
  </si>
  <si>
    <t>13024655157</t>
  </si>
  <si>
    <t>AS24-478-4827</t>
  </si>
  <si>
    <t>7322936835;7322936835</t>
  </si>
  <si>
    <t>JCC CHANGE TO EDI</t>
  </si>
  <si>
    <t>E-566218</t>
  </si>
  <si>
    <t>+1 732 925 7953</t>
  </si>
  <si>
    <t>LL150030</t>
  </si>
  <si>
    <t>drop off at Parsipanny</t>
  </si>
  <si>
    <t>E-569122</t>
  </si>
  <si>
    <t>+1 7329102567</t>
  </si>
  <si>
    <t>LL150857</t>
  </si>
  <si>
    <t>E-575938</t>
  </si>
  <si>
    <t>+1 5512089875</t>
  </si>
  <si>
    <t>LL151634</t>
  </si>
  <si>
    <t>seated together </t>
  </si>
  <si>
    <t xml:space="preserve">AT29-481-4557 </t>
  </si>
  <si>
    <t>7327623774;7323181854</t>
  </si>
  <si>
    <t>AT15-481-9577</t>
  </si>
  <si>
    <t>2012087237;2012342773</t>
  </si>
  <si>
    <t>MS13-482-2787</t>
  </si>
  <si>
    <t>201-660-4082;9179325046</t>
  </si>
  <si>
    <t>170502-368853-471409
CHADHA, NEHA</t>
  </si>
  <si>
    <t>1-5514820172</t>
  </si>
  <si>
    <t>LL152436</t>
  </si>
  <si>
    <t>MT19-482-3727</t>
  </si>
  <si>
    <t>8482479571;7324767374</t>
  </si>
  <si>
    <t>MT10-482-3757</t>
  </si>
  <si>
    <t>6466449181
dias_tza@yahoo.com</t>
  </si>
  <si>
    <t>SEAT#31.32,    5/3 改成5/6</t>
  </si>
  <si>
    <t>逢周二，四， 六出发的行程倒走： day 1 先到费城-DC;  day 3: 瀑布 {*需注意事项: 1)没有神秘洞景点; 2) 没有Parsippany, NJ 上车点; 3)EAST BRUNSWICK, NJ-上车时间8:45AM, 只接不送)}</t>
  </si>
  <si>
    <t>DN3+AP5N</t>
  </si>
  <si>
    <t>5DN1</t>
  </si>
  <si>
    <t>JOYFUL VACATION</t>
  </si>
  <si>
    <t>EC165271</t>
  </si>
  <si>
    <t>13501561058</t>
  </si>
  <si>
    <t>DN3</t>
  </si>
  <si>
    <t>AP5N, 5/6 早上至酒店Days Hotel East Brunswick Address: 195 NJ-18, East Brunswick, NJ 08816接客人；请看备注</t>
  </si>
  <si>
    <t>已付：IMAX Movie $12X5
Native American Dance Show $21X5
Niagara Scenic Tour  $25X5
Maid of Mist $18.25X5
Corning Glass Museum $19.50X5
Washington DC Cruise $26X5
tips $24X5; total $728.75</t>
  </si>
  <si>
    <t>走四方</t>
  </si>
  <si>
    <t>86 13831962196</t>
  </si>
  <si>
    <t>LL149866</t>
  </si>
  <si>
    <t>C-598299-US</t>
  </si>
  <si>
    <t>65-81236226</t>
  </si>
  <si>
    <t>LL149880</t>
  </si>
  <si>
    <t xml:space="preserve">请安排2张床 </t>
  </si>
  <si>
    <t>170414-363399-461377-0 EN
Patra, Sudip Kumar</t>
  </si>
  <si>
    <t>1-3027241610</t>
  </si>
  <si>
    <t>LL150856</t>
  </si>
  <si>
    <t xml:space="preserve">AT20-482-0257 </t>
  </si>
  <si>
    <t>6465101629</t>
  </si>
  <si>
    <t xml:space="preserve">MT21-477-0827 </t>
  </si>
  <si>
    <t xml:space="preserve"> 7322084128;7323102774</t>
  </si>
  <si>
    <t>E-572269</t>
  </si>
  <si>
    <t>+1 9144136733</t>
  </si>
  <si>
    <t>LL151115</t>
  </si>
  <si>
    <t>E-572302</t>
  </si>
  <si>
    <t>+966 509150833</t>
  </si>
  <si>
    <t>LL151128</t>
  </si>
  <si>
    <t xml:space="preserve"> MT17-477-3657</t>
  </si>
  <si>
    <t>7328903166</t>
  </si>
  <si>
    <t>9:00 EDI</t>
  </si>
  <si>
    <t>9同组?</t>
  </si>
  <si>
    <t>E-578476;  carlos otero</t>
  </si>
  <si>
    <t>+1 9179294844</t>
  </si>
  <si>
    <t>LL152035</t>
  </si>
  <si>
    <t>10同组?</t>
  </si>
  <si>
    <t>E-579208; Elmer Batres</t>
  </si>
  <si>
    <t>9179294844</t>
  </si>
  <si>
    <t>LL152122</t>
  </si>
  <si>
    <t>佳美KERRY</t>
  </si>
  <si>
    <t>101648/305225</t>
  </si>
  <si>
    <t>305225</t>
  </si>
  <si>
    <t>LL152212</t>
  </si>
  <si>
    <t>seat#17.18</t>
  </si>
  <si>
    <t>170504-369665-473343
Shen, Baoxu</t>
  </si>
  <si>
    <t>1-6822327848</t>
  </si>
  <si>
    <t>LL152634</t>
  </si>
  <si>
    <t>CTT+ BRK+JCC</t>
  </si>
  <si>
    <t xml:space="preserve">MT06-477-1057 </t>
  </si>
  <si>
    <t>6023496504</t>
  </si>
  <si>
    <t>self-dismiss on the last day in Niagara Falls</t>
  </si>
  <si>
    <t>AT23-477-8217</t>
  </si>
  <si>
    <t>2244139481;2244805620</t>
  </si>
  <si>
    <t xml:space="preserve"> AS16-480-0677</t>
  </si>
  <si>
    <t>8623009516;8623009516</t>
  </si>
  <si>
    <t>AT13-480-8997</t>
  </si>
  <si>
    <t>7206352044;7203653569</t>
  </si>
  <si>
    <t>AT10-481-1227</t>
  </si>
  <si>
    <t>937-956-2130</t>
  </si>
  <si>
    <t>170424-366131-466421
Saraowgi, Vinod</t>
  </si>
  <si>
    <t>1-4697676189</t>
  </si>
  <si>
    <t>LL151647</t>
  </si>
  <si>
    <t>Would need Vegetarian Food Options at break points.</t>
  </si>
  <si>
    <t>公司TIFFANY</t>
  </si>
  <si>
    <t xml:space="preserve"> 101270/F22292</t>
  </si>
  <si>
    <t>6286004155</t>
  </si>
  <si>
    <t>LL151738</t>
  </si>
  <si>
    <t>SEAT#13-15</t>
  </si>
  <si>
    <t>E-581611</t>
  </si>
  <si>
    <t>+1 2018840486</t>
  </si>
  <si>
    <t>LL152513</t>
  </si>
  <si>
    <t>AS05-480-1257</t>
  </si>
  <si>
    <t>97455887501;97455276507</t>
  </si>
  <si>
    <t xml:space="preserve"> AT24-481-7777</t>
  </si>
  <si>
    <t>7146513022;7146517171</t>
  </si>
  <si>
    <t>E-580243</t>
  </si>
  <si>
    <t>+1 6178936344</t>
  </si>
  <si>
    <t>LL152284</t>
  </si>
  <si>
    <t>Customer prefer to be dropped off at china town.</t>
  </si>
  <si>
    <t>AF10-479-8667</t>
  </si>
  <si>
    <t>5512738696;5512738695</t>
  </si>
  <si>
    <t>團：小美东3天 (DN3)</t>
  </si>
  <si>
    <t xml:space="preserve">CTT+FLU+EDI </t>
  </si>
  <si>
    <t>悦禾 Jasmine</t>
  </si>
  <si>
    <t>102032; LAU/CHUNLUNG</t>
  </si>
  <si>
    <t>609-933-4730</t>
  </si>
  <si>
    <t>LL152721</t>
  </si>
  <si>
    <t>團:美境尼加拉瀑布2天(NF2)</t>
  </si>
  <si>
    <t>BUS#4</t>
  </si>
  <si>
    <t>CTT+BRK+FLU</t>
  </si>
  <si>
    <t>AT25-479-3387</t>
  </si>
  <si>
    <t xml:space="preserve"> 6469157299;3477378819</t>
  </si>
  <si>
    <t>NF2</t>
  </si>
  <si>
    <t>GOLDENBUSTOURS</t>
  </si>
  <si>
    <t>#2522 ;Salini Anita Sobnath</t>
  </si>
  <si>
    <t xml:space="preserve">8608162657 </t>
  </si>
  <si>
    <t>LL150572</t>
  </si>
  <si>
    <t>pax want to sit all the way in the front right behind the driver, due to the fact that can\'t sit between too much people in the back and being nauseous</t>
  </si>
  <si>
    <t>AT28-480-6627</t>
  </si>
  <si>
    <t xml:space="preserve"> 6463795970;5513585769</t>
  </si>
  <si>
    <t xml:space="preserve"> 101647； CHEN/JINMEI</t>
  </si>
  <si>
    <t>1-9294262517</t>
  </si>
  <si>
    <t>LL152211</t>
  </si>
  <si>
    <t>5同组A</t>
  </si>
  <si>
    <t>MF17-482-0957</t>
  </si>
  <si>
    <t xml:space="preserve"> 9172253162</t>
  </si>
  <si>
    <t>6同组B</t>
  </si>
  <si>
    <t>MF22-482-1717</t>
  </si>
  <si>
    <t>please arrange seat and room together</t>
  </si>
  <si>
    <t>MF10-482-5227</t>
  </si>
  <si>
    <t>5164247133;5164247133</t>
  </si>
  <si>
    <t>170424-365971-466107-0 EN</t>
  </si>
  <si>
    <t>+1-9145361239</t>
  </si>
  <si>
    <t>LL151582</t>
  </si>
  <si>
    <t>MF18-482-5657</t>
  </si>
  <si>
    <t xml:space="preserve"> ( 347 ) 779 - 5148;( 347 ) 622-1822</t>
  </si>
  <si>
    <t>4pax change to 5pax 2rooms.其中有一個是幾個月的小朋友</t>
  </si>
  <si>
    <t>MF13-482-5197</t>
  </si>
  <si>
    <t>3477020906</t>
  </si>
  <si>
    <t>FLU CHANGE TO CTT</t>
  </si>
  <si>
    <t>MS19-482-2537</t>
  </si>
  <si>
    <t xml:space="preserve"> 2034343124;4752080907</t>
  </si>
  <si>
    <t>170504-369427-472737-0 EN</t>
  </si>
  <si>
    <t>+91-9831041985</t>
  </si>
  <si>
    <t>LL152548</t>
  </si>
  <si>
    <t>170504-369465-472843-0 EN</t>
  </si>
  <si>
    <t>1-6462289151</t>
  </si>
  <si>
    <t>LL152570</t>
  </si>
  <si>
    <t>TAKETOURS AT01-481-8077X3PAX CHANGE TO 5/20</t>
  </si>
  <si>
    <t>551-232-4512</t>
  </si>
  <si>
    <t>LL152606</t>
  </si>
  <si>
    <t>TAKETOURS AS14-477-5727X2PAX CXL</t>
  </si>
  <si>
    <t>MF19-482-6967</t>
  </si>
  <si>
    <t>19177697789</t>
  </si>
  <si>
    <t>TAKETOURS  AT15-480-9867x2pax change to 5/20</t>
  </si>
  <si>
    <t>MF12-482-6027</t>
  </si>
  <si>
    <t>6466236149;+1 (917) 972-4715</t>
  </si>
  <si>
    <t>公司Jessica 101952/F22432 1pax 改成 5/7</t>
  </si>
  <si>
    <t>公司CINDY</t>
  </si>
  <si>
    <t>101991/F22438</t>
  </si>
  <si>
    <t>626-841-9659</t>
  </si>
  <si>
    <t>LL152665</t>
  </si>
  <si>
    <t>BUS#3</t>
  </si>
  <si>
    <t>CTT+JCC</t>
  </si>
  <si>
    <t>E-563350</t>
  </si>
  <si>
    <t>+91 9930415556</t>
  </si>
  <si>
    <t>LL149328</t>
  </si>
  <si>
    <t>E-567292</t>
  </si>
  <si>
    <t>1 2019217290</t>
  </si>
  <si>
    <t>LL150260</t>
  </si>
  <si>
    <t>2616/Fe S Cecilio</t>
  </si>
  <si>
    <t>973 489 1291</t>
  </si>
  <si>
    <t>LL151642</t>
  </si>
  <si>
    <t>E-580918</t>
  </si>
  <si>
    <t>+1 6237344909</t>
  </si>
  <si>
    <t>LL152415</t>
  </si>
  <si>
    <t>AT19-481-9647</t>
  </si>
  <si>
    <t>2157968883</t>
  </si>
  <si>
    <t>AT16-479-4707</t>
  </si>
  <si>
    <t>619-416-9575;929-438-9486</t>
  </si>
  <si>
    <t>AT16-479-4897</t>
  </si>
  <si>
    <t>3478596662;918600333793</t>
  </si>
  <si>
    <t>AN19-480-4277</t>
  </si>
  <si>
    <t>8324721634;8324721634</t>
  </si>
  <si>
    <t>170501-368387-470691
Subramani, Bhuvaneswari</t>
  </si>
  <si>
    <t>1-16462178676</t>
  </si>
  <si>
    <t>LL152295</t>
  </si>
  <si>
    <t>170501-368389-470693
Sirigere Shivamurthy, Siddhartha</t>
  </si>
  <si>
    <t>1-6462338913</t>
  </si>
  <si>
    <t>LL152296</t>
  </si>
  <si>
    <t>170502-368779-471233
Narayanan, Badhrinath</t>
  </si>
  <si>
    <t>1-7187249163</t>
  </si>
  <si>
    <t>LL152414</t>
  </si>
  <si>
    <t>MT14-482-3777</t>
  </si>
  <si>
    <t>5106746294</t>
  </si>
  <si>
    <t xml:space="preserve"> MT06-482-3497</t>
  </si>
  <si>
    <t>2523476170;2523476170</t>
  </si>
  <si>
    <t xml:space="preserve">MT11-482-4397 </t>
  </si>
  <si>
    <t>9175977009</t>
  </si>
  <si>
    <t>E-580105</t>
  </si>
  <si>
    <t>+1 3474140799</t>
  </si>
  <si>
    <t>LL152265</t>
  </si>
  <si>
    <t>MF05-482-6737</t>
  </si>
  <si>
    <t>5519982972</t>
  </si>
  <si>
    <t>MF26-482-6177</t>
  </si>
  <si>
    <t>5519986827;5519986827</t>
  </si>
  <si>
    <t>MF28-482-6177</t>
  </si>
  <si>
    <t>6464622092;6464622092</t>
  </si>
  <si>
    <t>CTT+PAR</t>
  </si>
  <si>
    <t>AT05-481-1097</t>
  </si>
  <si>
    <t>3128381374</t>
  </si>
  <si>
    <t>PAR</t>
  </si>
  <si>
    <t>2 beds</t>
  </si>
  <si>
    <t xml:space="preserve">AT20-481-1927 </t>
  </si>
  <si>
    <t>8458212496;8452155269</t>
  </si>
  <si>
    <t xml:space="preserve">AT25-481-4467 </t>
  </si>
  <si>
    <t xml:space="preserve"> 9739064778</t>
  </si>
  <si>
    <t>ME00-474-5227</t>
  </si>
  <si>
    <t>66823875576</t>
  </si>
  <si>
    <t>MT17-476-6237</t>
  </si>
  <si>
    <t xml:space="preserve"> 5167257918;4053385605</t>
  </si>
  <si>
    <t>E-536704</t>
  </si>
  <si>
    <t>420 602456703</t>
  </si>
  <si>
    <t>LL145312</t>
  </si>
  <si>
    <t>170327-358417-451557-0 EN</t>
  </si>
  <si>
    <t>+1-9723657893</t>
  </si>
  <si>
    <t>LL148779</t>
  </si>
  <si>
    <t>AN11-480-4287</t>
  </si>
  <si>
    <t>5714427942;5714427942</t>
  </si>
  <si>
    <t>LLL(FLU) Susan</t>
  </si>
  <si>
    <t xml:space="preserve"> 101327；ZU/ZhangShan</t>
  </si>
  <si>
    <t>347-407-2465</t>
  </si>
  <si>
    <t>LL151802</t>
  </si>
  <si>
    <t>E-577294</t>
  </si>
  <si>
    <t>+1 9283067909</t>
  </si>
  <si>
    <t>LL151830</t>
  </si>
  <si>
    <t>AT01-481-9147</t>
  </si>
  <si>
    <t>9712806504</t>
  </si>
  <si>
    <t>GOLDENBUSTOUR</t>
  </si>
  <si>
    <t>#2661 ;Ti-apa Surakool</t>
  </si>
  <si>
    <t>6462518201</t>
  </si>
  <si>
    <t>LL152191</t>
  </si>
  <si>
    <t>C-2018415-US</t>
  </si>
  <si>
    <t>1-2147968918;jmq2015@outlook.com</t>
  </si>
  <si>
    <t>LL152200</t>
  </si>
  <si>
    <t>MF20-482-1917</t>
  </si>
  <si>
    <t xml:space="preserve"> 8626215106;9732708218</t>
  </si>
  <si>
    <t>L&amp;M</t>
  </si>
  <si>
    <t>437-485-9284</t>
  </si>
  <si>
    <t>LL152485</t>
  </si>
  <si>
    <t>SEAT#19</t>
  </si>
  <si>
    <t xml:space="preserve">KKday.com Int'l Company </t>
  </si>
  <si>
    <t>101893/17KK050320598</t>
  </si>
  <si>
    <t>886960066296</t>
  </si>
  <si>
    <t>LL152506</t>
  </si>
  <si>
    <t>973-934-1396</t>
  </si>
  <si>
    <t>LL152574</t>
  </si>
  <si>
    <t>MF29-482-6067</t>
  </si>
  <si>
    <t>6092401915;6092401915</t>
  </si>
  <si>
    <t>MF11-482-5937</t>
  </si>
  <si>
    <t>2017369532;9739052043</t>
  </si>
  <si>
    <t xml:space="preserve">MF26-482-6227 </t>
  </si>
  <si>
    <t>4157970334</t>
  </si>
  <si>
    <t>EDI 7:00+JCC  8:15</t>
  </si>
  <si>
    <t>AN19-478-7157</t>
  </si>
  <si>
    <t>919820088090
namasteronak@gmail.com</t>
  </si>
  <si>
    <t>AT18-479-5007</t>
  </si>
  <si>
    <t>7323191646</t>
  </si>
  <si>
    <t>E-570262</t>
  </si>
  <si>
    <t>+1 2705621411</t>
  </si>
  <si>
    <t>LL150859</t>
  </si>
  <si>
    <t>170417-364203-462921
Shah, Himanshu</t>
  </si>
  <si>
    <t>1-7328292457</t>
  </si>
  <si>
    <t>LL151097</t>
  </si>
  <si>
    <t xml:space="preserve">AN01-480-4067 </t>
  </si>
  <si>
    <t>9252028524;9254289122</t>
  </si>
  <si>
    <t>AT14-480-9877
Zhou Lei</t>
  </si>
  <si>
    <t>6077938865</t>
  </si>
  <si>
    <t>3人1房改成4人2房, 4人2房又改回3人1房</t>
  </si>
  <si>
    <t>AT22-481-3237</t>
  </si>
  <si>
    <t>8622949108;5515802252</t>
  </si>
  <si>
    <t xml:space="preserve"> AT22-481-5927 </t>
  </si>
  <si>
    <t>15512263569;19174706992</t>
  </si>
  <si>
    <t>MT05-482-3537</t>
  </si>
  <si>
    <t xml:space="preserve"> 9082678116;2017441694</t>
  </si>
  <si>
    <t>MS15-482-2517</t>
  </si>
  <si>
    <t>7326884402;3124046809</t>
  </si>
  <si>
    <t>MS16-482-2877</t>
  </si>
  <si>
    <t xml:space="preserve"> 7325329589;7325329589</t>
  </si>
  <si>
    <t>MT25-482-4477</t>
  </si>
  <si>
    <t>9733896321;9082405149</t>
  </si>
  <si>
    <t>MF18-482-5337</t>
  </si>
  <si>
    <t>6464581361</t>
  </si>
  <si>
    <t>MF08-482-5047</t>
  </si>
  <si>
    <t>2015657013;2015588488</t>
  </si>
  <si>
    <t>AT12-481-1187</t>
  </si>
  <si>
    <t>4132103896;+66814087125</t>
  </si>
  <si>
    <t>170504-369611-473257
Narang, Manu</t>
  </si>
  <si>
    <t>8607968680</t>
  </si>
  <si>
    <t>LL152632</t>
  </si>
  <si>
    <t>Please allocate front seats as we are traveling
 with child who has minor road sickness</t>
  </si>
  <si>
    <t>日期: 5/6</t>
  </si>
  <si>
    <t>*BROOKLYN 7:00 AM  (接客人送到唐人街)</t>
  </si>
  <si>
    <t>備註</t>
  </si>
  <si>
    <t>4pax change to 5pax 2rooms.</t>
  </si>
  <si>
    <r>
      <t>*East Brunswick 7:00 AM</t>
    </r>
    <r>
      <rPr>
        <b/>
        <sz val="18"/>
        <color rgb="FFFF0000"/>
        <rFont val="宋体"/>
        <family val="2"/>
        <scheme val="minor"/>
      </rPr>
      <t xml:space="preserve"> ( 接客人送到JERSEY CITY )</t>
    </r>
  </si>
  <si>
    <t>Please allocate front seats as we are traveling with child who has minor road sickness</t>
  </si>
  <si>
    <t>Departure Date : 5/6/2017</t>
  </si>
  <si>
    <t>类别</t>
  </si>
  <si>
    <t>Pick-up</t>
  </si>
  <si>
    <t>Tour Name</t>
  </si>
  <si>
    <t>Bus/Driver's phone</t>
  </si>
  <si>
    <t>天数</t>
  </si>
  <si>
    <t>导游</t>
  </si>
  <si>
    <t>DUTY</t>
  </si>
  <si>
    <t>Phone</t>
  </si>
  <si>
    <t>酒店</t>
    <phoneticPr fontId="0" type="noConversion"/>
  </si>
  <si>
    <t>Notice</t>
  </si>
  <si>
    <t>工作安排</t>
    <phoneticPr fontId="0" type="noConversion"/>
  </si>
  <si>
    <t>LL</t>
  </si>
  <si>
    <t>FLU 6:45</t>
  </si>
  <si>
    <t>1DC2</t>
  </si>
  <si>
    <t>($4/P)air bear travel 56/ allen lu 9172386388</t>
  </si>
  <si>
    <t>SEAN LU</t>
  </si>
  <si>
    <t>917-208-7030</t>
  </si>
  <si>
    <t>Holiday Inn Express Germantown</t>
  </si>
  <si>
    <t>7AM直接到唐人街</t>
  </si>
  <si>
    <t>2DC2+EC(5/3*BUS#20)</t>
  </si>
  <si>
    <t xml:space="preserve"> (配)($4/P) Skyblue 58（3219）/lin daoxing 646-239-6999</t>
  </si>
  <si>
    <t>GARY WANG</t>
  </si>
  <si>
    <t>646-288-9672</t>
  </si>
  <si>
    <t>Sheraton Collge Park North</t>
  </si>
  <si>
    <t>3DS2</t>
  </si>
  <si>
    <t xml:space="preserve"> (女配)($4)外租车高顶/15LENA LIN 917-929-9629</t>
  </si>
  <si>
    <t xml:space="preserve">ALEX LIU </t>
  </si>
  <si>
    <t>631-997-8888</t>
  </si>
  <si>
    <t>Quality Inn Tysons Corner</t>
  </si>
  <si>
    <t>1BO2</t>
  </si>
  <si>
    <t xml:space="preserve"> (配)($4/P)N. A. C. INC 高頂 14 (701)/Andy Chen 917-517-6392</t>
  </si>
  <si>
    <t>FELIX XU</t>
  </si>
  <si>
    <t>917-971-7893</t>
  </si>
  <si>
    <t>Quality Inn &amp; Suites Lexington</t>
  </si>
  <si>
    <t>EDI 7:00+ JCC 8:15</t>
  </si>
  <si>
    <t>1NF2</t>
  </si>
  <si>
    <t>(配) ($4/P) safari tour 59 (1969) /Steven 646-283-8032</t>
  </si>
  <si>
    <t>VINCENT CHEN</t>
  </si>
  <si>
    <t>917-756-1029</t>
  </si>
  <si>
    <t>Red Roof Plus+ University at Buffalo - Amherst</t>
  </si>
  <si>
    <t>EDI  7:00+ JCC 8:15</t>
  </si>
  <si>
    <t>需要安排导游提前入住DAYS  INN E.BRUNSWICK</t>
  </si>
  <si>
    <t>2NF2</t>
  </si>
  <si>
    <t>(配) ($4/P)jc star 57 (6268)/潮(johnny) 929-888-1119</t>
  </si>
  <si>
    <t>CAYDEN HUANG</t>
  </si>
  <si>
    <t>917-860-5977</t>
  </si>
  <si>
    <t>Red Roof Inn Buffalo - Niagara Airport</t>
  </si>
  <si>
    <t>3NF2</t>
  </si>
  <si>
    <t>(配)($4/P) coach america (PHI) 57/依辉+1 (917) 609-5912</t>
  </si>
  <si>
    <t>RACHEL YOU</t>
  </si>
  <si>
    <t>917-963-4233</t>
  </si>
  <si>
    <t>Best Western Plus the Inn of Lackawanna</t>
  </si>
  <si>
    <t>4NF2</t>
  </si>
  <si>
    <t>(配)($4/P) coach america (PHI) 56/小陈 (917) 455-9395</t>
  </si>
  <si>
    <t xml:space="preserve">OLIVIA XIE </t>
  </si>
  <si>
    <t>646-262-5884</t>
  </si>
  <si>
    <t>Quality Inn Airport Hotel</t>
  </si>
  <si>
    <t>5NT2</t>
  </si>
  <si>
    <t>(配)($4/P)j&amp;f tours 61 (2063)/刘强 9172808566</t>
  </si>
  <si>
    <t>REBECCA LIU</t>
  </si>
  <si>
    <t>517-348-2799</t>
  </si>
  <si>
    <t>Holiday Inn Rochester Downtown</t>
  </si>
  <si>
    <t>6NT2</t>
  </si>
  <si>
    <t>(配) ($4/P)unitourexpress/skw 61 (210)/James 杨 718-877-3301</t>
  </si>
  <si>
    <t>VIVIAN YIN</t>
  </si>
  <si>
    <t>646-823-6969</t>
  </si>
  <si>
    <t>Radisson Rochester Riverside</t>
  </si>
  <si>
    <t>BRK 6:45</t>
  </si>
  <si>
    <t>1DN3(倒走)+AP5N</t>
  </si>
  <si>
    <t>(倒走)+AP5N (配)($4/P)j&amp;f tours 61 (2028)/小李 917-528-6611</t>
  </si>
  <si>
    <t>SIMON CHEN</t>
  </si>
  <si>
    <t>347-400-8110</t>
  </si>
  <si>
    <t>Days Inn Carlisle North
Radisson Hotel Niagara Falls-Grand Island</t>
  </si>
  <si>
    <t>2DN3(倒走)</t>
  </si>
  <si>
    <t>(倒走) (配) ($4/P)unitourexpress/xr happy tour 61(3228 )/阿辉 917-681-8508</t>
  </si>
  <si>
    <t>JIM HUANG</t>
  </si>
  <si>
    <t>917-856-2952</t>
  </si>
  <si>
    <t>Days Inn Carlisle North
Days Inn at the Falls</t>
  </si>
  <si>
    <t>1TP2</t>
  </si>
  <si>
    <t>(配)($4/P)N. A. C. INC 高頂 14 (703)/Andy Huang(M)/646-715-6166</t>
  </si>
  <si>
    <t>JANE WEI</t>
  </si>
  <si>
    <t>989-854-1758</t>
  </si>
  <si>
    <t>Red Roof Inn Albany Airport</t>
  </si>
  <si>
    <t>9+1</t>
  </si>
  <si>
    <t>1WP1+WT1</t>
  </si>
  <si>
    <t>转给 一帆 718-888-1016</t>
  </si>
  <si>
    <t>1NY1</t>
  </si>
  <si>
    <t>1NY1 ($4/P)豪美嘉巴士 36（28）/ Jack 孙 718-213-9580</t>
  </si>
  <si>
    <t>CHLOE LONG</t>
  </si>
  <si>
    <t>917-951-6598</t>
  </si>
  <si>
    <t>EC</t>
  </si>
  <si>
    <t>N/A</t>
  </si>
  <si>
    <t>KAREN LI</t>
  </si>
  <si>
    <t>917-325-6440</t>
  </si>
  <si>
    <t>YOYO LIN</t>
  </si>
  <si>
    <t>917-966-0622</t>
  </si>
  <si>
    <t xml:space="preserve">Ramada Plaza Newark Liberty International Airport </t>
  </si>
  <si>
    <t>#1 UM</t>
  </si>
  <si>
    <t>(配) ($4/P)unitourexpress 61(1178)/ 謝 alex (Jian liang Xie)281-796-5088</t>
  </si>
  <si>
    <t>KAWA CHAN</t>
  </si>
  <si>
    <t>646-537-5484</t>
  </si>
  <si>
    <t>Edison Hotel</t>
  </si>
  <si>
    <t>#5 AP6ETF</t>
  </si>
  <si>
    <t>($4/P) e &amp; k travel 56 (106) / isa 1917-328-1187</t>
  </si>
  <si>
    <t xml:space="preserve">JOE MA </t>
  </si>
  <si>
    <t>646-632-5999</t>
  </si>
  <si>
    <t xml:space="preserve">2ND STOP:HOWARD JOHNSON EWR </t>
  </si>
  <si>
    <t>Days Hotel East Brunswick</t>
  </si>
  <si>
    <t>#6 AP6DTF</t>
  </si>
  <si>
    <t>($3/P) Villages Transportation 56/(Andy)Hien 714-271-5693</t>
  </si>
  <si>
    <t>ANDY DAY</t>
  </si>
  <si>
    <t>917-302-2287</t>
  </si>
  <si>
    <t>2ND STOP:Hilton East Brunswick</t>
  </si>
  <si>
    <t>#19 康宁接驳</t>
  </si>
  <si>
    <t>(配)($4/P)N. A. C. INC 高頂 14 (804)/啊瑋718-427-6444</t>
  </si>
  <si>
    <t>HENRY LIN</t>
  </si>
  <si>
    <t>347-925-1035</t>
  </si>
  <si>
    <t>#21 NY5C</t>
  </si>
  <si>
    <t>(配)($4)外租车高顶/15林先生 917-601-2688</t>
  </si>
  <si>
    <t>MICHELLE YUAN</t>
  </si>
  <si>
    <t>917-375-6472</t>
  </si>
  <si>
    <t>WHTS4</t>
  </si>
  <si>
    <t>(配)($4/P)N. A. C. INC 平頂 11 (303) /ALEX Liang 631-520-4923</t>
  </si>
  <si>
    <t xml:space="preserve">SOPHIE WANG </t>
  </si>
  <si>
    <t>347-200-0593</t>
  </si>
  <si>
    <t>CHI</t>
  </si>
  <si>
    <t>WCH3</t>
  </si>
  <si>
    <t>(配) Sprinter 15 座高顶白色 (M6) / NICO LI (男) 708 828 2989</t>
  </si>
  <si>
    <t>PHOEBE CHANG</t>
  </si>
  <si>
    <t>773-908-8191</t>
  </si>
  <si>
    <t>CM1</t>
  </si>
  <si>
    <t>($3/P) P&amp;J TOUR 56/ PJ 708-953-7205</t>
  </si>
  <si>
    <t>SCOTT CHU</t>
  </si>
  <si>
    <t>312-866-1123</t>
  </si>
  <si>
    <t>包團</t>
  </si>
  <si>
    <t>邁阿密 MIAMI</t>
  </si>
  <si>
    <t>其他出发城市</t>
  </si>
  <si>
    <t>接机导游名字</t>
  </si>
  <si>
    <t>接机导游电话</t>
  </si>
  <si>
    <t>接机前一天DUTY</t>
  </si>
  <si>
    <t>接机当日DUTY</t>
  </si>
  <si>
    <t>接机第二日DUTY</t>
  </si>
  <si>
    <t>DC CITY TOUR- DEAD BACK TO NY BEFORE 15:00</t>
  </si>
  <si>
    <t>AP</t>
  </si>
  <si>
    <t>OFF</t>
  </si>
  <si>
    <t>(配)($4/P)GARDEN TOUR 高顶 16 (850)/Joe (Zhou) Lin 917-362-7078</t>
  </si>
  <si>
    <t>NY1 最后一天 11PAX G:CAROLINE ZHENG 914-319-6090</t>
  </si>
  <si>
    <t>1.NY1 9 PAX G:RIVEN LE 646-301-6110</t>
  </si>
  <si>
    <t>(配)($4/P)N. A. C. INC 高頂 14 (705)/KRIS NING 347-567-8680</t>
  </si>
  <si>
    <t>(配)($4/P)N. A. C. INC 平頂 11 (302) /Liang Sir 347-880-4034</t>
  </si>
  <si>
    <t>(配) ($4/P)N. A. C. INC 平頂 11 (305)/Lin Sir347-324-9366</t>
  </si>
  <si>
    <t>(配) ($4/P)N. A. C. INC 平頂 9 (301)/York Su 347-335-4404</t>
  </si>
  <si>
    <t>(配) ($4/P)N. A. C. INC 平頂 11 (307)/Frank Wu (347) 200-2347</t>
  </si>
  <si>
    <t>(配) ($4/P)N. A. C. INC 平頂 11 (307)/John He 718-808-5222</t>
  </si>
  <si>
    <t>(配)($4/P)LITTLE RED HAT 平頂 10 (202) /G.E 347-992-1138</t>
  </si>
  <si>
    <t>(配)($0)外租车高顶/15 林zheli 9172939135</t>
  </si>
  <si>
    <t>外租车高顶(配)($0)/ 14陈司机3475781622</t>
  </si>
  <si>
    <t>接機人员</t>
  </si>
  <si>
    <t>唐人街安排</t>
  </si>
  <si>
    <t>FAITH HE</t>
  </si>
  <si>
    <t>901-490-1012</t>
  </si>
  <si>
    <r>
      <rPr>
        <sz val="11"/>
        <color theme="1"/>
        <rFont val="宋体"/>
        <family val="2"/>
      </rPr>
      <t>唐人街總指揮</t>
    </r>
  </si>
  <si>
    <r>
      <rPr>
        <sz val="11"/>
        <color theme="1"/>
        <rFont val="宋体"/>
        <family val="2"/>
      </rPr>
      <t>结束后安排导游送传单，如不需要可回家</t>
    </r>
  </si>
  <si>
    <r>
      <rPr>
        <sz val="11"/>
        <color theme="1"/>
        <rFont val="宋体"/>
        <family val="2"/>
      </rPr>
      <t>巴士调度</t>
    </r>
  </si>
  <si>
    <t>RONG ZHENG</t>
  </si>
  <si>
    <t>646-436-9117</t>
  </si>
  <si>
    <t>辦公室秩序維護員</t>
  </si>
  <si>
    <t>在辦公室指引客人去洗手間，並不要讓客人走進
員工工作範圍。</t>
  </si>
  <si>
    <t>TRISTA CHENG</t>
  </si>
  <si>
    <t>631-520-4488</t>
  </si>
  <si>
    <r>
      <rPr>
        <sz val="11"/>
        <color rgb="FF000000"/>
        <rFont val="宋体"/>
        <family val="3"/>
        <charset val="134"/>
      </rPr>
      <t>市區遊接待員</t>
    </r>
    <r>
      <rPr>
        <sz val="11"/>
        <color rgb="FF000000"/>
        <rFont val="Inherit"/>
        <family val="2"/>
      </rPr>
      <t/>
    </r>
  </si>
  <si>
    <r>
      <rPr>
        <sz val="11"/>
        <color rgb="FF000000"/>
        <rFont val="宋体"/>
        <family val="3"/>
        <charset val="134"/>
      </rPr>
      <t>照顧市區遊客人，並按照出團表分車。出車後當副</t>
    </r>
    <r>
      <rPr>
        <sz val="11"/>
        <color rgb="FF000000"/>
        <rFont val="Inherit"/>
        <family val="2"/>
      </rPr>
      <t xml:space="preserve">Dispatcher, </t>
    </r>
    <r>
      <rPr>
        <sz val="11"/>
        <color rgb="FF000000"/>
        <rFont val="宋体"/>
        <family val="3"/>
        <charset val="134"/>
      </rPr>
      <t>如不需要可回家</t>
    </r>
  </si>
  <si>
    <t>ANDY QIU</t>
  </si>
  <si>
    <t>917-517-8332</t>
  </si>
  <si>
    <r>
      <t>Bowery 1</t>
    </r>
    <r>
      <rPr>
        <sz val="11"/>
        <color theme="1"/>
        <rFont val="宋体"/>
        <family val="2"/>
      </rPr>
      <t>号岗位:指引员(安排客人排队等电脑查巴士号码)</t>
    </r>
  </si>
  <si>
    <r>
      <rPr>
        <sz val="11"/>
        <color theme="1"/>
        <rFont val="宋体"/>
        <family val="2"/>
      </rPr>
      <t>结束后接机/或者送传单，如不需要可回家</t>
    </r>
  </si>
  <si>
    <t>ALLEN ZHAO</t>
  </si>
  <si>
    <t>347-327-2786</t>
  </si>
  <si>
    <r>
      <t>Bowery 3</t>
    </r>
    <r>
      <rPr>
        <sz val="11"/>
        <color theme="1"/>
        <rFont val="宋体"/>
        <family val="2"/>
      </rPr>
      <t>号岗位:指引员(引导客人到正确上车地点)</t>
    </r>
  </si>
  <si>
    <t>JAKE YANG</t>
  </si>
  <si>
    <t>646-717-7722</t>
  </si>
  <si>
    <r>
      <t>Chyrstie 2</t>
    </r>
    <r>
      <rPr>
        <sz val="11"/>
        <color theme="1"/>
        <rFont val="宋体"/>
        <family val="2"/>
      </rPr>
      <t>号岗位:电脑查询员(查巴士号码,按标准写好交给3号)</t>
    </r>
  </si>
  <si>
    <t>6:45
出車後關地牢洗手間</t>
  </si>
  <si>
    <t>SABRINA YU</t>
  </si>
  <si>
    <t>205-567-4853</t>
  </si>
  <si>
    <r>
      <t>Chyrstie1</t>
    </r>
    <r>
      <rPr>
        <sz val="11"/>
        <color theme="1"/>
        <rFont val="宋体"/>
        <family val="2"/>
      </rPr>
      <t>号岗位:指引员(安排客人排队等电脑查巴士号码)</t>
    </r>
  </si>
  <si>
    <r>
      <t>Chyrstie3</t>
    </r>
    <r>
      <rPr>
        <sz val="11"/>
        <color theme="1"/>
        <rFont val="宋体"/>
        <family val="2"/>
      </rPr>
      <t>号岗位:指引员(引导客人到正确上车地点)</t>
    </r>
  </si>
  <si>
    <r>
      <rPr>
        <sz val="11"/>
        <color theme="1"/>
        <rFont val="宋体"/>
        <family val="2"/>
      </rPr>
      <t>负责挂牌和收牌</t>
    </r>
  </si>
  <si>
    <t>唐人街公司</t>
  </si>
  <si>
    <t>会计协助</t>
  </si>
  <si>
    <t>11:00-18:00</t>
  </si>
  <si>
    <t>票務协助</t>
  </si>
  <si>
    <t>公司前臺接待員</t>
  </si>
  <si>
    <t>10:00-19:00</t>
  </si>
  <si>
    <t>法拉盛安排</t>
  </si>
  <si>
    <t>SUNNY SHEN</t>
  </si>
  <si>
    <t>347-925-1641</t>
  </si>
  <si>
    <r>
      <rPr>
        <sz val="11"/>
        <color theme="1"/>
        <rFont val="宋体"/>
        <family val="2"/>
      </rPr>
      <t>法拉盛總指揮</t>
    </r>
  </si>
  <si>
    <r>
      <rPr>
        <sz val="11"/>
        <color theme="1"/>
        <rFont val="宋体"/>
        <family val="2"/>
      </rPr>
      <t>站在喜来登酒店门口，指引客人</t>
    </r>
  </si>
  <si>
    <t>敦城停車場門口指揮員</t>
  </si>
  <si>
    <t xml:space="preserve">NICK YAO </t>
  </si>
  <si>
    <t>718-207-6048</t>
  </si>
  <si>
    <t>6:15am 站在敦城酒店门口，指引客人 8:00am在敦城门口专门负责
WP1/BO2/AC3/MV2/MV3的客人</t>
  </si>
  <si>
    <t>EMILY HUANG</t>
  </si>
  <si>
    <t>917-291-2321</t>
  </si>
  <si>
    <t>敦城电脑查询员A(查巴士号码,按标准写好交给3号)</t>
  </si>
  <si>
    <t>敦城指引员A(安排客人排队等电脑查巴士号码)</t>
  </si>
  <si>
    <t>敦城指引员B(引导客人到正确上车地点)</t>
  </si>
  <si>
    <t>敦城电脑查询员B(查巴士号码,按标准写好交给3号)</t>
  </si>
  <si>
    <t>敦城指引员C(安排客人排队等电脑查巴士号码)</t>
  </si>
  <si>
    <t>敦城指引员D(引导客人到正确上车地点)</t>
  </si>
  <si>
    <t>KARY FAYE</t>
  </si>
  <si>
    <t>917-916-4821</t>
  </si>
  <si>
    <r>
      <t xml:space="preserve">SHUTTLE </t>
    </r>
    <r>
      <rPr>
        <sz val="11"/>
        <color theme="1"/>
        <rFont val="宋体"/>
        <family val="2"/>
      </rPr>
      <t>秩序维护员，负责让客人排队</t>
    </r>
  </si>
  <si>
    <t>BLAKE WANG</t>
  </si>
  <si>
    <t>929-329-8318</t>
  </si>
  <si>
    <r>
      <rPr>
        <sz val="11"/>
        <color theme="1"/>
        <rFont val="宋体"/>
        <family val="2"/>
      </rPr>
      <t>負責SHUTTLE BUS#1</t>
    </r>
  </si>
  <si>
    <t>IVY WANG</t>
  </si>
  <si>
    <t>832-274-7427</t>
  </si>
  <si>
    <r>
      <rPr>
        <sz val="11"/>
        <color theme="1"/>
        <rFont val="宋体"/>
        <family val="2"/>
      </rPr>
      <t>負責SHUTTLE BUS#2</t>
    </r>
  </si>
  <si>
    <t>JEFF ZHENG</t>
  </si>
  <si>
    <t>646-508-1989</t>
  </si>
  <si>
    <r>
      <rPr>
        <sz val="11"/>
        <color theme="1"/>
        <rFont val="宋体"/>
        <family val="2"/>
      </rPr>
      <t>負責SHUTTLE BUS#3</t>
    </r>
    <r>
      <rPr>
        <sz val="11"/>
        <color theme="1"/>
        <rFont val="Calibri"/>
        <family val="2"/>
      </rPr>
      <t/>
    </r>
  </si>
  <si>
    <r>
      <rPr>
        <sz val="11"/>
        <color theme="1"/>
        <rFont val="宋体"/>
        <family val="2"/>
      </rPr>
      <t>負責SHUTTLE BUS#4</t>
    </r>
  </si>
  <si>
    <t>法拉盛公司</t>
  </si>
  <si>
    <t>NJ 酒店安排</t>
  </si>
  <si>
    <t>East Brunswick安排</t>
  </si>
  <si>
    <t>STEPHANIE HU</t>
  </si>
  <si>
    <t>973-718-0448</t>
  </si>
  <si>
    <t>6:30-9:30</t>
  </si>
  <si>
    <t>JCC安排</t>
  </si>
  <si>
    <t>GARY CHING</t>
  </si>
  <si>
    <t>347-309-8606</t>
  </si>
  <si>
    <t>JACK RUAN</t>
  </si>
  <si>
    <t>646-919-8338</t>
  </si>
  <si>
    <t>Brooklyn安排</t>
  </si>
  <si>
    <t>PETER WANG</t>
  </si>
  <si>
    <t>347-399-6898</t>
  </si>
  <si>
    <t>Date:</t>
  </si>
  <si>
    <t>BUS#5</t>
  </si>
  <si>
    <t>TOUR:</t>
  </si>
  <si>
    <t>AP6ETF</t>
  </si>
  <si>
    <t>UM</t>
  </si>
  <si>
    <t>GUIDE:</t>
  </si>
  <si>
    <t>JOE MA</t>
  </si>
  <si>
    <t>CTT 8:00 上车</t>
  </si>
  <si>
    <t>组号</t>
  </si>
  <si>
    <t>贵宾姓名</t>
  </si>
  <si>
    <t>房间</t>
  </si>
  <si>
    <t>人数</t>
  </si>
  <si>
    <t>代理名字</t>
  </si>
  <si>
    <t>接机</t>
  </si>
  <si>
    <t>机场</t>
  </si>
  <si>
    <t>航班</t>
  </si>
  <si>
    <t>时间</t>
  </si>
  <si>
    <t>送机</t>
  </si>
  <si>
    <t>团号</t>
  </si>
  <si>
    <t>备注</t>
  </si>
  <si>
    <t>电话</t>
  </si>
  <si>
    <t>AF01-479-6267</t>
  </si>
  <si>
    <t>ETFN1</t>
  </si>
  <si>
    <t>vasudev bhat</t>
  </si>
  <si>
    <t>GO TO BUS</t>
  </si>
  <si>
    <t>CT</t>
  </si>
  <si>
    <t>NY5E</t>
  </si>
  <si>
    <t>609-516-3706</t>
  </si>
  <si>
    <t>总数：</t>
  </si>
  <si>
    <t>FLUSHING  7:00 敦城海鲜酒家上车</t>
  </si>
  <si>
    <t>Howard Johnson EWR  7:00</t>
  </si>
  <si>
    <t>AF13-479-7157</t>
  </si>
  <si>
    <t>ETFN2</t>
  </si>
  <si>
    <t>SANMIT CHINDARKAR</t>
  </si>
  <si>
    <t>NJ</t>
  </si>
  <si>
    <t>201-889-7976
201-889-2273</t>
  </si>
  <si>
    <t>BRK 7:00</t>
  </si>
  <si>
    <t>OTHER PICK UP</t>
  </si>
  <si>
    <t>日期：5/6</t>
  </si>
  <si>
    <t>團：小波东3天2夜</t>
  </si>
  <si>
    <t>EC BUS#18 AP8C</t>
  </si>
  <si>
    <t>NFCC4</t>
  </si>
  <si>
    <t>SUNHSINE TRAVEL</t>
  </si>
  <si>
    <t>SONG PING</t>
  </si>
  <si>
    <t>617-208-9718
860-869-6676</t>
  </si>
  <si>
    <t>NF</t>
  </si>
  <si>
    <t>NFCC</t>
  </si>
  <si>
    <t>EC165116</t>
  </si>
  <si>
    <t>见闻瀑布交人，见闻导游待报</t>
  </si>
  <si>
    <t>Edison</t>
  </si>
  <si>
    <t>Guide Name:</t>
  </si>
  <si>
    <t xml:space="preserve">JASON LIU </t>
  </si>
  <si>
    <t>团出发后：No Show或刚刚加的客人都要记录在以下表格：</t>
  </si>
  <si>
    <t>人数：</t>
  </si>
  <si>
    <t>房数：</t>
  </si>
  <si>
    <t>原本人数和房数：</t>
  </si>
  <si>
    <t>减去</t>
  </si>
  <si>
    <t>No Show group #</t>
  </si>
  <si>
    <t>增加</t>
  </si>
  <si>
    <t>Just Add group #</t>
  </si>
  <si>
    <t>Driver( YES/NO)</t>
  </si>
  <si>
    <t>Y</t>
  </si>
  <si>
    <t>Guide + Training ( M / F )</t>
  </si>
  <si>
    <t>M</t>
  </si>
  <si>
    <t>总Total RM：</t>
  </si>
  <si>
    <t>Share Room Remark:</t>
  </si>
  <si>
    <t>GD1RM</t>
  </si>
  <si>
    <t>问酒店部，当天向酒店确认房间数量的导游是谁（由酒店部指定，不要每一个都打电话给酒店）：</t>
  </si>
  <si>
    <t>EC BUS#19 康宁接驳</t>
  </si>
  <si>
    <t>NB1</t>
  </si>
  <si>
    <t>TOURSFORFUN (C-2015955-US)</t>
  </si>
  <si>
    <t>QINGHUA LIANG</t>
  </si>
  <si>
    <t>1226-700-6864</t>
  </si>
  <si>
    <t>NB3</t>
  </si>
  <si>
    <t>EC163734</t>
  </si>
  <si>
    <t>其中有一位客人要在NYC 离团。</t>
  </si>
  <si>
    <t>NB2</t>
  </si>
  <si>
    <t>QIU HONGXIA</t>
  </si>
  <si>
    <t xml:space="preserve">86 157-5718-9789  </t>
  </si>
  <si>
    <t>BK</t>
  </si>
  <si>
    <t>EC164980</t>
  </si>
  <si>
    <t>DM INVESTMENT MANAGEMENT LL:101663</t>
  </si>
  <si>
    <t>CAI YANGYANG</t>
  </si>
  <si>
    <t>310- 634-4253
136-475-42708</t>
  </si>
  <si>
    <t>EC165021</t>
  </si>
  <si>
    <t>NB4</t>
  </si>
  <si>
    <t>CHEN HONGTAO</t>
  </si>
  <si>
    <t>1 765-476-6195</t>
  </si>
  <si>
    <t>EC165182</t>
  </si>
  <si>
    <t>NBR1</t>
  </si>
  <si>
    <t>NAMEI</t>
  </si>
  <si>
    <t>WEI YI</t>
  </si>
  <si>
    <t>135-5468-8779</t>
  </si>
  <si>
    <t>EC161035</t>
  </si>
  <si>
    <t>公司Jessica</t>
  </si>
  <si>
    <t xml:space="preserve"> 102035/F22445</t>
  </si>
  <si>
    <t>702-816-8304</t>
  </si>
  <si>
    <t>请先填满公司 中巴， 多出的客人转给FRANKY  917.299.6357</t>
  </si>
  <si>
    <r>
      <t>SHUTTLE PICKUP人数：FLU 7:00 LL(104)/EC(6),  BRK 7:00(37)/EC(3), East Brunswick, NJ 7:00(</t>
    </r>
    <r>
      <rPr>
        <b/>
        <sz val="26"/>
        <color rgb="FFFF0000"/>
        <rFont val="Calibri"/>
        <family val="2"/>
      </rPr>
      <t>39</t>
    </r>
    <r>
      <rPr>
        <b/>
        <sz val="26"/>
        <color theme="1"/>
        <rFont val="Calibri"/>
        <family val="2"/>
      </rPr>
      <t>)</t>
    </r>
  </si>
  <si>
    <t>EC BUS#21 NY5C</t>
  </si>
  <si>
    <t>CC1</t>
  </si>
  <si>
    <t>BROOKLYN SERVICES ASSOCIATES LL:100988</t>
  </si>
  <si>
    <t>HE XUE CHENG</t>
  </si>
  <si>
    <t>718-866-8422</t>
  </si>
  <si>
    <t>NY5C</t>
  </si>
  <si>
    <t>EC164162</t>
  </si>
  <si>
    <t>CC2</t>
  </si>
  <si>
    <t>LL:101666 MANDY WU F22354</t>
  </si>
  <si>
    <t>ZHAO ZHENLIN</t>
  </si>
  <si>
    <t>646-280-6410</t>
  </si>
  <si>
    <t>EC165029</t>
  </si>
  <si>
    <t>CC3</t>
  </si>
  <si>
    <t>AA TOURIST LL:101759</t>
  </si>
  <si>
    <t xml:space="preserve">ZHANG QUN QI </t>
  </si>
  <si>
    <t>626-239-5915</t>
  </si>
  <si>
    <t>EC165107</t>
  </si>
  <si>
    <t>WOODBURY安排</t>
  </si>
  <si>
    <t>SPECIAL ARRANGEMENT FOR WP1</t>
  </si>
  <si>
    <t>团上大巴</t>
  </si>
  <si>
    <r>
      <rPr>
        <b/>
        <sz val="10"/>
        <color indexed="10"/>
        <rFont val="宋体"/>
        <family val="3"/>
        <charset val="134"/>
      </rPr>
      <t>人数</t>
    </r>
  </si>
  <si>
    <r>
      <rPr>
        <b/>
        <sz val="11"/>
        <color indexed="10"/>
        <rFont val="宋体"/>
        <charset val="134"/>
      </rPr>
      <t>房间</t>
    </r>
  </si>
  <si>
    <t>团上导游</t>
  </si>
  <si>
    <t>当天出团导游</t>
  </si>
  <si>
    <t>HOTEL:  EDISON HOTEL</t>
  </si>
  <si>
    <t>EP3</t>
  </si>
  <si>
    <t>ZHANG WEIWEI</t>
  </si>
  <si>
    <t>CTRIP (2725908461)</t>
  </si>
  <si>
    <t>PH</t>
  </si>
  <si>
    <t>PH5E</t>
  </si>
  <si>
    <t>携程订单
请导游向客人收取服务费.
客人5/5市区游结束后加定了EDISON HOTEL 1DDx1N.
5/6跟KAREN LI的大巴去WP1.
导游YOYO LIN代收$155</t>
  </si>
  <si>
    <t>138-0163-5741</t>
  </si>
  <si>
    <t xml:space="preserve">MANDY ZHOU </t>
  </si>
  <si>
    <t>NEW TOUR FOR WOODBURY</t>
  </si>
  <si>
    <t>HOTEL:  5/5:Hilton East Brunswick 1N;5/6:DoubleTree by Hilton Somerset Hotel and Conference Center 1N</t>
  </si>
  <si>
    <t>5WN1</t>
  </si>
  <si>
    <t>WAN HAODONG</t>
  </si>
  <si>
    <t>AP3W</t>
  </si>
  <si>
    <t>CHANGE FROM 5/6*6WN1</t>
  </si>
  <si>
    <t>97 156-318-9898</t>
  </si>
  <si>
    <t>5WN2</t>
  </si>
  <si>
    <t>LI SHANGDA</t>
  </si>
  <si>
    <t>TUNIU(1020979542)</t>
  </si>
  <si>
    <t>EWR</t>
  </si>
  <si>
    <t>T-C</t>
  </si>
  <si>
    <t>另外还带着一个3个月大的baby</t>
  </si>
  <si>
    <t>153-8917-1120</t>
  </si>
  <si>
    <t>HOTEL:  Edison Hotel 3N</t>
  </si>
  <si>
    <t>WE2</t>
  </si>
  <si>
    <t>DENG JINHUAN</t>
  </si>
  <si>
    <t>LGA</t>
  </si>
  <si>
    <t>DL5302</t>
  </si>
  <si>
    <t>JFK</t>
  </si>
  <si>
    <t>AP7WE</t>
  </si>
  <si>
    <t>客人是5/12凌晨的飞机,AA8927</t>
  </si>
  <si>
    <t>86 186-2035-0502</t>
  </si>
  <si>
    <t>W3</t>
  </si>
  <si>
    <t xml:space="preserve">YANG GUIFANG </t>
  </si>
  <si>
    <t>CTRIP(2754144220   )</t>
  </si>
  <si>
    <t>UA087</t>
  </si>
  <si>
    <t>AP7W+H</t>
  </si>
  <si>
    <t>携程订单
接机请举牌“携程”&amp;“杨桂芳”X2
请导游在团上直接收取服务费
5/12  UA086 10:45</t>
  </si>
  <si>
    <t>135-1584-5321</t>
  </si>
  <si>
    <t>WR1</t>
  </si>
  <si>
    <t>ALLAN MICHAEL G SANTOS</t>
  </si>
  <si>
    <t>AP9W</t>
  </si>
  <si>
    <t>6392-0911-3600
632-920-1984
Email: amgsmd@yahoo.com</t>
  </si>
  <si>
    <t>WR2</t>
  </si>
  <si>
    <t>LIN DONGPING</t>
  </si>
  <si>
    <t>UA1580</t>
  </si>
  <si>
    <t>AP8W</t>
  </si>
  <si>
    <t>86 180-5913-6731 
86 180-5913-6736</t>
  </si>
  <si>
    <t>WR4</t>
  </si>
  <si>
    <t>SHI XINHONG</t>
  </si>
  <si>
    <t>AA0164</t>
  </si>
  <si>
    <t>AP8R</t>
  </si>
  <si>
    <t>1 347-277-0539</t>
  </si>
  <si>
    <t>WC1</t>
  </si>
  <si>
    <t xml:space="preserve">CHANG SHUK </t>
  </si>
  <si>
    <t>CUSTOMIZED TOUR SPECIALISTS</t>
  </si>
  <si>
    <t>AA0292</t>
  </si>
  <si>
    <t>BOS</t>
  </si>
  <si>
    <t>AA1086</t>
  </si>
  <si>
    <t>AP9CW</t>
  </si>
  <si>
    <t>WC3</t>
  </si>
  <si>
    <t>NG MEILEI</t>
  </si>
  <si>
    <t>INTERTRIPS</t>
  </si>
  <si>
    <t>CX830</t>
  </si>
  <si>
    <t>041-488-5938</t>
  </si>
  <si>
    <t>WC4</t>
  </si>
  <si>
    <t>ROBERT LOO</t>
  </si>
  <si>
    <t>5/4提前免费接机送至FLU 
JFK BA175 12:25</t>
  </si>
  <si>
    <t>963-990-06
Email: robertloo88@gmail.com</t>
  </si>
  <si>
    <t>WC2</t>
  </si>
  <si>
    <t>KAT CHONG</t>
  </si>
  <si>
    <t>QF011</t>
  </si>
  <si>
    <t>642-136-1668
642-1041-5252
Email: pacific.rise@gmail.com</t>
  </si>
  <si>
    <t>AP8R/8L FOR WOODBURY</t>
  </si>
  <si>
    <t>HOTEL: Courtyard Newark Downtown 1N/2N</t>
  </si>
  <si>
    <t>R1</t>
  </si>
  <si>
    <t>GRACE LIU</t>
  </si>
  <si>
    <t>CENTURY TRAVEL</t>
  </si>
  <si>
    <t>AA34</t>
  </si>
  <si>
    <t>650-278-2227</t>
  </si>
  <si>
    <t>R3</t>
  </si>
  <si>
    <t>WANG XIAOCHUN</t>
  </si>
  <si>
    <t xml:space="preserve">CTRIP (2650387258  ) </t>
  </si>
  <si>
    <t>UA1697</t>
  </si>
  <si>
    <t>AP9R</t>
  </si>
  <si>
    <t>携程订单
接机请举牌携程" 王晓春" X3 
请导游向客人收费服务费
5/7早上6：45送客人去CT自由活动，9：30送客人去LGA</t>
  </si>
  <si>
    <t>136-025-19159</t>
  </si>
  <si>
    <t>R6</t>
  </si>
  <si>
    <t xml:space="preserve">CAI WENZHUO </t>
  </si>
  <si>
    <t xml:space="preserve">CTRIP(2667128031 </t>
  </si>
  <si>
    <t>UA1047</t>
  </si>
  <si>
    <t>16：55</t>
  </si>
  <si>
    <t>AC549</t>
  </si>
  <si>
    <t>携程订单
接机请举牌携程" 蔡文卓" X1
请导游向客人收费服务费
5/7,6:30早上从酒店接客人出来唐人街，客人自由活动
15:00从唐人街送客人到EWR机场</t>
  </si>
  <si>
    <t>136-7190-5198</t>
  </si>
  <si>
    <t>R7</t>
  </si>
  <si>
    <t>TIANSEN WU</t>
  </si>
  <si>
    <t>WANNAR TRAVEL LL:99384</t>
  </si>
  <si>
    <t>UA3441</t>
  </si>
  <si>
    <t>AA3711 </t>
  </si>
  <si>
    <t>5/7,6:30早上从酒店接客人出来唐人街，客人自由活动
11:00送客人去JFK机场</t>
  </si>
  <si>
    <t>1 9178616548</t>
  </si>
  <si>
    <t>R9</t>
  </si>
  <si>
    <t>YAO WEIMING</t>
  </si>
  <si>
    <t>CTRIP(2765613167 )</t>
  </si>
  <si>
    <t>UA1979</t>
  </si>
  <si>
    <t>13：55</t>
  </si>
  <si>
    <t>携程订单
接机请举牌携程" 姚卫明" X2
请导游向客人收费服务费                                                      5/7,6:45早上从酒店接客人出来唐人街,客人自由活动,客人是5/8离开的航班，无需送机</t>
  </si>
  <si>
    <t>138-0528-4888
137-0528-5555</t>
  </si>
  <si>
    <t>UR1</t>
  </si>
  <si>
    <t>LI BAOHONG</t>
  </si>
  <si>
    <t>TOP STAR INT'L TRAVEL LL:101302</t>
  </si>
  <si>
    <t>AP9U</t>
  </si>
  <si>
    <t>86-189-293-01398</t>
  </si>
  <si>
    <t>NR5</t>
  </si>
  <si>
    <t>HUA GUOJUN</t>
  </si>
  <si>
    <t>SEAGULL</t>
  </si>
  <si>
    <t>NY7R</t>
  </si>
  <si>
    <t>973-979-4342</t>
  </si>
  <si>
    <t>CITY TOUR安排</t>
  </si>
  <si>
    <t>R BACK FOR CITY TOUR</t>
  </si>
  <si>
    <t>HOTEL:  Courtyard Newark Downtown 1N</t>
  </si>
  <si>
    <t>TSR1</t>
  </si>
  <si>
    <t>ZHOU YAWEN</t>
  </si>
  <si>
    <t>AA118</t>
  </si>
  <si>
    <t>AP7R</t>
  </si>
  <si>
    <t>行程结束送到JFK机场</t>
  </si>
  <si>
    <t xml:space="preserve">86 135-0570-0011   
86 157-0001-9295  </t>
  </si>
  <si>
    <t>TSR2</t>
  </si>
  <si>
    <t>KU TJHAI FUNG</t>
  </si>
  <si>
    <t>LION INT'L TRAVEL</t>
  </si>
  <si>
    <t>CX888</t>
  </si>
  <si>
    <t>CX889</t>
  </si>
  <si>
    <t>TSR3</t>
  </si>
  <si>
    <t>LIANG GUIFANG</t>
  </si>
  <si>
    <t>CTRIP(2706800177 )</t>
  </si>
  <si>
    <t>AA28</t>
  </si>
  <si>
    <t>UA2399</t>
  </si>
  <si>
    <t>携程订单
接机请举牌“携程”&amp;“梁桂芳” X3
请导游在团上直接收取服务费</t>
  </si>
  <si>
    <t>133-1886-6534</t>
  </si>
  <si>
    <t>TSR4</t>
  </si>
  <si>
    <t>YAO ZHIYU</t>
  </si>
  <si>
    <t>CTRIP(2732925143)</t>
  </si>
  <si>
    <t>AA082</t>
  </si>
  <si>
    <t>VX415</t>
  </si>
  <si>
    <t>携程订单
接机请举牌“携程”&amp;“姚治宇” X2
请导游在团上直接收取服务费</t>
  </si>
  <si>
    <t>130-6312-5043
137-6064-4919</t>
  </si>
  <si>
    <t>TSR5</t>
  </si>
  <si>
    <t>SHEN YANG</t>
  </si>
  <si>
    <t>CTRIP(2756025431)</t>
  </si>
  <si>
    <t>T-7</t>
  </si>
  <si>
    <t xml:space="preserve">  DL454 </t>
  </si>
  <si>
    <t>携程订单
接机请举牌“携程”&amp;“沈阳” X4
请导游在团上直接收取服务费</t>
  </si>
  <si>
    <t>135-6721-7557 
 151-6700-9278</t>
  </si>
  <si>
    <t>TSR6</t>
  </si>
  <si>
    <t>GAO PENG</t>
  </si>
  <si>
    <t>B6-417</t>
  </si>
  <si>
    <t>SELF-DISMISS</t>
  </si>
  <si>
    <t>其中一间是单人房</t>
  </si>
  <si>
    <t>1 734-747-4021</t>
  </si>
  <si>
    <t>TSR7</t>
  </si>
  <si>
    <t>ZHANG WEI</t>
  </si>
  <si>
    <t xml:space="preserve">1 7347570751 </t>
  </si>
  <si>
    <t>DAR1</t>
  </si>
  <si>
    <t>YAN CHUN LING</t>
  </si>
  <si>
    <t>TOURS OUTLET</t>
  </si>
  <si>
    <t>IAD</t>
  </si>
  <si>
    <t>UA632</t>
  </si>
  <si>
    <t>UA3636</t>
  </si>
  <si>
    <t>DAP7R</t>
  </si>
  <si>
    <t>请导游代收$800</t>
  </si>
  <si>
    <t>86-1375-611-1799</t>
  </si>
  <si>
    <t>DAR2</t>
  </si>
  <si>
    <t>WANG HAIHUA</t>
  </si>
  <si>
    <t xml:space="preserve">付费接机 4/30 DCA AA1540 23:47
费用已BILL 代理 </t>
  </si>
  <si>
    <t>86-136-076-90057
352-214-6811</t>
  </si>
  <si>
    <t>DR1</t>
  </si>
  <si>
    <t>ANNIE CHEN</t>
  </si>
  <si>
    <t>DC</t>
  </si>
  <si>
    <t>DC6R</t>
  </si>
  <si>
    <t>650-837-1107</t>
  </si>
  <si>
    <t>PR2</t>
  </si>
  <si>
    <t>SHIZHONG WU</t>
  </si>
  <si>
    <t>ASIA AMERICA GROUP</t>
  </si>
  <si>
    <t>PH6R</t>
  </si>
  <si>
    <t>267-271-7218</t>
  </si>
  <si>
    <t>PR3</t>
  </si>
  <si>
    <t>MA DONG MEI</t>
  </si>
  <si>
    <t xml:space="preserve">CHINA USA INTERNATIONAL </t>
  </si>
  <si>
    <t>NYC</t>
  </si>
  <si>
    <t>215-815-4650</t>
  </si>
  <si>
    <t>DR4</t>
  </si>
  <si>
    <t>RUIXIANG TANG</t>
  </si>
  <si>
    <t>WANNAR TRAVEL</t>
  </si>
  <si>
    <t>1 513-800-9291</t>
  </si>
  <si>
    <t>DR5</t>
  </si>
  <si>
    <t>JIANG  RONGRONG</t>
  </si>
  <si>
    <t>SHENZHEN RENYOU LL:101577</t>
  </si>
  <si>
    <t>86-159-9627-5549</t>
  </si>
  <si>
    <t>WHR1</t>
  </si>
  <si>
    <t>LIU MING YU</t>
  </si>
  <si>
    <t>GHC TOUR LL:101561</t>
  </si>
  <si>
    <t>WH-HOLIDAY INN</t>
  </si>
  <si>
    <t>WH5R</t>
  </si>
  <si>
    <t>703-678-1167</t>
  </si>
  <si>
    <t>AP5N/AP5C BACK FOR CITY TOUR</t>
  </si>
  <si>
    <t>合并5/6*BUS1</t>
  </si>
  <si>
    <t>HOTEL:  Days Hotel East Brunswick 1N</t>
  </si>
  <si>
    <t>2DN1</t>
  </si>
  <si>
    <t>HAIYAN ZONG</t>
  </si>
  <si>
    <t>MAJESTIC</t>
  </si>
  <si>
    <t>F9-1158</t>
  </si>
  <si>
    <t>AP5N</t>
  </si>
  <si>
    <t>01186-135-028-10220</t>
  </si>
  <si>
    <t>JACK RUAN 
646-919-8338</t>
  </si>
  <si>
    <t>TRANSFER安排</t>
  </si>
  <si>
    <t>NEW TOUR FOR FREE TOUR</t>
  </si>
  <si>
    <t>HOTEL:   Edison Hotel 3N</t>
  </si>
  <si>
    <t>FE1</t>
  </si>
  <si>
    <t>JUANCHO MONJARDIN</t>
  </si>
  <si>
    <t>B6-1716</t>
  </si>
  <si>
    <t>8;25</t>
  </si>
  <si>
    <t>AP7FE</t>
  </si>
  <si>
    <t>客人是5/12凌晨的飞机,CZ600</t>
  </si>
  <si>
    <t>639266876600;      639175346217                        Email: dmonjardin@yahoo.com</t>
  </si>
  <si>
    <t>Liang Sir 347-880-4034</t>
  </si>
  <si>
    <t>HOTEL:  5/5:Hilton East Brunswick 1N;5/6:DoubleTree by Hilton Somerset Hotel and Conference Center 1n</t>
  </si>
  <si>
    <t>FR3</t>
  </si>
  <si>
    <t>ZHU YAN</t>
  </si>
  <si>
    <t>CTRIP(2661061924)</t>
  </si>
  <si>
    <t>AA20068</t>
  </si>
  <si>
    <t>16：15</t>
  </si>
  <si>
    <t>AP9F</t>
  </si>
  <si>
    <t>携程订单
接机请举“携程”&amp;“竺焱  X3”
服务费请导游在团上直接收取</t>
  </si>
  <si>
    <t>156-0555-1966</t>
  </si>
  <si>
    <t>AMY DU</t>
  </si>
  <si>
    <t>AP6 BACK TRANSFER TO CT</t>
  </si>
  <si>
    <t>HOTEL:   Hilton East Brunswick 1N(ALREADY CHECK-IN YESTERDAY)</t>
  </si>
  <si>
    <t>WH2</t>
  </si>
  <si>
    <t>ANCY DIMPY NALLI</t>
  </si>
  <si>
    <t>WH5</t>
  </si>
  <si>
    <t>571-499-1312</t>
  </si>
  <si>
    <t xml:space="preserve">CAROLINE ZHENG </t>
  </si>
  <si>
    <t>从酒店接到JERSEY CITY交给MICHELLE YUAN 917-375-6472</t>
  </si>
  <si>
    <t xml:space="preserve">HOTEL: Ramada Plaza Newark Liberty International Airport 1N  </t>
  </si>
  <si>
    <t>AC1</t>
  </si>
  <si>
    <t>MO PEIXIA</t>
  </si>
  <si>
    <t>AP6C</t>
  </si>
  <si>
    <t>61-425-389-484</t>
  </si>
  <si>
    <t xml:space="preserve">MICHELLE YUAN </t>
  </si>
  <si>
    <t>SPECIAL TRANSFER TO 公司给KAWA CHAN 646-537-5484</t>
  </si>
  <si>
    <t xml:space="preserve">SELF DISMISS </t>
  </si>
  <si>
    <t xml:space="preserve">KAWA CHAN </t>
  </si>
  <si>
    <t>MF19-482-7717</t>
  </si>
  <si>
    <t>9176182125;8613605853348</t>
  </si>
  <si>
    <t>新单</t>
  </si>
  <si>
    <t>FORMAX INT'L ZHANG/YONGx2pax change to 5/10</t>
  </si>
  <si>
    <t>SEAT#25-27 客人已決定改期,收取$100罚金,要在5/13号之前决定好要改到哪一天? 日期為未定</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</si>
</sst>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F800]dddd\,\ mmmm\ dd\,\ yyyy"/>
    <numFmt numFmtId="177" formatCode="h:mm;@"/>
    <numFmt numFmtId="178" formatCode="m/d;@"/>
    <numFmt numFmtId="179" formatCode="0.00_);[Red]\(0.00\)"/>
    <numFmt numFmtId="180" formatCode="0_);[Red]\(0\)"/>
  </numFmts>
  <fonts count="83" x14ac:knownFonts="1">
    <font>
      <sz val="11"/>
      <color theme="1"/>
      <name val="宋体"/>
      <family val="2"/>
      <scheme val="minor"/>
    </font>
    <font>
      <sz val="11"/>
      <color theme="1"/>
      <name val="宋体"/>
      <family val="2"/>
      <scheme val="minor"/>
    </font>
    <font>
      <sz val="11"/>
      <color rgb="FFFF0000"/>
      <name val="宋体"/>
      <family val="2"/>
      <scheme val="minor"/>
    </font>
    <font>
      <b/>
      <sz val="11"/>
      <color theme="1"/>
      <name val="宋体"/>
      <family val="2"/>
      <scheme val="minor"/>
    </font>
    <font>
      <sz val="24"/>
      <color theme="1"/>
      <name val="宋体"/>
      <family val="2"/>
      <scheme val="minor"/>
    </font>
    <font>
      <b/>
      <sz val="20"/>
      <color theme="1"/>
      <name val="宋体"/>
      <family val="2"/>
      <scheme val="minor"/>
    </font>
    <font>
      <sz val="16"/>
      <color theme="1"/>
      <name val="宋体"/>
      <family val="2"/>
      <scheme val="minor"/>
    </font>
    <font>
      <b/>
      <sz val="18"/>
      <color rgb="FFFF0000"/>
      <name val="宋体"/>
      <family val="2"/>
      <scheme val="minor"/>
    </font>
    <font>
      <b/>
      <sz val="11"/>
      <color rgb="FFFF0000"/>
      <name val="宋体"/>
      <family val="2"/>
      <scheme val="minor"/>
    </font>
    <font>
      <b/>
      <sz val="22"/>
      <color theme="1"/>
      <name val="宋体"/>
      <family val="2"/>
      <scheme val="minor"/>
    </font>
    <font>
      <sz val="10"/>
      <color rgb="FF000000"/>
      <name val="Arial"/>
      <family val="2"/>
    </font>
    <font>
      <sz val="22"/>
      <color theme="1"/>
      <name val="宋体"/>
      <family val="2"/>
      <scheme val="minor"/>
    </font>
    <font>
      <b/>
      <sz val="18"/>
      <color theme="1"/>
      <name val="宋体"/>
      <family val="2"/>
      <scheme val="minor"/>
    </font>
    <font>
      <b/>
      <sz val="20"/>
      <color rgb="FFFF0000"/>
      <name val="宋体"/>
      <family val="2"/>
      <scheme val="minor"/>
    </font>
    <font>
      <b/>
      <sz val="16"/>
      <color rgb="FFFF0000"/>
      <name val="宋体"/>
      <family val="2"/>
      <scheme val="minor"/>
    </font>
    <font>
      <b/>
      <sz val="11"/>
      <name val="宋体"/>
      <family val="2"/>
      <scheme val="minor"/>
    </font>
    <font>
      <sz val="11"/>
      <name val="宋体"/>
      <family val="2"/>
      <scheme val="minor"/>
    </font>
    <font>
      <sz val="20"/>
      <color theme="1"/>
      <name val="宋体"/>
      <family val="2"/>
      <scheme val="minor"/>
    </font>
    <font>
      <b/>
      <sz val="10"/>
      <color theme="1"/>
      <name val="宋体"/>
      <family val="2"/>
      <scheme val="minor"/>
    </font>
    <font>
      <sz val="12"/>
      <color theme="1"/>
      <name val="宋体"/>
      <family val="2"/>
      <scheme val="minor"/>
    </font>
    <font>
      <b/>
      <sz val="24"/>
      <color theme="1"/>
      <name val="宋体"/>
      <family val="2"/>
      <scheme val="minor"/>
    </font>
    <font>
      <sz val="18"/>
      <name val="宋体"/>
      <family val="2"/>
      <scheme val="minor"/>
    </font>
    <font>
      <sz val="18"/>
      <color theme="1"/>
      <name val="宋体"/>
      <family val="2"/>
      <scheme val="minor"/>
    </font>
    <font>
      <b/>
      <sz val="18"/>
      <name val="宋体"/>
      <family val="2"/>
      <scheme val="minor"/>
    </font>
    <font>
      <sz val="18"/>
      <color rgb="FFFF0000"/>
      <name val="宋体"/>
      <family val="2"/>
      <scheme val="minor"/>
    </font>
    <font>
      <sz val="12"/>
      <color rgb="FFFF0000"/>
      <name val="宋体"/>
      <family val="2"/>
      <scheme val="minor"/>
    </font>
    <font>
      <u/>
      <sz val="11"/>
      <color theme="10"/>
      <name val="宋体"/>
      <family val="2"/>
      <scheme val="minor"/>
    </font>
    <font>
      <sz val="11"/>
      <color theme="1"/>
      <name val="Calibri"/>
      <family val="2"/>
    </font>
    <font>
      <sz val="10"/>
      <name val="Arial"/>
      <family val="2"/>
    </font>
    <font>
      <b/>
      <sz val="26"/>
      <color theme="1"/>
      <name val="宋体"/>
      <family val="2"/>
      <scheme val="minor"/>
    </font>
    <font>
      <b/>
      <sz val="26"/>
      <color rgb="FFFF0000"/>
      <name val="Calibri"/>
      <family val="2"/>
    </font>
    <font>
      <b/>
      <sz val="26"/>
      <color theme="1"/>
      <name val="Calibri"/>
      <family val="2"/>
    </font>
    <font>
      <b/>
      <sz val="12"/>
      <color theme="1"/>
      <name val="宋体"/>
      <family val="2"/>
      <scheme val="minor"/>
    </font>
    <font>
      <sz val="11"/>
      <color rgb="FF000000"/>
      <name val="宋体"/>
      <family val="2"/>
      <scheme val="minor"/>
    </font>
    <font>
      <b/>
      <sz val="10"/>
      <name val="Times New Roman"/>
      <family val="1"/>
    </font>
    <font>
      <b/>
      <sz val="8"/>
      <color theme="1"/>
      <name val="微软雅黑"/>
      <family val="2"/>
      <charset val="134"/>
    </font>
    <font>
      <sz val="10"/>
      <name val="宋体"/>
      <family val="2"/>
      <scheme val="minor"/>
    </font>
    <font>
      <sz val="10"/>
      <color theme="1"/>
      <name val="宋体"/>
      <family val="2"/>
      <scheme val="minor"/>
    </font>
    <font>
      <sz val="12.1"/>
      <color rgb="FF000000"/>
      <name val="宋体"/>
      <family val="2"/>
      <scheme val="minor"/>
    </font>
    <font>
      <b/>
      <sz val="8"/>
      <name val="微软雅黑"/>
      <family val="2"/>
      <charset val="134"/>
    </font>
    <font>
      <b/>
      <sz val="11"/>
      <color rgb="FF7030A0"/>
      <name val="宋体"/>
      <family val="2"/>
      <scheme val="minor"/>
    </font>
    <font>
      <sz val="12.1"/>
      <color theme="1"/>
      <name val="宋体"/>
      <family val="2"/>
      <scheme val="minor"/>
    </font>
    <font>
      <b/>
      <sz val="12"/>
      <name val="Times New Roman"/>
      <family val="1"/>
    </font>
    <font>
      <b/>
      <sz val="11"/>
      <name val="Times New Roman"/>
      <family val="1"/>
    </font>
    <font>
      <b/>
      <sz val="13.2"/>
      <color rgb="FF000000"/>
      <name val="Calibri"/>
      <family val="2"/>
    </font>
    <font>
      <b/>
      <sz val="12"/>
      <name val="宋体"/>
      <family val="2"/>
      <scheme val="minor"/>
    </font>
    <font>
      <b/>
      <sz val="13.2"/>
      <color theme="1"/>
      <name val="宋体"/>
      <family val="2"/>
      <scheme val="minor"/>
    </font>
    <font>
      <b/>
      <sz val="12.1"/>
      <color rgb="FF000000"/>
      <name val="宋体"/>
      <family val="2"/>
      <scheme val="minor"/>
    </font>
    <font>
      <sz val="10"/>
      <color theme="1"/>
      <name val="Arial"/>
      <family val="2"/>
    </font>
    <font>
      <b/>
      <sz val="13.2"/>
      <color rgb="FF000000"/>
      <name val="宋体"/>
      <family val="2"/>
      <scheme val="minor"/>
    </font>
    <font>
      <sz val="11"/>
      <color theme="1"/>
      <name val="宋体"/>
      <family val="2"/>
    </font>
    <font>
      <sz val="11"/>
      <color rgb="FF000000"/>
      <name val="宋体"/>
      <family val="3"/>
      <charset val="134"/>
    </font>
    <font>
      <sz val="11"/>
      <color rgb="FF000000"/>
      <name val="Inherit"/>
      <family val="2"/>
    </font>
    <font>
      <b/>
      <sz val="11"/>
      <color theme="1"/>
      <name val="宋体"/>
      <charset val="134"/>
    </font>
    <font>
      <sz val="12"/>
      <name val="宋体"/>
      <family val="2"/>
      <scheme val="minor"/>
    </font>
    <font>
      <sz val="11"/>
      <color rgb="FF000000"/>
      <name val="Inherit"/>
    </font>
    <font>
      <b/>
      <sz val="11"/>
      <name val="宋体"/>
      <family val="3"/>
      <charset val="134"/>
    </font>
    <font>
      <sz val="11"/>
      <color indexed="8"/>
      <name val="宋体"/>
      <family val="2"/>
      <scheme val="minor"/>
    </font>
    <font>
      <b/>
      <sz val="8"/>
      <color rgb="FF000000"/>
      <name val="微软雅黑"/>
      <family val="2"/>
      <charset val="134"/>
    </font>
    <font>
      <sz val="10"/>
      <color rgb="FF000000"/>
      <name val="宋体"/>
      <family val="2"/>
      <scheme val="minor"/>
    </font>
    <font>
      <b/>
      <sz val="12"/>
      <color rgb="FFFF0000"/>
      <name val="Times New Roman"/>
      <family val="1"/>
    </font>
    <font>
      <b/>
      <sz val="16"/>
      <color indexed="10"/>
      <name val="Arial"/>
      <family val="2"/>
    </font>
    <font>
      <sz val="16"/>
      <name val="Arial"/>
      <family val="2"/>
    </font>
    <font>
      <b/>
      <sz val="16"/>
      <color rgb="FFFF0000"/>
      <name val="Arial"/>
      <family val="2"/>
    </font>
    <font>
      <sz val="16"/>
      <color rgb="FFFF0000"/>
      <name val="Arial"/>
      <family val="2"/>
    </font>
    <font>
      <b/>
      <sz val="16"/>
      <color theme="1"/>
      <name val="Arial"/>
      <family val="2"/>
    </font>
    <font>
      <sz val="16"/>
      <color theme="1"/>
      <name val="Arial"/>
      <family val="2"/>
    </font>
    <font>
      <b/>
      <sz val="16"/>
      <name val="Arial"/>
      <family val="2"/>
    </font>
    <font>
      <sz val="28"/>
      <color theme="1"/>
      <name val="宋体"/>
      <family val="2"/>
      <scheme val="minor"/>
    </font>
    <font>
      <b/>
      <sz val="15"/>
      <color theme="1"/>
      <name val="宋体"/>
      <family val="2"/>
      <scheme val="minor"/>
    </font>
    <font>
      <b/>
      <sz val="14"/>
      <color theme="1"/>
      <name val="宋体"/>
      <family val="2"/>
      <scheme val="minor"/>
    </font>
    <font>
      <b/>
      <sz val="18"/>
      <color rgb="FFFF0000"/>
      <name val="Arial"/>
      <family val="2"/>
    </font>
    <font>
      <b/>
      <sz val="24"/>
      <color rgb="FFFF0000"/>
      <name val="宋体"/>
      <family val="2"/>
      <scheme val="minor"/>
    </font>
    <font>
      <b/>
      <sz val="11"/>
      <color theme="1"/>
      <name val="Arial"/>
      <family val="2"/>
    </font>
    <font>
      <b/>
      <sz val="11"/>
      <color rgb="FFFF0000"/>
      <name val="Arial"/>
      <family val="2"/>
    </font>
    <font>
      <b/>
      <sz val="11"/>
      <color indexed="10"/>
      <name val="宋体"/>
      <charset val="134"/>
    </font>
    <font>
      <b/>
      <sz val="10"/>
      <color indexed="10"/>
      <name val="Arial"/>
      <family val="2"/>
    </font>
    <font>
      <b/>
      <sz val="10"/>
      <color indexed="10"/>
      <name val="宋体"/>
      <family val="3"/>
      <charset val="134"/>
    </font>
    <font>
      <b/>
      <sz val="11"/>
      <color indexed="10"/>
      <name val="Arial"/>
      <family val="2"/>
    </font>
    <font>
      <b/>
      <sz val="10"/>
      <name val="Arial"/>
      <family val="2"/>
    </font>
    <font>
      <b/>
      <sz val="10"/>
      <color theme="1"/>
      <name val="Arial"/>
      <family val="2"/>
    </font>
    <font>
      <b/>
      <sz val="10"/>
      <color rgb="FFFF0000"/>
      <name val="Arial"/>
      <family val="2"/>
    </font>
    <font>
      <sz val="9"/>
      <name val="宋体"/>
      <family val="2"/>
      <scheme val="minor"/>
    </font>
  </fonts>
  <fills count="24">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FFFF"/>
        <bgColor indexed="64"/>
      </patternFill>
    </fill>
    <fill>
      <patternFill patternType="solid">
        <fgColor rgb="FF00B0F0"/>
        <bgColor indexed="64"/>
      </patternFill>
    </fill>
    <fill>
      <patternFill patternType="solid">
        <fgColor theme="8" tint="0.59999389629810485"/>
        <bgColor indexed="64"/>
      </patternFill>
    </fill>
    <fill>
      <patternFill patternType="solid">
        <fgColor theme="1" tint="0.499984740745262"/>
        <bgColor indexed="64"/>
      </patternFill>
    </fill>
    <fill>
      <patternFill patternType="solid">
        <fgColor rgb="FFFABF8F"/>
        <bgColor indexed="64"/>
      </patternFill>
    </fill>
    <fill>
      <patternFill patternType="solid">
        <fgColor rgb="FFFFC000"/>
        <bgColor indexed="64"/>
      </patternFill>
    </fill>
    <fill>
      <patternFill patternType="solid">
        <fgColor theme="8"/>
        <bgColor indexed="64"/>
      </patternFill>
    </fill>
    <fill>
      <patternFill patternType="solid">
        <fgColor theme="5" tint="0.79998168889431442"/>
        <bgColor indexed="64"/>
      </patternFill>
    </fill>
  </fills>
  <borders count="8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dashed">
        <color auto="1"/>
      </right>
      <top style="dashed">
        <color auto="1"/>
      </top>
      <bottom style="dashed">
        <color auto="1"/>
      </bottom>
      <diagonal/>
    </border>
    <border>
      <left style="medium">
        <color rgb="FFCCCCCC"/>
      </left>
      <right style="medium">
        <color rgb="FFCCCCCC"/>
      </right>
      <top style="medium">
        <color rgb="FFCCCCCC"/>
      </top>
      <bottom style="medium">
        <color rgb="FFCCCCCC"/>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style="dashed">
        <color auto="1"/>
      </right>
      <top style="dashed">
        <color auto="1"/>
      </top>
      <bottom/>
      <diagonal/>
    </border>
    <border>
      <left style="dashed">
        <color auto="1"/>
      </left>
      <right style="medium">
        <color auto="1"/>
      </right>
      <top style="dashed">
        <color auto="1"/>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medium">
        <color auto="1"/>
      </top>
      <bottom/>
      <diagonal/>
    </border>
    <border>
      <left style="dashed">
        <color auto="1"/>
      </left>
      <right style="dashed">
        <color auto="1"/>
      </right>
      <top/>
      <bottom style="dashed">
        <color auto="1"/>
      </bottom>
      <diagonal/>
    </border>
    <border>
      <left style="dashed">
        <color auto="1"/>
      </left>
      <right style="medium">
        <color auto="1"/>
      </right>
      <top/>
      <bottom style="dashed">
        <color auto="1"/>
      </bottom>
      <diagonal/>
    </border>
    <border>
      <left style="thin">
        <color auto="1"/>
      </left>
      <right style="medium">
        <color auto="1"/>
      </right>
      <top style="thin">
        <color auto="1"/>
      </top>
      <bottom style="thin">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auto="1"/>
      </left>
      <right style="dashed">
        <color auto="1"/>
      </right>
      <top style="dashed">
        <color auto="1"/>
      </top>
      <bottom/>
      <diagonal/>
    </border>
    <border>
      <left style="medium">
        <color auto="1"/>
      </left>
      <right style="dashed">
        <color auto="1"/>
      </right>
      <top/>
      <bottom style="dash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dashed">
        <color auto="1"/>
      </left>
      <right style="medium">
        <color auto="1"/>
      </right>
      <top/>
      <bottom style="medium">
        <color auto="1"/>
      </bottom>
      <diagonal/>
    </border>
    <border>
      <left style="dashed">
        <color auto="1"/>
      </left>
      <right style="thin">
        <color auto="1"/>
      </right>
      <top style="thin">
        <color auto="1"/>
      </top>
      <bottom style="thin">
        <color auto="1"/>
      </bottom>
      <diagonal/>
    </border>
    <border>
      <left style="thin">
        <color auto="1"/>
      </left>
      <right style="dashed">
        <color auto="1"/>
      </right>
      <top style="thin">
        <color auto="1"/>
      </top>
      <bottom style="thin">
        <color auto="1"/>
      </bottom>
      <diagonal/>
    </border>
    <border>
      <left/>
      <right style="dashed">
        <color auto="1"/>
      </right>
      <top style="dashed">
        <color auto="1"/>
      </top>
      <bottom style="dashed">
        <color auto="1"/>
      </bottom>
      <diagonal/>
    </border>
    <border>
      <left/>
      <right style="dashed">
        <color auto="1"/>
      </right>
      <top style="dashed">
        <color auto="1"/>
      </top>
      <bottom/>
      <diagonal/>
    </border>
    <border>
      <left/>
      <right style="dashed">
        <color auto="1"/>
      </right>
      <top style="dashed">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style="medium">
        <color auto="1"/>
      </bottom>
      <diagonal/>
    </border>
    <border>
      <left/>
      <right/>
      <top style="medium">
        <color theme="1"/>
      </top>
      <bottom style="thin">
        <color auto="1"/>
      </bottom>
      <diagonal/>
    </border>
    <border>
      <left/>
      <right style="thin">
        <color auto="1"/>
      </right>
      <top style="medium">
        <color theme="1"/>
      </top>
      <bottom style="thin">
        <color auto="1"/>
      </bottom>
      <diagonal/>
    </border>
    <border>
      <left style="thin">
        <color auto="1"/>
      </left>
      <right/>
      <top style="medium">
        <color theme="1"/>
      </top>
      <bottom style="thin">
        <color auto="1"/>
      </bottom>
      <diagonal/>
    </border>
    <border>
      <left/>
      <right style="medium">
        <color theme="1"/>
      </right>
      <top style="medium">
        <color theme="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medium">
        <color auto="1"/>
      </bottom>
      <diagonal/>
    </border>
  </borders>
  <cellStyleXfs count="43">
    <xf numFmtId="0" fontId="0" fillId="0" borderId="0"/>
    <xf numFmtId="0" fontId="26" fillId="0" borderId="0" applyNumberFormat="0" applyFill="0" applyBorder="0" applyAlignment="0" applyProtection="0"/>
    <xf numFmtId="0" fontId="26" fillId="0" borderId="0" applyNumberFormat="0" applyFill="0" applyBorder="0" applyAlignment="0" applyProtection="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8"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66">
    <xf numFmtId="0" fontId="0" fillId="0" borderId="0" xfId="0"/>
    <xf numFmtId="0" fontId="6" fillId="0" borderId="5" xfId="0" applyFont="1" applyBorder="1" applyAlignment="1">
      <alignment horizontal="left"/>
    </xf>
    <xf numFmtId="0" fontId="6" fillId="2" borderId="6" xfId="0" applyFont="1" applyFill="1" applyBorder="1" applyAlignment="1">
      <alignment horizontal="left"/>
    </xf>
    <xf numFmtId="49" fontId="6" fillId="2" borderId="6" xfId="0" applyNumberFormat="1" applyFont="1" applyFill="1" applyBorder="1" applyAlignment="1">
      <alignment horizontal="left"/>
    </xf>
    <xf numFmtId="0" fontId="6" fillId="2" borderId="7" xfId="0" applyFont="1" applyFill="1" applyBorder="1" applyAlignment="1">
      <alignment horizontal="left"/>
    </xf>
    <xf numFmtId="0" fontId="0" fillId="3" borderId="0" xfId="0" applyFill="1"/>
    <xf numFmtId="0" fontId="0" fillId="0" borderId="8" xfId="0" applyBorder="1" applyAlignment="1">
      <alignment horizontal="left"/>
    </xf>
    <xf numFmtId="0" fontId="0" fillId="4" borderId="8" xfId="0" applyFill="1" applyBorder="1" applyAlignment="1">
      <alignment horizontal="left"/>
    </xf>
    <xf numFmtId="0" fontId="0" fillId="2" borderId="8" xfId="0" applyFill="1" applyBorder="1" applyAlignment="1">
      <alignment horizontal="left"/>
    </xf>
    <xf numFmtId="49" fontId="0" fillId="2" borderId="8" xfId="0" applyNumberFormat="1" applyFill="1" applyBorder="1" applyAlignment="1">
      <alignment horizontal="left"/>
    </xf>
    <xf numFmtId="16" fontId="0" fillId="2" borderId="8" xfId="0" applyNumberFormat="1" applyFill="1" applyBorder="1" applyAlignment="1">
      <alignment horizontal="left"/>
    </xf>
    <xf numFmtId="0" fontId="0" fillId="5" borderId="0" xfId="0" applyFill="1"/>
    <xf numFmtId="0" fontId="0" fillId="0" borderId="9" xfId="0" applyBorder="1" applyAlignment="1">
      <alignment horizontal="left"/>
    </xf>
    <xf numFmtId="0" fontId="0" fillId="2" borderId="9" xfId="0" applyFill="1" applyBorder="1" applyAlignment="1">
      <alignment horizontal="left"/>
    </xf>
    <xf numFmtId="49" fontId="0" fillId="2" borderId="9" xfId="0" applyNumberFormat="1" applyFill="1" applyBorder="1" applyAlignment="1">
      <alignment horizontal="left"/>
    </xf>
    <xf numFmtId="16" fontId="0" fillId="2" borderId="9" xfId="0" applyNumberFormat="1" applyFill="1" applyBorder="1" applyAlignment="1">
      <alignment horizontal="left"/>
    </xf>
    <xf numFmtId="0" fontId="0" fillId="2" borderId="8" xfId="0" applyFill="1" applyBorder="1"/>
    <xf numFmtId="0" fontId="7" fillId="2" borderId="8" xfId="0" applyFont="1" applyFill="1" applyBorder="1" applyAlignment="1">
      <alignment horizontal="left"/>
    </xf>
    <xf numFmtId="0" fontId="8" fillId="2" borderId="8" xfId="0" applyFont="1" applyFill="1" applyBorder="1" applyAlignment="1">
      <alignment horizontal="left"/>
    </xf>
    <xf numFmtId="0" fontId="0" fillId="6" borderId="8" xfId="0" applyFill="1" applyBorder="1" applyAlignment="1">
      <alignment horizontal="left"/>
    </xf>
    <xf numFmtId="0" fontId="0" fillId="7" borderId="0" xfId="0" applyFill="1"/>
    <xf numFmtId="0" fontId="0" fillId="8" borderId="0" xfId="0" applyFill="1"/>
    <xf numFmtId="0" fontId="0" fillId="6" borderId="0" xfId="0" applyFill="1"/>
    <xf numFmtId="0" fontId="0" fillId="0" borderId="0" xfId="0" applyFont="1"/>
    <xf numFmtId="0" fontId="0" fillId="2" borderId="8" xfId="0" applyFill="1" applyBorder="1" applyAlignment="1">
      <alignment horizontal="left" wrapText="1"/>
    </xf>
    <xf numFmtId="0" fontId="3" fillId="2" borderId="9" xfId="0" applyFont="1" applyFill="1" applyBorder="1" applyAlignment="1">
      <alignment horizontal="left"/>
    </xf>
    <xf numFmtId="0" fontId="0" fillId="2" borderId="9" xfId="0" applyFill="1" applyBorder="1" applyAlignment="1">
      <alignment horizontal="left" wrapText="1"/>
    </xf>
    <xf numFmtId="0" fontId="3" fillId="2" borderId="8" xfId="0" applyFont="1" applyFill="1" applyBorder="1" applyAlignment="1">
      <alignment horizontal="left"/>
    </xf>
    <xf numFmtId="0" fontId="10" fillId="0" borderId="0" xfId="0" applyFont="1" applyAlignment="1">
      <alignment vertical="center"/>
    </xf>
    <xf numFmtId="0" fontId="8" fillId="2" borderId="9" xfId="0" applyFont="1" applyFill="1" applyBorder="1" applyAlignment="1">
      <alignment horizontal="left"/>
    </xf>
    <xf numFmtId="0" fontId="0" fillId="0" borderId="8" xfId="0" applyBorder="1"/>
    <xf numFmtId="0" fontId="12" fillId="9" borderId="9" xfId="0" applyFont="1" applyFill="1" applyBorder="1" applyAlignment="1">
      <alignment horizontal="left"/>
    </xf>
    <xf numFmtId="49" fontId="12" fillId="9" borderId="9" xfId="0" applyNumberFormat="1" applyFont="1" applyFill="1" applyBorder="1" applyAlignment="1">
      <alignment horizontal="left"/>
    </xf>
    <xf numFmtId="16" fontId="12" fillId="9" borderId="9" xfId="0" applyNumberFormat="1" applyFont="1" applyFill="1" applyBorder="1" applyAlignment="1">
      <alignment horizontal="left"/>
    </xf>
    <xf numFmtId="0" fontId="2" fillId="0" borderId="8" xfId="0" applyFont="1" applyBorder="1" applyAlignment="1">
      <alignment horizontal="left" wrapText="1"/>
    </xf>
    <xf numFmtId="0" fontId="5" fillId="9" borderId="9" xfId="0" applyFont="1" applyFill="1" applyBorder="1" applyAlignment="1">
      <alignment horizontal="left"/>
    </xf>
    <xf numFmtId="49" fontId="5" fillId="9" borderId="9" xfId="0" applyNumberFormat="1" applyFont="1" applyFill="1" applyBorder="1" applyAlignment="1">
      <alignment horizontal="left"/>
    </xf>
    <xf numFmtId="49" fontId="0" fillId="2" borderId="9" xfId="0" applyNumberFormat="1" applyFill="1" applyBorder="1" applyAlignment="1">
      <alignment horizontal="left" wrapText="1"/>
    </xf>
    <xf numFmtId="0" fontId="0" fillId="2" borderId="9" xfId="0" applyNumberFormat="1" applyFill="1" applyBorder="1" applyAlignment="1">
      <alignment horizontal="left"/>
    </xf>
    <xf numFmtId="0" fontId="13" fillId="2" borderId="8" xfId="0" applyFont="1" applyFill="1" applyBorder="1" applyAlignment="1">
      <alignment horizontal="left"/>
    </xf>
    <xf numFmtId="0" fontId="14" fillId="0" borderId="0" xfId="0" applyFont="1"/>
    <xf numFmtId="0" fontId="5" fillId="9" borderId="8" xfId="0" applyFont="1" applyFill="1" applyBorder="1" applyAlignment="1">
      <alignment horizontal="left"/>
    </xf>
    <xf numFmtId="49" fontId="5" fillId="9" borderId="8" xfId="0" applyNumberFormat="1" applyFont="1" applyFill="1" applyBorder="1" applyAlignment="1">
      <alignment horizontal="left"/>
    </xf>
    <xf numFmtId="16" fontId="5" fillId="9" borderId="8" xfId="0" applyNumberFormat="1" applyFont="1" applyFill="1" applyBorder="1" applyAlignment="1">
      <alignment horizontal="left"/>
    </xf>
    <xf numFmtId="0" fontId="15" fillId="2" borderId="8" xfId="0" applyFont="1" applyFill="1" applyBorder="1" applyAlignment="1">
      <alignment horizontal="left"/>
    </xf>
    <xf numFmtId="0" fontId="16" fillId="2" borderId="9" xfId="0" applyFont="1" applyFill="1" applyBorder="1" applyAlignment="1">
      <alignment horizontal="left"/>
    </xf>
    <xf numFmtId="16" fontId="2" fillId="2" borderId="8" xfId="0" applyNumberFormat="1" applyFont="1" applyFill="1" applyBorder="1" applyAlignment="1">
      <alignment horizontal="left"/>
    </xf>
    <xf numFmtId="0" fontId="2" fillId="2" borderId="8" xfId="0" applyFont="1" applyFill="1" applyBorder="1" applyAlignment="1">
      <alignment horizontal="left"/>
    </xf>
    <xf numFmtId="16" fontId="0" fillId="6" borderId="8" xfId="0" applyNumberFormat="1" applyFill="1" applyBorder="1" applyAlignment="1">
      <alignment horizontal="left"/>
    </xf>
    <xf numFmtId="0" fontId="15" fillId="0" borderId="0" xfId="0" applyFont="1"/>
    <xf numFmtId="0" fontId="3" fillId="0" borderId="0" xfId="0" applyFont="1"/>
    <xf numFmtId="0" fontId="0" fillId="7" borderId="8" xfId="0" applyFill="1" applyBorder="1" applyAlignment="1">
      <alignment horizontal="left" wrapText="1"/>
    </xf>
    <xf numFmtId="0" fontId="0" fillId="0" borderId="8" xfId="0" applyFill="1" applyBorder="1" applyAlignment="1">
      <alignment horizontal="left"/>
    </xf>
    <xf numFmtId="0" fontId="0" fillId="2" borderId="8" xfId="0" applyNumberFormat="1" applyFill="1" applyBorder="1" applyAlignment="1">
      <alignment horizontal="left"/>
    </xf>
    <xf numFmtId="0" fontId="0" fillId="10" borderId="9" xfId="0" applyFill="1" applyBorder="1" applyAlignment="1">
      <alignment horizontal="left"/>
    </xf>
    <xf numFmtId="0" fontId="0" fillId="2" borderId="9" xfId="0" applyFill="1" applyBorder="1"/>
    <xf numFmtId="0" fontId="3" fillId="6" borderId="9" xfId="0" applyFont="1" applyFill="1" applyBorder="1" applyAlignment="1">
      <alignment horizontal="left"/>
    </xf>
    <xf numFmtId="0" fontId="0" fillId="0" borderId="9" xfId="0" applyFill="1" applyBorder="1" applyAlignment="1">
      <alignment horizontal="left"/>
    </xf>
    <xf numFmtId="16" fontId="12" fillId="2" borderId="8" xfId="0" applyNumberFormat="1" applyFont="1" applyFill="1" applyBorder="1" applyAlignment="1">
      <alignment horizontal="left"/>
    </xf>
    <xf numFmtId="0" fontId="5" fillId="2" borderId="8" xfId="0" applyFont="1" applyFill="1" applyBorder="1" applyAlignment="1">
      <alignment horizontal="left"/>
    </xf>
    <xf numFmtId="49" fontId="5" fillId="2" borderId="8" xfId="0" applyNumberFormat="1" applyFont="1" applyFill="1" applyBorder="1" applyAlignment="1">
      <alignment horizontal="left"/>
    </xf>
    <xf numFmtId="16" fontId="5" fillId="2" borderId="8" xfId="0" applyNumberFormat="1" applyFont="1" applyFill="1" applyBorder="1" applyAlignment="1">
      <alignment horizontal="left"/>
    </xf>
    <xf numFmtId="0" fontId="17" fillId="9" borderId="10" xfId="0" applyFont="1" applyFill="1" applyBorder="1" applyAlignment="1">
      <alignment horizontal="left"/>
    </xf>
    <xf numFmtId="0" fontId="17" fillId="9" borderId="10" xfId="0" applyFont="1" applyFill="1" applyBorder="1" applyAlignment="1">
      <alignment horizontal="left" wrapText="1"/>
    </xf>
    <xf numFmtId="16" fontId="17" fillId="9" borderId="10" xfId="0" applyNumberFormat="1" applyFont="1" applyFill="1" applyBorder="1" applyAlignment="1">
      <alignment horizontal="left"/>
    </xf>
    <xf numFmtId="0" fontId="17" fillId="9" borderId="10" xfId="0" applyFont="1" applyFill="1" applyBorder="1"/>
    <xf numFmtId="0" fontId="8" fillId="0" borderId="0" xfId="0" applyFont="1"/>
    <xf numFmtId="0" fontId="0" fillId="0" borderId="9" xfId="0" applyBorder="1" applyAlignment="1">
      <alignment horizontal="left" vertical="top"/>
    </xf>
    <xf numFmtId="0" fontId="0" fillId="0" borderId="8" xfId="0" applyFont="1" applyFill="1" applyBorder="1" applyAlignment="1">
      <alignment horizontal="left"/>
    </xf>
    <xf numFmtId="0" fontId="0" fillId="0" borderId="8" xfId="0" applyBorder="1" applyAlignment="1">
      <alignment horizontal="left" vertical="top"/>
    </xf>
    <xf numFmtId="0" fontId="3" fillId="0" borderId="0" xfId="0" applyFont="1" applyBorder="1" applyAlignment="1"/>
    <xf numFmtId="0" fontId="13" fillId="0" borderId="0" xfId="0" applyFont="1"/>
    <xf numFmtId="0" fontId="13" fillId="0" borderId="0" xfId="0" applyFont="1" applyBorder="1" applyAlignment="1"/>
    <xf numFmtId="0" fontId="17" fillId="9" borderId="10" xfId="0" applyNumberFormat="1" applyFont="1" applyFill="1" applyBorder="1" applyAlignment="1">
      <alignment horizontal="left"/>
    </xf>
    <xf numFmtId="0" fontId="17" fillId="9" borderId="10" xfId="0" applyFont="1" applyFill="1" applyBorder="1" applyAlignment="1"/>
    <xf numFmtId="0" fontId="3" fillId="2" borderId="0" xfId="0" applyFont="1" applyFill="1" applyAlignment="1">
      <alignment horizontal="left"/>
    </xf>
    <xf numFmtId="0" fontId="3" fillId="2" borderId="0" xfId="0" applyFont="1" applyFill="1" applyAlignment="1">
      <alignment horizontal="left" wrapText="1"/>
    </xf>
    <xf numFmtId="0" fontId="0" fillId="2" borderId="0" xfId="0" applyFill="1" applyAlignment="1">
      <alignment horizontal="left"/>
    </xf>
    <xf numFmtId="0" fontId="0" fillId="2" borderId="0" xfId="0" applyFill="1"/>
    <xf numFmtId="49" fontId="0" fillId="2" borderId="8" xfId="0" applyNumberFormat="1" applyFill="1" applyBorder="1" applyAlignment="1">
      <alignment horizontal="left" wrapText="1"/>
    </xf>
    <xf numFmtId="0" fontId="2" fillId="0" borderId="8" xfId="0" applyFont="1" applyBorder="1" applyAlignment="1">
      <alignment horizontal="left"/>
    </xf>
    <xf numFmtId="0" fontId="0" fillId="2" borderId="0" xfId="0" applyFill="1" applyBorder="1" applyAlignment="1">
      <alignment horizontal="left"/>
    </xf>
    <xf numFmtId="16" fontId="0" fillId="2" borderId="0" xfId="0" applyNumberFormat="1" applyFill="1" applyBorder="1" applyAlignment="1">
      <alignment horizontal="left"/>
    </xf>
    <xf numFmtId="0" fontId="0" fillId="0" borderId="8" xfId="0" applyBorder="1" applyAlignment="1"/>
    <xf numFmtId="0" fontId="0" fillId="2" borderId="9" xfId="0" applyFont="1" applyFill="1" applyBorder="1" applyAlignment="1">
      <alignment horizontal="left"/>
    </xf>
    <xf numFmtId="0" fontId="0" fillId="2" borderId="9" xfId="0" applyFont="1" applyFill="1" applyBorder="1" applyAlignment="1">
      <alignment horizontal="left" wrapText="1"/>
    </xf>
    <xf numFmtId="0" fontId="18" fillId="11" borderId="9" xfId="0" applyFont="1" applyFill="1" applyBorder="1" applyAlignment="1">
      <alignment horizontal="left"/>
    </xf>
    <xf numFmtId="0" fontId="3" fillId="11" borderId="9" xfId="0" applyFont="1" applyFill="1" applyBorder="1" applyAlignment="1">
      <alignment horizontal="left"/>
    </xf>
    <xf numFmtId="0" fontId="19" fillId="11" borderId="9" xfId="0" applyFont="1" applyFill="1" applyBorder="1" applyAlignment="1">
      <alignment horizontal="left"/>
    </xf>
    <xf numFmtId="49" fontId="19" fillId="11" borderId="9" xfId="0" applyNumberFormat="1" applyFont="1" applyFill="1" applyBorder="1" applyAlignment="1">
      <alignment horizontal="left"/>
    </xf>
    <xf numFmtId="16" fontId="19" fillId="11" borderId="9" xfId="0" applyNumberFormat="1" applyFont="1" applyFill="1" applyBorder="1" applyAlignment="1">
      <alignment horizontal="left"/>
    </xf>
    <xf numFmtId="0" fontId="3" fillId="6" borderId="8" xfId="0" applyFont="1" applyFill="1" applyBorder="1" applyAlignment="1">
      <alignment horizontal="left"/>
    </xf>
    <xf numFmtId="0" fontId="5" fillId="6" borderId="8" xfId="0" applyFont="1" applyFill="1" applyBorder="1" applyAlignment="1">
      <alignment horizontal="left"/>
    </xf>
    <xf numFmtId="49" fontId="5" fillId="6" borderId="8" xfId="0" applyNumberFormat="1" applyFont="1" applyFill="1" applyBorder="1" applyAlignment="1">
      <alignment horizontal="left"/>
    </xf>
    <xf numFmtId="0" fontId="3" fillId="0" borderId="8" xfId="0" applyFont="1" applyBorder="1" applyAlignment="1">
      <alignment horizontal="left"/>
    </xf>
    <xf numFmtId="0" fontId="0" fillId="13" borderId="8" xfId="0" applyFill="1" applyBorder="1" applyAlignment="1">
      <alignment horizontal="left"/>
    </xf>
    <xf numFmtId="49" fontId="0" fillId="13" borderId="8" xfId="0" applyNumberFormat="1" applyFill="1" applyBorder="1" applyAlignment="1">
      <alignment horizontal="left"/>
    </xf>
    <xf numFmtId="0" fontId="0" fillId="5" borderId="8" xfId="0" applyFill="1" applyBorder="1" applyAlignment="1">
      <alignment horizontal="left"/>
    </xf>
    <xf numFmtId="0" fontId="0" fillId="0" borderId="9" xfId="0" applyBorder="1" applyAlignment="1">
      <alignment horizontal="left" wrapText="1"/>
    </xf>
    <xf numFmtId="0" fontId="0" fillId="2" borderId="8" xfId="0" applyFont="1" applyFill="1" applyBorder="1" applyAlignment="1">
      <alignment horizontal="left"/>
    </xf>
    <xf numFmtId="49" fontId="0" fillId="2" borderId="9" xfId="0" applyNumberFormat="1" applyFont="1" applyFill="1" applyBorder="1" applyAlignment="1">
      <alignment horizontal="left"/>
    </xf>
    <xf numFmtId="0" fontId="0" fillId="0" borderId="9" xfId="0" applyFont="1" applyFill="1" applyBorder="1" applyAlignment="1">
      <alignment horizontal="left"/>
    </xf>
    <xf numFmtId="16" fontId="0" fillId="2" borderId="8" xfId="0" applyNumberFormat="1" applyFont="1" applyFill="1" applyBorder="1" applyAlignment="1">
      <alignment horizontal="left"/>
    </xf>
    <xf numFmtId="0" fontId="0" fillId="0" borderId="9" xfId="0" applyFont="1" applyBorder="1" applyAlignment="1">
      <alignment horizontal="left"/>
    </xf>
    <xf numFmtId="0" fontId="5" fillId="14" borderId="8" xfId="0" applyFont="1" applyFill="1" applyBorder="1" applyAlignment="1">
      <alignment horizontal="left"/>
    </xf>
    <xf numFmtId="0" fontId="3" fillId="0" borderId="9" xfId="0" applyFont="1" applyFill="1" applyBorder="1" applyAlignment="1">
      <alignment horizontal="left"/>
    </xf>
    <xf numFmtId="0" fontId="1" fillId="0" borderId="8" xfId="0" applyFont="1" applyFill="1" applyBorder="1" applyAlignment="1">
      <alignment horizontal="left"/>
    </xf>
    <xf numFmtId="0" fontId="15" fillId="0" borderId="9" xfId="0" applyFont="1" applyFill="1" applyBorder="1" applyAlignment="1">
      <alignment horizontal="left"/>
    </xf>
    <xf numFmtId="0" fontId="16" fillId="0" borderId="0" xfId="0" applyFont="1"/>
    <xf numFmtId="0" fontId="4" fillId="0" borderId="8" xfId="0" applyFont="1" applyBorder="1" applyAlignment="1">
      <alignment horizontal="left"/>
    </xf>
    <xf numFmtId="16" fontId="4" fillId="2" borderId="9" xfId="0" applyNumberFormat="1" applyFont="1" applyFill="1" applyBorder="1" applyAlignment="1">
      <alignment horizontal="left"/>
    </xf>
    <xf numFmtId="0" fontId="21" fillId="2" borderId="9" xfId="0" applyFont="1" applyFill="1" applyBorder="1" applyAlignment="1">
      <alignment horizontal="left"/>
    </xf>
    <xf numFmtId="49" fontId="22" fillId="2" borderId="8" xfId="0" applyNumberFormat="1" applyFont="1" applyFill="1" applyBorder="1" applyAlignment="1">
      <alignment horizontal="left"/>
    </xf>
    <xf numFmtId="0" fontId="22" fillId="0" borderId="8" xfId="0" applyFont="1" applyBorder="1"/>
    <xf numFmtId="0" fontId="23" fillId="9" borderId="9" xfId="0" applyFont="1" applyFill="1" applyBorder="1" applyAlignment="1">
      <alignment horizontal="left"/>
    </xf>
    <xf numFmtId="0" fontId="24" fillId="9" borderId="8" xfId="0" applyFont="1" applyFill="1" applyBorder="1" applyAlignment="1">
      <alignment horizontal="left"/>
    </xf>
    <xf numFmtId="49" fontId="22" fillId="9" borderId="8" xfId="0" applyNumberFormat="1" applyFont="1" applyFill="1" applyBorder="1" applyAlignment="1">
      <alignment horizontal="left"/>
    </xf>
    <xf numFmtId="0" fontId="22" fillId="9" borderId="8" xfId="0" applyFont="1" applyFill="1" applyBorder="1"/>
    <xf numFmtId="0" fontId="0" fillId="9" borderId="0" xfId="0" applyFill="1" applyBorder="1"/>
    <xf numFmtId="0" fontId="19" fillId="2" borderId="8" xfId="0" applyFont="1" applyFill="1" applyBorder="1"/>
    <xf numFmtId="0" fontId="0" fillId="14" borderId="8" xfId="0" applyFill="1" applyBorder="1" applyAlignment="1">
      <alignment horizontal="left"/>
    </xf>
    <xf numFmtId="0" fontId="2" fillId="0" borderId="9" xfId="0" applyFont="1" applyFill="1" applyBorder="1" applyAlignment="1">
      <alignment horizontal="left"/>
    </xf>
    <xf numFmtId="0" fontId="19" fillId="2" borderId="8" xfId="0" applyFont="1" applyFill="1" applyBorder="1" applyAlignment="1">
      <alignment horizontal="left"/>
    </xf>
    <xf numFmtId="0" fontId="19" fillId="14" borderId="8" xfId="0" applyFont="1" applyFill="1" applyBorder="1" applyAlignment="1">
      <alignment horizontal="left"/>
    </xf>
    <xf numFmtId="0" fontId="25" fillId="2" borderId="8" xfId="0" applyFont="1" applyFill="1" applyBorder="1" applyAlignment="1">
      <alignment horizontal="left"/>
    </xf>
    <xf numFmtId="49" fontId="19" fillId="2" borderId="8" xfId="0" applyNumberFormat="1" applyFont="1" applyFill="1" applyBorder="1" applyAlignment="1">
      <alignment horizontal="left"/>
    </xf>
    <xf numFmtId="16" fontId="19" fillId="2" borderId="8" xfId="0" applyNumberFormat="1" applyFont="1" applyFill="1" applyBorder="1" applyAlignment="1">
      <alignment horizontal="left"/>
    </xf>
    <xf numFmtId="0" fontId="0" fillId="0" borderId="0" xfId="0" applyFill="1"/>
    <xf numFmtId="0" fontId="32" fillId="15" borderId="16" xfId="0" applyFont="1" applyFill="1" applyBorder="1" applyAlignment="1">
      <alignment horizontal="center" vertical="center" wrapText="1"/>
    </xf>
    <xf numFmtId="0" fontId="32" fillId="15" borderId="16" xfId="0" applyNumberFormat="1" applyFont="1" applyFill="1" applyBorder="1" applyAlignment="1">
      <alignment horizontal="center" vertical="center" wrapText="1"/>
    </xf>
    <xf numFmtId="0" fontId="32" fillId="15" borderId="17" xfId="0" applyFont="1" applyFill="1" applyBorder="1" applyAlignment="1">
      <alignment horizontal="center" vertical="center" wrapText="1"/>
    </xf>
    <xf numFmtId="177" fontId="32" fillId="15" borderId="17" xfId="0" applyNumberFormat="1" applyFont="1" applyFill="1" applyBorder="1" applyAlignment="1">
      <alignment horizontal="center" vertical="center" wrapText="1"/>
    </xf>
    <xf numFmtId="0" fontId="19" fillId="0" borderId="0" xfId="0" applyFont="1" applyFill="1"/>
    <xf numFmtId="0" fontId="3" fillId="0" borderId="18" xfId="0" applyFont="1" applyFill="1" applyBorder="1" applyAlignment="1">
      <alignment horizontal="left" vertical="center" wrapText="1"/>
    </xf>
    <xf numFmtId="0" fontId="33" fillId="6" borderId="19" xfId="0" applyFont="1" applyFill="1" applyBorder="1" applyAlignment="1">
      <alignment horizontal="left" vertical="center"/>
    </xf>
    <xf numFmtId="0" fontId="15" fillId="0" borderId="20" xfId="0" applyFont="1" applyFill="1" applyBorder="1" applyAlignment="1">
      <alignment horizontal="left" vertical="center" wrapText="1"/>
    </xf>
    <xf numFmtId="0" fontId="34" fillId="0" borderId="20" xfId="0" applyNumberFormat="1" applyFont="1" applyFill="1" applyBorder="1" applyAlignment="1">
      <alignment horizontal="left" vertical="center" wrapText="1"/>
    </xf>
    <xf numFmtId="0" fontId="35" fillId="2" borderId="16" xfId="0" applyFont="1" applyFill="1" applyBorder="1" applyAlignment="1">
      <alignment horizontal="left" vertical="center"/>
    </xf>
    <xf numFmtId="0" fontId="36" fillId="2" borderId="16" xfId="0" applyFont="1" applyFill="1" applyBorder="1" applyAlignment="1">
      <alignment horizontal="center" vertical="center" wrapText="1"/>
    </xf>
    <xf numFmtId="0" fontId="0" fillId="0" borderId="20" xfId="0" applyFont="1" applyFill="1" applyBorder="1" applyAlignment="1">
      <alignment horizontal="left" vertical="center" wrapText="1"/>
    </xf>
    <xf numFmtId="177" fontId="0" fillId="0" borderId="20" xfId="0" applyNumberFormat="1" applyFont="1" applyFill="1" applyBorder="1" applyAlignment="1">
      <alignment horizontal="left" vertical="center" wrapText="1"/>
    </xf>
    <xf numFmtId="0" fontId="0" fillId="14" borderId="21"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34" fillId="0" borderId="22" xfId="0" applyNumberFormat="1" applyFont="1" applyFill="1" applyBorder="1" applyAlignment="1">
      <alignment horizontal="left" vertical="center" wrapText="1"/>
    </xf>
    <xf numFmtId="49" fontId="35" fillId="2" borderId="17" xfId="0" applyNumberFormat="1" applyFont="1" applyFill="1" applyBorder="1" applyAlignment="1">
      <alignment horizontal="left" vertical="center" wrapText="1"/>
    </xf>
    <xf numFmtId="0" fontId="37" fillId="2" borderId="16" xfId="0" applyFont="1" applyFill="1" applyBorder="1" applyAlignment="1">
      <alignment horizontal="center" vertical="center"/>
    </xf>
    <xf numFmtId="0" fontId="0" fillId="0" borderId="22" xfId="0" applyFont="1" applyFill="1" applyBorder="1" applyAlignment="1">
      <alignment horizontal="left" vertical="center" wrapText="1"/>
    </xf>
    <xf numFmtId="177" fontId="0" fillId="0" borderId="22" xfId="0" applyNumberFormat="1" applyFont="1" applyFill="1" applyBorder="1" applyAlignment="1">
      <alignment horizontal="left" vertical="center" wrapText="1"/>
    </xf>
    <xf numFmtId="0" fontId="33" fillId="0" borderId="0" xfId="0" applyFont="1" applyAlignment="1">
      <alignment horizontal="left" vertical="center"/>
    </xf>
    <xf numFmtId="0" fontId="15" fillId="2" borderId="20" xfId="0" applyFont="1" applyFill="1" applyBorder="1" applyAlignment="1">
      <alignment horizontal="left" vertical="center" wrapText="1"/>
    </xf>
    <xf numFmtId="0" fontId="0" fillId="0" borderId="23" xfId="0" applyFont="1" applyFill="1" applyBorder="1" applyAlignment="1">
      <alignment horizontal="left" vertical="center" wrapText="1"/>
    </xf>
    <xf numFmtId="0" fontId="33" fillId="6" borderId="0" xfId="0" applyFont="1" applyFill="1" applyAlignment="1">
      <alignment horizontal="left" vertical="center"/>
    </xf>
    <xf numFmtId="0" fontId="38" fillId="14" borderId="0" xfId="0" applyFont="1" applyFill="1" applyAlignment="1">
      <alignment horizontal="left" vertical="center"/>
    </xf>
    <xf numFmtId="0" fontId="38" fillId="16" borderId="24" xfId="0" applyFont="1" applyFill="1" applyBorder="1" applyAlignment="1">
      <alignment horizontal="left" vertical="center" wrapText="1"/>
    </xf>
    <xf numFmtId="177" fontId="0" fillId="14" borderId="22" xfId="0" applyNumberFormat="1" applyFont="1" applyFill="1" applyBorder="1" applyAlignment="1">
      <alignment horizontal="left" vertical="center" wrapText="1"/>
    </xf>
    <xf numFmtId="0" fontId="0" fillId="17" borderId="23" xfId="0" applyFont="1" applyFill="1" applyBorder="1" applyAlignment="1">
      <alignment horizontal="left" vertical="center" wrapText="1"/>
    </xf>
    <xf numFmtId="0" fontId="15" fillId="0" borderId="22" xfId="0" applyFont="1" applyFill="1" applyBorder="1" applyAlignment="1">
      <alignment horizontal="left" vertical="center" wrapText="1"/>
    </xf>
    <xf numFmtId="0" fontId="38" fillId="16" borderId="25" xfId="0" applyFont="1" applyFill="1" applyBorder="1" applyAlignment="1">
      <alignment horizontal="left" vertical="center" wrapText="1"/>
    </xf>
    <xf numFmtId="0" fontId="39" fillId="2" borderId="16" xfId="0" applyFont="1" applyFill="1" applyBorder="1" applyAlignment="1">
      <alignment horizontal="left" vertical="center"/>
    </xf>
    <xf numFmtId="0" fontId="38" fillId="16" borderId="25" xfId="0" applyFont="1" applyFill="1" applyBorder="1" applyAlignment="1">
      <alignment horizontal="left" vertical="center"/>
    </xf>
    <xf numFmtId="0" fontId="39" fillId="4" borderId="16" xfId="0" applyFont="1" applyFill="1" applyBorder="1" applyAlignment="1">
      <alignment horizontal="left" vertical="center"/>
    </xf>
    <xf numFmtId="0" fontId="36" fillId="4" borderId="16" xfId="0" applyFont="1" applyFill="1" applyBorder="1" applyAlignment="1">
      <alignment horizontal="center" vertical="center" wrapText="1"/>
    </xf>
    <xf numFmtId="0" fontId="40" fillId="2" borderId="20" xfId="0" applyFont="1" applyFill="1" applyBorder="1" applyAlignment="1">
      <alignment horizontal="left" vertical="center" wrapText="1"/>
    </xf>
    <xf numFmtId="0" fontId="35" fillId="6" borderId="16" xfId="0" applyFont="1" applyFill="1" applyBorder="1" applyAlignment="1">
      <alignment horizontal="left" vertical="center"/>
    </xf>
    <xf numFmtId="0" fontId="36" fillId="6" borderId="16" xfId="0" applyFont="1" applyFill="1" applyBorder="1" applyAlignment="1">
      <alignment horizontal="center" vertical="center" wrapText="1"/>
    </xf>
    <xf numFmtId="0" fontId="41" fillId="16" borderId="26" xfId="0" applyFont="1" applyFill="1" applyBorder="1" applyAlignment="1">
      <alignment horizontal="left" vertical="center"/>
    </xf>
    <xf numFmtId="0" fontId="0" fillId="0" borderId="21" xfId="0" applyFont="1" applyFill="1" applyBorder="1" applyAlignment="1">
      <alignment horizontal="left" vertical="center" wrapText="1"/>
    </xf>
    <xf numFmtId="0" fontId="40" fillId="0" borderId="20" xfId="0" applyFont="1" applyFill="1" applyBorder="1" applyAlignment="1">
      <alignment horizontal="left" vertical="center" wrapText="1"/>
    </xf>
    <xf numFmtId="0" fontId="35" fillId="2" borderId="16" xfId="0" applyFont="1" applyFill="1" applyBorder="1" applyAlignment="1">
      <alignment horizontal="left" vertical="center" wrapText="1"/>
    </xf>
    <xf numFmtId="0" fontId="41" fillId="16" borderId="27" xfId="0" applyFont="1" applyFill="1" applyBorder="1" applyAlignment="1">
      <alignment horizontal="left" vertical="center"/>
    </xf>
    <xf numFmtId="0" fontId="0" fillId="6" borderId="0" xfId="0" applyFont="1" applyFill="1" applyAlignment="1">
      <alignment horizontal="left" vertical="center"/>
    </xf>
    <xf numFmtId="0" fontId="15" fillId="7" borderId="22" xfId="0" applyFont="1" applyFill="1" applyBorder="1" applyAlignment="1">
      <alignment horizontal="left" vertical="center" wrapText="1"/>
    </xf>
    <xf numFmtId="0" fontId="36" fillId="2" borderId="16" xfId="0" applyFont="1" applyFill="1" applyBorder="1" applyAlignment="1">
      <alignment horizontal="center" vertical="center"/>
    </xf>
    <xf numFmtId="0" fontId="35" fillId="11" borderId="16" xfId="0" applyFont="1" applyFill="1" applyBorder="1" applyAlignment="1">
      <alignment horizontal="left" vertical="center"/>
    </xf>
    <xf numFmtId="0" fontId="36" fillId="11" borderId="16" xfId="0" applyFont="1" applyFill="1" applyBorder="1" applyAlignment="1">
      <alignment horizontal="center" vertical="center" wrapText="1"/>
    </xf>
    <xf numFmtId="0" fontId="0" fillId="0" borderId="22" xfId="0" applyBorder="1" applyAlignment="1">
      <alignment horizontal="left" vertical="center" wrapText="1"/>
    </xf>
    <xf numFmtId="0" fontId="15" fillId="2" borderId="22" xfId="0" applyFont="1" applyFill="1" applyBorder="1" applyAlignment="1">
      <alignment horizontal="left" vertical="center" wrapText="1"/>
    </xf>
    <xf numFmtId="0" fontId="15" fillId="0" borderId="22" xfId="0" applyNumberFormat="1" applyFont="1" applyFill="1" applyBorder="1" applyAlignment="1">
      <alignment horizontal="left" vertical="center" wrapText="1"/>
    </xf>
    <xf numFmtId="0" fontId="42" fillId="0" borderId="22"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NumberFormat="1" applyFont="1" applyFill="1" applyBorder="1" applyAlignment="1">
      <alignment horizontal="left" vertical="center" wrapText="1"/>
    </xf>
    <xf numFmtId="0" fontId="42" fillId="0" borderId="29" xfId="0" applyFont="1" applyFill="1" applyBorder="1" applyAlignment="1">
      <alignment horizontal="left" vertical="center" wrapText="1"/>
    </xf>
    <xf numFmtId="0" fontId="34" fillId="0" borderId="29" xfId="0" applyNumberFormat="1" applyFont="1" applyFill="1" applyBorder="1" applyAlignment="1">
      <alignment horizontal="left" vertical="center" wrapText="1"/>
    </xf>
    <xf numFmtId="0" fontId="0" fillId="0" borderId="29" xfId="0" applyFont="1" applyFill="1" applyBorder="1" applyAlignment="1">
      <alignment horizontal="left" vertical="center" wrapText="1"/>
    </xf>
    <xf numFmtId="177" fontId="0" fillId="0" borderId="29" xfId="0" applyNumberFormat="1" applyFont="1" applyFill="1" applyBorder="1" applyAlignment="1">
      <alignment horizontal="left" vertical="center" wrapText="1"/>
    </xf>
    <xf numFmtId="0" fontId="0" fillId="0" borderId="30"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1" fillId="0" borderId="32" xfId="13" applyNumberFormat="1" applyFill="1" applyBorder="1" applyAlignment="1">
      <alignment horizontal="left" vertical="center" wrapText="1"/>
    </xf>
    <xf numFmtId="0" fontId="3" fillId="0" borderId="32" xfId="13" applyFont="1" applyFill="1" applyBorder="1" applyAlignment="1">
      <alignment horizontal="left" vertical="center" wrapText="1"/>
    </xf>
    <xf numFmtId="0" fontId="34" fillId="0" borderId="32" xfId="13" applyNumberFormat="1" applyFont="1" applyFill="1" applyBorder="1" applyAlignment="1">
      <alignment horizontal="left" vertical="center" wrapText="1"/>
    </xf>
    <xf numFmtId="0" fontId="42" fillId="0" borderId="32" xfId="13" applyFont="1" applyFill="1" applyBorder="1" applyAlignment="1">
      <alignment horizontal="left" vertical="center" wrapText="1"/>
    </xf>
    <xf numFmtId="0" fontId="36" fillId="12" borderId="16" xfId="0" applyFont="1" applyFill="1" applyBorder="1" applyAlignment="1">
      <alignment horizontal="center" vertical="center" wrapText="1"/>
    </xf>
    <xf numFmtId="0" fontId="1" fillId="0" borderId="32" xfId="13" applyFont="1" applyFill="1" applyBorder="1" applyAlignment="1">
      <alignment horizontal="left" vertical="center" wrapText="1"/>
    </xf>
    <xf numFmtId="177" fontId="1" fillId="0" borderId="32" xfId="13" applyNumberFormat="1" applyFont="1" applyFill="1" applyBorder="1" applyAlignment="1">
      <alignment horizontal="left" vertical="center" wrapText="1"/>
    </xf>
    <xf numFmtId="0" fontId="0" fillId="0" borderId="33" xfId="0" applyFont="1" applyFill="1" applyBorder="1" applyAlignment="1">
      <alignment horizontal="left" vertical="center" wrapText="1"/>
    </xf>
    <xf numFmtId="0" fontId="1" fillId="0" borderId="20" xfId="13" applyNumberFormat="1" applyFill="1" applyBorder="1" applyAlignment="1">
      <alignment horizontal="left" vertical="center" wrapText="1"/>
    </xf>
    <xf numFmtId="0" fontId="3" fillId="0" borderId="20" xfId="13" applyFont="1" applyFill="1" applyBorder="1" applyAlignment="1">
      <alignment horizontal="left" vertical="center" wrapText="1"/>
    </xf>
    <xf numFmtId="0" fontId="34" fillId="0" borderId="20" xfId="13" applyNumberFormat="1" applyFont="1" applyFill="1" applyBorder="1" applyAlignment="1">
      <alignment horizontal="left" vertical="center" wrapText="1"/>
    </xf>
    <xf numFmtId="0" fontId="42" fillId="0" borderId="20" xfId="13" applyFont="1" applyFill="1" applyBorder="1" applyAlignment="1">
      <alignment horizontal="left" vertical="center" wrapText="1"/>
    </xf>
    <xf numFmtId="0" fontId="36" fillId="18" borderId="16" xfId="0" applyFont="1" applyFill="1" applyBorder="1" applyAlignment="1">
      <alignment horizontal="center" vertical="center" wrapText="1"/>
    </xf>
    <xf numFmtId="0" fontId="1" fillId="0" borderId="20" xfId="13" applyFont="1" applyFill="1" applyBorder="1" applyAlignment="1">
      <alignment horizontal="left" vertical="center" wrapText="1"/>
    </xf>
    <xf numFmtId="177" fontId="1" fillId="0" borderId="20" xfId="13" applyNumberFormat="1" applyFont="1" applyFill="1" applyBorder="1" applyAlignment="1">
      <alignment horizontal="left" vertical="center" wrapText="1"/>
    </xf>
    <xf numFmtId="0" fontId="36" fillId="18" borderId="16" xfId="13" applyFont="1" applyFill="1" applyBorder="1" applyAlignment="1">
      <alignment horizontal="center" vertical="center" wrapText="1"/>
    </xf>
    <xf numFmtId="0" fontId="37" fillId="18" borderId="16" xfId="13" applyFont="1" applyFill="1" applyBorder="1" applyAlignment="1">
      <alignment horizontal="center" vertical="center" wrapText="1"/>
    </xf>
    <xf numFmtId="0" fontId="36" fillId="19" borderId="16" xfId="13" applyFont="1" applyFill="1" applyBorder="1" applyAlignment="1">
      <alignment horizontal="center" vertical="center" wrapText="1"/>
    </xf>
    <xf numFmtId="0" fontId="0" fillId="0" borderId="20" xfId="0" applyNumberFormat="1" applyFill="1" applyBorder="1" applyAlignment="1">
      <alignment horizontal="left" vertical="center" wrapText="1"/>
    </xf>
    <xf numFmtId="0" fontId="3" fillId="0" borderId="20" xfId="0" applyFont="1" applyFill="1" applyBorder="1" applyAlignment="1">
      <alignment horizontal="left" vertical="center" wrapText="1"/>
    </xf>
    <xf numFmtId="0" fontId="42" fillId="0" borderId="20" xfId="0" applyFont="1" applyFill="1" applyBorder="1" applyAlignment="1">
      <alignment horizontal="left" vertical="center" wrapText="1"/>
    </xf>
    <xf numFmtId="0" fontId="0" fillId="0" borderId="22" xfId="0" applyNumberFormat="1" applyFill="1" applyBorder="1" applyAlignment="1">
      <alignment horizontal="left" vertical="center" wrapText="1"/>
    </xf>
    <xf numFmtId="0" fontId="3" fillId="0" borderId="22" xfId="0" applyFont="1" applyFill="1" applyBorder="1" applyAlignment="1">
      <alignment horizontal="left" vertical="center" wrapText="1"/>
    </xf>
    <xf numFmtId="0" fontId="0" fillId="0" borderId="29" xfId="0" applyNumberFormat="1" applyFill="1" applyBorder="1" applyAlignment="1">
      <alignment horizontal="left" vertical="center" wrapText="1"/>
    </xf>
    <xf numFmtId="0" fontId="3" fillId="0" borderId="29" xfId="0" applyFont="1" applyFill="1" applyBorder="1" applyAlignment="1">
      <alignment horizontal="left" vertical="center" wrapText="1"/>
    </xf>
    <xf numFmtId="0" fontId="34" fillId="0" borderId="32" xfId="0" applyNumberFormat="1" applyFont="1" applyFill="1" applyBorder="1" applyAlignment="1">
      <alignment horizontal="left" vertical="center" wrapText="1"/>
    </xf>
    <xf numFmtId="0" fontId="3" fillId="0" borderId="32" xfId="0" applyFont="1" applyFill="1" applyBorder="1" applyAlignment="1">
      <alignment horizontal="left" vertical="center" wrapText="1"/>
    </xf>
    <xf numFmtId="0" fontId="42" fillId="0" borderId="32" xfId="0" applyFont="1" applyFill="1" applyBorder="1" applyAlignment="1">
      <alignment horizontal="left" vertical="center" wrapText="1"/>
    </xf>
    <xf numFmtId="0" fontId="0" fillId="0" borderId="32" xfId="0" applyFont="1" applyFill="1" applyBorder="1" applyAlignment="1">
      <alignment horizontal="left" vertical="center" wrapText="1"/>
    </xf>
    <xf numFmtId="177" fontId="0" fillId="0" borderId="32" xfId="0" applyNumberFormat="1" applyFont="1" applyFill="1" applyBorder="1" applyAlignment="1">
      <alignment horizontal="left" vertical="center" wrapText="1"/>
    </xf>
    <xf numFmtId="0" fontId="0" fillId="0" borderId="20" xfId="0" applyFill="1" applyBorder="1" applyAlignment="1">
      <alignment horizontal="left" vertical="center" wrapText="1"/>
    </xf>
    <xf numFmtId="0" fontId="0" fillId="0" borderId="29" xfId="0" applyFill="1" applyBorder="1" applyAlignment="1">
      <alignment horizontal="left" vertical="center" wrapText="1"/>
    </xf>
    <xf numFmtId="0" fontId="0" fillId="0" borderId="32" xfId="0" applyFill="1" applyBorder="1" applyAlignment="1">
      <alignment horizontal="left" vertical="center" wrapText="1"/>
    </xf>
    <xf numFmtId="0" fontId="3" fillId="0" borderId="34" xfId="0" applyFont="1" applyFill="1" applyBorder="1" applyAlignment="1">
      <alignment horizontal="left" vertical="center" wrapText="1"/>
    </xf>
    <xf numFmtId="0" fontId="42" fillId="0" borderId="32" xfId="0" applyFont="1" applyFill="1" applyBorder="1" applyAlignment="1">
      <alignment vertical="center"/>
    </xf>
    <xf numFmtId="1" fontId="43" fillId="0" borderId="20" xfId="0" applyNumberFormat="1" applyFont="1" applyFill="1" applyBorder="1" applyAlignment="1">
      <alignment horizontal="left" vertical="center" wrapText="1"/>
    </xf>
    <xf numFmtId="0" fontId="0" fillId="0" borderId="35" xfId="0" applyFill="1" applyBorder="1" applyAlignment="1">
      <alignment horizontal="left" vertical="center" wrapText="1"/>
    </xf>
    <xf numFmtId="0" fontId="42" fillId="0" borderId="35" xfId="0" applyFont="1" applyFill="1" applyBorder="1" applyAlignment="1">
      <alignment vertical="center"/>
    </xf>
    <xf numFmtId="0" fontId="0" fillId="0" borderId="35" xfId="0" applyFont="1" applyFill="1" applyBorder="1" applyAlignment="1">
      <alignment horizontal="left" vertical="center" wrapText="1"/>
    </xf>
    <xf numFmtId="177" fontId="0" fillId="0" borderId="35" xfId="0" applyNumberFormat="1" applyFont="1" applyFill="1" applyBorder="1" applyAlignment="1">
      <alignment horizontal="left" vertical="center" wrapText="1"/>
    </xf>
    <xf numFmtId="0" fontId="0" fillId="0" borderId="36" xfId="0" applyFont="1" applyFill="1" applyBorder="1" applyAlignment="1">
      <alignment horizontal="left" vertical="center" wrapText="1"/>
    </xf>
    <xf numFmtId="0" fontId="35" fillId="0" borderId="16" xfId="0" applyFont="1" applyFill="1" applyBorder="1" applyAlignment="1">
      <alignment horizontal="left" vertical="center"/>
    </xf>
    <xf numFmtId="0" fontId="36" fillId="0" borderId="16" xfId="0" applyFont="1" applyFill="1" applyBorder="1" applyAlignment="1">
      <alignment horizontal="center" vertical="center" wrapText="1"/>
    </xf>
    <xf numFmtId="0" fontId="0" fillId="0" borderId="16" xfId="0" applyFont="1" applyFill="1" applyBorder="1" applyAlignment="1">
      <alignment horizontal="center" vertical="center"/>
    </xf>
    <xf numFmtId="177" fontId="0" fillId="0" borderId="16" xfId="0" applyNumberFormat="1" applyFont="1" applyFill="1" applyBorder="1" applyAlignment="1">
      <alignment horizontal="center" vertical="center"/>
    </xf>
    <xf numFmtId="0" fontId="0" fillId="0" borderId="37" xfId="0" applyFont="1" applyFill="1" applyBorder="1" applyAlignment="1">
      <alignment horizontal="center" vertical="center"/>
    </xf>
    <xf numFmtId="0" fontId="3" fillId="0" borderId="38" xfId="0" applyFont="1" applyFill="1" applyBorder="1" applyAlignment="1">
      <alignment horizontal="left" vertical="center" wrapText="1"/>
    </xf>
    <xf numFmtId="0" fontId="0" fillId="0" borderId="39" xfId="0" applyFill="1" applyBorder="1" applyAlignment="1">
      <alignment horizontal="left" vertical="center" wrapText="1"/>
    </xf>
    <xf numFmtId="0" fontId="42" fillId="0" borderId="39" xfId="0" applyFont="1" applyFill="1" applyBorder="1" applyAlignment="1">
      <alignment vertical="center"/>
    </xf>
    <xf numFmtId="0" fontId="35" fillId="0" borderId="40" xfId="0" applyFont="1" applyFill="1" applyBorder="1" applyAlignment="1">
      <alignment horizontal="left" vertical="center"/>
    </xf>
    <xf numFmtId="0" fontId="36" fillId="0" borderId="40" xfId="0" applyFont="1" applyFill="1" applyBorder="1" applyAlignment="1">
      <alignment horizontal="center" vertical="center" wrapText="1"/>
    </xf>
    <xf numFmtId="0" fontId="0" fillId="0" borderId="40" xfId="0" applyFont="1" applyFill="1" applyBorder="1" applyAlignment="1">
      <alignment horizontal="center" vertical="center"/>
    </xf>
    <xf numFmtId="177" fontId="0" fillId="0" borderId="40" xfId="0" applyNumberFormat="1" applyFont="1" applyFill="1" applyBorder="1" applyAlignment="1">
      <alignment horizontal="center" vertical="center"/>
    </xf>
    <xf numFmtId="0" fontId="0" fillId="0" borderId="41" xfId="0" applyFont="1" applyFill="1" applyBorder="1" applyAlignment="1">
      <alignment horizontal="center" vertical="center"/>
    </xf>
    <xf numFmtId="16" fontId="44" fillId="0" borderId="19" xfId="0" applyNumberFormat="1" applyFont="1" applyBorder="1" applyAlignment="1">
      <alignment horizontal="left" vertical="top"/>
    </xf>
    <xf numFmtId="16" fontId="44" fillId="0" borderId="42" xfId="0" applyNumberFormat="1" applyFont="1" applyBorder="1" applyAlignment="1">
      <alignment horizontal="left" vertical="top"/>
    </xf>
    <xf numFmtId="0" fontId="42" fillId="6" borderId="32" xfId="0" applyFont="1" applyFill="1" applyBorder="1" applyAlignment="1">
      <alignment vertical="center"/>
    </xf>
    <xf numFmtId="0" fontId="42" fillId="6" borderId="32" xfId="0" applyNumberFormat="1" applyFont="1" applyFill="1" applyBorder="1" applyAlignment="1">
      <alignment horizontal="left" vertical="center" wrapText="1"/>
    </xf>
    <xf numFmtId="0" fontId="45" fillId="6" borderId="32" xfId="0" applyFont="1" applyFill="1" applyBorder="1" applyAlignment="1">
      <alignment horizontal="left" vertical="center" wrapText="1"/>
    </xf>
    <xf numFmtId="0" fontId="45" fillId="6" borderId="32" xfId="0" applyFont="1" applyFill="1" applyBorder="1" applyAlignment="1">
      <alignment horizontal="center" vertical="center" wrapText="1"/>
    </xf>
    <xf numFmtId="0" fontId="3" fillId="6" borderId="32" xfId="0" applyFont="1" applyFill="1" applyBorder="1" applyAlignment="1">
      <alignment vertical="top"/>
    </xf>
    <xf numFmtId="177" fontId="3" fillId="6" borderId="32" xfId="0" applyNumberFormat="1" applyFont="1" applyFill="1" applyBorder="1" applyAlignment="1">
      <alignment horizontal="left" vertical="center" wrapText="1"/>
    </xf>
    <xf numFmtId="0" fontId="3" fillId="6" borderId="33" xfId="0" applyFont="1" applyFill="1" applyBorder="1" applyAlignment="1">
      <alignment horizontal="left" vertical="center" wrapText="1"/>
    </xf>
    <xf numFmtId="0" fontId="32" fillId="0" borderId="0" xfId="0" applyFont="1" applyFill="1"/>
    <xf numFmtId="0" fontId="38" fillId="5" borderId="43" xfId="0" applyFont="1" applyFill="1" applyBorder="1"/>
    <xf numFmtId="0" fontId="46" fillId="5" borderId="44" xfId="0" applyFont="1" applyFill="1" applyBorder="1" applyAlignment="1">
      <alignment horizontal="left" vertical="top"/>
    </xf>
    <xf numFmtId="0" fontId="38" fillId="5" borderId="45" xfId="0" applyFont="1" applyFill="1" applyBorder="1"/>
    <xf numFmtId="0" fontId="47" fillId="0" borderId="46" xfId="0" applyFont="1" applyBorder="1" applyAlignment="1">
      <alignment horizontal="left"/>
    </xf>
    <xf numFmtId="0" fontId="34" fillId="18" borderId="20" xfId="0" applyNumberFormat="1" applyFont="1" applyFill="1" applyBorder="1" applyAlignment="1">
      <alignment horizontal="left" vertical="center" wrapText="1"/>
    </xf>
    <xf numFmtId="0" fontId="42" fillId="18" borderId="35" xfId="0" applyFont="1" applyFill="1" applyBorder="1" applyAlignment="1">
      <alignment vertical="center"/>
    </xf>
    <xf numFmtId="0" fontId="0" fillId="18" borderId="35" xfId="0" applyFill="1" applyBorder="1" applyAlignment="1">
      <alignment horizontal="left" vertical="center" wrapText="1"/>
    </xf>
    <xf numFmtId="0" fontId="0" fillId="18" borderId="35" xfId="0" applyFont="1" applyFill="1" applyBorder="1" applyAlignment="1">
      <alignment horizontal="left" vertical="center" wrapText="1"/>
    </xf>
    <xf numFmtId="177" fontId="0" fillId="18" borderId="35" xfId="0" applyNumberFormat="1" applyFont="1" applyFill="1" applyBorder="1" applyAlignment="1">
      <alignment horizontal="left" vertical="center" wrapText="1"/>
    </xf>
    <xf numFmtId="0" fontId="0" fillId="18" borderId="36" xfId="0" applyFont="1" applyFill="1" applyBorder="1" applyAlignment="1">
      <alignment horizontal="left" vertical="center" wrapText="1"/>
    </xf>
    <xf numFmtId="0" fontId="46" fillId="5" borderId="42" xfId="0" applyFont="1" applyFill="1" applyBorder="1" applyAlignment="1">
      <alignment horizontal="left" vertical="top"/>
    </xf>
    <xf numFmtId="0" fontId="46" fillId="14" borderId="47" xfId="0" applyFont="1" applyFill="1" applyBorder="1" applyAlignment="1">
      <alignment horizontal="left"/>
    </xf>
    <xf numFmtId="0" fontId="38" fillId="16" borderId="19" xfId="0" applyFont="1" applyFill="1" applyBorder="1" applyAlignment="1">
      <alignment horizontal="left" wrapText="1"/>
    </xf>
    <xf numFmtId="0" fontId="38" fillId="20" borderId="46" xfId="0" applyFont="1" applyFill="1" applyBorder="1" applyAlignment="1">
      <alignment horizontal="left" wrapText="1"/>
    </xf>
    <xf numFmtId="0" fontId="38" fillId="20" borderId="19" xfId="0" applyFont="1" applyFill="1" applyBorder="1" applyAlignment="1">
      <alignment horizontal="left" wrapText="1"/>
    </xf>
    <xf numFmtId="177" fontId="16" fillId="0" borderId="16" xfId="0" applyNumberFormat="1" applyFont="1" applyFill="1" applyBorder="1" applyAlignment="1">
      <alignment horizontal="center" vertical="center"/>
    </xf>
    <xf numFmtId="0" fontId="46" fillId="5" borderId="47" xfId="0" applyFont="1" applyFill="1" applyBorder="1" applyAlignment="1">
      <alignment horizontal="left" vertical="top"/>
    </xf>
    <xf numFmtId="0" fontId="38" fillId="16" borderId="46" xfId="0" applyFont="1" applyFill="1" applyBorder="1" applyAlignment="1">
      <alignment horizontal="left"/>
    </xf>
    <xf numFmtId="0" fontId="38" fillId="16" borderId="19" xfId="0" applyFont="1" applyFill="1" applyBorder="1" applyAlignment="1">
      <alignment horizontal="left"/>
    </xf>
    <xf numFmtId="0" fontId="48" fillId="0" borderId="19" xfId="0" applyFont="1" applyBorder="1" applyAlignment="1">
      <alignment wrapText="1"/>
    </xf>
    <xf numFmtId="0" fontId="49" fillId="0" borderId="46" xfId="0" applyFont="1" applyBorder="1" applyAlignment="1">
      <alignment horizontal="left"/>
    </xf>
    <xf numFmtId="0" fontId="16" fillId="0" borderId="37" xfId="0" applyFont="1" applyFill="1" applyBorder="1" applyAlignment="1">
      <alignment horizontal="center" vertical="center"/>
    </xf>
    <xf numFmtId="0" fontId="42" fillId="0" borderId="20" xfId="0" applyFont="1" applyFill="1" applyBorder="1" applyAlignment="1">
      <alignment vertical="center"/>
    </xf>
    <xf numFmtId="0" fontId="3" fillId="0" borderId="48" xfId="0" applyFont="1" applyFill="1" applyBorder="1" applyAlignment="1">
      <alignment horizontal="left" vertical="center" wrapText="1"/>
    </xf>
    <xf numFmtId="0" fontId="0" fillId="0" borderId="22" xfId="0" applyFill="1" applyBorder="1" applyAlignment="1">
      <alignment horizontal="left" vertical="center" wrapText="1"/>
    </xf>
    <xf numFmtId="0" fontId="0" fillId="21" borderId="5" xfId="0" applyFill="1" applyBorder="1"/>
    <xf numFmtId="0" fontId="34" fillId="21" borderId="6" xfId="0" applyNumberFormat="1" applyFont="1" applyFill="1" applyBorder="1" applyAlignment="1">
      <alignment horizontal="left" vertical="center" wrapText="1"/>
    </xf>
    <xf numFmtId="0" fontId="0" fillId="21" borderId="6" xfId="0" applyFill="1" applyBorder="1" applyAlignment="1">
      <alignment horizontal="left" vertical="center" wrapText="1"/>
    </xf>
    <xf numFmtId="0" fontId="0" fillId="21" borderId="6" xfId="0" applyFont="1" applyFill="1" applyBorder="1" applyAlignment="1">
      <alignment horizontal="left" vertical="center" wrapText="1"/>
    </xf>
    <xf numFmtId="177" fontId="0" fillId="21" borderId="6" xfId="0" applyNumberFormat="1" applyFont="1" applyFill="1" applyBorder="1" applyAlignment="1">
      <alignment horizontal="left" vertical="center" wrapText="1"/>
    </xf>
    <xf numFmtId="0" fontId="0" fillId="21" borderId="7" xfId="0" applyFont="1" applyFill="1" applyBorder="1" applyAlignment="1">
      <alignment horizontal="left" vertical="center" wrapText="1"/>
    </xf>
    <xf numFmtId="0" fontId="8" fillId="6" borderId="49" xfId="0" applyFont="1" applyFill="1" applyBorder="1" applyAlignment="1">
      <alignment vertical="top"/>
    </xf>
    <xf numFmtId="0" fontId="34" fillId="0" borderId="35" xfId="0" applyNumberFormat="1" applyFont="1" applyFill="1" applyBorder="1" applyAlignment="1">
      <alignment horizontal="left" vertical="center" wrapText="1"/>
    </xf>
    <xf numFmtId="0" fontId="3" fillId="0" borderId="35" xfId="0" applyFont="1" applyFill="1" applyBorder="1" applyAlignment="1">
      <alignment horizontal="left" vertical="center" wrapText="1"/>
    </xf>
    <xf numFmtId="0" fontId="42" fillId="0" borderId="35" xfId="0" applyFont="1" applyFill="1" applyBorder="1" applyAlignment="1">
      <alignment horizontal="left" vertical="center" wrapText="1"/>
    </xf>
    <xf numFmtId="177" fontId="8" fillId="0" borderId="35" xfId="0" applyNumberFormat="1" applyFont="1" applyFill="1" applyBorder="1" applyAlignment="1">
      <alignment vertical="top"/>
    </xf>
    <xf numFmtId="0" fontId="0" fillId="0" borderId="36" xfId="0" applyFont="1" applyFill="1" applyBorder="1" applyAlignment="1">
      <alignment vertical="top"/>
    </xf>
    <xf numFmtId="1" fontId="34" fillId="0" borderId="18" xfId="0" applyNumberFormat="1" applyFont="1" applyFill="1" applyBorder="1" applyAlignment="1">
      <alignment horizontal="left" vertical="center" wrapText="1"/>
    </xf>
    <xf numFmtId="1" fontId="34" fillId="0" borderId="20" xfId="0" applyNumberFormat="1" applyFont="1" applyFill="1" applyBorder="1" applyAlignment="1">
      <alignment horizontal="left" vertical="center" wrapText="1"/>
    </xf>
    <xf numFmtId="177" fontId="43" fillId="0" borderId="20" xfId="0" applyNumberFormat="1" applyFont="1" applyFill="1" applyBorder="1" applyAlignment="1">
      <alignment horizontal="left" vertical="center" wrapText="1"/>
    </xf>
    <xf numFmtId="1" fontId="43" fillId="0" borderId="21" xfId="0" applyNumberFormat="1" applyFont="1" applyFill="1" applyBorder="1" applyAlignment="1">
      <alignment horizontal="left" vertical="center" wrapText="1"/>
    </xf>
    <xf numFmtId="0" fontId="35" fillId="22" borderId="16" xfId="0" applyFont="1" applyFill="1" applyBorder="1" applyAlignment="1">
      <alignment vertical="center"/>
    </xf>
    <xf numFmtId="0" fontId="37" fillId="22" borderId="16" xfId="0" applyFont="1" applyFill="1" applyBorder="1" applyAlignment="1">
      <alignment horizontal="center" vertical="center"/>
    </xf>
    <xf numFmtId="1" fontId="34" fillId="0" borderId="48" xfId="0" applyNumberFormat="1" applyFont="1" applyFill="1" applyBorder="1" applyAlignment="1">
      <alignment horizontal="left" vertical="center" wrapText="1"/>
    </xf>
    <xf numFmtId="1" fontId="34" fillId="0" borderId="22" xfId="0" applyNumberFormat="1" applyFont="1" applyFill="1" applyBorder="1" applyAlignment="1">
      <alignment horizontal="left" vertical="center" wrapText="1"/>
    </xf>
    <xf numFmtId="1" fontId="43" fillId="0" borderId="22" xfId="0" applyNumberFormat="1" applyFont="1" applyFill="1" applyBorder="1" applyAlignment="1">
      <alignment horizontal="left" vertical="center" wrapText="1"/>
    </xf>
    <xf numFmtId="177" fontId="43" fillId="0" borderId="22" xfId="0" applyNumberFormat="1" applyFont="1" applyFill="1" applyBorder="1" applyAlignment="1">
      <alignment horizontal="left" vertical="center" wrapText="1"/>
    </xf>
    <xf numFmtId="1" fontId="43" fillId="0" borderId="23" xfId="0" applyNumberFormat="1" applyFont="1" applyFill="1" applyBorder="1" applyAlignment="1">
      <alignment horizontal="left" vertical="center" wrapText="1"/>
    </xf>
    <xf numFmtId="1" fontId="43" fillId="23" borderId="50" xfId="0" applyNumberFormat="1" applyFont="1" applyFill="1" applyBorder="1" applyAlignment="1">
      <alignment horizontal="left" vertical="center" wrapText="1"/>
    </xf>
    <xf numFmtId="0" fontId="34" fillId="23" borderId="51" xfId="0" applyNumberFormat="1" applyFont="1" applyFill="1" applyBorder="1" applyAlignment="1">
      <alignment horizontal="left" vertical="center" wrapText="1"/>
    </xf>
    <xf numFmtId="1" fontId="34" fillId="23" borderId="51" xfId="0" applyNumberFormat="1" applyFont="1" applyFill="1" applyBorder="1" applyAlignment="1">
      <alignment horizontal="left" vertical="center" wrapText="1"/>
    </xf>
    <xf numFmtId="1" fontId="43" fillId="23" borderId="51" xfId="0" applyNumberFormat="1" applyFont="1" applyFill="1" applyBorder="1" applyAlignment="1">
      <alignment horizontal="left" vertical="center" wrapText="1"/>
    </xf>
    <xf numFmtId="177" fontId="43" fillId="23" borderId="51" xfId="0" applyNumberFormat="1" applyFont="1" applyFill="1" applyBorder="1" applyAlignment="1">
      <alignment horizontal="left" vertical="center" wrapText="1"/>
    </xf>
    <xf numFmtId="0" fontId="0" fillId="23" borderId="52" xfId="0" applyFont="1" applyFill="1" applyBorder="1"/>
    <xf numFmtId="1" fontId="43" fillId="23" borderId="53" xfId="0" applyNumberFormat="1" applyFont="1" applyFill="1" applyBorder="1" applyAlignment="1">
      <alignment horizontal="left" vertical="center" wrapText="1"/>
    </xf>
    <xf numFmtId="0" fontId="34" fillId="23" borderId="16" xfId="0" applyNumberFormat="1" applyFont="1" applyFill="1" applyBorder="1" applyAlignment="1">
      <alignment horizontal="left" vertical="center" wrapText="1"/>
    </xf>
    <xf numFmtId="1" fontId="34" fillId="23" borderId="16" xfId="0" applyNumberFormat="1" applyFont="1" applyFill="1" applyBorder="1" applyAlignment="1">
      <alignment horizontal="left" vertical="center" wrapText="1"/>
    </xf>
    <xf numFmtId="1" fontId="43" fillId="23" borderId="16" xfId="0" applyNumberFormat="1" applyFont="1" applyFill="1" applyBorder="1" applyAlignment="1">
      <alignment horizontal="left" vertical="center" wrapText="1"/>
    </xf>
    <xf numFmtId="177" fontId="43" fillId="23" borderId="16" xfId="0" applyNumberFormat="1" applyFont="1" applyFill="1" applyBorder="1" applyAlignment="1">
      <alignment horizontal="left" vertical="center" wrapText="1"/>
    </xf>
    <xf numFmtId="0" fontId="0" fillId="23" borderId="37" xfId="0" applyFont="1" applyFill="1" applyBorder="1"/>
    <xf numFmtId="1" fontId="43" fillId="23" borderId="54" xfId="0" applyNumberFormat="1" applyFont="1" applyFill="1" applyBorder="1" applyAlignment="1">
      <alignment horizontal="left" vertical="center" wrapText="1"/>
    </xf>
    <xf numFmtId="0" fontId="34" fillId="23" borderId="17" xfId="0" applyNumberFormat="1" applyFont="1" applyFill="1" applyBorder="1" applyAlignment="1">
      <alignment horizontal="left" vertical="center" wrapText="1"/>
    </xf>
    <xf numFmtId="0" fontId="3" fillId="23" borderId="17" xfId="0" applyFont="1" applyFill="1" applyBorder="1" applyAlignment="1">
      <alignment horizontal="left" vertical="center" wrapText="1"/>
    </xf>
    <xf numFmtId="0" fontId="42" fillId="23" borderId="17" xfId="0" applyFont="1" applyFill="1" applyBorder="1" applyAlignment="1">
      <alignment horizontal="left" vertical="center" wrapText="1"/>
    </xf>
    <xf numFmtId="0" fontId="35" fillId="23" borderId="17" xfId="0" applyFont="1" applyFill="1" applyBorder="1" applyAlignment="1">
      <alignment horizontal="left" vertical="center"/>
    </xf>
    <xf numFmtId="0" fontId="36" fillId="23" borderId="17" xfId="0" applyFont="1" applyFill="1" applyBorder="1" applyAlignment="1">
      <alignment horizontal="center" vertical="center"/>
    </xf>
    <xf numFmtId="0" fontId="53" fillId="23" borderId="17" xfId="0" applyFont="1" applyFill="1" applyBorder="1" applyAlignment="1">
      <alignment vertical="top" wrapText="1"/>
    </xf>
    <xf numFmtId="177" fontId="3" fillId="23" borderId="17" xfId="0" applyNumberFormat="1" applyFont="1" applyFill="1" applyBorder="1" applyAlignment="1">
      <alignment vertical="center"/>
    </xf>
    <xf numFmtId="0" fontId="0" fillId="23" borderId="55" xfId="0" applyFont="1" applyFill="1" applyBorder="1"/>
    <xf numFmtId="0" fontId="8" fillId="6" borderId="50" xfId="0" applyFont="1" applyFill="1" applyBorder="1"/>
    <xf numFmtId="0" fontId="34" fillId="0" borderId="51" xfId="0" applyNumberFormat="1" applyFont="1" applyFill="1" applyBorder="1" applyAlignment="1">
      <alignment horizontal="left" vertical="center" wrapText="1"/>
    </xf>
    <xf numFmtId="0" fontId="3" fillId="0" borderId="51" xfId="0" applyFont="1" applyFill="1" applyBorder="1" applyAlignment="1">
      <alignment horizontal="left" vertical="center" wrapText="1"/>
    </xf>
    <xf numFmtId="0" fontId="42" fillId="0" borderId="51" xfId="0" applyFont="1" applyFill="1" applyBorder="1" applyAlignment="1">
      <alignment horizontal="left" vertical="center" wrapText="1"/>
    </xf>
    <xf numFmtId="0" fontId="35" fillId="2" borderId="51" xfId="0" applyFont="1" applyFill="1" applyBorder="1" applyAlignment="1">
      <alignment horizontal="left" vertical="center"/>
    </xf>
    <xf numFmtId="0" fontId="36" fillId="2" borderId="51" xfId="0" applyFont="1" applyFill="1" applyBorder="1" applyAlignment="1">
      <alignment horizontal="center" vertical="center" wrapText="1"/>
    </xf>
    <xf numFmtId="0" fontId="0" fillId="0" borderId="51" xfId="0" applyFont="1" applyFill="1" applyBorder="1" applyAlignment="1">
      <alignment horizontal="left" vertical="center" wrapText="1"/>
    </xf>
    <xf numFmtId="177" fontId="0" fillId="0" borderId="51" xfId="0" applyNumberFormat="1" applyFont="1" applyFill="1" applyBorder="1" applyAlignment="1"/>
    <xf numFmtId="0" fontId="0" fillId="0" borderId="52" xfId="0" applyFont="1" applyFill="1" applyBorder="1" applyAlignment="1">
      <alignment vertical="top"/>
    </xf>
    <xf numFmtId="0" fontId="0" fillId="0" borderId="53" xfId="0" applyFill="1" applyBorder="1"/>
    <xf numFmtId="0" fontId="34" fillId="0" borderId="16" xfId="0" applyNumberFormat="1" applyFont="1" applyFill="1" applyBorder="1" applyAlignment="1">
      <alignment horizontal="left" vertical="center" wrapText="1"/>
    </xf>
    <xf numFmtId="0" fontId="3" fillId="0" borderId="16" xfId="0" applyFont="1" applyFill="1" applyBorder="1" applyAlignment="1">
      <alignment horizontal="left" vertical="center" wrapText="1"/>
    </xf>
    <xf numFmtId="0" fontId="42" fillId="0" borderId="16" xfId="0" applyFont="1" applyFill="1" applyBorder="1" applyAlignment="1">
      <alignment horizontal="left" vertical="center" wrapText="1"/>
    </xf>
    <xf numFmtId="0" fontId="45" fillId="0" borderId="16" xfId="0" applyFont="1" applyFill="1" applyBorder="1" applyAlignment="1">
      <alignment vertical="center"/>
    </xf>
    <xf numFmtId="0" fontId="54" fillId="0" borderId="16" xfId="0" applyFont="1" applyFill="1" applyBorder="1" applyAlignment="1">
      <alignment horizontal="left" vertical="top"/>
    </xf>
    <xf numFmtId="0" fontId="54" fillId="0" borderId="16" xfId="0" applyFont="1" applyFill="1" applyBorder="1" applyAlignment="1">
      <alignment vertical="top"/>
    </xf>
    <xf numFmtId="0" fontId="0" fillId="0" borderId="16" xfId="0" applyFont="1" applyFill="1" applyBorder="1" applyAlignment="1">
      <alignment horizontal="left" vertical="center" wrapText="1"/>
    </xf>
    <xf numFmtId="177" fontId="3" fillId="0" borderId="16" xfId="0" applyNumberFormat="1" applyFont="1" applyFill="1" applyBorder="1" applyAlignment="1">
      <alignment horizontal="left" vertical="top"/>
    </xf>
    <xf numFmtId="0" fontId="0" fillId="0" borderId="37" xfId="0" applyFont="1" applyFill="1" applyBorder="1" applyAlignment="1">
      <alignment vertical="top"/>
    </xf>
    <xf numFmtId="0" fontId="0" fillId="0" borderId="16" xfId="0" applyFill="1" applyBorder="1"/>
    <xf numFmtId="0" fontId="55" fillId="0" borderId="16" xfId="0" applyFont="1" applyFill="1" applyBorder="1" applyAlignment="1">
      <alignment horizontal="left" vertical="center"/>
    </xf>
    <xf numFmtId="0" fontId="56" fillId="14" borderId="16" xfId="0" applyFont="1" applyFill="1" applyBorder="1" applyAlignment="1">
      <alignment horizontal="left" vertical="center" wrapText="1"/>
    </xf>
    <xf numFmtId="49" fontId="35" fillId="2" borderId="16" xfId="0" applyNumberFormat="1" applyFont="1" applyFill="1" applyBorder="1" applyAlignment="1">
      <alignment horizontal="left" vertical="center" wrapText="1"/>
    </xf>
    <xf numFmtId="0" fontId="50" fillId="0" borderId="16" xfId="0" applyFont="1" applyFill="1" applyBorder="1" applyAlignment="1">
      <alignment horizontal="left" vertical="top"/>
    </xf>
    <xf numFmtId="0" fontId="36" fillId="0" borderId="16" xfId="0" applyFont="1" applyFill="1" applyBorder="1" applyAlignment="1">
      <alignment horizontal="center" vertical="center"/>
    </xf>
    <xf numFmtId="0" fontId="42" fillId="0" borderId="16" xfId="0" applyNumberFormat="1" applyFont="1" applyFill="1" applyBorder="1" applyAlignment="1">
      <alignment horizontal="left" vertical="center" wrapText="1"/>
    </xf>
    <xf numFmtId="0" fontId="35" fillId="2" borderId="16" xfId="0" applyFont="1" applyFill="1" applyBorder="1" applyAlignment="1">
      <alignment vertical="center"/>
    </xf>
    <xf numFmtId="0" fontId="1" fillId="2" borderId="16" xfId="0" applyFont="1" applyFill="1" applyBorder="1" applyAlignment="1">
      <alignment horizontal="center" vertical="center"/>
    </xf>
    <xf numFmtId="0" fontId="35" fillId="2" borderId="16" xfId="0" applyFont="1" applyFill="1" applyBorder="1" applyAlignment="1">
      <alignment horizontal="left" vertical="center" wrapText="1"/>
    </xf>
    <xf numFmtId="0" fontId="57" fillId="2" borderId="16" xfId="0" applyFont="1" applyFill="1" applyBorder="1" applyAlignment="1">
      <alignment horizontal="center" vertical="center" wrapText="1"/>
    </xf>
    <xf numFmtId="0" fontId="37" fillId="2" borderId="16" xfId="0" applyFont="1" applyFill="1" applyBorder="1" applyAlignment="1">
      <alignment horizontal="center" vertical="center" wrapText="1"/>
    </xf>
    <xf numFmtId="0" fontId="58" fillId="2" borderId="0" xfId="0" applyFont="1" applyFill="1" applyAlignment="1">
      <alignment vertical="center"/>
    </xf>
    <xf numFmtId="0" fontId="59" fillId="2" borderId="0" xfId="0" applyFont="1" applyFill="1" applyAlignment="1">
      <alignment horizontal="center" vertical="center"/>
    </xf>
    <xf numFmtId="0" fontId="34" fillId="0" borderId="17" xfId="0" applyNumberFormat="1" applyFont="1" applyFill="1" applyBorder="1" applyAlignment="1">
      <alignment horizontal="left" vertical="center" wrapText="1"/>
    </xf>
    <xf numFmtId="0" fontId="3" fillId="0" borderId="17" xfId="0" applyFont="1" applyFill="1" applyBorder="1" applyAlignment="1">
      <alignment horizontal="left" vertical="center" wrapText="1"/>
    </xf>
    <xf numFmtId="0" fontId="42" fillId="0" borderId="17" xfId="0" applyFont="1" applyFill="1" applyBorder="1" applyAlignment="1">
      <alignment horizontal="left" vertical="center" wrapText="1"/>
    </xf>
    <xf numFmtId="0" fontId="0" fillId="0" borderId="17" xfId="0" applyFill="1" applyBorder="1"/>
    <xf numFmtId="0" fontId="0" fillId="0" borderId="55" xfId="0" applyFill="1" applyBorder="1"/>
    <xf numFmtId="1" fontId="43" fillId="21" borderId="5" xfId="0" applyNumberFormat="1" applyFont="1" applyFill="1" applyBorder="1" applyAlignment="1">
      <alignment horizontal="left" vertical="center" wrapText="1"/>
    </xf>
    <xf numFmtId="0" fontId="3" fillId="21" borderId="6" xfId="0" applyFont="1" applyFill="1" applyBorder="1" applyAlignment="1">
      <alignment horizontal="left" vertical="center" wrapText="1"/>
    </xf>
    <xf numFmtId="0" fontId="42" fillId="21" borderId="6" xfId="0" applyFont="1" applyFill="1" applyBorder="1" applyAlignment="1">
      <alignment horizontal="left" vertical="center" wrapText="1"/>
    </xf>
    <xf numFmtId="0" fontId="0" fillId="21" borderId="6" xfId="0" applyFill="1" applyBorder="1"/>
    <xf numFmtId="0" fontId="53" fillId="21" borderId="6" xfId="0" applyFont="1" applyFill="1" applyBorder="1" applyAlignment="1">
      <alignment vertical="top" wrapText="1"/>
    </xf>
    <xf numFmtId="177" fontId="3" fillId="21" borderId="6" xfId="0" applyNumberFormat="1" applyFont="1" applyFill="1" applyBorder="1" applyAlignment="1">
      <alignment vertical="center"/>
    </xf>
    <xf numFmtId="0" fontId="0" fillId="21" borderId="7" xfId="0" applyFill="1" applyBorder="1"/>
    <xf numFmtId="0" fontId="8" fillId="6" borderId="38" xfId="0" applyFont="1" applyFill="1" applyBorder="1"/>
    <xf numFmtId="0" fontId="34" fillId="0" borderId="39" xfId="0" applyNumberFormat="1" applyFont="1" applyFill="1" applyBorder="1" applyAlignment="1">
      <alignment horizontal="left" vertical="center" wrapText="1"/>
    </xf>
    <xf numFmtId="0" fontId="18" fillId="0" borderId="39" xfId="0" applyFont="1" applyFill="1" applyBorder="1" applyAlignment="1">
      <alignment horizontal="left" vertical="center" wrapText="1"/>
    </xf>
    <xf numFmtId="0" fontId="60" fillId="0" borderId="39" xfId="0" applyFont="1" applyFill="1" applyBorder="1" applyAlignment="1">
      <alignment horizontal="left" vertical="center" wrapText="1"/>
    </xf>
    <xf numFmtId="0" fontId="35" fillId="0" borderId="56" xfId="0" applyFont="1" applyFill="1" applyBorder="1" applyAlignment="1">
      <alignment horizontal="left" vertical="center"/>
    </xf>
    <xf numFmtId="0" fontId="36" fillId="0" borderId="56" xfId="0" applyFont="1" applyFill="1" applyBorder="1" applyAlignment="1">
      <alignment horizontal="center" vertical="center" wrapText="1"/>
    </xf>
    <xf numFmtId="20" fontId="3" fillId="0" borderId="39" xfId="0" applyNumberFormat="1" applyFont="1" applyFill="1" applyBorder="1" applyAlignment="1">
      <alignment horizontal="center" vertical="center" wrapText="1"/>
    </xf>
    <xf numFmtId="177" fontId="3" fillId="0" borderId="39" xfId="0" applyNumberFormat="1" applyFont="1" applyFill="1" applyBorder="1" applyAlignment="1">
      <alignment horizontal="center" vertical="center" wrapText="1"/>
    </xf>
    <xf numFmtId="20" fontId="3" fillId="0" borderId="57" xfId="0" applyNumberFormat="1" applyFont="1" applyFill="1" applyBorder="1" applyAlignment="1">
      <alignment horizontal="center" vertical="center" wrapText="1"/>
    </xf>
    <xf numFmtId="0" fontId="8" fillId="6" borderId="31" xfId="0" applyFont="1" applyFill="1" applyBorder="1"/>
    <xf numFmtId="0" fontId="35" fillId="2" borderId="58" xfId="0" applyFont="1" applyFill="1" applyBorder="1" applyAlignment="1">
      <alignment vertical="center"/>
    </xf>
    <xf numFmtId="0" fontId="37" fillId="2" borderId="59" xfId="0" applyFont="1" applyFill="1" applyBorder="1" applyAlignment="1">
      <alignment horizontal="center" vertical="center"/>
    </xf>
    <xf numFmtId="0" fontId="0" fillId="0" borderId="32" xfId="0" applyFont="1" applyFill="1" applyBorder="1"/>
    <xf numFmtId="177" fontId="3" fillId="0" borderId="32" xfId="0" applyNumberFormat="1" applyFont="1" applyFill="1" applyBorder="1" applyAlignment="1">
      <alignment horizontal="left" vertical="top"/>
    </xf>
    <xf numFmtId="0" fontId="0" fillId="0" borderId="33" xfId="0" applyFont="1" applyFill="1" applyBorder="1" applyAlignment="1">
      <alignment vertical="top"/>
    </xf>
    <xf numFmtId="20" fontId="0" fillId="0" borderId="18" xfId="0" applyNumberFormat="1" applyFont="1" applyFill="1" applyBorder="1"/>
    <xf numFmtId="0" fontId="35" fillId="4" borderId="16" xfId="0" applyFont="1" applyFill="1" applyBorder="1" applyAlignment="1">
      <alignment horizontal="left" vertical="center"/>
    </xf>
    <xf numFmtId="0" fontId="37" fillId="4" borderId="16" xfId="0" applyFont="1" applyFill="1" applyBorder="1" applyAlignment="1">
      <alignment horizontal="center" vertical="center"/>
    </xf>
    <xf numFmtId="0" fontId="0" fillId="0" borderId="60" xfId="0" applyFont="1" applyFill="1" applyBorder="1" applyAlignment="1"/>
    <xf numFmtId="177" fontId="3" fillId="0" borderId="20" xfId="0" applyNumberFormat="1" applyFont="1" applyFill="1" applyBorder="1" applyAlignment="1">
      <alignment horizontal="left" vertical="top"/>
    </xf>
    <xf numFmtId="0" fontId="0" fillId="0" borderId="21" xfId="0" applyFont="1" applyFill="1" applyBorder="1" applyAlignment="1">
      <alignment vertical="top"/>
    </xf>
    <xf numFmtId="20" fontId="0" fillId="0" borderId="48" xfId="0" applyNumberFormat="1" applyFont="1" applyFill="1" applyBorder="1"/>
    <xf numFmtId="0" fontId="45" fillId="0" borderId="20" xfId="0" applyFont="1" applyFill="1" applyBorder="1" applyAlignment="1">
      <alignment vertical="center"/>
    </xf>
    <xf numFmtId="0" fontId="54" fillId="0" borderId="20" xfId="0" applyFont="1" applyFill="1" applyBorder="1" applyAlignment="1">
      <alignment horizontal="left" vertical="top"/>
    </xf>
    <xf numFmtId="0" fontId="54" fillId="0" borderId="20" xfId="0" applyFont="1" applyFill="1" applyBorder="1" applyAlignment="1">
      <alignment vertical="top"/>
    </xf>
    <xf numFmtId="0" fontId="0" fillId="0" borderId="61" xfId="0" applyFont="1" applyFill="1" applyBorder="1" applyAlignment="1"/>
    <xf numFmtId="177" fontId="3" fillId="0" borderId="22" xfId="0" applyNumberFormat="1" applyFont="1" applyFill="1" applyBorder="1" applyAlignment="1">
      <alignment horizontal="left" vertical="top"/>
    </xf>
    <xf numFmtId="0" fontId="0" fillId="0" borderId="23" xfId="0" applyFont="1" applyFill="1" applyBorder="1" applyAlignment="1">
      <alignment vertical="top"/>
    </xf>
    <xf numFmtId="20" fontId="0" fillId="0" borderId="28" xfId="0" applyNumberFormat="1" applyFont="1" applyFill="1" applyBorder="1"/>
    <xf numFmtId="0" fontId="45" fillId="0" borderId="29" xfId="0" applyFont="1" applyFill="1" applyBorder="1" applyAlignment="1">
      <alignment vertical="center"/>
    </xf>
    <xf numFmtId="0" fontId="54" fillId="0" borderId="29" xfId="0" applyFont="1" applyFill="1" applyBorder="1" applyAlignment="1">
      <alignment horizontal="left" vertical="top"/>
    </xf>
    <xf numFmtId="0" fontId="54" fillId="0" borderId="29" xfId="0" applyFont="1" applyFill="1" applyBorder="1" applyAlignment="1">
      <alignment vertical="top"/>
    </xf>
    <xf numFmtId="0" fontId="0" fillId="0" borderId="62" xfId="0" applyFont="1" applyFill="1" applyBorder="1" applyAlignment="1"/>
    <xf numFmtId="177" fontId="3" fillId="0" borderId="29" xfId="0" applyNumberFormat="1" applyFont="1" applyFill="1" applyBorder="1" applyAlignment="1">
      <alignment horizontal="left" vertical="top"/>
    </xf>
    <xf numFmtId="0" fontId="0" fillId="0" borderId="30" xfId="0" applyFont="1" applyFill="1" applyBorder="1" applyAlignment="1">
      <alignment vertical="top"/>
    </xf>
    <xf numFmtId="0" fontId="36" fillId="14" borderId="16" xfId="0" applyFont="1" applyFill="1" applyBorder="1" applyAlignment="1">
      <alignment horizontal="center" vertical="center" wrapText="1"/>
    </xf>
    <xf numFmtId="0" fontId="0" fillId="0" borderId="33" xfId="0" applyFont="1" applyFill="1" applyBorder="1"/>
    <xf numFmtId="0" fontId="8" fillId="0" borderId="18" xfId="0" applyFont="1" applyFill="1" applyBorder="1"/>
    <xf numFmtId="0" fontId="0" fillId="0" borderId="20" xfId="0" applyFont="1" applyFill="1" applyBorder="1" applyAlignment="1">
      <alignment horizontal="center" vertical="center"/>
    </xf>
    <xf numFmtId="177" fontId="3" fillId="0" borderId="20" xfId="0" applyNumberFormat="1" applyFont="1" applyFill="1" applyBorder="1" applyAlignment="1">
      <alignment horizontal="center" vertical="center"/>
    </xf>
    <xf numFmtId="0" fontId="0" fillId="0" borderId="21" xfId="0" applyFont="1" applyFill="1" applyBorder="1" applyAlignment="1">
      <alignment horizontal="center" vertical="center"/>
    </xf>
    <xf numFmtId="0" fontId="8" fillId="0" borderId="28" xfId="0" applyFont="1" applyFill="1" applyBorder="1"/>
    <xf numFmtId="0" fontId="0" fillId="0" borderId="29" xfId="0" applyFont="1" applyFill="1" applyBorder="1"/>
    <xf numFmtId="0" fontId="0" fillId="0" borderId="30" xfId="0" applyFont="1" applyFill="1" applyBorder="1"/>
    <xf numFmtId="0" fontId="15" fillId="0" borderId="32" xfId="0" applyFont="1" applyFill="1" applyBorder="1" applyAlignment="1">
      <alignment horizontal="left" vertical="center" wrapText="1"/>
    </xf>
    <xf numFmtId="0" fontId="1" fillId="0" borderId="18" xfId="0" applyFont="1" applyFill="1" applyBorder="1"/>
    <xf numFmtId="0" fontId="0" fillId="0" borderId="21" xfId="0" applyFont="1" applyFill="1" applyBorder="1"/>
    <xf numFmtId="0" fontId="0" fillId="0" borderId="28" xfId="0" applyFill="1" applyBorder="1"/>
    <xf numFmtId="177" fontId="3" fillId="0" borderId="29" xfId="0" applyNumberFormat="1" applyFont="1" applyFill="1" applyBorder="1"/>
    <xf numFmtId="0" fontId="0" fillId="0" borderId="0" xfId="0" applyNumberFormat="1" applyFill="1"/>
    <xf numFmtId="0" fontId="0" fillId="0" borderId="0" xfId="0" applyFont="1" applyFill="1"/>
    <xf numFmtId="177" fontId="0" fillId="0" borderId="0" xfId="0" applyNumberFormat="1" applyFont="1" applyFill="1"/>
    <xf numFmtId="0" fontId="6" fillId="2" borderId="63" xfId="17" applyFont="1" applyFill="1" applyBorder="1"/>
    <xf numFmtId="0" fontId="61" fillId="2" borderId="64" xfId="33" applyFont="1" applyFill="1" applyBorder="1" applyAlignment="1" applyProtection="1">
      <alignment vertical="center"/>
      <protection locked="0"/>
    </xf>
    <xf numFmtId="178" fontId="61" fillId="2" borderId="64" xfId="34" applyNumberFormat="1" applyFont="1" applyFill="1" applyBorder="1" applyAlignment="1" applyProtection="1">
      <alignment vertical="center"/>
      <protection locked="0"/>
    </xf>
    <xf numFmtId="0" fontId="61" fillId="2" borderId="16" xfId="35" applyFont="1" applyFill="1" applyBorder="1" applyAlignment="1" applyProtection="1">
      <alignment horizontal="left" vertical="center"/>
      <protection locked="0"/>
    </xf>
    <xf numFmtId="0" fontId="61" fillId="2" borderId="16" xfId="35" applyNumberFormat="1" applyFont="1" applyFill="1" applyBorder="1" applyAlignment="1" applyProtection="1">
      <alignment horizontal="left" vertical="center"/>
      <protection locked="0"/>
    </xf>
    <xf numFmtId="2" fontId="61" fillId="2" borderId="16" xfId="35" applyNumberFormat="1" applyFont="1" applyFill="1" applyBorder="1" applyAlignment="1" applyProtection="1">
      <alignment horizontal="left" vertical="center"/>
      <protection locked="0"/>
    </xf>
    <xf numFmtId="0" fontId="62" fillId="2" borderId="64" xfId="17" applyFont="1" applyFill="1" applyBorder="1" applyAlignment="1" applyProtection="1">
      <alignment vertical="center"/>
      <protection locked="0"/>
    </xf>
    <xf numFmtId="178" fontId="62" fillId="2" borderId="64" xfId="17" applyNumberFormat="1" applyFont="1" applyFill="1" applyBorder="1" applyAlignment="1" applyProtection="1">
      <alignment horizontal="left" vertical="center"/>
      <protection locked="0"/>
    </xf>
    <xf numFmtId="0" fontId="61" fillId="2" borderId="64" xfId="17" applyFont="1" applyFill="1" applyBorder="1" applyAlignment="1" applyProtection="1">
      <alignment horizontal="left" vertical="center"/>
      <protection locked="0"/>
    </xf>
    <xf numFmtId="177" fontId="61" fillId="2" borderId="64" xfId="17" applyNumberFormat="1" applyFont="1" applyFill="1" applyBorder="1" applyAlignment="1" applyProtection="1">
      <alignment horizontal="left" vertical="center"/>
      <protection locked="0"/>
    </xf>
    <xf numFmtId="178" fontId="61" fillId="2" borderId="64" xfId="17" applyNumberFormat="1" applyFont="1" applyFill="1" applyBorder="1" applyAlignment="1" applyProtection="1">
      <alignment horizontal="left" vertical="center"/>
      <protection locked="0"/>
    </xf>
    <xf numFmtId="0" fontId="61" fillId="2" borderId="64" xfId="17" applyFont="1" applyFill="1" applyBorder="1" applyAlignment="1" applyProtection="1">
      <alignment horizontal="left" vertical="center" wrapText="1"/>
      <protection locked="0"/>
    </xf>
    <xf numFmtId="0" fontId="61" fillId="2" borderId="65" xfId="17" applyFont="1" applyFill="1" applyBorder="1" applyAlignment="1" applyProtection="1">
      <alignment horizontal="left" vertical="center"/>
      <protection locked="0"/>
    </xf>
    <xf numFmtId="0" fontId="6" fillId="2" borderId="66" xfId="17" applyFont="1" applyFill="1" applyBorder="1"/>
    <xf numFmtId="0" fontId="61" fillId="2" borderId="0" xfId="33" applyFont="1" applyFill="1" applyBorder="1" applyAlignment="1" applyProtection="1">
      <alignment horizontal="left" vertical="center"/>
      <protection locked="0"/>
    </xf>
    <xf numFmtId="0" fontId="61" fillId="2" borderId="0" xfId="34" applyFont="1" applyFill="1" applyBorder="1" applyAlignment="1" applyProtection="1">
      <alignment horizontal="right" vertical="center"/>
      <protection locked="0"/>
    </xf>
    <xf numFmtId="0" fontId="61" fillId="2" borderId="16" xfId="35" applyFont="1" applyFill="1" applyBorder="1" applyAlignment="1" applyProtection="1">
      <alignment vertical="center"/>
      <protection locked="0"/>
    </xf>
    <xf numFmtId="0" fontId="61" fillId="2" borderId="16" xfId="35" applyNumberFormat="1" applyFont="1" applyFill="1" applyBorder="1" applyAlignment="1" applyProtection="1">
      <alignment vertical="center"/>
      <protection locked="0"/>
    </xf>
    <xf numFmtId="2" fontId="61" fillId="2" borderId="16" xfId="35" applyNumberFormat="1" applyFont="1" applyFill="1" applyBorder="1" applyAlignment="1" applyProtection="1">
      <alignment vertical="center" wrapText="1"/>
      <protection locked="0"/>
    </xf>
    <xf numFmtId="0" fontId="62" fillId="2" borderId="0" xfId="17" applyFont="1" applyFill="1" applyBorder="1" applyAlignment="1" applyProtection="1">
      <alignment vertical="center"/>
      <protection locked="0"/>
    </xf>
    <xf numFmtId="178" fontId="62" fillId="2" borderId="0" xfId="17" applyNumberFormat="1" applyFont="1" applyFill="1" applyBorder="1" applyAlignment="1" applyProtection="1">
      <alignment horizontal="left" vertical="center"/>
      <protection locked="0"/>
    </xf>
    <xf numFmtId="0" fontId="61" fillId="2" borderId="0" xfId="17" applyFont="1" applyFill="1" applyBorder="1" applyAlignment="1" applyProtection="1">
      <alignment horizontal="left" vertical="center"/>
      <protection locked="0"/>
    </xf>
    <xf numFmtId="177" fontId="61" fillId="2" borderId="0" xfId="17" applyNumberFormat="1" applyFont="1" applyFill="1" applyBorder="1" applyAlignment="1" applyProtection="1">
      <alignment horizontal="left" vertical="center"/>
      <protection locked="0"/>
    </xf>
    <xf numFmtId="178" fontId="61" fillId="2" borderId="0" xfId="17" applyNumberFormat="1" applyFont="1" applyFill="1" applyBorder="1" applyAlignment="1" applyProtection="1">
      <alignment horizontal="left" vertical="center"/>
      <protection locked="0"/>
    </xf>
    <xf numFmtId="0" fontId="61" fillId="2" borderId="0" xfId="17" applyFont="1" applyFill="1" applyBorder="1" applyAlignment="1" applyProtection="1">
      <alignment horizontal="left" vertical="center" wrapText="1"/>
      <protection locked="0"/>
    </xf>
    <xf numFmtId="0" fontId="61" fillId="2" borderId="67" xfId="17" applyFont="1" applyFill="1" applyBorder="1" applyAlignment="1" applyProtection="1">
      <alignment horizontal="left" vertical="center"/>
      <protection locked="0"/>
    </xf>
    <xf numFmtId="0" fontId="61" fillId="2" borderId="0" xfId="34" applyFont="1" applyFill="1" applyBorder="1" applyAlignment="1" applyProtection="1">
      <alignment horizontal="right"/>
      <protection locked="0"/>
    </xf>
    <xf numFmtId="0" fontId="63" fillId="2" borderId="16" xfId="36" applyFont="1" applyFill="1" applyBorder="1" applyAlignment="1">
      <alignment horizontal="left" vertical="center"/>
    </xf>
    <xf numFmtId="0" fontId="63" fillId="2" borderId="16" xfId="36" applyFont="1" applyFill="1" applyBorder="1" applyAlignment="1" applyProtection="1">
      <alignment vertical="center"/>
      <protection locked="0"/>
    </xf>
    <xf numFmtId="0" fontId="63" fillId="2" borderId="16" xfId="0" applyNumberFormat="1" applyFont="1" applyFill="1" applyBorder="1" applyAlignment="1">
      <alignment horizontal="left" vertical="center"/>
    </xf>
    <xf numFmtId="2" fontId="63" fillId="2" borderId="16" xfId="0" applyNumberFormat="1" applyFont="1" applyFill="1" applyBorder="1" applyAlignment="1" applyProtection="1">
      <alignment vertical="center"/>
      <protection locked="0"/>
    </xf>
    <xf numFmtId="0" fontId="64" fillId="2" borderId="51" xfId="0" applyFont="1" applyFill="1" applyBorder="1" applyAlignment="1">
      <alignment horizontal="left"/>
    </xf>
    <xf numFmtId="0" fontId="61" fillId="2" borderId="51" xfId="0" applyFont="1" applyFill="1" applyBorder="1" applyAlignment="1" applyProtection="1">
      <alignment horizontal="left" vertical="center"/>
      <protection locked="0"/>
    </xf>
    <xf numFmtId="0" fontId="65" fillId="2" borderId="68" xfId="0" applyFont="1" applyFill="1" applyBorder="1" applyAlignment="1" applyProtection="1">
      <alignment horizontal="left" vertical="center"/>
      <protection locked="0"/>
    </xf>
    <xf numFmtId="2" fontId="61" fillId="2" borderId="16" xfId="35" applyNumberFormat="1" applyFont="1" applyFill="1" applyBorder="1" applyAlignment="1" applyProtection="1">
      <alignment vertical="center"/>
      <protection locked="0"/>
    </xf>
    <xf numFmtId="177" fontId="65" fillId="2" borderId="69" xfId="0" applyNumberFormat="1" applyFont="1" applyFill="1" applyBorder="1" applyAlignment="1" applyProtection="1">
      <alignment horizontal="left" vertical="center"/>
      <protection locked="0"/>
    </xf>
    <xf numFmtId="178" fontId="65" fillId="2" borderId="51" xfId="0" applyNumberFormat="1" applyFont="1" applyFill="1" applyBorder="1" applyAlignment="1" applyProtection="1">
      <alignment horizontal="left" vertical="center"/>
      <protection locked="0"/>
    </xf>
    <xf numFmtId="0" fontId="65" fillId="2" borderId="51" xfId="0" applyFont="1" applyFill="1" applyBorder="1" applyAlignment="1" applyProtection="1">
      <alignment horizontal="left" vertical="center"/>
      <protection locked="0"/>
    </xf>
    <xf numFmtId="177" fontId="65" fillId="2" borderId="51" xfId="0" applyNumberFormat="1" applyFont="1" applyFill="1" applyBorder="1" applyAlignment="1" applyProtection="1">
      <alignment horizontal="left" vertical="center"/>
      <protection locked="0"/>
    </xf>
    <xf numFmtId="177" fontId="61" fillId="2" borderId="51" xfId="17" applyNumberFormat="1" applyFont="1" applyFill="1" applyBorder="1" applyAlignment="1" applyProtection="1">
      <alignment horizontal="left" vertical="center"/>
      <protection locked="0"/>
    </xf>
    <xf numFmtId="0" fontId="61" fillId="2" borderId="51" xfId="17" applyFont="1" applyFill="1" applyBorder="1" applyAlignment="1" applyProtection="1">
      <alignment horizontal="left" vertical="center" wrapText="1"/>
      <protection locked="0"/>
    </xf>
    <xf numFmtId="0" fontId="61" fillId="2" borderId="16" xfId="17" applyFont="1" applyFill="1" applyBorder="1" applyAlignment="1" applyProtection="1">
      <alignment horizontal="left" vertical="center"/>
      <protection locked="0"/>
    </xf>
    <xf numFmtId="0" fontId="63" fillId="2" borderId="16" xfId="18" applyFont="1" applyFill="1" applyBorder="1" applyAlignment="1"/>
    <xf numFmtId="0" fontId="61" fillId="2" borderId="16" xfId="18" applyFont="1" applyFill="1" applyBorder="1" applyAlignment="1" applyProtection="1">
      <alignment horizontal="left" vertical="center"/>
      <protection locked="0"/>
    </xf>
    <xf numFmtId="0" fontId="61" fillId="2" borderId="70" xfId="18" applyFont="1" applyFill="1" applyBorder="1" applyAlignment="1" applyProtection="1">
      <alignment horizontal="left" vertical="center"/>
      <protection locked="0"/>
    </xf>
    <xf numFmtId="2" fontId="61" fillId="2" borderId="16" xfId="18" applyNumberFormat="1" applyFont="1" applyFill="1" applyBorder="1" applyAlignment="1" applyProtection="1">
      <alignment horizontal="left" vertical="center"/>
      <protection locked="0"/>
    </xf>
    <xf numFmtId="0" fontId="61" fillId="2" borderId="71" xfId="18" applyFont="1" applyFill="1" applyBorder="1" applyAlignment="1" applyProtection="1">
      <alignment horizontal="left" vertical="center"/>
      <protection locked="0"/>
    </xf>
    <xf numFmtId="178" fontId="61" fillId="2" borderId="16" xfId="18" applyNumberFormat="1" applyFont="1" applyFill="1" applyBorder="1" applyAlignment="1" applyProtection="1">
      <alignment horizontal="left" vertical="center"/>
      <protection locked="0"/>
    </xf>
    <xf numFmtId="177" fontId="61" fillId="2" borderId="16" xfId="18" applyNumberFormat="1" applyFont="1" applyFill="1" applyBorder="1" applyAlignment="1" applyProtection="1">
      <alignment horizontal="left" vertical="center"/>
      <protection locked="0"/>
    </xf>
    <xf numFmtId="0" fontId="61" fillId="2" borderId="16" xfId="18" applyFont="1" applyFill="1" applyBorder="1" applyAlignment="1" applyProtection="1">
      <alignment horizontal="left" vertical="center" wrapText="1"/>
      <protection locked="0"/>
    </xf>
    <xf numFmtId="0" fontId="66" fillId="2" borderId="16" xfId="37" applyFont="1" applyFill="1" applyBorder="1" applyAlignment="1">
      <alignment horizontal="left"/>
    </xf>
    <xf numFmtId="0" fontId="61" fillId="2" borderId="16" xfId="37" applyFont="1" applyFill="1" applyBorder="1" applyAlignment="1" applyProtection="1">
      <alignment horizontal="left" vertical="center"/>
      <protection locked="0"/>
    </xf>
    <xf numFmtId="0" fontId="67" fillId="2" borderId="16" xfId="37" applyFont="1" applyFill="1" applyBorder="1" applyAlignment="1" applyProtection="1">
      <alignment horizontal="left" vertical="center"/>
      <protection locked="0"/>
    </xf>
    <xf numFmtId="0" fontId="66" fillId="2" borderId="0" xfId="37" applyFont="1" applyFill="1" applyAlignment="1">
      <alignment horizontal="left"/>
    </xf>
    <xf numFmtId="179" fontId="67" fillId="2" borderId="16" xfId="37" applyNumberFormat="1" applyFont="1" applyFill="1" applyBorder="1" applyAlignment="1" applyProtection="1">
      <alignment horizontal="left" vertical="center"/>
      <protection locked="0"/>
    </xf>
    <xf numFmtId="178" fontId="67" fillId="2" borderId="16" xfId="37" applyNumberFormat="1" applyFont="1" applyFill="1" applyBorder="1" applyAlignment="1" applyProtection="1">
      <alignment horizontal="left" vertical="center"/>
      <protection locked="0"/>
    </xf>
    <xf numFmtId="177" fontId="67" fillId="2" borderId="16" xfId="37" applyNumberFormat="1" applyFont="1" applyFill="1" applyBorder="1" applyAlignment="1" applyProtection="1">
      <alignment horizontal="left" vertical="center"/>
      <protection locked="0"/>
    </xf>
    <xf numFmtId="0" fontId="66" fillId="2" borderId="17" xfId="38" applyFont="1" applyFill="1" applyBorder="1" applyAlignment="1">
      <alignment horizontal="left"/>
    </xf>
    <xf numFmtId="0" fontId="61" fillId="2" borderId="17" xfId="38" applyFont="1" applyFill="1" applyBorder="1" applyAlignment="1" applyProtection="1">
      <alignment horizontal="left" vertical="center"/>
      <protection locked="0"/>
    </xf>
    <xf numFmtId="0" fontId="67" fillId="2" borderId="63" xfId="38" applyFont="1" applyFill="1" applyBorder="1" applyAlignment="1" applyProtection="1">
      <alignment horizontal="left" vertical="center"/>
      <protection locked="0"/>
    </xf>
    <xf numFmtId="2" fontId="67" fillId="2" borderId="16" xfId="38" applyNumberFormat="1" applyFont="1" applyFill="1" applyBorder="1" applyAlignment="1" applyProtection="1">
      <alignment horizontal="center" vertical="center"/>
      <protection locked="0"/>
    </xf>
    <xf numFmtId="0" fontId="67" fillId="2" borderId="65" xfId="38" applyFont="1" applyFill="1" applyBorder="1" applyAlignment="1" applyProtection="1">
      <alignment horizontal="left" vertical="center"/>
      <protection locked="0"/>
    </xf>
    <xf numFmtId="178" fontId="67" fillId="2" borderId="17" xfId="38" applyNumberFormat="1" applyFont="1" applyFill="1" applyBorder="1" applyAlignment="1" applyProtection="1">
      <alignment horizontal="left" vertical="center"/>
      <protection locked="0"/>
    </xf>
    <xf numFmtId="0" fontId="67" fillId="2" borderId="17" xfId="38" applyFont="1" applyFill="1" applyBorder="1" applyAlignment="1" applyProtection="1">
      <alignment horizontal="left" vertical="center"/>
      <protection locked="0"/>
    </xf>
    <xf numFmtId="177" fontId="67" fillId="2" borderId="17" xfId="38" applyNumberFormat="1" applyFont="1" applyFill="1" applyBorder="1" applyAlignment="1" applyProtection="1">
      <alignment horizontal="left" vertical="center"/>
      <protection locked="0"/>
    </xf>
    <xf numFmtId="0" fontId="67" fillId="2" borderId="17" xfId="38" applyFont="1" applyFill="1" applyBorder="1" applyAlignment="1" applyProtection="1">
      <alignment horizontal="left" vertical="center" wrapText="1"/>
      <protection locked="0"/>
    </xf>
    <xf numFmtId="0" fontId="67" fillId="2" borderId="16" xfId="38" applyFont="1" applyFill="1" applyBorder="1" applyAlignment="1" applyProtection="1">
      <alignment horizontal="left" vertical="center"/>
      <protection locked="0"/>
    </xf>
    <xf numFmtId="0" fontId="64" fillId="2" borderId="40" xfId="0" applyFont="1" applyFill="1" applyBorder="1"/>
    <xf numFmtId="0" fontId="63" fillId="2" borderId="40" xfId="0" applyFont="1" applyFill="1" applyBorder="1" applyAlignment="1" applyProtection="1">
      <alignment horizontal="left" vertical="center"/>
      <protection locked="0"/>
    </xf>
    <xf numFmtId="0" fontId="63" fillId="2" borderId="72" xfId="0" applyFont="1" applyFill="1" applyBorder="1" applyAlignment="1" applyProtection="1">
      <alignment horizontal="left" vertical="center"/>
      <protection locked="0"/>
    </xf>
    <xf numFmtId="2" fontId="63" fillId="2" borderId="16" xfId="0" applyNumberFormat="1" applyFont="1" applyFill="1" applyBorder="1" applyAlignment="1" applyProtection="1">
      <alignment horizontal="center" vertical="center"/>
      <protection locked="0"/>
    </xf>
    <xf numFmtId="0" fontId="64" fillId="2" borderId="73" xfId="0" applyFont="1" applyFill="1" applyBorder="1"/>
    <xf numFmtId="0" fontId="64" fillId="2" borderId="40" xfId="0" applyFont="1" applyFill="1" applyBorder="1" applyAlignment="1">
      <alignment horizontal="left"/>
    </xf>
    <xf numFmtId="0" fontId="6" fillId="2" borderId="40" xfId="0" applyFont="1" applyFill="1" applyBorder="1"/>
    <xf numFmtId="0" fontId="6" fillId="2" borderId="40" xfId="0" applyFont="1" applyFill="1" applyBorder="1" applyAlignment="1">
      <alignment wrapText="1"/>
    </xf>
    <xf numFmtId="0" fontId="6" fillId="2" borderId="16" xfId="0" applyFont="1" applyFill="1" applyBorder="1"/>
    <xf numFmtId="0" fontId="6" fillId="2" borderId="66" xfId="0" applyFont="1" applyFill="1" applyBorder="1"/>
    <xf numFmtId="0" fontId="6" fillId="2" borderId="0" xfId="0" applyFont="1" applyFill="1" applyBorder="1"/>
    <xf numFmtId="2" fontId="6" fillId="2" borderId="16" xfId="0" applyNumberFormat="1" applyFont="1" applyFill="1" applyBorder="1" applyAlignment="1">
      <alignment horizontal="center"/>
    </xf>
    <xf numFmtId="0" fontId="6" fillId="2" borderId="0" xfId="0" applyFont="1" applyFill="1" applyBorder="1" applyAlignment="1">
      <alignment horizontal="left"/>
    </xf>
    <xf numFmtId="0" fontId="6" fillId="2" borderId="0" xfId="0" applyFont="1" applyFill="1" applyBorder="1" applyAlignment="1">
      <alignment wrapText="1"/>
    </xf>
    <xf numFmtId="0" fontId="6" fillId="2" borderId="67" xfId="0" applyFont="1" applyFill="1" applyBorder="1"/>
    <xf numFmtId="0" fontId="66" fillId="2" borderId="51" xfId="0" applyFont="1" applyFill="1" applyBorder="1" applyAlignment="1">
      <alignment horizontal="left"/>
    </xf>
    <xf numFmtId="0" fontId="67" fillId="2" borderId="68" xfId="0" applyFont="1" applyFill="1" applyBorder="1" applyAlignment="1" applyProtection="1">
      <alignment horizontal="left" vertical="center"/>
      <protection locked="0"/>
    </xf>
    <xf numFmtId="2" fontId="67" fillId="2" borderId="16" xfId="0" applyNumberFormat="1" applyFont="1" applyFill="1" applyBorder="1" applyAlignment="1" applyProtection="1">
      <alignment horizontal="center" vertical="center"/>
      <protection locked="0"/>
    </xf>
    <xf numFmtId="177" fontId="67" fillId="2" borderId="69" xfId="0" applyNumberFormat="1" applyFont="1" applyFill="1" applyBorder="1" applyAlignment="1" applyProtection="1">
      <alignment horizontal="left" vertical="center"/>
      <protection locked="0"/>
    </xf>
    <xf numFmtId="178" fontId="67" fillId="2" borderId="51" xfId="0" applyNumberFormat="1" applyFont="1" applyFill="1" applyBorder="1" applyAlignment="1" applyProtection="1">
      <alignment horizontal="left" vertical="center"/>
      <protection locked="0"/>
    </xf>
    <xf numFmtId="0" fontId="67" fillId="2" borderId="51" xfId="0" applyFont="1" applyFill="1" applyBorder="1" applyAlignment="1" applyProtection="1">
      <alignment horizontal="left" vertical="center"/>
      <protection locked="0"/>
    </xf>
    <xf numFmtId="0" fontId="6" fillId="2" borderId="51" xfId="0" applyFont="1" applyFill="1" applyBorder="1"/>
    <xf numFmtId="0" fontId="6" fillId="2" borderId="68" xfId="0" applyFont="1" applyFill="1" applyBorder="1" applyAlignment="1">
      <alignment wrapText="1"/>
    </xf>
    <xf numFmtId="0" fontId="66" fillId="2" borderId="16" xfId="39" applyFont="1" applyFill="1" applyBorder="1" applyAlignment="1">
      <alignment horizontal="left"/>
    </xf>
    <xf numFmtId="0" fontId="61" fillId="2" borderId="16" xfId="39" applyFont="1" applyFill="1" applyBorder="1" applyAlignment="1" applyProtection="1">
      <alignment horizontal="left" vertical="center"/>
      <protection locked="0"/>
    </xf>
    <xf numFmtId="0" fontId="67" fillId="2" borderId="16" xfId="39" applyFont="1" applyFill="1" applyBorder="1" applyAlignment="1" applyProtection="1">
      <alignment horizontal="left" vertical="center"/>
      <protection locked="0"/>
    </xf>
    <xf numFmtId="0" fontId="66" fillId="2" borderId="0" xfId="39" applyFont="1" applyFill="1" applyAlignment="1">
      <alignment horizontal="left"/>
    </xf>
    <xf numFmtId="178" fontId="67" fillId="2" borderId="16" xfId="39" applyNumberFormat="1" applyFont="1" applyFill="1" applyBorder="1" applyAlignment="1" applyProtection="1">
      <alignment horizontal="left" vertical="center"/>
      <protection locked="0"/>
    </xf>
    <xf numFmtId="177" fontId="67" fillId="2" borderId="16" xfId="39" applyNumberFormat="1" applyFont="1" applyFill="1" applyBorder="1" applyAlignment="1" applyProtection="1">
      <alignment horizontal="left" vertical="center"/>
      <protection locked="0"/>
    </xf>
    <xf numFmtId="0" fontId="6" fillId="2" borderId="72" xfId="0" applyFont="1" applyFill="1" applyBorder="1" applyAlignment="1">
      <alignment wrapText="1"/>
    </xf>
    <xf numFmtId="0" fontId="64" fillId="2" borderId="66" xfId="0" applyFont="1" applyFill="1" applyBorder="1"/>
    <xf numFmtId="0" fontId="63" fillId="2" borderId="0" xfId="0" applyFont="1" applyFill="1" applyBorder="1" applyAlignment="1" applyProtection="1">
      <alignment horizontal="left" vertical="center"/>
      <protection locked="0"/>
    </xf>
    <xf numFmtId="0" fontId="64" fillId="2" borderId="0" xfId="0" applyFont="1" applyFill="1" applyBorder="1"/>
    <xf numFmtId="0" fontId="64" fillId="2" borderId="0" xfId="0" applyFont="1" applyFill="1" applyBorder="1" applyAlignment="1">
      <alignment horizontal="left"/>
    </xf>
    <xf numFmtId="0" fontId="6" fillId="2" borderId="51" xfId="0" applyFont="1" applyFill="1" applyBorder="1" applyAlignment="1">
      <alignment wrapText="1"/>
    </xf>
    <xf numFmtId="0" fontId="66" fillId="2" borderId="16" xfId="40" applyFont="1" applyFill="1" applyBorder="1" applyAlignment="1">
      <alignment horizontal="left"/>
    </xf>
    <xf numFmtId="0" fontId="61" fillId="2" borderId="16" xfId="40" applyFont="1" applyFill="1" applyBorder="1" applyAlignment="1" applyProtection="1">
      <alignment horizontal="left" vertical="center"/>
      <protection locked="0"/>
    </xf>
    <xf numFmtId="0" fontId="67" fillId="2" borderId="16" xfId="40" applyFont="1" applyFill="1" applyBorder="1" applyAlignment="1" applyProtection="1">
      <alignment horizontal="left" vertical="center"/>
      <protection locked="0"/>
    </xf>
    <xf numFmtId="179" fontId="67" fillId="2" borderId="16" xfId="40" applyNumberFormat="1" applyFont="1" applyFill="1" applyBorder="1" applyAlignment="1" applyProtection="1">
      <alignment horizontal="left" vertical="center"/>
      <protection locked="0"/>
    </xf>
    <xf numFmtId="0" fontId="66" fillId="2" borderId="0" xfId="40" applyFont="1" applyFill="1" applyAlignment="1">
      <alignment horizontal="left"/>
    </xf>
    <xf numFmtId="178" fontId="67" fillId="2" borderId="16" xfId="40" applyNumberFormat="1" applyFont="1" applyFill="1" applyBorder="1" applyAlignment="1" applyProtection="1">
      <alignment horizontal="left" vertical="center"/>
      <protection locked="0"/>
    </xf>
    <xf numFmtId="177" fontId="67" fillId="2" borderId="16" xfId="40" applyNumberFormat="1" applyFont="1" applyFill="1" applyBorder="1" applyAlignment="1" applyProtection="1">
      <alignment horizontal="left" vertical="center"/>
      <protection locked="0"/>
    </xf>
    <xf numFmtId="0" fontId="67" fillId="2" borderId="16" xfId="40" applyFont="1" applyFill="1" applyBorder="1" applyAlignment="1" applyProtection="1">
      <alignment horizontal="left" vertical="center" wrapText="1"/>
      <protection locked="0"/>
    </xf>
    <xf numFmtId="0" fontId="66" fillId="2" borderId="17" xfId="41" applyFont="1" applyFill="1" applyBorder="1" applyAlignment="1">
      <alignment horizontal="left"/>
    </xf>
    <xf numFmtId="0" fontId="61" fillId="2" borderId="17" xfId="41" applyFont="1" applyFill="1" applyBorder="1" applyAlignment="1" applyProtection="1">
      <alignment horizontal="left" vertical="center"/>
      <protection locked="0"/>
    </xf>
    <xf numFmtId="0" fontId="67" fillId="2" borderId="63" xfId="41" applyFont="1" applyFill="1" applyBorder="1" applyAlignment="1" applyProtection="1">
      <alignment horizontal="left" vertical="center"/>
      <protection locked="0"/>
    </xf>
    <xf numFmtId="0" fontId="67" fillId="2" borderId="16" xfId="41" applyFont="1" applyFill="1" applyBorder="1" applyAlignment="1" applyProtection="1">
      <alignment horizontal="left" vertical="center"/>
      <protection locked="0"/>
    </xf>
    <xf numFmtId="0" fontId="67" fillId="2" borderId="65" xfId="41" applyFont="1" applyFill="1" applyBorder="1" applyAlignment="1" applyProtection="1">
      <alignment horizontal="left" vertical="center"/>
      <protection locked="0"/>
    </xf>
    <xf numFmtId="178" fontId="67" fillId="2" borderId="17" xfId="41" applyNumberFormat="1" applyFont="1" applyFill="1" applyBorder="1" applyAlignment="1" applyProtection="1">
      <alignment horizontal="left" vertical="center"/>
      <protection locked="0"/>
    </xf>
    <xf numFmtId="0" fontId="67" fillId="2" borderId="17" xfId="41" applyFont="1" applyFill="1" applyBorder="1" applyAlignment="1" applyProtection="1">
      <alignment horizontal="left" vertical="center"/>
      <protection locked="0"/>
    </xf>
    <xf numFmtId="177" fontId="67" fillId="2" borderId="17" xfId="41" applyNumberFormat="1" applyFont="1" applyFill="1" applyBorder="1" applyAlignment="1" applyProtection="1">
      <alignment horizontal="left" vertical="center"/>
      <protection locked="0"/>
    </xf>
    <xf numFmtId="0" fontId="67" fillId="2" borderId="17" xfId="41" applyFont="1" applyFill="1" applyBorder="1" applyAlignment="1" applyProtection="1">
      <alignment horizontal="left" vertical="center" wrapText="1"/>
      <protection locked="0"/>
    </xf>
    <xf numFmtId="0" fontId="66" fillId="2" borderId="16" xfId="42" applyFont="1" applyFill="1" applyBorder="1" applyAlignment="1">
      <alignment horizontal="left"/>
    </xf>
    <xf numFmtId="0" fontId="61" fillId="2" borderId="16" xfId="42" applyFont="1" applyFill="1" applyBorder="1" applyAlignment="1" applyProtection="1">
      <alignment horizontal="left" vertical="center"/>
      <protection locked="0"/>
    </xf>
    <xf numFmtId="0" fontId="67" fillId="2" borderId="16" xfId="42" applyFont="1" applyFill="1" applyBorder="1" applyAlignment="1" applyProtection="1">
      <alignment horizontal="left" vertical="center"/>
      <protection locked="0"/>
    </xf>
    <xf numFmtId="2" fontId="67" fillId="2" borderId="16" xfId="42" applyNumberFormat="1" applyFont="1" applyFill="1" applyBorder="1" applyAlignment="1" applyProtection="1">
      <alignment horizontal="left" vertical="center"/>
      <protection locked="0"/>
    </xf>
    <xf numFmtId="178" fontId="67" fillId="2" borderId="16" xfId="42" applyNumberFormat="1" applyFont="1" applyFill="1" applyBorder="1" applyAlignment="1" applyProtection="1">
      <alignment horizontal="left" vertical="center"/>
      <protection locked="0"/>
    </xf>
    <xf numFmtId="177" fontId="67" fillId="2" borderId="16" xfId="42" applyNumberFormat="1" applyFont="1" applyFill="1" applyBorder="1" applyAlignment="1" applyProtection="1">
      <alignment horizontal="left" vertical="center"/>
      <protection locked="0"/>
    </xf>
    <xf numFmtId="0" fontId="67" fillId="2" borderId="16" xfId="42" applyFont="1" applyFill="1" applyBorder="1" applyAlignment="1" applyProtection="1">
      <alignment horizontal="left" vertical="center" wrapText="1"/>
      <protection locked="0"/>
    </xf>
    <xf numFmtId="0" fontId="64" fillId="2" borderId="16" xfId="0" applyFont="1" applyFill="1" applyBorder="1"/>
    <xf numFmtId="0" fontId="63" fillId="2" borderId="16" xfId="0" applyFont="1" applyFill="1" applyBorder="1" applyAlignment="1" applyProtection="1">
      <alignment horizontal="left" vertical="center"/>
      <protection locked="0"/>
    </xf>
    <xf numFmtId="0" fontId="63" fillId="2" borderId="70" xfId="0" applyFont="1" applyFill="1" applyBorder="1" applyAlignment="1" applyProtection="1">
      <alignment horizontal="left" vertical="center"/>
      <protection locked="0"/>
    </xf>
    <xf numFmtId="2" fontId="63" fillId="2" borderId="16" xfId="0" applyNumberFormat="1" applyFont="1" applyFill="1" applyBorder="1" applyAlignment="1" applyProtection="1">
      <alignment horizontal="left" vertical="center"/>
      <protection locked="0"/>
    </xf>
    <xf numFmtId="0" fontId="64" fillId="2" borderId="71" xfId="0" applyFont="1" applyFill="1" applyBorder="1"/>
    <xf numFmtId="0" fontId="64" fillId="2" borderId="16" xfId="0" applyFont="1" applyFill="1" applyBorder="1" applyAlignment="1">
      <alignment horizontal="left"/>
    </xf>
    <xf numFmtId="0" fontId="6" fillId="2" borderId="16" xfId="0" applyFont="1" applyFill="1" applyBorder="1" applyAlignment="1">
      <alignment wrapText="1"/>
    </xf>
    <xf numFmtId="0" fontId="68" fillId="0" borderId="5" xfId="0" applyFont="1" applyBorder="1" applyAlignment="1">
      <alignment horizontal="left"/>
    </xf>
    <xf numFmtId="0" fontId="68" fillId="0" borderId="6" xfId="0" applyFont="1" applyBorder="1" applyAlignment="1">
      <alignment horizontal="left"/>
    </xf>
    <xf numFmtId="0" fontId="68" fillId="0" borderId="74" xfId="0" applyFont="1" applyBorder="1" applyAlignment="1">
      <alignment horizontal="left"/>
    </xf>
    <xf numFmtId="0" fontId="68" fillId="0" borderId="3" xfId="0" applyFont="1" applyBorder="1" applyAlignment="1">
      <alignment horizontal="left"/>
    </xf>
    <xf numFmtId="0" fontId="68" fillId="0" borderId="7" xfId="0" applyFont="1" applyBorder="1" applyAlignment="1">
      <alignment horizontal="left"/>
    </xf>
    <xf numFmtId="2" fontId="0" fillId="0" borderId="0" xfId="0" applyNumberFormat="1"/>
    <xf numFmtId="49" fontId="6" fillId="2" borderId="6" xfId="0" applyNumberFormat="1" applyFont="1" applyFill="1" applyBorder="1" applyAlignment="1">
      <alignment horizontal="left" wrapText="1"/>
    </xf>
    <xf numFmtId="2" fontId="6" fillId="2" borderId="6" xfId="0" applyNumberFormat="1" applyFont="1" applyFill="1" applyBorder="1" applyAlignment="1">
      <alignment horizontal="left"/>
    </xf>
    <xf numFmtId="0" fontId="6" fillId="2" borderId="7" xfId="0" applyFont="1" applyFill="1" applyBorder="1" applyAlignment="1">
      <alignment horizontal="left" wrapText="1"/>
    </xf>
    <xf numFmtId="2" fontId="0" fillId="3" borderId="0" xfId="0" applyNumberFormat="1" applyFill="1"/>
    <xf numFmtId="0" fontId="0" fillId="9" borderId="8" xfId="0" applyFill="1" applyBorder="1" applyAlignment="1">
      <alignment horizontal="left"/>
    </xf>
    <xf numFmtId="0" fontId="12" fillId="9" borderId="8" xfId="0" applyFont="1" applyFill="1" applyBorder="1" applyAlignment="1">
      <alignment horizontal="left"/>
    </xf>
    <xf numFmtId="49" fontId="0" fillId="9" borderId="8" xfId="0" applyNumberFormat="1" applyFill="1" applyBorder="1" applyAlignment="1">
      <alignment horizontal="left" wrapText="1"/>
    </xf>
    <xf numFmtId="2" fontId="0" fillId="9" borderId="8" xfId="0" applyNumberFormat="1" applyFill="1" applyBorder="1" applyAlignment="1">
      <alignment horizontal="left"/>
    </xf>
    <xf numFmtId="49" fontId="0" fillId="9" borderId="8" xfId="0" applyNumberFormat="1" applyFill="1" applyBorder="1" applyAlignment="1">
      <alignment horizontal="left"/>
    </xf>
    <xf numFmtId="16" fontId="0" fillId="9" borderId="8" xfId="0" applyNumberFormat="1" applyFill="1" applyBorder="1" applyAlignment="1">
      <alignment horizontal="left"/>
    </xf>
    <xf numFmtId="0" fontId="0" fillId="9" borderId="8" xfId="0" applyFill="1" applyBorder="1" applyAlignment="1">
      <alignment horizontal="left" wrapText="1"/>
    </xf>
    <xf numFmtId="2" fontId="0" fillId="5" borderId="0" xfId="0" applyNumberFormat="1" applyFill="1"/>
    <xf numFmtId="0" fontId="7" fillId="0" borderId="0" xfId="0" applyFont="1"/>
    <xf numFmtId="0" fontId="6" fillId="2" borderId="8" xfId="0" applyFont="1" applyFill="1" applyBorder="1" applyAlignment="1">
      <alignment horizontal="left"/>
    </xf>
    <xf numFmtId="49" fontId="6" fillId="2" borderId="8" xfId="0" applyNumberFormat="1" applyFont="1" applyFill="1" applyBorder="1" applyAlignment="1">
      <alignment horizontal="left" wrapText="1"/>
    </xf>
    <xf numFmtId="2" fontId="6" fillId="2" borderId="8" xfId="0" applyNumberFormat="1" applyFont="1" applyFill="1" applyBorder="1" applyAlignment="1">
      <alignment horizontal="left"/>
    </xf>
    <xf numFmtId="0" fontId="6" fillId="2" borderId="9" xfId="0" applyFont="1" applyFill="1" applyBorder="1" applyAlignment="1">
      <alignment horizontal="left"/>
    </xf>
    <xf numFmtId="16" fontId="6" fillId="2" borderId="9" xfId="0" applyNumberFormat="1" applyFont="1" applyFill="1" applyBorder="1" applyAlignment="1">
      <alignment horizontal="left"/>
    </xf>
    <xf numFmtId="0" fontId="6" fillId="2" borderId="9" xfId="0" applyFont="1" applyFill="1" applyBorder="1" applyAlignment="1">
      <alignment horizontal="left" wrapText="1"/>
    </xf>
    <xf numFmtId="2" fontId="6" fillId="2" borderId="8" xfId="0" applyNumberFormat="1" applyFont="1" applyFill="1" applyBorder="1" applyAlignment="1">
      <alignment horizontal="left" wrapText="1"/>
    </xf>
    <xf numFmtId="2" fontId="0" fillId="7" borderId="0" xfId="0" applyNumberFormat="1" applyFill="1"/>
    <xf numFmtId="2" fontId="0" fillId="8" borderId="0" xfId="0" applyNumberFormat="1" applyFill="1"/>
    <xf numFmtId="2" fontId="0" fillId="6" borderId="0" xfId="0" applyNumberFormat="1" applyFill="1"/>
    <xf numFmtId="2" fontId="0" fillId="2" borderId="0" xfId="0" applyNumberFormat="1" applyFill="1"/>
    <xf numFmtId="0" fontId="6" fillId="0" borderId="8" xfId="0" applyFont="1" applyBorder="1" applyAlignment="1">
      <alignment horizontal="left"/>
    </xf>
    <xf numFmtId="0" fontId="6" fillId="0" borderId="8" xfId="0" applyFont="1" applyBorder="1" applyAlignment="1">
      <alignment horizontal="left" wrapText="1"/>
    </xf>
    <xf numFmtId="2" fontId="14" fillId="2" borderId="8" xfId="0" applyNumberFormat="1" applyFont="1" applyFill="1" applyBorder="1" applyAlignment="1">
      <alignment horizontal="left"/>
    </xf>
    <xf numFmtId="0" fontId="0" fillId="0" borderId="0" xfId="0" applyAlignment="1">
      <alignment wrapText="1"/>
    </xf>
    <xf numFmtId="0" fontId="69" fillId="0" borderId="0" xfId="0" applyFont="1"/>
    <xf numFmtId="0" fontId="70" fillId="2" borderId="0" xfId="0" applyFont="1" applyFill="1" applyBorder="1" applyAlignment="1">
      <alignment wrapText="1"/>
    </xf>
    <xf numFmtId="0" fontId="0" fillId="0" borderId="0" xfId="0" applyBorder="1"/>
    <xf numFmtId="0" fontId="0" fillId="0" borderId="0" xfId="0" applyBorder="1" applyAlignment="1">
      <alignment wrapText="1"/>
    </xf>
    <xf numFmtId="0" fontId="12" fillId="9" borderId="75" xfId="0" applyFont="1" applyFill="1" applyBorder="1" applyAlignment="1">
      <alignment horizontal="left"/>
    </xf>
    <xf numFmtId="0" fontId="12" fillId="9" borderId="76" xfId="0" applyFont="1" applyFill="1" applyBorder="1" applyAlignment="1">
      <alignment horizontal="left"/>
    </xf>
    <xf numFmtId="0" fontId="70" fillId="9" borderId="77" xfId="0" applyFont="1" applyFill="1" applyBorder="1" applyAlignment="1">
      <alignment horizontal="center"/>
    </xf>
    <xf numFmtId="0" fontId="70" fillId="9" borderId="75" xfId="0" applyFont="1" applyFill="1" applyBorder="1" applyAlignment="1">
      <alignment horizontal="center"/>
    </xf>
    <xf numFmtId="0" fontId="70" fillId="9" borderId="78" xfId="0" applyFont="1" applyFill="1" applyBorder="1" applyAlignment="1">
      <alignment horizontal="center"/>
    </xf>
    <xf numFmtId="0" fontId="12" fillId="2" borderId="70" xfId="0" applyFont="1" applyFill="1" applyBorder="1" applyAlignment="1">
      <alignment horizontal="center" wrapText="1"/>
    </xf>
    <xf numFmtId="0" fontId="12" fillId="2" borderId="8" xfId="0" applyFont="1" applyFill="1" applyBorder="1" applyAlignment="1">
      <alignment horizontal="center" wrapText="1"/>
    </xf>
    <xf numFmtId="0" fontId="12" fillId="2" borderId="71" xfId="0" applyFont="1" applyFill="1" applyBorder="1" applyAlignment="1">
      <alignment horizontal="center" wrapText="1"/>
    </xf>
    <xf numFmtId="0" fontId="70" fillId="2" borderId="17" xfId="0" applyFont="1" applyFill="1" applyBorder="1" applyAlignment="1">
      <alignment vertical="center"/>
    </xf>
    <xf numFmtId="0" fontId="12" fillId="2" borderId="70" xfId="0" applyFont="1" applyFill="1" applyBorder="1" applyAlignment="1">
      <alignment horizontal="left" wrapText="1"/>
    </xf>
    <xf numFmtId="0" fontId="12" fillId="2" borderId="8" xfId="0" applyFont="1" applyFill="1" applyBorder="1" applyAlignment="1">
      <alignment horizontal="left" wrapText="1"/>
    </xf>
    <xf numFmtId="0" fontId="12" fillId="2" borderId="71" xfId="0" applyFont="1" applyFill="1" applyBorder="1" applyAlignment="1">
      <alignment horizontal="left" wrapText="1"/>
    </xf>
    <xf numFmtId="0" fontId="12" fillId="2" borderId="66" xfId="0" applyFont="1" applyFill="1" applyBorder="1" applyAlignment="1">
      <alignment wrapText="1"/>
    </xf>
    <xf numFmtId="0" fontId="12" fillId="2" borderId="0" xfId="0" applyFont="1" applyFill="1" applyBorder="1" applyAlignment="1">
      <alignment wrapText="1"/>
    </xf>
    <xf numFmtId="2" fontId="12" fillId="2" borderId="0" xfId="0" applyNumberFormat="1" applyFont="1" applyFill="1" applyBorder="1" applyAlignment="1">
      <alignment wrapText="1"/>
    </xf>
    <xf numFmtId="2" fontId="12" fillId="2" borderId="70" xfId="0" applyNumberFormat="1" applyFont="1" applyFill="1" applyBorder="1" applyAlignment="1">
      <alignment wrapText="1"/>
    </xf>
    <xf numFmtId="2" fontId="12" fillId="2" borderId="16" xfId="0" applyNumberFormat="1" applyFont="1" applyFill="1" applyBorder="1" applyAlignment="1">
      <alignment wrapText="1"/>
    </xf>
    <xf numFmtId="0" fontId="12" fillId="9" borderId="16" xfId="0" applyFont="1" applyFill="1" applyBorder="1" applyAlignment="1">
      <alignment horizontal="left"/>
    </xf>
    <xf numFmtId="0" fontId="22" fillId="9" borderId="70" xfId="0" applyFont="1" applyFill="1" applyBorder="1" applyAlignment="1">
      <alignment horizontal="left"/>
    </xf>
    <xf numFmtId="0" fontId="22" fillId="9" borderId="8" xfId="0" applyFont="1" applyFill="1" applyBorder="1" applyAlignment="1">
      <alignment horizontal="left"/>
    </xf>
    <xf numFmtId="0" fontId="22" fillId="9" borderId="71" xfId="0" applyFont="1" applyFill="1" applyBorder="1" applyAlignment="1">
      <alignment horizontal="left"/>
    </xf>
    <xf numFmtId="0" fontId="12" fillId="9" borderId="70" xfId="0" applyFont="1" applyFill="1" applyBorder="1" applyAlignment="1">
      <alignment horizontal="center"/>
    </xf>
    <xf numFmtId="0" fontId="12" fillId="9" borderId="8" xfId="0" applyFont="1" applyFill="1" applyBorder="1" applyAlignment="1">
      <alignment horizontal="center"/>
    </xf>
    <xf numFmtId="0" fontId="12" fillId="9" borderId="71" xfId="0" applyFont="1" applyFill="1" applyBorder="1" applyAlignment="1">
      <alignment horizontal="center"/>
    </xf>
    <xf numFmtId="2" fontId="3" fillId="9" borderId="79" xfId="0" applyNumberFormat="1" applyFont="1" applyFill="1" applyBorder="1" applyAlignment="1">
      <alignment vertical="center"/>
    </xf>
    <xf numFmtId="2" fontId="3" fillId="9" borderId="80" xfId="0" applyNumberFormat="1" applyFont="1" applyFill="1" applyBorder="1" applyAlignment="1">
      <alignment vertical="center"/>
    </xf>
    <xf numFmtId="0" fontId="12" fillId="2" borderId="16" xfId="0" applyFont="1" applyFill="1" applyBorder="1" applyAlignment="1">
      <alignment horizontal="left"/>
    </xf>
    <xf numFmtId="0" fontId="22" fillId="2" borderId="70" xfId="0" applyFont="1" applyFill="1" applyBorder="1" applyAlignment="1">
      <alignment horizontal="left"/>
    </xf>
    <xf numFmtId="0" fontId="22" fillId="2" borderId="8" xfId="0" applyFont="1" applyFill="1" applyBorder="1" applyAlignment="1">
      <alignment horizontal="left"/>
    </xf>
    <xf numFmtId="0" fontId="22" fillId="2" borderId="71" xfId="0" applyFont="1" applyFill="1" applyBorder="1" applyAlignment="1">
      <alignment horizontal="left"/>
    </xf>
    <xf numFmtId="0" fontId="12" fillId="2" borderId="70" xfId="0" applyFont="1" applyFill="1" applyBorder="1" applyAlignment="1">
      <alignment horizontal="center"/>
    </xf>
    <xf numFmtId="0" fontId="12" fillId="2" borderId="8" xfId="0" applyFont="1" applyFill="1" applyBorder="1" applyAlignment="1">
      <alignment horizontal="center"/>
    </xf>
    <xf numFmtId="0" fontId="12" fillId="2" borderId="71" xfId="0" applyFont="1" applyFill="1" applyBorder="1" applyAlignment="1">
      <alignment horizontal="center"/>
    </xf>
    <xf numFmtId="2" fontId="22" fillId="0" borderId="70" xfId="0" applyNumberFormat="1" applyFont="1" applyBorder="1"/>
    <xf numFmtId="2" fontId="22" fillId="0" borderId="16" xfId="0" applyNumberFormat="1" applyFont="1" applyBorder="1"/>
    <xf numFmtId="2" fontId="22" fillId="9" borderId="70" xfId="0" applyNumberFormat="1" applyFont="1" applyFill="1" applyBorder="1"/>
    <xf numFmtId="2" fontId="22" fillId="9" borderId="16" xfId="0" applyNumberFormat="1" applyFont="1" applyFill="1" applyBorder="1"/>
    <xf numFmtId="0" fontId="12" fillId="9" borderId="70" xfId="0" applyFont="1" applyFill="1" applyBorder="1" applyAlignment="1">
      <alignment horizontal="left"/>
    </xf>
    <xf numFmtId="0" fontId="12" fillId="9" borderId="71" xfId="0" applyFont="1" applyFill="1" applyBorder="1" applyAlignment="1">
      <alignment horizontal="left"/>
    </xf>
    <xf numFmtId="0" fontId="22" fillId="9" borderId="70" xfId="0" applyFont="1" applyFill="1" applyBorder="1" applyAlignment="1">
      <alignment horizontal="center"/>
    </xf>
    <xf numFmtId="0" fontId="22" fillId="9" borderId="8" xfId="0" applyFont="1" applyFill="1" applyBorder="1" applyAlignment="1">
      <alignment horizontal="center"/>
    </xf>
    <xf numFmtId="0" fontId="22" fillId="9" borderId="71" xfId="0" applyFont="1" applyFill="1" applyBorder="1" applyAlignment="1">
      <alignment horizontal="center"/>
    </xf>
    <xf numFmtId="2" fontId="12" fillId="9" borderId="70" xfId="0" applyNumberFormat="1" applyFont="1" applyFill="1" applyBorder="1" applyAlignment="1">
      <alignment horizontal="left"/>
    </xf>
    <xf numFmtId="2" fontId="12" fillId="9" borderId="16" xfId="0" applyNumberFormat="1" applyFont="1" applyFill="1" applyBorder="1" applyAlignment="1">
      <alignment horizontal="left"/>
    </xf>
    <xf numFmtId="0" fontId="12" fillId="0" borderId="70" xfId="0" applyFont="1" applyFill="1" applyBorder="1" applyAlignment="1">
      <alignment horizontal="left"/>
    </xf>
    <xf numFmtId="0" fontId="12" fillId="0" borderId="8" xfId="0" applyFont="1" applyFill="1" applyBorder="1" applyAlignment="1">
      <alignment horizontal="left"/>
    </xf>
    <xf numFmtId="0" fontId="12" fillId="0" borderId="71" xfId="0" applyFont="1" applyFill="1" applyBorder="1" applyAlignment="1">
      <alignment horizontal="left"/>
    </xf>
    <xf numFmtId="0" fontId="22" fillId="0" borderId="70" xfId="0" applyFont="1" applyFill="1" applyBorder="1" applyAlignment="1">
      <alignment horizontal="center"/>
    </xf>
    <xf numFmtId="0" fontId="22" fillId="0" borderId="8" xfId="0" applyFont="1" applyFill="1" applyBorder="1" applyAlignment="1">
      <alignment horizontal="center"/>
    </xf>
    <xf numFmtId="0" fontId="22" fillId="0" borderId="71" xfId="0" applyFont="1" applyFill="1" applyBorder="1" applyAlignment="1">
      <alignment horizontal="center"/>
    </xf>
    <xf numFmtId="0" fontId="12" fillId="2" borderId="70" xfId="0" applyFont="1" applyFill="1" applyBorder="1" applyAlignment="1">
      <alignment horizontal="left"/>
    </xf>
    <xf numFmtId="0" fontId="12" fillId="2" borderId="8" xfId="0" applyFont="1" applyFill="1" applyBorder="1" applyAlignment="1">
      <alignment horizontal="left"/>
    </xf>
    <xf numFmtId="0" fontId="12" fillId="2" borderId="71" xfId="0" applyFont="1" applyFill="1" applyBorder="1" applyAlignment="1">
      <alignment horizontal="left"/>
    </xf>
    <xf numFmtId="0" fontId="6" fillId="2" borderId="8" xfId="0" applyFont="1" applyFill="1" applyBorder="1" applyAlignment="1">
      <alignment horizontal="left" wrapText="1"/>
    </xf>
    <xf numFmtId="0" fontId="0" fillId="0" borderId="0" xfId="0" applyNumberFormat="1"/>
    <xf numFmtId="0" fontId="8" fillId="0" borderId="9" xfId="0" applyFont="1" applyBorder="1" applyAlignment="1">
      <alignment horizontal="left"/>
    </xf>
    <xf numFmtId="0" fontId="0" fillId="0" borderId="8" xfId="0" applyBorder="1" applyAlignment="1">
      <alignment horizontal="left" wrapText="1"/>
    </xf>
    <xf numFmtId="178" fontId="71" fillId="0" borderId="0" xfId="0" applyNumberFormat="1" applyFont="1" applyAlignment="1">
      <alignment horizontal="left" vertical="top"/>
    </xf>
    <xf numFmtId="0" fontId="0" fillId="0" borderId="0" xfId="0" applyAlignment="1">
      <alignment vertical="center"/>
    </xf>
    <xf numFmtId="0" fontId="72" fillId="0" borderId="81" xfId="0" applyFont="1" applyBorder="1" applyAlignment="1">
      <alignment vertical="center"/>
    </xf>
    <xf numFmtId="0" fontId="0" fillId="0" borderId="82" xfId="0" applyBorder="1" applyAlignment="1">
      <alignment vertical="center" wrapText="1"/>
    </xf>
    <xf numFmtId="180" fontId="0" fillId="0" borderId="82" xfId="0" applyNumberFormat="1" applyBorder="1" applyAlignment="1">
      <alignment horizontal="left" vertical="center"/>
    </xf>
    <xf numFmtId="0" fontId="0" fillId="0" borderId="82" xfId="0" applyBorder="1" applyAlignment="1">
      <alignment horizontal="left" vertical="center"/>
    </xf>
    <xf numFmtId="0" fontId="0" fillId="0" borderId="82" xfId="0" applyBorder="1" applyAlignment="1">
      <alignment vertical="center"/>
    </xf>
    <xf numFmtId="178" fontId="0" fillId="0" borderId="82" xfId="0" applyNumberFormat="1" applyBorder="1" applyAlignment="1">
      <alignment horizontal="left" vertical="center"/>
    </xf>
    <xf numFmtId="0" fontId="73" fillId="0" borderId="82" xfId="0" applyFont="1" applyBorder="1" applyAlignment="1">
      <alignment vertical="center"/>
    </xf>
    <xf numFmtId="0" fontId="3" fillId="0" borderId="82" xfId="0" applyFont="1" applyBorder="1" applyAlignment="1">
      <alignment vertical="center" wrapText="1"/>
    </xf>
    <xf numFmtId="0" fontId="3" fillId="6" borderId="82" xfId="0" applyFont="1" applyFill="1" applyBorder="1" applyAlignment="1">
      <alignment vertical="center" wrapText="1"/>
    </xf>
    <xf numFmtId="0" fontId="15" fillId="0" borderId="82" xfId="0" applyFont="1" applyBorder="1" applyAlignment="1">
      <alignment vertical="center" wrapText="1"/>
    </xf>
    <xf numFmtId="0" fontId="15" fillId="0" borderId="82" xfId="0" applyFont="1" applyBorder="1" applyAlignment="1">
      <alignment horizontal="left" vertical="center" wrapText="1"/>
    </xf>
    <xf numFmtId="0" fontId="18" fillId="0" borderId="83" xfId="0" applyFont="1" applyBorder="1" applyAlignment="1">
      <alignment horizontal="left" vertical="center"/>
    </xf>
    <xf numFmtId="0" fontId="74" fillId="0" borderId="53" xfId="0" applyFont="1" applyBorder="1" applyAlignment="1" applyProtection="1">
      <alignment horizontal="left" vertical="center"/>
      <protection locked="0"/>
    </xf>
    <xf numFmtId="0" fontId="75" fillId="0" borderId="16" xfId="0" applyFont="1" applyBorder="1" applyAlignment="1" applyProtection="1">
      <alignment horizontal="left" vertical="center" wrapText="1"/>
      <protection locked="0"/>
    </xf>
    <xf numFmtId="0" fontId="76" fillId="0" borderId="16" xfId="0" applyFont="1" applyBorder="1" applyAlignment="1" applyProtection="1">
      <alignment horizontal="left" vertical="center"/>
      <protection locked="0"/>
    </xf>
    <xf numFmtId="0" fontId="78" fillId="0" borderId="16" xfId="0" applyFont="1" applyBorder="1" applyAlignment="1" applyProtection="1">
      <alignment horizontal="left" vertical="center"/>
      <protection locked="0"/>
    </xf>
    <xf numFmtId="178" fontId="78" fillId="0" borderId="16" xfId="0" applyNumberFormat="1" applyFont="1" applyBorder="1" applyAlignment="1" applyProtection="1">
      <alignment horizontal="left" vertical="center"/>
      <protection locked="0"/>
    </xf>
    <xf numFmtId="177" fontId="78" fillId="0" borderId="16" xfId="0" applyNumberFormat="1" applyFont="1" applyBorder="1" applyAlignment="1" applyProtection="1">
      <alignment horizontal="left" vertical="center"/>
      <protection locked="0"/>
    </xf>
    <xf numFmtId="0" fontId="78" fillId="0" borderId="16" xfId="0" applyFont="1" applyBorder="1" applyAlignment="1" applyProtection="1">
      <alignment vertical="center"/>
      <protection locked="0"/>
    </xf>
    <xf numFmtId="0" fontId="78" fillId="0" borderId="16" xfId="0" applyFont="1" applyBorder="1" applyAlignment="1" applyProtection="1">
      <alignment horizontal="left" vertical="center" wrapText="1"/>
      <protection locked="0"/>
    </xf>
    <xf numFmtId="0" fontId="76" fillId="0" borderId="16" xfId="0" applyFont="1" applyBorder="1" applyAlignment="1" applyProtection="1">
      <alignment horizontal="left" vertical="center" wrapText="1"/>
      <protection locked="0"/>
    </xf>
    <xf numFmtId="0" fontId="78" fillId="0" borderId="37" xfId="0" applyFont="1" applyBorder="1" applyAlignment="1" applyProtection="1">
      <alignment horizontal="left" vertical="center"/>
      <protection locked="0"/>
    </xf>
    <xf numFmtId="0" fontId="7" fillId="0" borderId="84" xfId="0" applyFont="1" applyBorder="1" applyAlignment="1">
      <alignment vertical="center"/>
    </xf>
    <xf numFmtId="0" fontId="0" fillId="0" borderId="0" xfId="0" applyAlignment="1">
      <alignment vertical="center" wrapText="1"/>
    </xf>
    <xf numFmtId="0" fontId="0" fillId="0" borderId="0" xfId="0" applyAlignment="1">
      <alignment horizontal="left" vertical="center"/>
    </xf>
    <xf numFmtId="0" fontId="15" fillId="0" borderId="0" xfId="0" applyFont="1" applyAlignment="1">
      <alignment horizontal="left" vertical="center" wrapText="1"/>
    </xf>
    <xf numFmtId="0" fontId="18" fillId="0" borderId="85" xfId="0" applyFont="1" applyBorder="1" applyAlignment="1">
      <alignment horizontal="left" vertical="center"/>
    </xf>
    <xf numFmtId="0" fontId="76" fillId="2" borderId="16" xfId="0" applyFont="1" applyFill="1" applyBorder="1" applyAlignment="1" applyProtection="1">
      <alignment horizontal="left" vertical="center"/>
      <protection locked="0"/>
    </xf>
    <xf numFmtId="0" fontId="79" fillId="2" borderId="16" xfId="0" applyFont="1" applyFill="1" applyBorder="1" applyAlignment="1" applyProtection="1">
      <alignment horizontal="left" vertical="center"/>
      <protection locked="0"/>
    </xf>
    <xf numFmtId="179" fontId="79" fillId="2" borderId="16" xfId="0" applyNumberFormat="1" applyFont="1" applyFill="1" applyBorder="1" applyAlignment="1" applyProtection="1">
      <alignment horizontal="left" vertical="center"/>
      <protection locked="0"/>
    </xf>
    <xf numFmtId="178" fontId="79" fillId="2" borderId="16" xfId="0" applyNumberFormat="1" applyFont="1" applyFill="1" applyBorder="1" applyAlignment="1" applyProtection="1">
      <alignment horizontal="left" vertical="center"/>
      <protection locked="0"/>
    </xf>
    <xf numFmtId="177" fontId="79" fillId="2" borderId="16" xfId="0" applyNumberFormat="1" applyFont="1" applyFill="1" applyBorder="1" applyAlignment="1" applyProtection="1">
      <alignment horizontal="left" vertical="center"/>
      <protection locked="0"/>
    </xf>
    <xf numFmtId="0" fontId="79" fillId="2" borderId="16" xfId="0" applyFont="1" applyFill="1" applyBorder="1" applyAlignment="1" applyProtection="1">
      <alignment horizontal="left" vertical="center" wrapText="1"/>
      <protection locked="0"/>
    </xf>
    <xf numFmtId="0" fontId="80" fillId="0" borderId="37" xfId="0" applyFont="1" applyBorder="1" applyAlignment="1">
      <alignment vertical="center"/>
    </xf>
    <xf numFmtId="0" fontId="0" fillId="0" borderId="53" xfId="0" applyBorder="1"/>
    <xf numFmtId="0" fontId="0" fillId="0" borderId="16" xfId="0" applyBorder="1"/>
    <xf numFmtId="0" fontId="76" fillId="0" borderId="86" xfId="0" applyFont="1" applyBorder="1" applyAlignment="1">
      <alignment horizontal="left" vertical="center"/>
    </xf>
    <xf numFmtId="0" fontId="76" fillId="0" borderId="40" xfId="0" applyFont="1" applyBorder="1" applyAlignment="1">
      <alignment horizontal="left" vertical="center"/>
    </xf>
    <xf numFmtId="180" fontId="76" fillId="0" borderId="40" xfId="0" applyNumberFormat="1" applyFont="1" applyBorder="1" applyAlignment="1">
      <alignment horizontal="left" vertical="center"/>
    </xf>
    <xf numFmtId="179" fontId="76" fillId="0" borderId="40" xfId="0" applyNumberFormat="1" applyFont="1" applyBorder="1" applyAlignment="1">
      <alignment horizontal="left" vertical="center"/>
    </xf>
    <xf numFmtId="0" fontId="80" fillId="0" borderId="40" xfId="0" applyFont="1" applyBorder="1"/>
    <xf numFmtId="178" fontId="80" fillId="0" borderId="40" xfId="0" applyNumberFormat="1" applyFont="1" applyBorder="1"/>
    <xf numFmtId="0" fontId="80" fillId="0" borderId="40" xfId="0" applyFont="1" applyBorder="1" applyAlignment="1">
      <alignment vertical="center"/>
    </xf>
    <xf numFmtId="180" fontId="79" fillId="2" borderId="16" xfId="0" applyNumberFormat="1" applyFont="1" applyFill="1" applyBorder="1" applyAlignment="1" applyProtection="1">
      <alignment horizontal="left" vertical="center"/>
      <protection locked="0"/>
    </xf>
    <xf numFmtId="0" fontId="79" fillId="0" borderId="16" xfId="0" applyFont="1" applyBorder="1" applyAlignment="1" applyProtection="1">
      <alignment horizontal="left" vertical="center"/>
      <protection locked="0"/>
    </xf>
    <xf numFmtId="180" fontId="79" fillId="0" borderId="16" xfId="0" applyNumberFormat="1" applyFont="1" applyBorder="1" applyAlignment="1" applyProtection="1">
      <alignment horizontal="left" vertical="center"/>
      <protection locked="0"/>
    </xf>
    <xf numFmtId="179" fontId="79" fillId="0" borderId="16" xfId="0" applyNumberFormat="1" applyFont="1" applyBorder="1" applyAlignment="1" applyProtection="1">
      <alignment horizontal="left" vertical="center"/>
      <protection locked="0"/>
    </xf>
    <xf numFmtId="178" fontId="79" fillId="0" borderId="16" xfId="0" applyNumberFormat="1" applyFont="1" applyBorder="1" applyAlignment="1" applyProtection="1">
      <alignment horizontal="left" vertical="center"/>
      <protection locked="0"/>
    </xf>
    <xf numFmtId="177" fontId="79" fillId="0" borderId="16" xfId="0" applyNumberFormat="1" applyFont="1" applyBorder="1" applyAlignment="1" applyProtection="1">
      <alignment horizontal="left" vertical="center"/>
      <protection locked="0"/>
    </xf>
    <xf numFmtId="0" fontId="79" fillId="0" borderId="16" xfId="0" applyFont="1" applyBorder="1" applyAlignment="1" applyProtection="1">
      <alignment horizontal="left" vertical="center" wrapText="1"/>
      <protection locked="0"/>
    </xf>
    <xf numFmtId="0" fontId="0" fillId="0" borderId="37" xfId="0" applyBorder="1"/>
    <xf numFmtId="0" fontId="0" fillId="0" borderId="41" xfId="0" applyBorder="1" applyAlignment="1">
      <alignment vertical="center"/>
    </xf>
    <xf numFmtId="0" fontId="76" fillId="0" borderId="0" xfId="0" applyFont="1" applyAlignment="1">
      <alignment horizontal="left" vertical="center"/>
    </xf>
    <xf numFmtId="180" fontId="76" fillId="0" borderId="0" xfId="0" applyNumberFormat="1" applyFont="1" applyAlignment="1">
      <alignment horizontal="left" vertical="center"/>
    </xf>
    <xf numFmtId="179" fontId="76" fillId="0" borderId="0" xfId="0" applyNumberFormat="1" applyFont="1" applyAlignment="1">
      <alignment horizontal="left" vertical="center"/>
    </xf>
    <xf numFmtId="0" fontId="80" fillId="0" borderId="0" xfId="0" applyFont="1"/>
    <xf numFmtId="178" fontId="80" fillId="0" borderId="0" xfId="0" applyNumberFormat="1" applyFont="1"/>
    <xf numFmtId="0" fontId="80" fillId="0" borderId="0" xfId="0" applyFont="1" applyAlignment="1">
      <alignment vertical="center"/>
    </xf>
    <xf numFmtId="0" fontId="79" fillId="2" borderId="16" xfId="0" applyFont="1" applyFill="1" applyBorder="1" applyAlignment="1">
      <alignment horizontal="left" vertical="top"/>
    </xf>
    <xf numFmtId="0" fontId="79" fillId="2" borderId="0" xfId="0" applyFont="1" applyFill="1"/>
    <xf numFmtId="20" fontId="79" fillId="2" borderId="16" xfId="0" applyNumberFormat="1" applyFont="1" applyFill="1" applyBorder="1" applyAlignment="1" applyProtection="1">
      <alignment horizontal="left" vertical="center"/>
      <protection locked="0"/>
    </xf>
    <xf numFmtId="0" fontId="79" fillId="2" borderId="16" xfId="0" applyFont="1" applyFill="1" applyBorder="1" applyAlignment="1">
      <alignment vertical="center"/>
    </xf>
    <xf numFmtId="0" fontId="76" fillId="11" borderId="16" xfId="0" applyFont="1" applyFill="1" applyBorder="1" applyAlignment="1" applyProtection="1">
      <alignment horizontal="left" vertical="center"/>
      <protection locked="0"/>
    </xf>
    <xf numFmtId="0" fontId="79" fillId="2" borderId="16" xfId="0" applyFont="1" applyFill="1" applyBorder="1" applyAlignment="1">
      <alignment vertical="center" wrapText="1"/>
    </xf>
    <xf numFmtId="2" fontId="79" fillId="0" borderId="16" xfId="0" applyNumberFormat="1" applyFont="1" applyBorder="1" applyAlignment="1" applyProtection="1">
      <alignment horizontal="left" vertical="center"/>
      <protection locked="0"/>
    </xf>
    <xf numFmtId="0" fontId="79" fillId="0" borderId="16" xfId="0" applyFont="1" applyBorder="1" applyAlignment="1">
      <alignment vertical="center"/>
    </xf>
    <xf numFmtId="0" fontId="3" fillId="2" borderId="82" xfId="0" applyFont="1" applyFill="1" applyBorder="1" applyAlignment="1">
      <alignment vertical="center" wrapText="1"/>
    </xf>
    <xf numFmtId="0" fontId="81" fillId="2" borderId="16" xfId="0" applyFont="1" applyFill="1" applyBorder="1" applyAlignment="1">
      <alignment horizontal="left" vertical="center"/>
    </xf>
    <xf numFmtId="0" fontId="80" fillId="2" borderId="16" xfId="0" applyFont="1" applyFill="1" applyBorder="1" applyAlignment="1">
      <alignment horizontal="left" vertical="center"/>
    </xf>
    <xf numFmtId="2" fontId="80" fillId="2" borderId="16" xfId="0" applyNumberFormat="1" applyFont="1" applyFill="1" applyBorder="1" applyAlignment="1">
      <alignment horizontal="left" vertical="center"/>
    </xf>
    <xf numFmtId="178" fontId="80" fillId="2" borderId="16" xfId="0" applyNumberFormat="1" applyFont="1" applyFill="1" applyBorder="1" applyAlignment="1">
      <alignment horizontal="left" vertical="center"/>
    </xf>
    <xf numFmtId="20" fontId="80" fillId="2" borderId="16" xfId="0" applyNumberFormat="1" applyFont="1" applyFill="1" applyBorder="1" applyAlignment="1">
      <alignment horizontal="left" vertical="center"/>
    </xf>
    <xf numFmtId="0" fontId="80" fillId="2" borderId="16" xfId="0" applyFont="1" applyFill="1" applyBorder="1" applyAlignment="1">
      <alignment horizontal="left" vertical="center" wrapText="1"/>
    </xf>
    <xf numFmtId="0" fontId="80" fillId="0" borderId="16" xfId="0" applyFont="1" applyBorder="1" applyAlignment="1">
      <alignment vertical="center"/>
    </xf>
    <xf numFmtId="0" fontId="3" fillId="0" borderId="82" xfId="0" applyFont="1" applyBorder="1" applyAlignment="1">
      <alignment vertical="center"/>
    </xf>
    <xf numFmtId="0" fontId="3" fillId="0" borderId="37" xfId="0" applyFont="1" applyBorder="1"/>
    <xf numFmtId="0" fontId="0" fillId="0" borderId="55" xfId="0" applyBorder="1"/>
    <xf numFmtId="0" fontId="76" fillId="2" borderId="65" xfId="0" applyFont="1" applyFill="1" applyBorder="1" applyAlignment="1" applyProtection="1">
      <alignment horizontal="left" vertical="center"/>
      <protection locked="0"/>
    </xf>
    <xf numFmtId="0" fontId="79" fillId="0" borderId="17" xfId="0" applyFont="1" applyBorder="1" applyAlignment="1" applyProtection="1">
      <alignment horizontal="left" vertical="center"/>
      <protection locked="0"/>
    </xf>
    <xf numFmtId="0" fontId="79" fillId="2" borderId="17" xfId="0" applyFont="1" applyFill="1" applyBorder="1" applyAlignment="1" applyProtection="1">
      <alignment horizontal="left" vertical="center"/>
      <protection locked="0"/>
    </xf>
    <xf numFmtId="179" fontId="79" fillId="2" borderId="17" xfId="0" applyNumberFormat="1" applyFont="1" applyFill="1" applyBorder="1" applyAlignment="1" applyProtection="1">
      <alignment horizontal="left" vertical="center"/>
      <protection locked="0"/>
    </xf>
    <xf numFmtId="178" fontId="79" fillId="0" borderId="17" xfId="0" applyNumberFormat="1" applyFont="1" applyBorder="1" applyAlignment="1" applyProtection="1">
      <alignment horizontal="left" vertical="center"/>
      <protection locked="0"/>
    </xf>
    <xf numFmtId="177" fontId="79" fillId="0" borderId="17" xfId="0" applyNumberFormat="1" applyFont="1" applyBorder="1" applyAlignment="1" applyProtection="1">
      <alignment horizontal="left" vertical="center"/>
      <protection locked="0"/>
    </xf>
    <xf numFmtId="0" fontId="79" fillId="0" borderId="17" xfId="0" applyFont="1" applyBorder="1" applyAlignment="1" applyProtection="1">
      <alignment horizontal="left" vertical="center" wrapText="1"/>
      <protection locked="0"/>
    </xf>
    <xf numFmtId="0" fontId="0" fillId="0" borderId="17" xfId="0" applyBorder="1"/>
    <xf numFmtId="0" fontId="0" fillId="2" borderId="8" xfId="0" applyFill="1" applyBorder="1" applyAlignment="1">
      <alignment horizontal="left" vertical="top"/>
    </xf>
    <xf numFmtId="49" fontId="0" fillId="2" borderId="8" xfId="0" applyNumberFormat="1" applyFill="1" applyBorder="1" applyAlignment="1">
      <alignment horizontal="left" vertical="top"/>
    </xf>
    <xf numFmtId="16" fontId="0" fillId="2" borderId="8" xfId="0" applyNumberFormat="1" applyFill="1" applyBorder="1" applyAlignment="1">
      <alignment horizontal="left" vertical="top"/>
    </xf>
    <xf numFmtId="49" fontId="0" fillId="6" borderId="8" xfId="0" applyNumberFormat="1" applyFill="1" applyBorder="1" applyAlignment="1">
      <alignment horizontal="left"/>
    </xf>
    <xf numFmtId="0" fontId="3" fillId="6" borderId="8" xfId="0" applyFont="1" applyFill="1" applyBorder="1" applyAlignment="1">
      <alignment horizontal="left" wrapText="1"/>
    </xf>
    <xf numFmtId="0" fontId="0" fillId="2" borderId="8" xfId="0" applyFill="1" applyBorder="1" applyAlignment="1"/>
    <xf numFmtId="0" fontId="15" fillId="11" borderId="8" xfId="0" applyFont="1" applyFill="1" applyBorder="1" applyAlignment="1">
      <alignment horizontal="left"/>
    </xf>
    <xf numFmtId="49" fontId="15" fillId="11" borderId="8" xfId="0" applyNumberFormat="1" applyFont="1" applyFill="1" applyBorder="1" applyAlignment="1">
      <alignment horizontal="left"/>
    </xf>
    <xf numFmtId="16" fontId="15" fillId="11" borderId="8" xfId="0" applyNumberFormat="1" applyFont="1" applyFill="1" applyBorder="1" applyAlignment="1">
      <alignment horizontal="left"/>
    </xf>
    <xf numFmtId="176" fontId="29" fillId="11" borderId="11" xfId="0" applyNumberFormat="1" applyFont="1" applyFill="1" applyBorder="1" applyAlignment="1">
      <alignment horizontal="center" vertical="center"/>
    </xf>
    <xf numFmtId="176" fontId="29" fillId="11" borderId="8" xfId="0" applyNumberFormat="1" applyFont="1" applyFill="1" applyBorder="1" applyAlignment="1">
      <alignment horizontal="center" vertical="center"/>
    </xf>
    <xf numFmtId="176" fontId="29" fillId="11" borderId="12" xfId="0" applyNumberFormat="1" applyFont="1" applyFill="1" applyBorder="1" applyAlignment="1">
      <alignment horizontal="center" vertical="center"/>
    </xf>
    <xf numFmtId="0" fontId="29" fillId="6" borderId="13" xfId="0" applyFont="1" applyFill="1" applyBorder="1" applyAlignment="1">
      <alignment horizontal="center" vertical="center"/>
    </xf>
    <xf numFmtId="0" fontId="29" fillId="6" borderId="14" xfId="0" applyFont="1" applyFill="1" applyBorder="1" applyAlignment="1">
      <alignment horizontal="center" vertical="center"/>
    </xf>
    <xf numFmtId="0" fontId="29" fillId="6" borderId="15" xfId="0" applyFont="1" applyFill="1" applyBorder="1" applyAlignment="1">
      <alignment horizontal="center" vertical="center"/>
    </xf>
    <xf numFmtId="0" fontId="9" fillId="0" borderId="1" xfId="0" applyFont="1" applyBorder="1" applyAlignment="1">
      <alignment horizontal="left"/>
    </xf>
    <xf numFmtId="0" fontId="9" fillId="0" borderId="2" xfId="0" applyFont="1" applyBorder="1" applyAlignment="1">
      <alignment horizontal="left"/>
    </xf>
    <xf numFmtId="0" fontId="9" fillId="0" borderId="3" xfId="0" applyFont="1" applyBorder="1" applyAlignment="1">
      <alignment horizontal="left"/>
    </xf>
    <xf numFmtId="0" fontId="9" fillId="0" borderId="4" xfId="0" applyFont="1" applyBorder="1" applyAlignment="1">
      <alignment horizontal="left"/>
    </xf>
    <xf numFmtId="0" fontId="11" fillId="0" borderId="1" xfId="0" applyFont="1" applyBorder="1" applyAlignment="1">
      <alignment horizontal="left"/>
    </xf>
    <xf numFmtId="0" fontId="11" fillId="0" borderId="2" xfId="0" applyFont="1" applyBorder="1" applyAlignment="1">
      <alignment horizontal="left"/>
    </xf>
    <xf numFmtId="0" fontId="11" fillId="0" borderId="3" xfId="0" applyFont="1" applyBorder="1" applyAlignment="1">
      <alignment horizontal="left"/>
    </xf>
    <xf numFmtId="0" fontId="11" fillId="0" borderId="4" xfId="0" applyFont="1" applyBorder="1" applyAlignment="1">
      <alignment horizontal="left"/>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20" fillId="0" borderId="1" xfId="0" applyFont="1" applyBorder="1" applyAlignment="1">
      <alignment horizontal="left"/>
    </xf>
    <xf numFmtId="0" fontId="20" fillId="0" borderId="2" xfId="0" applyFont="1" applyBorder="1" applyAlignment="1">
      <alignment horizontal="left"/>
    </xf>
    <xf numFmtId="0" fontId="20" fillId="0" borderId="3" xfId="0" applyFont="1" applyBorder="1" applyAlignment="1">
      <alignment horizontal="left"/>
    </xf>
    <xf numFmtId="0" fontId="20" fillId="0" borderId="4"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cellXfs>
  <cellStyles count="43">
    <cellStyle name="Hyperlink 2" xfId="1"/>
    <cellStyle name="Hyperlink 3" xfId="2"/>
    <cellStyle name="Normal 10" xfId="3"/>
    <cellStyle name="Normal 10 10 2" xfId="4"/>
    <cellStyle name="Normal 11" xfId="5"/>
    <cellStyle name="Normal 118" xfId="33"/>
    <cellStyle name="Normal 12" xfId="6"/>
    <cellStyle name="Normal 13" xfId="7"/>
    <cellStyle name="Normal 14" xfId="31"/>
    <cellStyle name="Normal 15" xfId="8"/>
    <cellStyle name="Normal 16" xfId="9"/>
    <cellStyle name="Normal 17" xfId="10"/>
    <cellStyle name="Normal 18" xfId="11"/>
    <cellStyle name="Normal 183" xfId="34"/>
    <cellStyle name="Normal 2" xfId="12"/>
    <cellStyle name="Normal 2 2" xfId="13"/>
    <cellStyle name="Normal 20" xfId="14"/>
    <cellStyle name="Normal 21" xfId="15"/>
    <cellStyle name="Normal 22" xfId="16"/>
    <cellStyle name="Normal 23" xfId="17"/>
    <cellStyle name="Normal 24" xfId="18"/>
    <cellStyle name="Normal 25" xfId="19"/>
    <cellStyle name="Normal 26" xfId="20"/>
    <cellStyle name="Normal 27" xfId="21"/>
    <cellStyle name="Normal 28" xfId="22"/>
    <cellStyle name="Normal 3" xfId="23"/>
    <cellStyle name="Normal 32" xfId="24"/>
    <cellStyle name="Normal 37" xfId="32"/>
    <cellStyle name="Normal 4" xfId="25"/>
    <cellStyle name="Normal 5" xfId="26"/>
    <cellStyle name="Normal 579" xfId="38"/>
    <cellStyle name="Normal 6" xfId="27"/>
    <cellStyle name="Normal 7" xfId="28"/>
    <cellStyle name="Normal 747" xfId="42"/>
    <cellStyle name="Normal 8" xfId="29"/>
    <cellStyle name="Normal 866" xfId="41"/>
    <cellStyle name="Normal 9" xfId="30"/>
    <cellStyle name="Normal 904" xfId="39"/>
    <cellStyle name="Normal 928" xfId="36"/>
    <cellStyle name="Normal 929" xfId="37"/>
    <cellStyle name="Normal 930" xfId="40"/>
    <cellStyle name="常规_Sheet1 2" xfId="35"/>
    <cellStyle name="普通"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27" Type="http://schemas.openxmlformats.org/officeDocument/2006/relationships/revisionHeaders" Target="revisions/revisionHeaders.xml"/><Relationship Id="rId30" Type="http://schemas.openxmlformats.org/officeDocument/2006/relationships/usernames" Target="revisions/userNam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30"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E261794-A62C-9948-9628-BE6EAA235124}" diskRevisions="1" revisionId="1464" version="3" keepChangeHistory="0" preserveHistory="0">
  <header guid="{9E261794-A62C-9948-9628-BE6EAA235124}" dateTime="2017-05-05T18:33:47" maxSheetId="23" userName="Sean Lu" r:id="rId30" minRId="1464">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4" sId="4" ref="A11:XFD11" action="deleteRow">
    <undo index="1" exp="area" dr="G$1:G$1048576" r="N12" sId="4"/>
    <undo index="0" exp="area" dr="E$1:E$1048576" r="N12" sId="4"/>
    <undo index="1" exp="area" dr="G$1:G$1048576" r="N10" sId="4"/>
    <undo index="0" exp="area" dr="E$1:E$1048576" r="N10" sId="4"/>
    <undo index="1" exp="area" dr="G$1:G$1048576" r="N9" sId="4"/>
    <undo index="0" exp="area" dr="E$1:E$1048576" r="N9" sId="4"/>
    <undo index="1" exp="area" dr="G$1:G$1048576" r="N8" sId="4"/>
    <undo index="0" exp="area" dr="E$1:E$1048576" r="N8" sId="4"/>
    <undo index="1" exp="area" dr="G$1:G$1048576" r="N7" sId="4"/>
    <undo index="0" exp="area" dr="E$1:E$1048576" r="N7" sId="4"/>
    <undo index="1" exp="area" dr="G$1:G$1048576" r="N6" sId="4"/>
    <undo index="0" exp="area" dr="E$1:E$1048576" r="N6" sId="4"/>
    <undo index="1" exp="area" dr="G$1:G$1048576" r="N5" sId="4"/>
    <undo index="0" exp="area" dr="E$1:E$1048576" r="N5" sId="4"/>
    <undo index="1" exp="area" dr="G$1:G$1048576" r="N4" sId="4"/>
    <undo index="0" exp="area" dr="E$1:E$1048576" r="N4" sId="4"/>
    <rfmt sheetId="4" xfDxf="1" sqref="A11:XFD11" start="0" length="0"/>
    <rfmt sheetId="4" sqref="A11" start="0" length="0">
      <dxf>
        <alignment horizontal="left" vertical="top" readingOrder="0"/>
        <border outline="0">
          <bottom style="thin">
            <color auto="1"/>
          </bottom>
        </border>
      </dxf>
    </rfmt>
    <rcc rId="0" sId="4" dxf="1">
      <nc r="B11" t="inlineStr">
        <is>
          <t>普林斯顿大学； 阿米西人村观光； 阿米西人村晚餐 ；DC游船 $222, 小費$48, total$270</t>
        </is>
      </nc>
      <ndxf>
        <font>
          <b/>
          <sz val="11"/>
          <color theme="1"/>
          <name val="宋体"/>
          <scheme val="minor"/>
        </font>
        <fill>
          <patternFill patternType="solid">
            <bgColor rgb="FFFFFF00"/>
          </patternFill>
        </fill>
        <alignment horizontal="left" vertical="top" readingOrder="0"/>
        <border outline="0">
          <bottom style="thin">
            <color auto="1"/>
          </bottom>
        </border>
      </ndxf>
    </rcc>
    <rfmt sheetId="4" sqref="C11" start="0" length="0">
      <dxf>
        <fill>
          <patternFill patternType="solid">
            <bgColor rgb="FFFFFF00"/>
          </patternFill>
        </fill>
        <alignment horizontal="left" vertical="top" readingOrder="0"/>
        <border outline="0">
          <bottom style="thin">
            <color auto="1"/>
          </bottom>
        </border>
      </dxf>
    </rfmt>
    <rfmt sheetId="4" sqref="D11" start="0" length="0">
      <dxf>
        <numFmt numFmtId="30" formatCode="@"/>
        <fill>
          <patternFill patternType="solid">
            <bgColor rgb="FFFFFF00"/>
          </patternFill>
        </fill>
        <alignment horizontal="left" vertical="top" readingOrder="0"/>
        <border outline="0">
          <bottom style="thin">
            <color auto="1"/>
          </bottom>
        </border>
      </dxf>
    </rfmt>
    <rfmt sheetId="4" sqref="E11" start="0" length="0">
      <dxf>
        <fill>
          <patternFill patternType="solid">
            <bgColor rgb="FFFFFF00"/>
          </patternFill>
        </fill>
        <alignment horizontal="left" vertical="top" readingOrder="0"/>
        <border outline="0">
          <bottom style="thin">
            <color auto="1"/>
          </bottom>
        </border>
      </dxf>
    </rfmt>
    <rfmt sheetId="4" sqref="F11" start="0" length="0">
      <dxf>
        <fill>
          <patternFill patternType="solid">
            <bgColor rgb="FFFFFF00"/>
          </patternFill>
        </fill>
        <alignment horizontal="left" vertical="top" readingOrder="0"/>
        <border outline="0">
          <bottom style="thin">
            <color auto="1"/>
          </bottom>
        </border>
      </dxf>
    </rfmt>
    <rfmt sheetId="4" sqref="G11" start="0" length="0">
      <dxf>
        <fill>
          <patternFill patternType="solid">
            <bgColor rgb="FFFFFF00"/>
          </patternFill>
        </fill>
        <alignment horizontal="left" vertical="top" readingOrder="0"/>
        <border outline="0">
          <bottom style="thin">
            <color auto="1"/>
          </bottom>
        </border>
      </dxf>
    </rfmt>
    <rfmt sheetId="4" sqref="H11" start="0" length="0">
      <dxf>
        <fill>
          <patternFill patternType="solid">
            <bgColor rgb="FFFFFF00"/>
          </patternFill>
        </fill>
        <alignment horizontal="left" vertical="top" readingOrder="0"/>
        <border outline="0">
          <bottom style="thin">
            <color auto="1"/>
          </bottom>
        </border>
      </dxf>
    </rfmt>
    <rfmt sheetId="4" sqref="I11" start="0" length="0">
      <dxf>
        <fill>
          <patternFill patternType="solid">
            <bgColor rgb="FFFFFF00"/>
          </patternFill>
        </fill>
        <alignment horizontal="left" vertical="top" readingOrder="0"/>
        <border outline="0">
          <bottom style="thin">
            <color auto="1"/>
          </bottom>
        </border>
      </dxf>
    </rfmt>
    <rfmt sheetId="4" sqref="J11" start="0" length="0">
      <dxf>
        <fill>
          <patternFill patternType="solid">
            <bgColor rgb="FFFFFF00"/>
          </patternFill>
        </fill>
        <alignment horizontal="left" vertical="top" readingOrder="0"/>
        <border outline="0">
          <bottom style="thin">
            <color auto="1"/>
          </bottom>
        </border>
      </dxf>
    </rfmt>
    <rfmt sheetId="4" sqref="K11" start="0" length="0">
      <dxf>
        <fill>
          <patternFill patternType="solid">
            <bgColor rgb="FFFFFF00"/>
          </patternFill>
        </fill>
        <alignment horizontal="left" vertical="top" readingOrder="0"/>
        <border outline="0">
          <bottom style="thin">
            <color auto="1"/>
          </bottom>
        </border>
      </dxf>
    </rfmt>
    <rcc rId="0" sId="4" dxf="1">
      <nc r="M11" t="inlineStr">
        <is>
          <t>Special</t>
        </is>
      </nc>
      <ndxf>
        <fill>
          <patternFill patternType="solid">
            <bgColor theme="9" tint="-0.249977111117893"/>
          </patternFill>
        </fill>
      </ndxf>
    </rcc>
    <rcc rId="0" sId="4" dxf="1">
      <nc r="N11">
        <f>SUMIFS(E:E,G:G,"SPC")</f>
      </nc>
      <ndxf>
        <fill>
          <patternFill patternType="solid">
            <bgColor theme="9" tint="-0.249977111117893"/>
          </patternFill>
        </fill>
      </ndxf>
    </rcc>
  </rr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zoomScale="80" zoomScaleNormal="70" zoomScalePageLayoutView="70" workbookViewId="0">
      <selection activeCell="C21" sqref="C21"/>
    </sheetView>
  </sheetViews>
  <sheetFormatPr baseColWidth="10" defaultColWidth="8.83203125" defaultRowHeight="38.25" customHeight="1" x14ac:dyDescent="0"/>
  <cols>
    <col min="1" max="1" width="20.33203125" style="127" customWidth="1"/>
    <col min="2" max="2" width="22" style="414" customWidth="1"/>
    <col min="3" max="3" width="24.5" style="127" customWidth="1"/>
    <col min="4" max="4" width="72.5" style="127" customWidth="1"/>
    <col min="5" max="5" width="8.83203125" style="414"/>
    <col min="6" max="6" width="25" style="127" customWidth="1"/>
    <col min="7" max="7" width="6.5" style="127" customWidth="1"/>
    <col min="8" max="8" width="25.5" style="127" customWidth="1"/>
    <col min="9" max="9" width="58.5" style="415" customWidth="1"/>
    <col min="10" max="10" width="22" style="416" bestFit="1" customWidth="1"/>
    <col min="11" max="11" width="56" style="415" customWidth="1"/>
    <col min="12" max="16384" width="8.83203125" style="127"/>
  </cols>
  <sheetData>
    <row r="1" spans="1:11" ht="51.75" customHeight="1">
      <c r="A1" s="741" t="s">
        <v>666</v>
      </c>
      <c r="B1" s="742"/>
      <c r="C1" s="742"/>
      <c r="D1" s="742"/>
      <c r="E1" s="742"/>
      <c r="F1" s="742"/>
      <c r="G1" s="742"/>
      <c r="H1" s="742"/>
      <c r="I1" s="742"/>
      <c r="J1" s="742"/>
      <c r="K1" s="743"/>
    </row>
    <row r="2" spans="1:11" ht="52.5" customHeight="1" thickBot="1">
      <c r="A2" s="744" t="s">
        <v>1003</v>
      </c>
      <c r="B2" s="745"/>
      <c r="C2" s="745"/>
      <c r="D2" s="745"/>
      <c r="E2" s="745"/>
      <c r="F2" s="745"/>
      <c r="G2" s="745"/>
      <c r="H2" s="745"/>
      <c r="I2" s="745"/>
      <c r="J2" s="745"/>
      <c r="K2" s="746"/>
    </row>
    <row r="3" spans="1:11" s="132" customFormat="1" ht="38.25" customHeight="1" thickBot="1">
      <c r="A3" s="128" t="s">
        <v>667</v>
      </c>
      <c r="B3" s="129" t="s">
        <v>668</v>
      </c>
      <c r="C3" s="128" t="s">
        <v>669</v>
      </c>
      <c r="D3" s="128" t="s">
        <v>670</v>
      </c>
      <c r="E3" s="129" t="s">
        <v>671</v>
      </c>
      <c r="F3" s="128" t="s">
        <v>672</v>
      </c>
      <c r="G3" s="128" t="s">
        <v>673</v>
      </c>
      <c r="H3" s="128" t="s">
        <v>674</v>
      </c>
      <c r="I3" s="130" t="s">
        <v>675</v>
      </c>
      <c r="J3" s="131" t="s">
        <v>676</v>
      </c>
      <c r="K3" s="130" t="s">
        <v>677</v>
      </c>
    </row>
    <row r="4" spans="1:11" ht="38.25" customHeight="1" thickBot="1">
      <c r="A4" s="133" t="s">
        <v>678</v>
      </c>
      <c r="B4" s="134" t="s">
        <v>679</v>
      </c>
      <c r="C4" s="135" t="s">
        <v>680</v>
      </c>
      <c r="D4" s="135" t="s">
        <v>681</v>
      </c>
      <c r="E4" s="136">
        <v>2</v>
      </c>
      <c r="F4" s="137" t="s">
        <v>682</v>
      </c>
      <c r="G4" s="138" t="s">
        <v>160</v>
      </c>
      <c r="H4" s="138" t="s">
        <v>683</v>
      </c>
      <c r="I4" s="139" t="s">
        <v>684</v>
      </c>
      <c r="J4" s="140"/>
      <c r="K4" s="141" t="s">
        <v>685</v>
      </c>
    </row>
    <row r="5" spans="1:11" ht="38.25" customHeight="1" thickBot="1">
      <c r="A5" s="133" t="s">
        <v>678</v>
      </c>
      <c r="B5" s="134" t="s">
        <v>679</v>
      </c>
      <c r="C5" s="142" t="s">
        <v>686</v>
      </c>
      <c r="D5" s="135" t="s">
        <v>687</v>
      </c>
      <c r="E5" s="143">
        <v>2</v>
      </c>
      <c r="F5" s="144" t="s">
        <v>688</v>
      </c>
      <c r="G5" s="138" t="s">
        <v>27</v>
      </c>
      <c r="H5" s="145" t="s">
        <v>689</v>
      </c>
      <c r="I5" s="146" t="s">
        <v>690</v>
      </c>
      <c r="J5" s="147"/>
      <c r="K5" s="141" t="s">
        <v>685</v>
      </c>
    </row>
    <row r="6" spans="1:11" ht="38.25" customHeight="1">
      <c r="A6" s="133" t="s">
        <v>678</v>
      </c>
      <c r="B6" s="148" t="s">
        <v>60</v>
      </c>
      <c r="C6" s="149" t="s">
        <v>691</v>
      </c>
      <c r="D6" s="135" t="s">
        <v>692</v>
      </c>
      <c r="E6" s="143">
        <v>2</v>
      </c>
      <c r="F6" s="137" t="s">
        <v>693</v>
      </c>
      <c r="G6" s="138" t="s">
        <v>60</v>
      </c>
      <c r="H6" s="145" t="s">
        <v>694</v>
      </c>
      <c r="I6" s="146" t="s">
        <v>695</v>
      </c>
      <c r="J6" s="147"/>
      <c r="K6" s="150"/>
    </row>
    <row r="7" spans="1:11" ht="38.25" customHeight="1" thickBot="1">
      <c r="A7" s="133" t="s">
        <v>678</v>
      </c>
      <c r="B7" s="151" t="s">
        <v>679</v>
      </c>
      <c r="C7" s="135" t="s">
        <v>696</v>
      </c>
      <c r="D7" s="135" t="s">
        <v>697</v>
      </c>
      <c r="E7" s="143">
        <v>2</v>
      </c>
      <c r="F7" s="137" t="s">
        <v>698</v>
      </c>
      <c r="G7" s="138" t="s">
        <v>27</v>
      </c>
      <c r="H7" s="138" t="s">
        <v>699</v>
      </c>
      <c r="I7" s="146" t="s">
        <v>700</v>
      </c>
      <c r="J7" s="147"/>
      <c r="K7" s="141" t="s">
        <v>685</v>
      </c>
    </row>
    <row r="8" spans="1:11" ht="38.25" customHeight="1" thickBot="1">
      <c r="A8" s="133" t="s">
        <v>678</v>
      </c>
      <c r="B8" s="152" t="s">
        <v>701</v>
      </c>
      <c r="C8" s="135" t="s">
        <v>702</v>
      </c>
      <c r="D8" s="135" t="s">
        <v>703</v>
      </c>
      <c r="E8" s="143">
        <v>2</v>
      </c>
      <c r="F8" s="137" t="s">
        <v>704</v>
      </c>
      <c r="G8" s="138" t="s">
        <v>27</v>
      </c>
      <c r="H8" s="145" t="s">
        <v>705</v>
      </c>
      <c r="I8" s="153" t="s">
        <v>706</v>
      </c>
      <c r="J8" s="154" t="s">
        <v>707</v>
      </c>
      <c r="K8" s="155" t="s">
        <v>708</v>
      </c>
    </row>
    <row r="9" spans="1:11" ht="38.25" customHeight="1" thickBot="1">
      <c r="A9" s="133" t="s">
        <v>678</v>
      </c>
      <c r="B9" s="148" t="s">
        <v>60</v>
      </c>
      <c r="C9" s="156" t="s">
        <v>709</v>
      </c>
      <c r="D9" s="135" t="s">
        <v>710</v>
      </c>
      <c r="E9" s="143">
        <v>2</v>
      </c>
      <c r="F9" s="137" t="s">
        <v>711</v>
      </c>
      <c r="G9" s="138" t="s">
        <v>18</v>
      </c>
      <c r="H9" s="145" t="s">
        <v>712</v>
      </c>
      <c r="I9" s="157" t="s">
        <v>713</v>
      </c>
      <c r="J9" s="147"/>
      <c r="K9" s="150"/>
    </row>
    <row r="10" spans="1:11" ht="38.25" customHeight="1" thickBot="1">
      <c r="A10" s="133" t="s">
        <v>678</v>
      </c>
      <c r="B10" s="148" t="s">
        <v>60</v>
      </c>
      <c r="C10" s="156" t="s">
        <v>714</v>
      </c>
      <c r="D10" s="135" t="s">
        <v>715</v>
      </c>
      <c r="E10" s="143">
        <v>2</v>
      </c>
      <c r="F10" s="158" t="s">
        <v>716</v>
      </c>
      <c r="G10" s="138" t="s">
        <v>27</v>
      </c>
      <c r="H10" s="138" t="s">
        <v>717</v>
      </c>
      <c r="I10" s="159" t="s">
        <v>718</v>
      </c>
      <c r="J10" s="147"/>
      <c r="K10" s="141" t="s">
        <v>685</v>
      </c>
    </row>
    <row r="11" spans="1:11" ht="38.25" customHeight="1" thickBot="1">
      <c r="A11" s="133" t="s">
        <v>678</v>
      </c>
      <c r="B11" s="148" t="s">
        <v>60</v>
      </c>
      <c r="C11" s="149" t="s">
        <v>719</v>
      </c>
      <c r="D11" s="135" t="s">
        <v>720</v>
      </c>
      <c r="E11" s="143">
        <v>2</v>
      </c>
      <c r="F11" s="160" t="s">
        <v>721</v>
      </c>
      <c r="G11" s="161" t="s">
        <v>18</v>
      </c>
      <c r="H11" s="161" t="s">
        <v>722</v>
      </c>
      <c r="I11" s="159" t="s">
        <v>723</v>
      </c>
      <c r="J11" s="147"/>
      <c r="K11" s="150"/>
    </row>
    <row r="12" spans="1:11" ht="38.25" customHeight="1" thickBot="1">
      <c r="A12" s="133" t="s">
        <v>678</v>
      </c>
      <c r="B12" s="148" t="s">
        <v>60</v>
      </c>
      <c r="C12" s="162" t="s">
        <v>724</v>
      </c>
      <c r="D12" s="135" t="s">
        <v>725</v>
      </c>
      <c r="E12" s="136">
        <v>2</v>
      </c>
      <c r="F12" s="163" t="s">
        <v>726</v>
      </c>
      <c r="G12" s="164" t="s">
        <v>18</v>
      </c>
      <c r="H12" s="164" t="s">
        <v>727</v>
      </c>
      <c r="I12" s="165" t="s">
        <v>728</v>
      </c>
      <c r="J12" s="140"/>
      <c r="K12" s="166"/>
    </row>
    <row r="13" spans="1:11" ht="38.25" customHeight="1" thickBot="1">
      <c r="A13" s="133" t="s">
        <v>678</v>
      </c>
      <c r="B13" s="148" t="s">
        <v>60</v>
      </c>
      <c r="C13" s="167" t="s">
        <v>729</v>
      </c>
      <c r="D13" s="135" t="s">
        <v>730</v>
      </c>
      <c r="E13" s="143">
        <v>2</v>
      </c>
      <c r="F13" s="168" t="s">
        <v>731</v>
      </c>
      <c r="G13" s="138" t="s">
        <v>27</v>
      </c>
      <c r="H13" s="138" t="s">
        <v>732</v>
      </c>
      <c r="I13" s="169" t="s">
        <v>733</v>
      </c>
      <c r="J13" s="147"/>
      <c r="K13" s="141" t="s">
        <v>685</v>
      </c>
    </row>
    <row r="14" spans="1:11" ht="38.25" customHeight="1">
      <c r="A14" s="133" t="s">
        <v>678</v>
      </c>
      <c r="B14" s="170" t="s">
        <v>734</v>
      </c>
      <c r="C14" s="171" t="s">
        <v>735</v>
      </c>
      <c r="D14" s="135" t="s">
        <v>736</v>
      </c>
      <c r="E14" s="143">
        <v>3</v>
      </c>
      <c r="F14" s="137" t="s">
        <v>737</v>
      </c>
      <c r="G14" s="172" t="s">
        <v>27</v>
      </c>
      <c r="H14" s="172" t="s">
        <v>738</v>
      </c>
      <c r="I14" s="146" t="s">
        <v>739</v>
      </c>
      <c r="J14" s="147"/>
      <c r="K14" s="141" t="s">
        <v>685</v>
      </c>
    </row>
    <row r="15" spans="1:11" ht="38.25" customHeight="1">
      <c r="A15" s="133" t="s">
        <v>678</v>
      </c>
      <c r="B15" s="148" t="s">
        <v>60</v>
      </c>
      <c r="C15" s="156" t="s">
        <v>740</v>
      </c>
      <c r="D15" s="135" t="s">
        <v>741</v>
      </c>
      <c r="E15" s="143">
        <v>3</v>
      </c>
      <c r="F15" s="173" t="s">
        <v>742</v>
      </c>
      <c r="G15" s="174" t="s">
        <v>27</v>
      </c>
      <c r="H15" s="174" t="s">
        <v>743</v>
      </c>
      <c r="I15" s="175" t="s">
        <v>744</v>
      </c>
      <c r="J15" s="147"/>
      <c r="K15" s="141" t="s">
        <v>685</v>
      </c>
    </row>
    <row r="16" spans="1:11" ht="38.25" customHeight="1">
      <c r="A16" s="133" t="s">
        <v>678</v>
      </c>
      <c r="B16" s="148" t="s">
        <v>60</v>
      </c>
      <c r="C16" s="176" t="s">
        <v>745</v>
      </c>
      <c r="D16" s="135" t="s">
        <v>746</v>
      </c>
      <c r="E16" s="143">
        <v>2</v>
      </c>
      <c r="F16" s="173" t="s">
        <v>747</v>
      </c>
      <c r="G16" s="174" t="s">
        <v>27</v>
      </c>
      <c r="H16" s="174" t="s">
        <v>748</v>
      </c>
      <c r="I16" s="146" t="s">
        <v>749</v>
      </c>
      <c r="J16" s="147"/>
      <c r="K16" s="150"/>
    </row>
    <row r="17" spans="1:11" ht="38.25" customHeight="1">
      <c r="A17" s="133" t="s">
        <v>678</v>
      </c>
      <c r="B17" s="177"/>
      <c r="C17" s="156"/>
      <c r="D17" s="178"/>
      <c r="E17" s="143"/>
      <c r="F17" s="178"/>
      <c r="G17" s="178"/>
      <c r="H17" s="178"/>
      <c r="I17" s="146"/>
      <c r="J17" s="147"/>
      <c r="K17" s="150"/>
    </row>
    <row r="18" spans="1:11" ht="38.25" customHeight="1">
      <c r="A18" s="133" t="s">
        <v>678</v>
      </c>
      <c r="B18" s="177" t="s">
        <v>750</v>
      </c>
      <c r="C18" s="156" t="s">
        <v>751</v>
      </c>
      <c r="D18" s="135" t="s">
        <v>752</v>
      </c>
      <c r="E18" s="143">
        <v>1</v>
      </c>
      <c r="F18" s="178"/>
      <c r="G18" s="178"/>
      <c r="H18" s="178"/>
      <c r="I18" s="146"/>
      <c r="J18" s="147"/>
      <c r="K18" s="150"/>
    </row>
    <row r="19" spans="1:11" ht="38.25" customHeight="1">
      <c r="A19" s="133" t="s">
        <v>678</v>
      </c>
      <c r="B19" s="177" t="s">
        <v>60</v>
      </c>
      <c r="C19" s="156" t="s">
        <v>753</v>
      </c>
      <c r="D19" s="135" t="s">
        <v>754</v>
      </c>
      <c r="E19" s="143">
        <v>1</v>
      </c>
      <c r="F19" s="158" t="s">
        <v>755</v>
      </c>
      <c r="G19" s="138" t="s">
        <v>18</v>
      </c>
      <c r="H19" s="138" t="s">
        <v>756</v>
      </c>
      <c r="I19" s="146"/>
      <c r="J19" s="147"/>
      <c r="K19" s="150"/>
    </row>
    <row r="20" spans="1:11" ht="38.25" customHeight="1">
      <c r="A20" s="133" t="s">
        <v>678</v>
      </c>
      <c r="B20" s="177"/>
      <c r="C20" s="149"/>
      <c r="D20" s="178"/>
      <c r="E20" s="143"/>
      <c r="F20" s="178"/>
      <c r="G20" s="178"/>
      <c r="H20" s="178"/>
      <c r="I20" s="146"/>
      <c r="J20" s="147"/>
      <c r="K20" s="150"/>
    </row>
    <row r="21" spans="1:11" ht="38.25" customHeight="1">
      <c r="A21" s="133" t="s">
        <v>678</v>
      </c>
      <c r="B21" s="177"/>
      <c r="C21" s="135"/>
      <c r="D21" s="178"/>
      <c r="E21" s="143"/>
      <c r="F21" s="178"/>
      <c r="G21" s="178"/>
      <c r="H21" s="178"/>
      <c r="I21" s="146"/>
      <c r="J21" s="147"/>
      <c r="K21" s="150"/>
    </row>
    <row r="22" spans="1:11" ht="38.25" customHeight="1">
      <c r="A22" s="133" t="s">
        <v>678</v>
      </c>
      <c r="B22" s="177"/>
      <c r="C22" s="156"/>
      <c r="D22" s="178"/>
      <c r="E22" s="143"/>
      <c r="F22" s="178"/>
      <c r="G22" s="178"/>
      <c r="H22" s="178"/>
      <c r="I22" s="146"/>
      <c r="J22" s="147"/>
      <c r="K22" s="150"/>
    </row>
    <row r="23" spans="1:11" ht="38.25" customHeight="1" thickBot="1">
      <c r="A23" s="179" t="s">
        <v>678</v>
      </c>
      <c r="B23" s="180"/>
      <c r="C23" s="156"/>
      <c r="D23" s="181"/>
      <c r="E23" s="182"/>
      <c r="F23" s="181"/>
      <c r="G23" s="181"/>
      <c r="H23" s="181"/>
      <c r="I23" s="183"/>
      <c r="J23" s="184"/>
      <c r="K23" s="185"/>
    </row>
    <row r="24" spans="1:11" ht="38.25" customHeight="1">
      <c r="A24" s="186" t="s">
        <v>757</v>
      </c>
      <c r="B24" s="187"/>
      <c r="C24" s="188" t="s">
        <v>61</v>
      </c>
      <c r="D24" s="135" t="s">
        <v>758</v>
      </c>
      <c r="E24" s="189">
        <v>1</v>
      </c>
      <c r="F24" s="190" t="s">
        <v>759</v>
      </c>
      <c r="G24" s="191" t="s">
        <v>60</v>
      </c>
      <c r="H24" s="191" t="s">
        <v>760</v>
      </c>
      <c r="I24" s="192"/>
      <c r="J24" s="193"/>
      <c r="K24" s="194"/>
    </row>
    <row r="25" spans="1:11" ht="38.25" customHeight="1">
      <c r="A25" s="133" t="s">
        <v>757</v>
      </c>
      <c r="B25" s="195"/>
      <c r="C25" s="196" t="s">
        <v>104</v>
      </c>
      <c r="D25" s="135" t="s">
        <v>758</v>
      </c>
      <c r="E25" s="197">
        <v>1</v>
      </c>
      <c r="F25" s="198" t="s">
        <v>761</v>
      </c>
      <c r="G25" s="199" t="s">
        <v>27</v>
      </c>
      <c r="H25" s="199" t="s">
        <v>762</v>
      </c>
      <c r="I25" s="200"/>
      <c r="J25" s="201"/>
      <c r="K25" s="166"/>
    </row>
    <row r="26" spans="1:11" ht="38.25" customHeight="1">
      <c r="A26" s="133" t="s">
        <v>757</v>
      </c>
      <c r="B26" s="195" t="s">
        <v>763</v>
      </c>
      <c r="C26" s="196" t="s">
        <v>764</v>
      </c>
      <c r="D26" s="135" t="s">
        <v>765</v>
      </c>
      <c r="E26" s="197">
        <v>6</v>
      </c>
      <c r="F26" s="198" t="s">
        <v>766</v>
      </c>
      <c r="G26" s="202" t="s">
        <v>27</v>
      </c>
      <c r="H26" s="202" t="s">
        <v>767</v>
      </c>
      <c r="I26" s="200"/>
      <c r="J26" s="201"/>
      <c r="K26" s="166"/>
    </row>
    <row r="27" spans="1:11" ht="38.25" customHeight="1">
      <c r="A27" s="133" t="s">
        <v>757</v>
      </c>
      <c r="B27" s="195" t="s">
        <v>768</v>
      </c>
      <c r="C27" s="196" t="s">
        <v>769</v>
      </c>
      <c r="D27" s="135" t="s">
        <v>770</v>
      </c>
      <c r="E27" s="197">
        <v>5</v>
      </c>
      <c r="F27" s="198" t="s">
        <v>771</v>
      </c>
      <c r="G27" s="202" t="s">
        <v>60</v>
      </c>
      <c r="H27" s="202" t="s">
        <v>772</v>
      </c>
      <c r="I27" s="200"/>
      <c r="J27" s="201" t="s">
        <v>773</v>
      </c>
      <c r="K27" s="166"/>
    </row>
    <row r="28" spans="1:11" ht="38.25" customHeight="1">
      <c r="A28" s="133" t="s">
        <v>757</v>
      </c>
      <c r="B28" s="195" t="s">
        <v>774</v>
      </c>
      <c r="C28" s="196" t="s">
        <v>775</v>
      </c>
      <c r="D28" s="135" t="s">
        <v>776</v>
      </c>
      <c r="E28" s="197">
        <v>5</v>
      </c>
      <c r="F28" s="198" t="s">
        <v>777</v>
      </c>
      <c r="G28" s="202" t="s">
        <v>27</v>
      </c>
      <c r="H28" s="203" t="s">
        <v>778</v>
      </c>
      <c r="I28" s="200"/>
      <c r="J28" s="201" t="s">
        <v>779</v>
      </c>
      <c r="K28" s="166"/>
    </row>
    <row r="29" spans="1:11" ht="38.25" customHeight="1">
      <c r="A29" s="133" t="s">
        <v>757</v>
      </c>
      <c r="B29" s="195"/>
      <c r="C29" s="196" t="s">
        <v>780</v>
      </c>
      <c r="D29" s="135" t="s">
        <v>781</v>
      </c>
      <c r="E29" s="197">
        <v>1</v>
      </c>
      <c r="F29" s="198" t="s">
        <v>782</v>
      </c>
      <c r="G29" s="202" t="s">
        <v>27</v>
      </c>
      <c r="H29" s="202" t="s">
        <v>783</v>
      </c>
      <c r="I29" s="200"/>
      <c r="J29" s="201"/>
      <c r="K29" s="166"/>
    </row>
    <row r="30" spans="1:11" ht="38.25" customHeight="1">
      <c r="A30" s="133" t="s">
        <v>757</v>
      </c>
      <c r="B30" s="195"/>
      <c r="C30" s="196" t="s">
        <v>784</v>
      </c>
      <c r="D30" s="135" t="s">
        <v>785</v>
      </c>
      <c r="E30" s="197">
        <v>5</v>
      </c>
      <c r="F30" s="198" t="s">
        <v>786</v>
      </c>
      <c r="G30" s="204" t="s">
        <v>60</v>
      </c>
      <c r="H30" s="204" t="s">
        <v>787</v>
      </c>
      <c r="I30" s="200"/>
      <c r="J30" s="201"/>
      <c r="K30" s="166"/>
    </row>
    <row r="31" spans="1:11" ht="38.25" customHeight="1">
      <c r="A31" s="133" t="s">
        <v>757</v>
      </c>
      <c r="B31" s="205"/>
      <c r="C31" s="206" t="s">
        <v>788</v>
      </c>
      <c r="D31" s="135" t="s">
        <v>789</v>
      </c>
      <c r="E31" s="136">
        <v>4</v>
      </c>
      <c r="F31" s="207" t="s">
        <v>790</v>
      </c>
      <c r="G31" s="207"/>
      <c r="H31" s="207" t="s">
        <v>791</v>
      </c>
      <c r="I31" s="139"/>
      <c r="J31" s="140"/>
      <c r="K31" s="166"/>
    </row>
    <row r="32" spans="1:11" ht="38.25" customHeight="1">
      <c r="A32" s="133" t="s">
        <v>757</v>
      </c>
      <c r="B32" s="205"/>
      <c r="C32" s="206"/>
      <c r="D32" s="207"/>
      <c r="E32" s="136"/>
      <c r="F32" s="207"/>
      <c r="G32" s="207"/>
      <c r="H32" s="207"/>
      <c r="I32" s="139"/>
      <c r="J32" s="140"/>
      <c r="K32" s="166"/>
    </row>
    <row r="33" spans="1:11" ht="38.25" customHeight="1">
      <c r="A33" s="133" t="s">
        <v>757</v>
      </c>
      <c r="B33" s="205"/>
      <c r="C33" s="206"/>
      <c r="D33" s="207"/>
      <c r="E33" s="136"/>
      <c r="F33" s="207"/>
      <c r="G33" s="207"/>
      <c r="H33" s="207"/>
      <c r="I33" s="139"/>
      <c r="J33" s="140"/>
      <c r="K33" s="166"/>
    </row>
    <row r="34" spans="1:11" ht="38.25" customHeight="1">
      <c r="A34" s="133" t="s">
        <v>792</v>
      </c>
      <c r="B34" s="208"/>
      <c r="C34" s="209" t="s">
        <v>793</v>
      </c>
      <c r="D34" s="135" t="s">
        <v>794</v>
      </c>
      <c r="E34" s="143">
        <v>2</v>
      </c>
      <c r="F34" s="178" t="s">
        <v>795</v>
      </c>
      <c r="G34" s="178" t="s">
        <v>792</v>
      </c>
      <c r="H34" s="178" t="s">
        <v>796</v>
      </c>
      <c r="I34" s="146"/>
      <c r="J34" s="147"/>
      <c r="K34" s="150"/>
    </row>
    <row r="35" spans="1:11" ht="38.25" customHeight="1" thickBot="1">
      <c r="A35" s="179" t="s">
        <v>792</v>
      </c>
      <c r="B35" s="210"/>
      <c r="C35" s="211" t="s">
        <v>797</v>
      </c>
      <c r="D35" s="181" t="s">
        <v>798</v>
      </c>
      <c r="E35" s="182">
        <v>1</v>
      </c>
      <c r="F35" s="181" t="s">
        <v>799</v>
      </c>
      <c r="G35" s="181" t="s">
        <v>792</v>
      </c>
      <c r="H35" s="181" t="s">
        <v>800</v>
      </c>
      <c r="I35" s="183"/>
      <c r="J35" s="184"/>
      <c r="K35" s="185"/>
    </row>
    <row r="36" spans="1:11" ht="38.25" customHeight="1">
      <c r="A36" s="186" t="s">
        <v>801</v>
      </c>
      <c r="B36" s="212"/>
      <c r="C36" s="213"/>
      <c r="D36" s="214"/>
      <c r="E36" s="212"/>
      <c r="F36" s="214"/>
      <c r="G36" s="214"/>
      <c r="H36" s="214"/>
      <c r="I36" s="215"/>
      <c r="J36" s="216"/>
      <c r="K36" s="194"/>
    </row>
    <row r="37" spans="1:11" ht="38.25" customHeight="1">
      <c r="A37" s="133" t="s">
        <v>801</v>
      </c>
      <c r="B37" s="136"/>
      <c r="C37" s="217"/>
      <c r="D37" s="217"/>
      <c r="E37" s="136"/>
      <c r="F37" s="217"/>
      <c r="G37" s="217"/>
      <c r="H37" s="217"/>
      <c r="I37" s="139"/>
      <c r="J37" s="140"/>
      <c r="K37" s="166"/>
    </row>
    <row r="38" spans="1:11" ht="38.25" customHeight="1">
      <c r="A38" s="133" t="s">
        <v>801</v>
      </c>
      <c r="B38" s="136"/>
      <c r="C38" s="217"/>
      <c r="D38" s="217"/>
      <c r="E38" s="136"/>
      <c r="F38" s="217"/>
      <c r="G38" s="217"/>
      <c r="H38" s="217"/>
      <c r="I38" s="139"/>
      <c r="J38" s="140"/>
      <c r="K38" s="166"/>
    </row>
    <row r="39" spans="1:11" ht="38.25" customHeight="1" thickBot="1">
      <c r="A39" s="179" t="s">
        <v>801</v>
      </c>
      <c r="B39" s="182"/>
      <c r="C39" s="218"/>
      <c r="D39" s="218"/>
      <c r="E39" s="182"/>
      <c r="F39" s="218"/>
      <c r="G39" s="218"/>
      <c r="H39" s="218"/>
      <c r="I39" s="183"/>
      <c r="J39" s="184"/>
      <c r="K39" s="185"/>
    </row>
    <row r="40" spans="1:11" ht="38.25" customHeight="1">
      <c r="A40" s="186" t="s">
        <v>802</v>
      </c>
      <c r="B40" s="212"/>
      <c r="C40" s="219"/>
      <c r="D40" s="219"/>
      <c r="E40" s="212"/>
      <c r="F40" s="219"/>
      <c r="G40" s="219"/>
      <c r="H40" s="219"/>
      <c r="I40" s="215"/>
      <c r="J40" s="216"/>
      <c r="K40" s="194"/>
    </row>
    <row r="41" spans="1:11" ht="38.25" customHeight="1" thickBot="1">
      <c r="A41" s="179" t="s">
        <v>802</v>
      </c>
      <c r="B41" s="182"/>
      <c r="C41" s="218"/>
      <c r="D41" s="218"/>
      <c r="E41" s="182"/>
      <c r="F41" s="218"/>
      <c r="G41" s="218"/>
      <c r="H41" s="218"/>
      <c r="I41" s="183"/>
      <c r="J41" s="184"/>
      <c r="K41" s="185"/>
    </row>
    <row r="42" spans="1:11" ht="38.25" customHeight="1">
      <c r="A42" s="220" t="s">
        <v>803</v>
      </c>
      <c r="B42" s="212"/>
      <c r="C42" s="219"/>
      <c r="D42" s="221"/>
      <c r="E42" s="212"/>
      <c r="F42" s="221"/>
      <c r="G42" s="219"/>
      <c r="H42" s="219"/>
      <c r="I42" s="215"/>
      <c r="J42" s="216"/>
      <c r="K42" s="194"/>
    </row>
    <row r="43" spans="1:11" ht="38.25" customHeight="1">
      <c r="A43" s="222" t="s">
        <v>803</v>
      </c>
      <c r="B43" s="136"/>
      <c r="C43" s="223"/>
      <c r="D43" s="224"/>
      <c r="E43" s="136"/>
      <c r="F43" s="224"/>
      <c r="G43" s="223"/>
      <c r="H43" s="223"/>
      <c r="I43" s="225"/>
      <c r="J43" s="226"/>
      <c r="K43" s="227"/>
    </row>
    <row r="44" spans="1:11" ht="38.25" customHeight="1">
      <c r="A44" s="222" t="s">
        <v>803</v>
      </c>
      <c r="B44" s="136"/>
      <c r="C44" s="223"/>
      <c r="D44" s="224"/>
      <c r="E44" s="136"/>
      <c r="F44" s="228"/>
      <c r="G44" s="229"/>
      <c r="H44" s="229"/>
      <c r="I44" s="230"/>
      <c r="J44" s="231"/>
      <c r="K44" s="232"/>
    </row>
    <row r="45" spans="1:11" ht="38.25" customHeight="1" thickBot="1">
      <c r="A45" s="233" t="s">
        <v>803</v>
      </c>
      <c r="B45" s="182"/>
      <c r="C45" s="234"/>
      <c r="D45" s="235"/>
      <c r="E45" s="182"/>
      <c r="F45" s="236"/>
      <c r="G45" s="237"/>
      <c r="H45" s="237"/>
      <c r="I45" s="238"/>
      <c r="J45" s="239"/>
      <c r="K45" s="240"/>
    </row>
    <row r="46" spans="1:11" s="250" customFormat="1" ht="38.25" customHeight="1" thickBot="1">
      <c r="A46" s="241">
        <v>42860</v>
      </c>
      <c r="B46" s="242">
        <v>42861</v>
      </c>
      <c r="C46" s="241">
        <v>42862</v>
      </c>
      <c r="D46" s="243"/>
      <c r="E46" s="244"/>
      <c r="F46" s="245" t="s">
        <v>804</v>
      </c>
      <c r="G46" s="246"/>
      <c r="H46" s="246" t="s">
        <v>805</v>
      </c>
      <c r="I46" s="247" t="s">
        <v>806</v>
      </c>
      <c r="J46" s="248" t="s">
        <v>807</v>
      </c>
      <c r="K46" s="249" t="s">
        <v>808</v>
      </c>
    </row>
    <row r="47" spans="1:11" ht="38.25" customHeight="1" thickBot="1">
      <c r="A47" s="251" t="s">
        <v>809</v>
      </c>
      <c r="B47" s="252" t="s">
        <v>810</v>
      </c>
      <c r="C47" s="253" t="s">
        <v>811</v>
      </c>
      <c r="D47" s="254" t="s">
        <v>812</v>
      </c>
      <c r="E47" s="255"/>
      <c r="F47" s="256"/>
      <c r="G47" s="257"/>
      <c r="H47" s="257"/>
      <c r="I47" s="258"/>
      <c r="J47" s="259"/>
      <c r="K47" s="260"/>
    </row>
    <row r="48" spans="1:11" ht="38.25" customHeight="1" thickBot="1">
      <c r="A48" s="261" t="s">
        <v>813</v>
      </c>
      <c r="B48" s="261" t="s">
        <v>810</v>
      </c>
      <c r="C48" s="262" t="s">
        <v>814</v>
      </c>
      <c r="D48" s="254" t="s">
        <v>815</v>
      </c>
      <c r="E48" s="255"/>
      <c r="F48" s="256"/>
      <c r="G48" s="257"/>
      <c r="H48" s="257"/>
      <c r="I48" s="258"/>
      <c r="J48" s="259"/>
      <c r="K48" s="260"/>
    </row>
    <row r="49" spans="1:11" ht="38.25" customHeight="1" thickBot="1">
      <c r="A49" s="252" t="s">
        <v>810</v>
      </c>
      <c r="B49" s="252" t="s">
        <v>810</v>
      </c>
      <c r="C49" s="262" t="s">
        <v>811</v>
      </c>
      <c r="D49" s="263" t="s">
        <v>816</v>
      </c>
      <c r="E49" s="136"/>
      <c r="F49" s="224"/>
      <c r="G49" s="223"/>
      <c r="H49" s="223"/>
      <c r="I49" s="225"/>
      <c r="J49" s="226"/>
      <c r="K49" s="227"/>
    </row>
    <row r="50" spans="1:11" ht="38.25" customHeight="1" thickBot="1">
      <c r="A50" s="252" t="s">
        <v>810</v>
      </c>
      <c r="B50" s="252" t="s">
        <v>810</v>
      </c>
      <c r="C50" s="262" t="s">
        <v>811</v>
      </c>
      <c r="D50" s="263" t="s">
        <v>817</v>
      </c>
      <c r="E50" s="136"/>
      <c r="F50" s="224"/>
      <c r="G50" s="223"/>
      <c r="H50" s="223"/>
      <c r="I50" s="225"/>
      <c r="J50" s="226"/>
      <c r="K50" s="227"/>
    </row>
    <row r="51" spans="1:11" ht="38.25" customHeight="1" thickBot="1">
      <c r="A51" s="252" t="s">
        <v>810</v>
      </c>
      <c r="B51" s="252" t="s">
        <v>810</v>
      </c>
      <c r="C51" s="262" t="s">
        <v>811</v>
      </c>
      <c r="D51" s="264" t="s">
        <v>818</v>
      </c>
      <c r="E51" s="136"/>
      <c r="F51" s="224"/>
      <c r="G51" s="223"/>
      <c r="H51" s="223"/>
      <c r="I51" s="225"/>
      <c r="J51" s="226"/>
      <c r="K51" s="227"/>
    </row>
    <row r="52" spans="1:11" ht="38.25" customHeight="1" thickBot="1">
      <c r="A52" s="252" t="s">
        <v>810</v>
      </c>
      <c r="B52" s="252" t="s">
        <v>810</v>
      </c>
      <c r="C52" s="252" t="s">
        <v>811</v>
      </c>
      <c r="D52" s="265" t="s">
        <v>819</v>
      </c>
      <c r="E52" s="136"/>
      <c r="F52" s="228"/>
      <c r="G52" s="229"/>
      <c r="H52" s="229"/>
      <c r="I52" s="230"/>
      <c r="J52" s="266"/>
      <c r="K52" s="232"/>
    </row>
    <row r="53" spans="1:11" ht="38.25" customHeight="1" thickBot="1">
      <c r="A53" s="252" t="s">
        <v>810</v>
      </c>
      <c r="B53" s="252" t="s">
        <v>810</v>
      </c>
      <c r="C53" s="267" t="s">
        <v>810</v>
      </c>
      <c r="D53" s="268" t="s">
        <v>820</v>
      </c>
      <c r="E53" s="136"/>
      <c r="F53" s="228"/>
      <c r="G53" s="229"/>
      <c r="H53" s="229"/>
      <c r="I53" s="230"/>
      <c r="J53" s="266"/>
      <c r="K53" s="232"/>
    </row>
    <row r="54" spans="1:11" ht="38.25" customHeight="1" thickBot="1">
      <c r="A54" s="252" t="s">
        <v>810</v>
      </c>
      <c r="B54" s="252" t="s">
        <v>810</v>
      </c>
      <c r="C54" s="262" t="s">
        <v>810</v>
      </c>
      <c r="D54" s="269" t="s">
        <v>821</v>
      </c>
      <c r="E54" s="136"/>
      <c r="F54" s="228"/>
      <c r="G54" s="229"/>
      <c r="H54" s="229"/>
      <c r="I54" s="230"/>
      <c r="J54" s="266"/>
      <c r="K54" s="232"/>
    </row>
    <row r="55" spans="1:11" ht="38.25" customHeight="1" thickBot="1">
      <c r="A55" s="270"/>
      <c r="B55" s="252" t="s">
        <v>810</v>
      </c>
      <c r="C55" s="270"/>
      <c r="D55" s="271" t="s">
        <v>822</v>
      </c>
      <c r="E55" s="136"/>
      <c r="F55" s="228"/>
      <c r="G55" s="229"/>
      <c r="H55" s="229"/>
      <c r="I55" s="230"/>
      <c r="J55" s="231"/>
      <c r="K55" s="232"/>
    </row>
    <row r="56" spans="1:11" ht="38.25" customHeight="1" thickBot="1">
      <c r="A56" s="270"/>
      <c r="B56" s="252" t="s">
        <v>810</v>
      </c>
      <c r="C56" s="270"/>
      <c r="D56" s="271" t="s">
        <v>823</v>
      </c>
      <c r="E56" s="136"/>
      <c r="F56" s="228"/>
      <c r="G56" s="229"/>
      <c r="H56" s="229"/>
      <c r="I56" s="230"/>
      <c r="J56" s="231"/>
      <c r="K56" s="232"/>
    </row>
    <row r="57" spans="1:11" ht="38.25" customHeight="1">
      <c r="A57" s="222" t="s">
        <v>824</v>
      </c>
      <c r="B57" s="136"/>
      <c r="C57" s="223"/>
      <c r="D57" s="224"/>
      <c r="E57" s="136"/>
      <c r="F57" s="228"/>
      <c r="G57" s="229"/>
      <c r="H57" s="229"/>
      <c r="I57" s="230"/>
      <c r="J57" s="231"/>
      <c r="K57" s="232"/>
    </row>
    <row r="58" spans="1:11" ht="38.25" customHeight="1">
      <c r="A58" s="222" t="s">
        <v>824</v>
      </c>
      <c r="B58" s="136"/>
      <c r="C58" s="223"/>
      <c r="D58" s="224"/>
      <c r="E58" s="136"/>
      <c r="F58" s="228"/>
      <c r="G58" s="229"/>
      <c r="H58" s="229"/>
      <c r="I58" s="230"/>
      <c r="J58" s="231"/>
      <c r="K58" s="232"/>
    </row>
    <row r="59" spans="1:11" ht="38.25" customHeight="1">
      <c r="A59" s="222" t="s">
        <v>824</v>
      </c>
      <c r="B59" s="136"/>
      <c r="C59" s="223"/>
      <c r="D59" s="224"/>
      <c r="E59" s="136"/>
      <c r="F59" s="228"/>
      <c r="G59" s="229"/>
      <c r="H59" s="229"/>
      <c r="I59" s="230"/>
      <c r="J59" s="231"/>
      <c r="K59" s="232"/>
    </row>
    <row r="60" spans="1:11" ht="38.25" customHeight="1">
      <c r="A60" s="222" t="s">
        <v>824</v>
      </c>
      <c r="B60" s="136"/>
      <c r="C60" s="223"/>
      <c r="D60" s="224"/>
      <c r="E60" s="136"/>
      <c r="F60" s="228"/>
      <c r="G60" s="229"/>
      <c r="H60" s="229"/>
      <c r="I60" s="230"/>
      <c r="J60" s="231"/>
      <c r="K60" s="232"/>
    </row>
    <row r="61" spans="1:11" ht="38.25" customHeight="1">
      <c r="A61" s="222" t="s">
        <v>824</v>
      </c>
      <c r="B61" s="136"/>
      <c r="C61" s="223"/>
      <c r="D61" s="224"/>
      <c r="E61" s="136"/>
      <c r="F61" s="228"/>
      <c r="G61" s="229"/>
      <c r="H61" s="229"/>
      <c r="I61" s="230"/>
      <c r="J61" s="231"/>
      <c r="K61" s="272"/>
    </row>
    <row r="62" spans="1:11" ht="38.25" customHeight="1">
      <c r="A62" s="222" t="s">
        <v>824</v>
      </c>
      <c r="B62" s="136"/>
      <c r="C62" s="217"/>
      <c r="D62" s="273"/>
      <c r="E62" s="136"/>
      <c r="F62" s="217"/>
      <c r="G62" s="217"/>
      <c r="H62" s="217"/>
      <c r="I62" s="139"/>
      <c r="J62" s="140"/>
      <c r="K62" s="166"/>
    </row>
    <row r="63" spans="1:11" ht="38.25" customHeight="1" thickBot="1">
      <c r="A63" s="274"/>
      <c r="B63" s="143"/>
      <c r="C63" s="275"/>
      <c r="D63" s="275"/>
      <c r="E63" s="143"/>
      <c r="F63" s="275"/>
      <c r="G63" s="275"/>
      <c r="H63" s="275"/>
      <c r="I63" s="146"/>
      <c r="J63" s="147"/>
      <c r="K63" s="150"/>
    </row>
    <row r="64" spans="1:11" ht="38.25" customHeight="1" thickBot="1">
      <c r="A64" s="276"/>
      <c r="B64" s="277"/>
      <c r="C64" s="278"/>
      <c r="D64" s="278"/>
      <c r="E64" s="277"/>
      <c r="F64" s="278"/>
      <c r="G64" s="278"/>
      <c r="H64" s="278"/>
      <c r="I64" s="279"/>
      <c r="J64" s="280"/>
      <c r="K64" s="281"/>
    </row>
    <row r="65" spans="1:11" ht="38.25" customHeight="1">
      <c r="A65" s="282" t="s">
        <v>825</v>
      </c>
      <c r="B65" s="283"/>
      <c r="C65" s="284"/>
      <c r="D65" s="285"/>
      <c r="E65" s="283"/>
      <c r="F65" s="173" t="s">
        <v>826</v>
      </c>
      <c r="G65" s="174" t="s">
        <v>60</v>
      </c>
      <c r="H65" s="174" t="s">
        <v>827</v>
      </c>
      <c r="I65" s="225" t="s">
        <v>828</v>
      </c>
      <c r="J65" s="286"/>
      <c r="K65" s="287" t="s">
        <v>829</v>
      </c>
    </row>
    <row r="66" spans="1:11" ht="38.25" customHeight="1">
      <c r="A66" s="288"/>
      <c r="B66" s="136"/>
      <c r="C66" s="289"/>
      <c r="D66" s="289"/>
      <c r="E66" s="136"/>
      <c r="F66"/>
      <c r="G66"/>
      <c r="H66"/>
      <c r="I66" s="222" t="s">
        <v>830</v>
      </c>
      <c r="J66" s="290">
        <v>0.28125</v>
      </c>
      <c r="K66" s="291"/>
    </row>
    <row r="67" spans="1:11" ht="38.25" customHeight="1">
      <c r="A67" s="288"/>
      <c r="B67" s="136"/>
      <c r="C67" s="289"/>
      <c r="D67" s="289"/>
      <c r="E67" s="136"/>
      <c r="F67" s="158" t="s">
        <v>831</v>
      </c>
      <c r="G67" s="138" t="s">
        <v>60</v>
      </c>
      <c r="H67" s="172" t="s">
        <v>832</v>
      </c>
      <c r="I67" s="222" t="s">
        <v>833</v>
      </c>
      <c r="J67" s="290">
        <v>0.28125</v>
      </c>
      <c r="K67" s="291" t="s">
        <v>834</v>
      </c>
    </row>
    <row r="68" spans="1:11" ht="38.25" customHeight="1">
      <c r="A68" s="288"/>
      <c r="B68" s="136"/>
      <c r="C68" s="289"/>
      <c r="D68" s="289"/>
      <c r="E68" s="136"/>
      <c r="F68" s="137" t="s">
        <v>835</v>
      </c>
      <c r="G68" s="138" t="s">
        <v>18</v>
      </c>
      <c r="H68" s="138" t="s">
        <v>836</v>
      </c>
      <c r="I68" s="222" t="s">
        <v>837</v>
      </c>
      <c r="J68" s="290">
        <v>0.28125</v>
      </c>
      <c r="K68" s="291" t="s">
        <v>838</v>
      </c>
    </row>
    <row r="69" spans="1:11" ht="38.25" customHeight="1">
      <c r="A69" s="288"/>
      <c r="B69" s="136"/>
      <c r="C69" s="289"/>
      <c r="D69" s="136"/>
      <c r="E69" s="136"/>
      <c r="F69" s="137" t="s">
        <v>839</v>
      </c>
      <c r="G69" s="138" t="s">
        <v>60</v>
      </c>
      <c r="H69" s="138" t="s">
        <v>840</v>
      </c>
      <c r="I69" s="222" t="s">
        <v>841</v>
      </c>
      <c r="J69" s="290">
        <v>0.28125</v>
      </c>
      <c r="K69" s="291" t="s">
        <v>842</v>
      </c>
    </row>
    <row r="70" spans="1:11" ht="38.25" customHeight="1">
      <c r="A70" s="288"/>
      <c r="B70" s="136"/>
      <c r="C70" s="289"/>
      <c r="D70" s="289"/>
      <c r="E70" s="136"/>
      <c r="F70" s="144" t="s">
        <v>843</v>
      </c>
      <c r="G70" s="138" t="s">
        <v>18</v>
      </c>
      <c r="H70" s="145" t="s">
        <v>844</v>
      </c>
      <c r="I70" s="222" t="s">
        <v>845</v>
      </c>
      <c r="J70" s="290">
        <v>0.28125</v>
      </c>
      <c r="K70" s="291" t="s">
        <v>842</v>
      </c>
    </row>
    <row r="71" spans="1:11" ht="38.25" customHeight="1">
      <c r="A71" s="288"/>
      <c r="B71" s="136"/>
      <c r="C71" s="289"/>
      <c r="D71" s="289"/>
      <c r="E71" s="136"/>
      <c r="F71" s="144" t="s">
        <v>846</v>
      </c>
      <c r="G71" s="138" t="s">
        <v>60</v>
      </c>
      <c r="H71" s="145" t="s">
        <v>847</v>
      </c>
      <c r="I71" s="222" t="s">
        <v>848</v>
      </c>
      <c r="J71" s="290" t="s">
        <v>849</v>
      </c>
      <c r="K71" s="291" t="s">
        <v>842</v>
      </c>
    </row>
    <row r="72" spans="1:11" ht="38.25" customHeight="1">
      <c r="A72" s="288"/>
      <c r="B72" s="136"/>
      <c r="C72" s="289"/>
      <c r="D72" s="289"/>
      <c r="E72" s="136"/>
      <c r="F72" s="292" t="s">
        <v>850</v>
      </c>
      <c r="G72" s="293" t="s">
        <v>60</v>
      </c>
      <c r="H72" s="293" t="s">
        <v>851</v>
      </c>
      <c r="I72" s="222" t="s">
        <v>852</v>
      </c>
      <c r="J72" s="290">
        <v>0.28125</v>
      </c>
      <c r="K72" s="291"/>
    </row>
    <row r="73" spans="1:11" ht="38.25" customHeight="1" thickBot="1">
      <c r="A73" s="294"/>
      <c r="B73" s="143"/>
      <c r="C73" s="295"/>
      <c r="D73" s="295"/>
      <c r="E73" s="143"/>
      <c r="F73" s="295"/>
      <c r="G73" s="295"/>
      <c r="H73" s="295"/>
      <c r="I73" s="296" t="s">
        <v>853</v>
      </c>
      <c r="J73" s="297">
        <v>0.28125</v>
      </c>
      <c r="K73" s="298" t="s">
        <v>854</v>
      </c>
    </row>
    <row r="74" spans="1:11" ht="38.25" customHeight="1">
      <c r="A74" s="299" t="s">
        <v>855</v>
      </c>
      <c r="B74" s="300"/>
      <c r="C74" s="301"/>
      <c r="D74" s="301"/>
      <c r="E74" s="300"/>
      <c r="F74" s="301"/>
      <c r="G74" s="301"/>
      <c r="H74" s="301"/>
      <c r="I74" s="302" t="s">
        <v>856</v>
      </c>
      <c r="J74" s="303" t="s">
        <v>857</v>
      </c>
      <c r="K74" s="304"/>
    </row>
    <row r="75" spans="1:11" ht="38.25" customHeight="1">
      <c r="A75" s="305" t="s">
        <v>855</v>
      </c>
      <c r="B75" s="306"/>
      <c r="C75" s="307"/>
      <c r="D75" s="307"/>
      <c r="E75" s="306"/>
      <c r="F75" s="307"/>
      <c r="G75" s="307"/>
      <c r="H75" s="307"/>
      <c r="I75" s="308" t="s">
        <v>858</v>
      </c>
      <c r="J75" s="309" t="s">
        <v>857</v>
      </c>
      <c r="K75" s="310"/>
    </row>
    <row r="76" spans="1:11" ht="38.25" customHeight="1" thickBot="1">
      <c r="A76" s="311" t="s">
        <v>855</v>
      </c>
      <c r="B76" s="312"/>
      <c r="C76" s="313"/>
      <c r="D76" s="314"/>
      <c r="E76" s="312"/>
      <c r="F76" s="315"/>
      <c r="G76" s="316"/>
      <c r="H76" s="316"/>
      <c r="I76" s="317" t="s">
        <v>859</v>
      </c>
      <c r="J76" s="318" t="s">
        <v>860</v>
      </c>
      <c r="K76" s="319"/>
    </row>
    <row r="77" spans="1:11" ht="38.25" customHeight="1">
      <c r="A77" s="320" t="s">
        <v>861</v>
      </c>
      <c r="B77" s="321"/>
      <c r="C77" s="322"/>
      <c r="D77" s="323"/>
      <c r="E77" s="321"/>
      <c r="F77" s="324" t="s">
        <v>862</v>
      </c>
      <c r="G77" s="325" t="s">
        <v>27</v>
      </c>
      <c r="H77" s="325" t="s">
        <v>863</v>
      </c>
      <c r="I77" s="326" t="s">
        <v>864</v>
      </c>
      <c r="J77" s="327"/>
      <c r="K77" s="328" t="s">
        <v>829</v>
      </c>
    </row>
    <row r="78" spans="1:11" ht="38.25" customHeight="1">
      <c r="A78" s="329"/>
      <c r="B78" s="330"/>
      <c r="C78" s="331"/>
      <c r="D78" s="332"/>
      <c r="E78" s="330"/>
      <c r="F78" s="333"/>
      <c r="G78" s="334"/>
      <c r="H78" s="335"/>
      <c r="I78" s="336" t="s">
        <v>830</v>
      </c>
      <c r="J78" s="337">
        <v>0.26041666666666669</v>
      </c>
      <c r="K78" s="338"/>
    </row>
    <row r="79" spans="1:11" ht="38.25" customHeight="1">
      <c r="A79" s="329"/>
      <c r="B79" s="330"/>
      <c r="C79" s="331"/>
      <c r="D79" s="332"/>
      <c r="E79" s="330"/>
      <c r="F79" s="339"/>
      <c r="G79" s="339"/>
      <c r="H79" s="339"/>
      <c r="I79" s="336" t="s">
        <v>865</v>
      </c>
      <c r="J79" s="337">
        <v>0.26041666666666669</v>
      </c>
      <c r="K79" s="338" t="s">
        <v>842</v>
      </c>
    </row>
    <row r="80" spans="1:11" ht="38.25" customHeight="1">
      <c r="A80" s="329"/>
      <c r="B80" s="330"/>
      <c r="C80" s="331"/>
      <c r="D80" s="332"/>
      <c r="E80" s="330"/>
      <c r="F80" s="333"/>
      <c r="G80" s="334"/>
      <c r="H80" s="335"/>
      <c r="I80" s="340" t="s">
        <v>866</v>
      </c>
      <c r="J80" s="337">
        <v>0.26041666666666669</v>
      </c>
      <c r="K80" s="338" t="s">
        <v>842</v>
      </c>
    </row>
    <row r="81" spans="1:11" ht="38.25" customHeight="1">
      <c r="A81" s="329"/>
      <c r="B81" s="330"/>
      <c r="C81" s="331"/>
      <c r="D81" s="332"/>
      <c r="E81" s="330"/>
      <c r="F81" s="137" t="s">
        <v>867</v>
      </c>
      <c r="G81" s="138" t="s">
        <v>27</v>
      </c>
      <c r="H81" s="145" t="s">
        <v>868</v>
      </c>
      <c r="I81" s="341" t="s">
        <v>869</v>
      </c>
      <c r="J81" s="337">
        <v>0.26041666666666669</v>
      </c>
      <c r="K81" s="338" t="s">
        <v>842</v>
      </c>
    </row>
    <row r="82" spans="1:11" ht="38.25" customHeight="1">
      <c r="A82" s="329"/>
      <c r="B82" s="330"/>
      <c r="C82" s="331"/>
      <c r="D82" s="332"/>
      <c r="E82" s="330"/>
      <c r="F82" s="342" t="s">
        <v>870</v>
      </c>
      <c r="G82" s="138" t="s">
        <v>27</v>
      </c>
      <c r="H82" s="145" t="s">
        <v>871</v>
      </c>
      <c r="I82" s="343" t="s">
        <v>872</v>
      </c>
      <c r="J82" s="337">
        <v>0.26041666666666669</v>
      </c>
      <c r="K82" s="338" t="s">
        <v>842</v>
      </c>
    </row>
    <row r="83" spans="1:11" ht="38.25" customHeight="1">
      <c r="A83" s="329"/>
      <c r="B83" s="330"/>
      <c r="C83" s="331"/>
      <c r="D83" s="332"/>
      <c r="E83" s="330"/>
      <c r="F83" s="228"/>
      <c r="G83" s="229"/>
      <c r="H83" s="344"/>
      <c r="I83" s="343" t="s">
        <v>873</v>
      </c>
      <c r="J83" s="337">
        <v>0.26041666666666669</v>
      </c>
      <c r="K83" s="338" t="s">
        <v>842</v>
      </c>
    </row>
    <row r="84" spans="1:11" ht="38.25" customHeight="1">
      <c r="A84" s="329"/>
      <c r="B84" s="330"/>
      <c r="C84" s="331"/>
      <c r="D84" s="332"/>
      <c r="E84" s="330"/>
      <c r="F84" s="339"/>
      <c r="G84" s="339"/>
      <c r="H84" s="339"/>
      <c r="I84" s="343" t="s">
        <v>874</v>
      </c>
      <c r="J84" s="337">
        <v>0.26041666666666669</v>
      </c>
      <c r="K84" s="338" t="s">
        <v>842</v>
      </c>
    </row>
    <row r="85" spans="1:11" ht="38.25" customHeight="1">
      <c r="A85" s="329"/>
      <c r="B85" s="330"/>
      <c r="C85" s="331"/>
      <c r="D85" s="332"/>
      <c r="E85" s="330"/>
      <c r="F85" s="339"/>
      <c r="G85" s="339"/>
      <c r="H85" s="339"/>
      <c r="I85" s="343" t="s">
        <v>875</v>
      </c>
      <c r="J85" s="337">
        <v>0.26041666666666669</v>
      </c>
      <c r="K85" s="338" t="s">
        <v>842</v>
      </c>
    </row>
    <row r="86" spans="1:11" ht="38.25" customHeight="1">
      <c r="A86" s="329"/>
      <c r="B86" s="330"/>
      <c r="C86" s="331"/>
      <c r="D86" s="332"/>
      <c r="E86" s="330"/>
      <c r="F86" s="339"/>
      <c r="G86" s="339"/>
      <c r="H86" s="339"/>
      <c r="I86" s="343" t="s">
        <v>876</v>
      </c>
      <c r="J86" s="337">
        <v>0.26041666666666669</v>
      </c>
      <c r="K86" s="338" t="s">
        <v>842</v>
      </c>
    </row>
    <row r="87" spans="1:11" ht="38.25" customHeight="1">
      <c r="A87" s="329"/>
      <c r="B87" s="330"/>
      <c r="C87" s="331"/>
      <c r="D87" s="332"/>
      <c r="E87" s="345"/>
      <c r="F87" s="332"/>
      <c r="G87" s="332"/>
      <c r="H87" s="332"/>
      <c r="I87" s="343" t="s">
        <v>877</v>
      </c>
      <c r="J87" s="337">
        <v>0.26041666666666669</v>
      </c>
      <c r="K87" s="338" t="s">
        <v>842</v>
      </c>
    </row>
    <row r="88" spans="1:11" ht="38.25" customHeight="1">
      <c r="A88" s="329"/>
      <c r="B88" s="330"/>
      <c r="C88" s="331"/>
      <c r="D88" s="332"/>
      <c r="E88" s="345"/>
      <c r="F88" s="137" t="s">
        <v>878</v>
      </c>
      <c r="G88" s="138" t="s">
        <v>27</v>
      </c>
      <c r="H88" s="138" t="s">
        <v>879</v>
      </c>
      <c r="I88" s="336" t="s">
        <v>880</v>
      </c>
      <c r="J88" s="337">
        <v>0.26041666666666669</v>
      </c>
      <c r="K88" s="338" t="s">
        <v>842</v>
      </c>
    </row>
    <row r="89" spans="1:11" ht="38.25" customHeight="1">
      <c r="A89" s="329"/>
      <c r="B89" s="330"/>
      <c r="C89" s="331"/>
      <c r="D89" s="332"/>
      <c r="E89" s="345"/>
      <c r="F89" s="332"/>
      <c r="G89" s="332"/>
      <c r="H89" s="332"/>
      <c r="I89" s="336" t="s">
        <v>880</v>
      </c>
      <c r="J89" s="337">
        <v>0.26041666666666669</v>
      </c>
      <c r="K89" s="338" t="s">
        <v>842</v>
      </c>
    </row>
    <row r="90" spans="1:11" ht="38.25" customHeight="1">
      <c r="A90" s="329"/>
      <c r="B90" s="330"/>
      <c r="C90" s="331"/>
      <c r="D90" s="332"/>
      <c r="E90" s="345"/>
      <c r="F90" s="346" t="s">
        <v>881</v>
      </c>
      <c r="G90" s="347" t="s">
        <v>27</v>
      </c>
      <c r="H90" s="145" t="s">
        <v>882</v>
      </c>
      <c r="I90" s="336" t="s">
        <v>883</v>
      </c>
      <c r="J90" s="337">
        <v>0.26041666666666669</v>
      </c>
      <c r="K90" s="338" t="s">
        <v>842</v>
      </c>
    </row>
    <row r="91" spans="1:11" ht="38.25" customHeight="1">
      <c r="A91" s="329"/>
      <c r="B91" s="330"/>
      <c r="C91" s="331"/>
      <c r="D91" s="332"/>
      <c r="E91" s="345"/>
      <c r="F91" s="348" t="s">
        <v>884</v>
      </c>
      <c r="G91" s="349" t="s">
        <v>27</v>
      </c>
      <c r="H91" s="350" t="s">
        <v>885</v>
      </c>
      <c r="I91" s="336" t="s">
        <v>886</v>
      </c>
      <c r="J91" s="337">
        <v>0.26041666666666669</v>
      </c>
      <c r="K91" s="338" t="s">
        <v>842</v>
      </c>
    </row>
    <row r="92" spans="1:11" ht="38.25" customHeight="1">
      <c r="A92" s="329"/>
      <c r="B92" s="330"/>
      <c r="C92" s="331"/>
      <c r="D92" s="332"/>
      <c r="E92" s="330"/>
      <c r="F92" s="351" t="s">
        <v>887</v>
      </c>
      <c r="G92" s="349" t="s">
        <v>27</v>
      </c>
      <c r="H92" s="352" t="s">
        <v>888</v>
      </c>
      <c r="I92" s="336" t="s">
        <v>889</v>
      </c>
      <c r="J92" s="337">
        <v>0.26041666666666669</v>
      </c>
      <c r="K92" s="338" t="s">
        <v>842</v>
      </c>
    </row>
    <row r="93" spans="1:11" ht="38.25" customHeight="1">
      <c r="A93" s="329"/>
      <c r="B93" s="330"/>
      <c r="C93" s="331"/>
      <c r="D93" s="332"/>
      <c r="E93" s="330"/>
      <c r="F93" s="137" t="s">
        <v>878</v>
      </c>
      <c r="G93" s="138" t="s">
        <v>27</v>
      </c>
      <c r="H93" s="138" t="s">
        <v>879</v>
      </c>
      <c r="I93" s="336" t="s">
        <v>890</v>
      </c>
      <c r="J93" s="337">
        <v>0.26041666666666669</v>
      </c>
      <c r="K93" s="338" t="s">
        <v>842</v>
      </c>
    </row>
    <row r="94" spans="1:11" ht="38.25" customHeight="1" thickBot="1">
      <c r="A94" s="311" t="s">
        <v>891</v>
      </c>
      <c r="B94" s="353"/>
      <c r="C94" s="354"/>
      <c r="D94" s="355"/>
      <c r="E94" s="353"/>
      <c r="F94" s="356"/>
      <c r="G94" s="356"/>
      <c r="H94" s="356"/>
      <c r="I94" s="317" t="s">
        <v>859</v>
      </c>
      <c r="J94" s="318" t="s">
        <v>860</v>
      </c>
      <c r="K94" s="357"/>
    </row>
    <row r="95" spans="1:11" ht="38.25" customHeight="1" thickBot="1">
      <c r="A95" s="358"/>
      <c r="B95" s="277"/>
      <c r="C95" s="359"/>
      <c r="D95" s="360"/>
      <c r="E95" s="277"/>
      <c r="F95" s="361"/>
      <c r="G95" s="361"/>
      <c r="H95" s="361"/>
      <c r="I95" s="362"/>
      <c r="J95" s="363"/>
      <c r="K95" s="364"/>
    </row>
    <row r="96" spans="1:11" ht="38.25" customHeight="1" thickBot="1">
      <c r="A96" s="365" t="s">
        <v>892</v>
      </c>
      <c r="B96" s="366"/>
      <c r="C96" s="367"/>
      <c r="D96" s="368"/>
      <c r="E96" s="366"/>
      <c r="F96" s="369"/>
      <c r="G96" s="370"/>
      <c r="H96" s="370"/>
      <c r="I96" s="371"/>
      <c r="J96" s="372"/>
      <c r="K96" s="373"/>
    </row>
    <row r="97" spans="1:11" ht="38.25" customHeight="1">
      <c r="A97" s="374" t="s">
        <v>893</v>
      </c>
      <c r="B97" s="212"/>
      <c r="C97" s="213"/>
      <c r="D97" s="214"/>
      <c r="E97" s="212"/>
      <c r="F97" s="375" t="s">
        <v>894</v>
      </c>
      <c r="G97" s="145" t="s">
        <v>224</v>
      </c>
      <c r="H97" s="376" t="s">
        <v>895</v>
      </c>
      <c r="I97" s="377"/>
      <c r="J97" s="378" t="s">
        <v>896</v>
      </c>
      <c r="K97" s="379"/>
    </row>
    <row r="98" spans="1:11" ht="38.25" customHeight="1">
      <c r="A98" s="380"/>
      <c r="B98" s="152" t="s">
        <v>701</v>
      </c>
      <c r="C98" s="135" t="s">
        <v>702</v>
      </c>
      <c r="D98" s="135" t="s">
        <v>703</v>
      </c>
      <c r="E98" s="136"/>
      <c r="F98" s="381" t="s">
        <v>704</v>
      </c>
      <c r="G98" s="161" t="s">
        <v>27</v>
      </c>
      <c r="H98" s="382" t="s">
        <v>705</v>
      </c>
      <c r="I98" s="383"/>
      <c r="J98" s="384"/>
      <c r="K98" s="385"/>
    </row>
    <row r="99" spans="1:11" ht="38.25" customHeight="1">
      <c r="A99" s="386"/>
      <c r="B99" s="136"/>
      <c r="C99" s="206"/>
      <c r="D99" s="207"/>
      <c r="E99" s="136"/>
      <c r="F99" s="387"/>
      <c r="G99" s="388"/>
      <c r="H99" s="389"/>
      <c r="I99" s="390"/>
      <c r="J99" s="391"/>
      <c r="K99" s="392"/>
    </row>
    <row r="100" spans="1:11" ht="38.25" customHeight="1" thickBot="1">
      <c r="A100" s="393"/>
      <c r="B100" s="182"/>
      <c r="C100" s="211"/>
      <c r="D100" s="181"/>
      <c r="E100" s="182"/>
      <c r="F100" s="394"/>
      <c r="G100" s="395"/>
      <c r="H100" s="396"/>
      <c r="I100" s="397"/>
      <c r="J100" s="398"/>
      <c r="K100" s="399"/>
    </row>
    <row r="101" spans="1:11" ht="38.25" customHeight="1">
      <c r="A101" s="374" t="s">
        <v>897</v>
      </c>
      <c r="B101" s="212"/>
      <c r="C101" s="213"/>
      <c r="D101" s="214"/>
      <c r="E101" s="212"/>
      <c r="F101" s="173" t="s">
        <v>898</v>
      </c>
      <c r="G101" s="400" t="s">
        <v>160</v>
      </c>
      <c r="H101" s="174" t="s">
        <v>899</v>
      </c>
      <c r="I101" s="377"/>
      <c r="J101" s="378">
        <v>0.32291666666666669</v>
      </c>
      <c r="K101" s="401"/>
    </row>
    <row r="102" spans="1:11" ht="38.25" customHeight="1">
      <c r="A102" s="402"/>
      <c r="B102" s="136"/>
      <c r="C102" s="206"/>
      <c r="D102" s="207"/>
      <c r="E102" s="136"/>
      <c r="F102" s="137" t="s">
        <v>900</v>
      </c>
      <c r="G102" s="138" t="s">
        <v>160</v>
      </c>
      <c r="H102" s="138" t="s">
        <v>901</v>
      </c>
      <c r="I102" s="403"/>
      <c r="J102" s="404"/>
      <c r="K102" s="405"/>
    </row>
    <row r="103" spans="1:11" ht="38.25" customHeight="1" thickBot="1">
      <c r="A103" s="406"/>
      <c r="B103" s="182"/>
      <c r="C103" s="211"/>
      <c r="D103" s="181"/>
      <c r="E103" s="182"/>
      <c r="F103" s="394"/>
      <c r="G103" s="395"/>
      <c r="H103" s="396"/>
      <c r="I103" s="407"/>
      <c r="J103" s="398"/>
      <c r="K103" s="408"/>
    </row>
    <row r="104" spans="1:11" ht="38.25" customHeight="1">
      <c r="A104" s="374" t="s">
        <v>902</v>
      </c>
      <c r="B104" s="170" t="s">
        <v>734</v>
      </c>
      <c r="C104" s="171" t="s">
        <v>735</v>
      </c>
      <c r="D104" s="135" t="s">
        <v>736</v>
      </c>
      <c r="E104" s="212"/>
      <c r="F104" s="381" t="s">
        <v>903</v>
      </c>
      <c r="G104" s="161" t="s">
        <v>18</v>
      </c>
      <c r="H104" s="382" t="s">
        <v>904</v>
      </c>
      <c r="I104" s="409"/>
      <c r="J104" s="378">
        <v>0.27083333333333331</v>
      </c>
      <c r="K104" s="401"/>
    </row>
    <row r="105" spans="1:11" ht="38.25" customHeight="1">
      <c r="A105" s="410"/>
      <c r="B105" s="136"/>
      <c r="C105" s="206"/>
      <c r="D105" s="207"/>
      <c r="E105" s="136"/>
      <c r="I105" s="135"/>
      <c r="J105" s="384"/>
      <c r="K105" s="411"/>
    </row>
    <row r="106" spans="1:11" ht="38.25" customHeight="1" thickBot="1">
      <c r="A106" s="412"/>
      <c r="B106" s="182"/>
      <c r="C106" s="211"/>
      <c r="D106" s="181"/>
      <c r="E106" s="182"/>
      <c r="F106" s="394"/>
      <c r="G106" s="395"/>
      <c r="H106" s="396"/>
      <c r="I106" s="407"/>
      <c r="J106" s="413"/>
      <c r="K106" s="408"/>
    </row>
  </sheetData>
  <customSheetViews>
    <customSheetView guid="{B3431D14-DA1D-42CD-AECD-DC76F932C18F}" scale="80" topLeftCell="A22">
      <selection activeCell="C21" sqref="C21"/>
      <pageSetup paperSize="9" scale="27" orientation="portrait"/>
    </customSheetView>
    <customSheetView guid="{D4656EEE-F1F0-44C0-BACB-E77B48D5A874}" scale="80">
      <selection activeCell="B20" sqref="B20"/>
      <pageSetup paperSize="9" scale="27" orientation="portrait"/>
    </customSheetView>
    <customSheetView guid="{BA59269D-00FA-4384-AE03-5E329FB0A2F3}" scale="80">
      <selection activeCell="B20" sqref="B20"/>
      <pageSetup paperSize="9" scale="27" orientation="portrait"/>
    </customSheetView>
    <customSheetView guid="{97C7C10C-C958-4BBD-9330-BBF29A91CAB6}" scale="80">
      <selection activeCell="B20" sqref="B20"/>
      <pageSetup paperSize="9" scale="27" orientation="portrait"/>
    </customSheetView>
    <customSheetView guid="{7D60AAE2-A0A1-41DC-9D9C-F6707F914EC6}" scale="80">
      <selection activeCell="G63" sqref="G63"/>
      <pageSetup paperSize="9" scale="27" orientation="portrait"/>
    </customSheetView>
    <customSheetView guid="{EDCD6C43-2E68-E544-A819-E89E2EF03960}" scale="80">
      <selection activeCell="C21" sqref="C21"/>
      <pageSetup paperSize="9" scale="27" orientation="portrait"/>
    </customSheetView>
  </customSheetViews>
  <mergeCells count="2">
    <mergeCell ref="A1:K1"/>
    <mergeCell ref="A2:K2"/>
  </mergeCells>
  <phoneticPr fontId="82" type="noConversion"/>
  <pageMargins left="0.75" right="0.75" top="1" bottom="1" header="0.5" footer="0.5"/>
  <pageSetup paperSize="9" scale="27"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10" zoomScale="80" zoomScaleNormal="80" zoomScalePageLayoutView="80" workbookViewId="0">
      <selection activeCell="D30" sqref="D30"/>
    </sheetView>
  </sheetViews>
  <sheetFormatPr baseColWidth="10" defaultColWidth="8.83203125" defaultRowHeight="36" customHeight="1" x14ac:dyDescent="0"/>
  <cols>
    <col min="2" max="2" width="29" customWidth="1"/>
    <col min="3" max="3" width="42.6640625" customWidth="1"/>
    <col min="4" max="4" width="47" customWidth="1"/>
    <col min="5" max="5" width="10.5" customWidth="1"/>
    <col min="6" max="6" width="10.33203125" customWidth="1"/>
    <col min="7" max="7" width="18.83203125" customWidth="1"/>
    <col min="8" max="8" width="14.6640625" customWidth="1"/>
    <col min="9" max="9" width="16" customWidth="1"/>
    <col min="10" max="10" width="15.1640625" customWidth="1"/>
    <col min="11" max="11" width="40.1640625" customWidth="1"/>
    <col min="13" max="13" width="18.1640625" customWidth="1"/>
  </cols>
  <sheetData>
    <row r="1" spans="1:14" ht="36" customHeight="1" thickBot="1">
      <c r="A1" s="759" t="s">
        <v>0</v>
      </c>
      <c r="B1" s="760"/>
      <c r="C1" s="760"/>
      <c r="D1" s="760"/>
      <c r="E1" s="760"/>
      <c r="F1" s="760"/>
      <c r="G1" s="760" t="s">
        <v>466</v>
      </c>
      <c r="H1" s="760"/>
      <c r="I1" s="760"/>
      <c r="J1" s="761"/>
      <c r="K1" s="762"/>
    </row>
    <row r="2" spans="1:14" ht="36" customHeight="1" thickBot="1">
      <c r="A2" s="1" t="s">
        <v>2</v>
      </c>
      <c r="B2" s="2" t="s">
        <v>3</v>
      </c>
      <c r="C2" s="2" t="s">
        <v>4</v>
      </c>
      <c r="D2" s="3" t="s">
        <v>5</v>
      </c>
      <c r="E2" s="2" t="s">
        <v>6</v>
      </c>
      <c r="F2" s="2" t="s">
        <v>7</v>
      </c>
      <c r="G2" s="2" t="s">
        <v>8</v>
      </c>
      <c r="H2" s="2" t="s">
        <v>9</v>
      </c>
      <c r="I2" s="2" t="s">
        <v>10</v>
      </c>
      <c r="J2" s="2" t="s">
        <v>11</v>
      </c>
      <c r="K2" s="4" t="s">
        <v>12</v>
      </c>
      <c r="M2" s="5" t="s">
        <v>13</v>
      </c>
      <c r="N2" s="5">
        <v>56</v>
      </c>
    </row>
    <row r="3" spans="1:14" ht="36" customHeight="1">
      <c r="A3" s="41">
        <v>56</v>
      </c>
      <c r="B3" s="41" t="s">
        <v>521</v>
      </c>
      <c r="C3" s="41"/>
      <c r="D3" s="42"/>
      <c r="E3" s="41"/>
      <c r="F3" s="41"/>
      <c r="G3" s="41"/>
      <c r="H3" s="41"/>
      <c r="I3" s="43"/>
      <c r="J3" s="43"/>
      <c r="K3" s="41" t="s">
        <v>522</v>
      </c>
      <c r="M3" s="11" t="s">
        <v>22</v>
      </c>
      <c r="N3" s="11">
        <f>N2-N14</f>
        <v>4</v>
      </c>
    </row>
    <row r="4" spans="1:14" ht="36" customHeight="1">
      <c r="A4" s="12">
        <v>1</v>
      </c>
      <c r="B4" s="13" t="s">
        <v>132</v>
      </c>
      <c r="C4" s="13" t="s">
        <v>523</v>
      </c>
      <c r="D4" s="14" t="s">
        <v>524</v>
      </c>
      <c r="E4" s="13">
        <v>2</v>
      </c>
      <c r="F4" s="13">
        <v>1</v>
      </c>
      <c r="G4" s="13" t="s">
        <v>160</v>
      </c>
      <c r="H4" s="13" t="s">
        <v>471</v>
      </c>
      <c r="I4" s="15">
        <v>42861</v>
      </c>
      <c r="J4" s="13" t="s">
        <v>525</v>
      </c>
      <c r="K4" s="12"/>
      <c r="M4" t="s">
        <v>28</v>
      </c>
      <c r="N4">
        <f>SUMIFS(E:E,G:G,"CTT")</f>
        <v>27</v>
      </c>
    </row>
    <row r="5" spans="1:14" ht="36" customHeight="1">
      <c r="A5" s="6">
        <v>2</v>
      </c>
      <c r="B5" s="8" t="s">
        <v>132</v>
      </c>
      <c r="C5" s="24" t="s">
        <v>526</v>
      </c>
      <c r="D5" s="9" t="s">
        <v>527</v>
      </c>
      <c r="E5" s="8">
        <v>8</v>
      </c>
      <c r="F5" s="8">
        <v>3</v>
      </c>
      <c r="G5" s="6" t="s">
        <v>160</v>
      </c>
      <c r="H5" s="8" t="s">
        <v>471</v>
      </c>
      <c r="I5" s="10">
        <v>42861</v>
      </c>
      <c r="J5" s="8" t="s">
        <v>528</v>
      </c>
      <c r="K5" s="6"/>
      <c r="M5" t="s">
        <v>33</v>
      </c>
      <c r="N5">
        <f>SUMIFS(E:E,G:G,"FLU")</f>
        <v>0</v>
      </c>
    </row>
    <row r="6" spans="1:14" ht="36" customHeight="1">
      <c r="A6" s="12">
        <v>3</v>
      </c>
      <c r="B6" s="8" t="s">
        <v>132</v>
      </c>
      <c r="C6" s="13" t="s">
        <v>532</v>
      </c>
      <c r="D6" s="14" t="s">
        <v>533</v>
      </c>
      <c r="E6" s="13">
        <v>3</v>
      </c>
      <c r="F6" s="13">
        <v>1</v>
      </c>
      <c r="G6" s="13" t="s">
        <v>160</v>
      </c>
      <c r="H6" s="8" t="s">
        <v>471</v>
      </c>
      <c r="I6" s="10">
        <v>42861</v>
      </c>
      <c r="J6" s="8" t="s">
        <v>534</v>
      </c>
      <c r="K6" s="12"/>
      <c r="M6" t="s">
        <v>38</v>
      </c>
      <c r="N6">
        <f>SUMIFS(E:E,G:G,"JCC")</f>
        <v>25</v>
      </c>
    </row>
    <row r="7" spans="1:14" ht="36" customHeight="1">
      <c r="A7" s="6">
        <v>4</v>
      </c>
      <c r="B7" s="8" t="s">
        <v>101</v>
      </c>
      <c r="C7" s="8" t="s">
        <v>535</v>
      </c>
      <c r="D7" s="9" t="s">
        <v>536</v>
      </c>
      <c r="E7" s="8">
        <v>6</v>
      </c>
      <c r="F7" s="8">
        <v>2</v>
      </c>
      <c r="G7" s="52" t="s">
        <v>160</v>
      </c>
      <c r="H7" s="8" t="s">
        <v>471</v>
      </c>
      <c r="I7" s="10">
        <v>42861</v>
      </c>
      <c r="J7" s="8" t="s">
        <v>145</v>
      </c>
      <c r="K7" s="6"/>
      <c r="M7" t="s">
        <v>43</v>
      </c>
      <c r="N7">
        <f>SUMIFS(E:E,G:G,"EDI")</f>
        <v>0</v>
      </c>
    </row>
    <row r="8" spans="1:14" ht="36" customHeight="1">
      <c r="A8" s="12">
        <v>5</v>
      </c>
      <c r="B8" s="8" t="s">
        <v>101</v>
      </c>
      <c r="C8" s="8" t="s">
        <v>537</v>
      </c>
      <c r="D8" s="9" t="s">
        <v>538</v>
      </c>
      <c r="E8" s="8">
        <v>3</v>
      </c>
      <c r="F8" s="8">
        <v>1</v>
      </c>
      <c r="G8" s="6" t="s">
        <v>60</v>
      </c>
      <c r="H8" s="8" t="s">
        <v>471</v>
      </c>
      <c r="I8" s="10">
        <v>42861</v>
      </c>
      <c r="J8" s="13" t="s">
        <v>145</v>
      </c>
      <c r="K8" s="12"/>
      <c r="M8" t="s">
        <v>44</v>
      </c>
      <c r="N8">
        <f>SUMIFS(E:E,G:G,"par")</f>
        <v>0</v>
      </c>
    </row>
    <row r="9" spans="1:14" ht="36" customHeight="1">
      <c r="A9" s="6">
        <v>6</v>
      </c>
      <c r="B9" s="8" t="s">
        <v>101</v>
      </c>
      <c r="C9" s="13" t="s">
        <v>539</v>
      </c>
      <c r="D9" s="14" t="s">
        <v>540</v>
      </c>
      <c r="E9" s="13">
        <v>3</v>
      </c>
      <c r="F9" s="13">
        <v>1</v>
      </c>
      <c r="G9" s="13" t="s">
        <v>60</v>
      </c>
      <c r="H9" s="13" t="s">
        <v>471</v>
      </c>
      <c r="I9" s="15">
        <v>42861</v>
      </c>
      <c r="J9" s="13" t="s">
        <v>145</v>
      </c>
      <c r="K9" s="12"/>
      <c r="M9" t="s">
        <v>45</v>
      </c>
      <c r="N9">
        <f>SUMIFS(E:E,G:G,"phi")</f>
        <v>0</v>
      </c>
    </row>
    <row r="10" spans="1:14" ht="36" customHeight="1">
      <c r="A10" s="12">
        <v>7</v>
      </c>
      <c r="B10" s="8" t="s">
        <v>101</v>
      </c>
      <c r="C10" s="8" t="s">
        <v>541</v>
      </c>
      <c r="D10" s="9" t="s">
        <v>542</v>
      </c>
      <c r="E10" s="8">
        <v>3</v>
      </c>
      <c r="F10" s="8">
        <v>1</v>
      </c>
      <c r="G10" s="8" t="s">
        <v>60</v>
      </c>
      <c r="H10" s="8" t="s">
        <v>471</v>
      </c>
      <c r="I10" s="10">
        <v>42861</v>
      </c>
      <c r="J10" s="10" t="s">
        <v>145</v>
      </c>
      <c r="K10" s="6"/>
      <c r="M10" t="s">
        <v>47</v>
      </c>
      <c r="N10">
        <f>SUMIFS(E:E,G:G,"BRK")</f>
        <v>0</v>
      </c>
    </row>
    <row r="11" spans="1:14" ht="36" customHeight="1">
      <c r="A11" s="6">
        <v>8</v>
      </c>
      <c r="B11" s="8" t="s">
        <v>301</v>
      </c>
      <c r="C11" s="24" t="s">
        <v>543</v>
      </c>
      <c r="D11" s="9" t="s">
        <v>544</v>
      </c>
      <c r="E11" s="8">
        <v>1</v>
      </c>
      <c r="F11" s="8">
        <v>1</v>
      </c>
      <c r="G11" s="6" t="s">
        <v>60</v>
      </c>
      <c r="H11" s="8" t="s">
        <v>471</v>
      </c>
      <c r="I11" s="10">
        <v>42861</v>
      </c>
      <c r="J11" s="13" t="s">
        <v>545</v>
      </c>
      <c r="K11" s="12"/>
      <c r="M11" s="20" t="s">
        <v>48</v>
      </c>
      <c r="N11" s="20">
        <f>SUMIFS(E:E,G:G,"SPC")</f>
        <v>0</v>
      </c>
    </row>
    <row r="12" spans="1:14" ht="36" customHeight="1">
      <c r="A12" s="12">
        <v>9</v>
      </c>
      <c r="B12" s="8" t="s">
        <v>301</v>
      </c>
      <c r="C12" s="26" t="s">
        <v>546</v>
      </c>
      <c r="D12" s="14" t="s">
        <v>547</v>
      </c>
      <c r="E12" s="13">
        <v>1</v>
      </c>
      <c r="F12" s="13">
        <v>1</v>
      </c>
      <c r="G12" s="13" t="s">
        <v>60</v>
      </c>
      <c r="H12" s="13" t="s">
        <v>471</v>
      </c>
      <c r="I12" s="15">
        <v>42861</v>
      </c>
      <c r="J12" s="13" t="s">
        <v>548</v>
      </c>
      <c r="K12" s="12"/>
      <c r="M12" s="21" t="s">
        <v>49</v>
      </c>
      <c r="N12" s="21">
        <f>SUMIFS(E:E,G:G,"H")</f>
        <v>0</v>
      </c>
    </row>
    <row r="13" spans="1:14" ht="36" customHeight="1">
      <c r="A13" s="6">
        <v>10</v>
      </c>
      <c r="B13" s="8" t="s">
        <v>301</v>
      </c>
      <c r="C13" s="24" t="s">
        <v>549</v>
      </c>
      <c r="D13" s="9" t="s">
        <v>550</v>
      </c>
      <c r="E13" s="8">
        <v>3</v>
      </c>
      <c r="F13" s="8">
        <v>1</v>
      </c>
      <c r="G13" s="8" t="s">
        <v>60</v>
      </c>
      <c r="H13" s="8" t="s">
        <v>471</v>
      </c>
      <c r="I13" s="10">
        <v>42861</v>
      </c>
      <c r="J13" s="8" t="s">
        <v>551</v>
      </c>
      <c r="K13" s="6"/>
      <c r="M13" s="21"/>
      <c r="N13" s="21"/>
    </row>
    <row r="14" spans="1:14" ht="36" customHeight="1">
      <c r="A14" s="12">
        <v>11</v>
      </c>
      <c r="B14" s="8" t="s">
        <v>101</v>
      </c>
      <c r="C14" s="13" t="s">
        <v>552</v>
      </c>
      <c r="D14" s="14" t="s">
        <v>553</v>
      </c>
      <c r="E14" s="13">
        <v>2</v>
      </c>
      <c r="F14" s="13">
        <v>1</v>
      </c>
      <c r="G14" s="13" t="s">
        <v>60</v>
      </c>
      <c r="H14" s="8" t="s">
        <v>471</v>
      </c>
      <c r="I14" s="10">
        <v>42861</v>
      </c>
      <c r="J14" s="8" t="s">
        <v>145</v>
      </c>
      <c r="K14" s="12"/>
      <c r="M14" s="22" t="s">
        <v>50</v>
      </c>
      <c r="N14" s="22">
        <f>SUM(M4:N12)</f>
        <v>52</v>
      </c>
    </row>
    <row r="15" spans="1:14" ht="36" customHeight="1">
      <c r="A15" s="6">
        <v>12</v>
      </c>
      <c r="B15" s="8" t="s">
        <v>101</v>
      </c>
      <c r="C15" s="13" t="s">
        <v>554</v>
      </c>
      <c r="D15" s="14" t="s">
        <v>555</v>
      </c>
      <c r="E15" s="13">
        <v>1</v>
      </c>
      <c r="F15" s="13">
        <v>1</v>
      </c>
      <c r="G15" s="57" t="s">
        <v>60</v>
      </c>
      <c r="H15" s="8" t="s">
        <v>471</v>
      </c>
      <c r="I15" s="10">
        <v>42861</v>
      </c>
      <c r="J15" s="8" t="s">
        <v>145</v>
      </c>
      <c r="K15" s="12"/>
    </row>
    <row r="16" spans="1:14" ht="36" customHeight="1">
      <c r="A16" s="12">
        <v>13</v>
      </c>
      <c r="B16" s="8" t="s">
        <v>101</v>
      </c>
      <c r="C16" s="13" t="s">
        <v>556</v>
      </c>
      <c r="D16" s="14" t="s">
        <v>557</v>
      </c>
      <c r="E16" s="13">
        <v>3</v>
      </c>
      <c r="F16" s="13">
        <v>1</v>
      </c>
      <c r="G16" s="57" t="s">
        <v>60</v>
      </c>
      <c r="H16" s="8" t="s">
        <v>471</v>
      </c>
      <c r="I16" s="10">
        <v>42861</v>
      </c>
      <c r="J16" s="8" t="s">
        <v>145</v>
      </c>
      <c r="K16" s="12"/>
      <c r="M16" s="23" t="s">
        <v>507</v>
      </c>
    </row>
    <row r="17" spans="1:13" ht="36" customHeight="1">
      <c r="A17" s="6">
        <v>14</v>
      </c>
      <c r="B17" s="8" t="s">
        <v>132</v>
      </c>
      <c r="C17" s="8" t="s">
        <v>558</v>
      </c>
      <c r="D17" s="9" t="s">
        <v>559</v>
      </c>
      <c r="E17" s="8">
        <v>3</v>
      </c>
      <c r="F17" s="8">
        <v>1</v>
      </c>
      <c r="G17" s="6" t="s">
        <v>60</v>
      </c>
      <c r="H17" s="8" t="s">
        <v>471</v>
      </c>
      <c r="I17" s="10">
        <v>42861</v>
      </c>
      <c r="J17" s="8" t="s">
        <v>560</v>
      </c>
      <c r="K17" s="6"/>
      <c r="M17" s="108" t="s">
        <v>510</v>
      </c>
    </row>
    <row r="18" spans="1:13" ht="36" customHeight="1">
      <c r="A18" s="12">
        <v>15</v>
      </c>
      <c r="B18" s="8" t="s">
        <v>101</v>
      </c>
      <c r="C18" s="13" t="s">
        <v>561</v>
      </c>
      <c r="D18" s="14" t="s">
        <v>562</v>
      </c>
      <c r="E18" s="13">
        <v>4</v>
      </c>
      <c r="F18" s="13">
        <v>1</v>
      </c>
      <c r="G18" s="13" t="s">
        <v>160</v>
      </c>
      <c r="H18" s="8" t="s">
        <v>471</v>
      </c>
      <c r="I18" s="10">
        <v>42861</v>
      </c>
      <c r="J18" s="8" t="s">
        <v>145</v>
      </c>
      <c r="K18" s="12"/>
      <c r="M18" t="s">
        <v>513</v>
      </c>
    </row>
    <row r="19" spans="1:13" ht="36" customHeight="1">
      <c r="A19" s="6">
        <v>16</v>
      </c>
      <c r="B19" s="8" t="s">
        <v>101</v>
      </c>
      <c r="C19" s="13" t="s">
        <v>563</v>
      </c>
      <c r="D19" s="14" t="s">
        <v>564</v>
      </c>
      <c r="E19" s="13">
        <v>2</v>
      </c>
      <c r="F19" s="13">
        <v>1</v>
      </c>
      <c r="G19" s="13" t="s">
        <v>160</v>
      </c>
      <c r="H19" s="8" t="s">
        <v>471</v>
      </c>
      <c r="I19" s="10">
        <v>42861</v>
      </c>
      <c r="J19" s="8" t="s">
        <v>145</v>
      </c>
      <c r="K19" s="13"/>
      <c r="M19" t="s">
        <v>516</v>
      </c>
    </row>
    <row r="20" spans="1:13" ht="36" customHeight="1">
      <c r="A20" s="12">
        <v>17</v>
      </c>
      <c r="B20" s="8" t="s">
        <v>101</v>
      </c>
      <c r="C20" s="13" t="s">
        <v>514</v>
      </c>
      <c r="D20" s="14" t="s">
        <v>515</v>
      </c>
      <c r="E20" s="13">
        <v>2</v>
      </c>
      <c r="F20" s="13">
        <v>1</v>
      </c>
      <c r="G20" s="13" t="s">
        <v>60</v>
      </c>
      <c r="H20" s="8" t="s">
        <v>471</v>
      </c>
      <c r="I20" s="10">
        <v>42861</v>
      </c>
      <c r="J20" s="8" t="s">
        <v>145</v>
      </c>
      <c r="K20" s="12"/>
    </row>
    <row r="21" spans="1:13" ht="36" customHeight="1">
      <c r="A21" s="6">
        <v>18</v>
      </c>
      <c r="B21" s="8" t="s">
        <v>305</v>
      </c>
      <c r="C21" s="13">
        <v>2711</v>
      </c>
      <c r="D21" s="14" t="s">
        <v>508</v>
      </c>
      <c r="E21" s="13">
        <v>2</v>
      </c>
      <c r="F21" s="13">
        <v>1</v>
      </c>
      <c r="G21" s="13" t="s">
        <v>60</v>
      </c>
      <c r="H21" s="8" t="s">
        <v>471</v>
      </c>
      <c r="I21" s="10">
        <v>42861</v>
      </c>
      <c r="J21" s="8" t="s">
        <v>509</v>
      </c>
      <c r="K21" s="12"/>
    </row>
    <row r="22" spans="1:13" ht="36" customHeight="1">
      <c r="A22" s="12"/>
      <c r="B22" s="8"/>
      <c r="C22" s="13"/>
      <c r="D22" s="14"/>
      <c r="E22" s="84"/>
      <c r="F22" s="84"/>
      <c r="G22" s="57"/>
      <c r="H22" s="8"/>
      <c r="I22" s="10"/>
      <c r="J22" s="8"/>
      <c r="K22" s="57"/>
    </row>
    <row r="23" spans="1:13" ht="36" customHeight="1">
      <c r="A23" s="12"/>
      <c r="B23" s="8"/>
      <c r="C23" s="13"/>
      <c r="D23" s="14"/>
      <c r="E23" s="84"/>
      <c r="F23" s="84"/>
      <c r="G23" s="57"/>
      <c r="H23" s="8"/>
      <c r="I23" s="10"/>
      <c r="J23" s="8"/>
      <c r="K23" s="57"/>
    </row>
    <row r="24" spans="1:13" ht="36" customHeight="1">
      <c r="A24" s="12"/>
      <c r="B24" s="8"/>
      <c r="C24" s="13"/>
      <c r="D24" s="14"/>
      <c r="E24" s="29">
        <f>SUM(E4:E21)</f>
        <v>52</v>
      </c>
      <c r="F24" s="29">
        <f>SUM(F4:F21)</f>
        <v>21</v>
      </c>
      <c r="G24" s="13"/>
      <c r="H24" s="8"/>
      <c r="I24" s="10"/>
      <c r="J24" s="8"/>
      <c r="K24" s="12"/>
    </row>
  </sheetData>
  <customSheetViews>
    <customSheetView guid="{B3431D14-DA1D-42CD-AECD-DC76F932C18F}" scale="80" topLeftCell="A10">
      <selection activeCell="D30" sqref="D30"/>
    </customSheetView>
    <customSheetView guid="{D4656EEE-F1F0-44C0-BACB-E77B48D5A874}" scale="80">
      <selection activeCell="D21" sqref="D21"/>
    </customSheetView>
    <customSheetView guid="{BA59269D-00FA-4384-AE03-5E329FB0A2F3}" scale="80">
      <selection activeCell="D21" sqref="D21"/>
    </customSheetView>
    <customSheetView guid="{97C7C10C-C958-4BBD-9330-BBF29A91CAB6}" scale="80">
      <selection activeCell="D21" sqref="D21"/>
    </customSheetView>
    <customSheetView guid="{7D60AAE2-A0A1-41DC-9D9C-F6707F914EC6}" scale="80">
      <selection activeCell="D21" sqref="D21"/>
    </customSheetView>
    <customSheetView guid="{EDCD6C43-2E68-E544-A819-E89E2EF03960}" scale="80" topLeftCell="A10">
      <selection activeCell="D30" sqref="D30"/>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3" zoomScale="80" zoomScaleNormal="80" zoomScalePageLayoutView="80" workbookViewId="0">
      <selection activeCell="D28" sqref="D28"/>
    </sheetView>
  </sheetViews>
  <sheetFormatPr baseColWidth="10" defaultColWidth="8.83203125" defaultRowHeight="45" customHeight="1" x14ac:dyDescent="0"/>
  <cols>
    <col min="2" max="2" width="29" customWidth="1"/>
    <col min="3" max="3" width="42.6640625" customWidth="1"/>
    <col min="4" max="4" width="47" customWidth="1"/>
    <col min="5" max="5" width="10.5" customWidth="1"/>
    <col min="6" max="6" width="10.33203125" customWidth="1"/>
    <col min="7" max="7" width="18.83203125" customWidth="1"/>
    <col min="8" max="8" width="14.6640625" customWidth="1"/>
    <col min="9" max="9" width="16" customWidth="1"/>
    <col min="10" max="10" width="15.1640625" customWidth="1"/>
    <col min="11" max="11" width="64" customWidth="1"/>
    <col min="13" max="13" width="18.1640625" customWidth="1"/>
  </cols>
  <sheetData>
    <row r="1" spans="1:14" ht="45" customHeight="1" thickBot="1">
      <c r="A1" s="755" t="s">
        <v>0</v>
      </c>
      <c r="B1" s="756"/>
      <c r="C1" s="756"/>
      <c r="D1" s="756"/>
      <c r="E1" s="756"/>
      <c r="F1" s="756"/>
      <c r="G1" s="756" t="s">
        <v>466</v>
      </c>
      <c r="H1" s="756"/>
      <c r="I1" s="756"/>
      <c r="J1" s="757"/>
      <c r="K1" s="758"/>
    </row>
    <row r="2" spans="1:14" ht="45" customHeight="1" thickBot="1">
      <c r="A2" s="1" t="s">
        <v>2</v>
      </c>
      <c r="B2" s="2" t="s">
        <v>3</v>
      </c>
      <c r="C2" s="2" t="s">
        <v>4</v>
      </c>
      <c r="D2" s="3" t="s">
        <v>5</v>
      </c>
      <c r="E2" s="2" t="s">
        <v>6</v>
      </c>
      <c r="F2" s="2" t="s">
        <v>7</v>
      </c>
      <c r="G2" s="2" t="s">
        <v>8</v>
      </c>
      <c r="H2" s="2" t="s">
        <v>9</v>
      </c>
      <c r="I2" s="2" t="s">
        <v>10</v>
      </c>
      <c r="J2" s="2" t="s">
        <v>11</v>
      </c>
      <c r="K2" s="4" t="s">
        <v>12</v>
      </c>
      <c r="M2" s="5" t="s">
        <v>13</v>
      </c>
      <c r="N2" s="5">
        <v>55</v>
      </c>
    </row>
    <row r="3" spans="1:14" ht="45" customHeight="1">
      <c r="A3" s="41">
        <v>55</v>
      </c>
      <c r="B3" s="41" t="s">
        <v>467</v>
      </c>
      <c r="C3" s="41"/>
      <c r="D3" s="42"/>
      <c r="E3" s="41"/>
      <c r="F3" s="41"/>
      <c r="G3" s="41"/>
      <c r="H3" s="41"/>
      <c r="I3" s="43"/>
      <c r="J3" s="43"/>
      <c r="K3" s="41" t="s">
        <v>468</v>
      </c>
      <c r="M3" s="11" t="s">
        <v>22</v>
      </c>
      <c r="N3" s="11">
        <f>N2-N14</f>
        <v>6</v>
      </c>
    </row>
    <row r="4" spans="1:14" ht="45" customHeight="1">
      <c r="A4" s="6">
        <v>1</v>
      </c>
      <c r="B4" s="8" t="s">
        <v>101</v>
      </c>
      <c r="C4" s="8" t="s">
        <v>469</v>
      </c>
      <c r="D4" s="9" t="s">
        <v>470</v>
      </c>
      <c r="E4" s="8">
        <v>1</v>
      </c>
      <c r="F4" s="8">
        <v>1</v>
      </c>
      <c r="G4" s="6" t="s">
        <v>27</v>
      </c>
      <c r="H4" s="8" t="s">
        <v>471</v>
      </c>
      <c r="I4" s="10">
        <v>42861</v>
      </c>
      <c r="J4" s="8" t="s">
        <v>145</v>
      </c>
      <c r="K4" s="6"/>
      <c r="M4" t="s">
        <v>28</v>
      </c>
      <c r="N4">
        <f>SUMIFS(E:E,G:G,"CTT")</f>
        <v>11</v>
      </c>
    </row>
    <row r="5" spans="1:14" ht="53.25" customHeight="1">
      <c r="A5" s="6">
        <v>2</v>
      </c>
      <c r="B5" s="8" t="s">
        <v>472</v>
      </c>
      <c r="C5" s="8" t="s">
        <v>473</v>
      </c>
      <c r="D5" s="9" t="s">
        <v>474</v>
      </c>
      <c r="E5" s="8">
        <v>3</v>
      </c>
      <c r="F5" s="8">
        <v>1</v>
      </c>
      <c r="G5" s="6" t="s">
        <v>27</v>
      </c>
      <c r="H5" s="8" t="s">
        <v>471</v>
      </c>
      <c r="I5" s="10">
        <v>42861</v>
      </c>
      <c r="J5" s="8" t="s">
        <v>475</v>
      </c>
      <c r="K5" s="34" t="s">
        <v>476</v>
      </c>
      <c r="M5" t="s">
        <v>33</v>
      </c>
      <c r="N5">
        <f>SUMIFS(E:E,G:G,"FLU")</f>
        <v>29</v>
      </c>
    </row>
    <row r="6" spans="1:14" ht="45" customHeight="1">
      <c r="A6" s="6">
        <v>3</v>
      </c>
      <c r="B6" s="8" t="s">
        <v>101</v>
      </c>
      <c r="C6" s="13" t="s">
        <v>477</v>
      </c>
      <c r="D6" s="14" t="s">
        <v>478</v>
      </c>
      <c r="E6" s="13">
        <v>12</v>
      </c>
      <c r="F6" s="13">
        <v>3</v>
      </c>
      <c r="G6" s="13" t="s">
        <v>27</v>
      </c>
      <c r="H6" s="8" t="s">
        <v>471</v>
      </c>
      <c r="I6" s="10">
        <v>42861</v>
      </c>
      <c r="J6" s="8" t="s">
        <v>145</v>
      </c>
      <c r="K6" s="12"/>
      <c r="M6" t="s">
        <v>38</v>
      </c>
      <c r="N6">
        <f>SUMIFS(E:E,G:G,"JCC")</f>
        <v>0</v>
      </c>
    </row>
    <row r="7" spans="1:14" ht="45" customHeight="1">
      <c r="A7" s="6">
        <v>4</v>
      </c>
      <c r="B7" s="8" t="s">
        <v>462</v>
      </c>
      <c r="C7" s="13" t="s">
        <v>479</v>
      </c>
      <c r="D7" s="14" t="s">
        <v>480</v>
      </c>
      <c r="E7" s="13">
        <v>2</v>
      </c>
      <c r="F7" s="13">
        <v>1</v>
      </c>
      <c r="G7" s="13" t="s">
        <v>27</v>
      </c>
      <c r="H7" s="8" t="s">
        <v>471</v>
      </c>
      <c r="I7" s="10">
        <v>42861</v>
      </c>
      <c r="J7" s="8" t="s">
        <v>481</v>
      </c>
      <c r="K7" s="12"/>
      <c r="M7" t="s">
        <v>43</v>
      </c>
      <c r="N7">
        <f>SUMIFS(E:E,G:G,"EDI")</f>
        <v>0</v>
      </c>
    </row>
    <row r="8" spans="1:14" ht="45" customHeight="1">
      <c r="A8" s="97" t="s">
        <v>482</v>
      </c>
      <c r="B8" s="97" t="s">
        <v>101</v>
      </c>
      <c r="C8" s="8" t="s">
        <v>483</v>
      </c>
      <c r="D8" s="9" t="s">
        <v>484</v>
      </c>
      <c r="E8" s="8">
        <v>2</v>
      </c>
      <c r="F8" s="8">
        <v>1</v>
      </c>
      <c r="G8" s="6" t="s">
        <v>27</v>
      </c>
      <c r="H8" s="8" t="s">
        <v>471</v>
      </c>
      <c r="I8" s="10">
        <v>42861</v>
      </c>
      <c r="J8" s="8" t="s">
        <v>145</v>
      </c>
      <c r="K8" s="34"/>
      <c r="M8" t="s">
        <v>44</v>
      </c>
      <c r="N8">
        <f>SUMIFS(E:E,G:G,"par")</f>
        <v>0</v>
      </c>
    </row>
    <row r="9" spans="1:14" ht="45" customHeight="1">
      <c r="A9" s="97" t="s">
        <v>485</v>
      </c>
      <c r="B9" s="97" t="s">
        <v>101</v>
      </c>
      <c r="C9" s="8" t="s">
        <v>486</v>
      </c>
      <c r="D9" s="6">
        <v>3528722926</v>
      </c>
      <c r="E9" s="8">
        <v>1</v>
      </c>
      <c r="F9" s="8">
        <v>1</v>
      </c>
      <c r="G9" s="52" t="s">
        <v>27</v>
      </c>
      <c r="H9" s="8" t="s">
        <v>471</v>
      </c>
      <c r="I9" s="10">
        <v>42861</v>
      </c>
      <c r="J9" s="8" t="s">
        <v>145</v>
      </c>
      <c r="K9" s="30" t="s">
        <v>487</v>
      </c>
      <c r="M9" t="s">
        <v>45</v>
      </c>
      <c r="N9">
        <f>SUMIFS(E:E,G:G,"phi")</f>
        <v>0</v>
      </c>
    </row>
    <row r="10" spans="1:14" ht="45" customHeight="1">
      <c r="A10" s="12">
        <v>7</v>
      </c>
      <c r="B10" s="13" t="s">
        <v>101</v>
      </c>
      <c r="C10" s="13" t="s">
        <v>488</v>
      </c>
      <c r="D10" s="14" t="s">
        <v>489</v>
      </c>
      <c r="E10" s="13">
        <v>2</v>
      </c>
      <c r="F10" s="13">
        <v>1</v>
      </c>
      <c r="G10" s="57" t="s">
        <v>27</v>
      </c>
      <c r="H10" s="13" t="s">
        <v>471</v>
      </c>
      <c r="I10" s="15">
        <v>42861</v>
      </c>
      <c r="J10" s="13" t="s">
        <v>145</v>
      </c>
      <c r="K10" s="12"/>
      <c r="M10" t="s">
        <v>47</v>
      </c>
      <c r="N10">
        <f>SUMIFS(E:E,G:G,"BRK")</f>
        <v>9</v>
      </c>
    </row>
    <row r="11" spans="1:14" ht="45" customHeight="1">
      <c r="A11" s="6">
        <v>8</v>
      </c>
      <c r="B11" s="8" t="s">
        <v>301</v>
      </c>
      <c r="C11" s="8" t="s">
        <v>490</v>
      </c>
      <c r="D11" s="9" t="s">
        <v>491</v>
      </c>
      <c r="E11" s="8">
        <v>4</v>
      </c>
      <c r="F11" s="8">
        <v>2</v>
      </c>
      <c r="G11" s="8" t="s">
        <v>18</v>
      </c>
      <c r="H11" s="8" t="s">
        <v>471</v>
      </c>
      <c r="I11" s="10">
        <v>42861</v>
      </c>
      <c r="J11" s="8" t="s">
        <v>492</v>
      </c>
      <c r="K11" s="6"/>
      <c r="M11" s="20" t="s">
        <v>48</v>
      </c>
      <c r="N11" s="20">
        <f>SUMIFS(E:E,G:G,"SPC")</f>
        <v>0</v>
      </c>
    </row>
    <row r="12" spans="1:14" ht="45" customHeight="1">
      <c r="A12" s="12">
        <v>9</v>
      </c>
      <c r="B12" s="8" t="s">
        <v>101</v>
      </c>
      <c r="C12" s="13" t="s">
        <v>493</v>
      </c>
      <c r="D12" s="14" t="s">
        <v>494</v>
      </c>
      <c r="E12" s="13">
        <v>5</v>
      </c>
      <c r="F12" s="13">
        <v>2</v>
      </c>
      <c r="G12" s="13" t="s">
        <v>18</v>
      </c>
      <c r="H12" s="8" t="s">
        <v>471</v>
      </c>
      <c r="I12" s="10">
        <v>42861</v>
      </c>
      <c r="J12" s="8" t="s">
        <v>145</v>
      </c>
      <c r="K12" s="98" t="s">
        <v>495</v>
      </c>
      <c r="M12" s="21" t="s">
        <v>49</v>
      </c>
      <c r="N12" s="21">
        <f>SUMIFS(E:E,G:G,"H")</f>
        <v>0</v>
      </c>
    </row>
    <row r="13" spans="1:14" ht="45" customHeight="1">
      <c r="A13" s="6">
        <v>10</v>
      </c>
      <c r="B13" s="8" t="s">
        <v>101</v>
      </c>
      <c r="C13" s="13" t="s">
        <v>496</v>
      </c>
      <c r="D13" s="14" t="s">
        <v>497</v>
      </c>
      <c r="E13" s="13">
        <v>3</v>
      </c>
      <c r="F13" s="13">
        <v>1</v>
      </c>
      <c r="G13" s="57" t="s">
        <v>60</v>
      </c>
      <c r="H13" s="8" t="s">
        <v>471</v>
      </c>
      <c r="I13" s="10">
        <v>42861</v>
      </c>
      <c r="J13" s="8" t="s">
        <v>145</v>
      </c>
      <c r="K13" s="12" t="s">
        <v>498</v>
      </c>
      <c r="M13" s="21"/>
      <c r="N13" s="21"/>
    </row>
    <row r="14" spans="1:14" ht="45" customHeight="1">
      <c r="A14" s="12">
        <v>11</v>
      </c>
      <c r="B14" s="8" t="s">
        <v>101</v>
      </c>
      <c r="C14" s="8" t="s">
        <v>499</v>
      </c>
      <c r="D14" s="9" t="s">
        <v>500</v>
      </c>
      <c r="E14" s="8">
        <v>2</v>
      </c>
      <c r="F14" s="8">
        <v>1</v>
      </c>
      <c r="G14" s="8" t="s">
        <v>60</v>
      </c>
      <c r="H14" s="8" t="s">
        <v>471</v>
      </c>
      <c r="I14" s="10">
        <v>42861</v>
      </c>
      <c r="J14" s="8" t="s">
        <v>145</v>
      </c>
      <c r="K14" s="6"/>
      <c r="M14" s="22" t="s">
        <v>50</v>
      </c>
      <c r="N14" s="22">
        <f>SUM(M4:N12)</f>
        <v>49</v>
      </c>
    </row>
    <row r="15" spans="1:14" ht="45" customHeight="1">
      <c r="A15" s="6">
        <v>12</v>
      </c>
      <c r="B15" s="8" t="s">
        <v>301</v>
      </c>
      <c r="C15" s="13" t="s">
        <v>501</v>
      </c>
      <c r="D15" s="14" t="s">
        <v>502</v>
      </c>
      <c r="E15" s="13">
        <v>2</v>
      </c>
      <c r="F15" s="13">
        <v>1</v>
      </c>
      <c r="G15" s="57" t="s">
        <v>60</v>
      </c>
      <c r="H15" s="8" t="s">
        <v>471</v>
      </c>
      <c r="I15" s="10">
        <v>42861</v>
      </c>
      <c r="J15" s="8" t="s">
        <v>503</v>
      </c>
      <c r="K15" s="12"/>
    </row>
    <row r="16" spans="1:14" ht="45" customHeight="1">
      <c r="A16" s="12">
        <v>13</v>
      </c>
      <c r="B16" s="8" t="s">
        <v>301</v>
      </c>
      <c r="C16" s="24" t="s">
        <v>504</v>
      </c>
      <c r="D16" s="9" t="s">
        <v>505</v>
      </c>
      <c r="E16" s="8">
        <v>2</v>
      </c>
      <c r="F16" s="8">
        <v>1</v>
      </c>
      <c r="G16" s="8" t="s">
        <v>27</v>
      </c>
      <c r="H16" s="8" t="s">
        <v>471</v>
      </c>
      <c r="I16" s="10">
        <v>42861</v>
      </c>
      <c r="J16" s="8" t="s">
        <v>506</v>
      </c>
      <c r="K16" s="52"/>
      <c r="M16" s="23" t="s">
        <v>507</v>
      </c>
    </row>
    <row r="17" spans="1:13" ht="45" customHeight="1">
      <c r="A17" s="6">
        <v>14</v>
      </c>
      <c r="B17" s="8" t="s">
        <v>101</v>
      </c>
      <c r="C17" s="13" t="s">
        <v>511</v>
      </c>
      <c r="D17" s="14" t="s">
        <v>512</v>
      </c>
      <c r="E17" s="13">
        <v>3</v>
      </c>
      <c r="F17" s="13">
        <v>1</v>
      </c>
      <c r="G17" s="13" t="s">
        <v>60</v>
      </c>
      <c r="H17" s="8" t="s">
        <v>471</v>
      </c>
      <c r="I17" s="10">
        <v>42861</v>
      </c>
      <c r="J17" s="8" t="s">
        <v>145</v>
      </c>
      <c r="K17" s="12"/>
      <c r="M17" s="108" t="s">
        <v>510</v>
      </c>
    </row>
    <row r="18" spans="1:13" ht="45" customHeight="1">
      <c r="A18" s="12">
        <v>15</v>
      </c>
      <c r="B18" s="8" t="s">
        <v>101</v>
      </c>
      <c r="C18" s="13" t="s">
        <v>565</v>
      </c>
      <c r="D18" s="14" t="s">
        <v>566</v>
      </c>
      <c r="E18" s="84">
        <v>1</v>
      </c>
      <c r="F18" s="84">
        <v>1</v>
      </c>
      <c r="G18" s="13" t="s">
        <v>60</v>
      </c>
      <c r="H18" s="13" t="s">
        <v>471</v>
      </c>
      <c r="I18" s="15">
        <v>42861</v>
      </c>
      <c r="J18" s="13" t="s">
        <v>145</v>
      </c>
      <c r="K18" s="13"/>
      <c r="M18" t="s">
        <v>513</v>
      </c>
    </row>
    <row r="19" spans="1:13" ht="45" customHeight="1">
      <c r="A19" s="6">
        <v>16</v>
      </c>
      <c r="B19" s="8" t="s">
        <v>517</v>
      </c>
      <c r="C19" s="13" t="s">
        <v>518</v>
      </c>
      <c r="D19" s="14" t="s">
        <v>519</v>
      </c>
      <c r="E19" s="13">
        <v>4</v>
      </c>
      <c r="F19" s="13">
        <v>2</v>
      </c>
      <c r="G19" s="13" t="s">
        <v>27</v>
      </c>
      <c r="H19" s="8" t="s">
        <v>471</v>
      </c>
      <c r="I19" s="10">
        <v>42861</v>
      </c>
      <c r="J19" s="8" t="s">
        <v>520</v>
      </c>
      <c r="K19" s="12"/>
      <c r="M19" t="s">
        <v>516</v>
      </c>
    </row>
    <row r="20" spans="1:13" ht="45" customHeight="1">
      <c r="A20" s="6"/>
      <c r="B20" s="8"/>
      <c r="C20" s="13"/>
      <c r="D20" s="14"/>
      <c r="E20" s="13"/>
      <c r="F20" s="13"/>
      <c r="G20" s="13"/>
      <c r="H20" s="8"/>
      <c r="I20" s="10"/>
      <c r="J20" s="8"/>
      <c r="K20" s="12"/>
    </row>
    <row r="21" spans="1:13" ht="45" customHeight="1">
      <c r="A21" s="13"/>
      <c r="B21" s="8"/>
      <c r="C21" s="13"/>
      <c r="D21" s="14"/>
      <c r="E21" s="13"/>
      <c r="F21" s="13"/>
      <c r="G21" s="13"/>
      <c r="H21" s="8"/>
      <c r="I21" s="10"/>
      <c r="J21" s="8"/>
      <c r="K21" s="13"/>
    </row>
    <row r="22" spans="1:13" ht="45" customHeight="1">
      <c r="A22" s="13"/>
      <c r="B22" s="8"/>
      <c r="C22" s="13"/>
      <c r="D22" s="14"/>
      <c r="E22" s="13"/>
      <c r="F22" s="13"/>
      <c r="G22" s="13"/>
      <c r="H22" s="8"/>
      <c r="I22" s="10"/>
      <c r="J22" s="8"/>
      <c r="K22" s="13"/>
    </row>
    <row r="23" spans="1:13" ht="45" customHeight="1">
      <c r="A23" s="12"/>
      <c r="B23" s="8"/>
      <c r="C23" s="13"/>
      <c r="D23" s="14"/>
      <c r="E23" s="29">
        <f>SUM(E4:E21)</f>
        <v>49</v>
      </c>
      <c r="F23" s="29">
        <f>SUM(F4:F21)</f>
        <v>21</v>
      </c>
      <c r="G23" s="13"/>
      <c r="H23" s="8"/>
      <c r="I23" s="10"/>
      <c r="J23" s="8"/>
      <c r="K23" s="12"/>
    </row>
    <row r="24" spans="1:13" ht="45" customHeight="1">
      <c r="A24" s="12"/>
      <c r="B24" s="8"/>
      <c r="C24" s="13"/>
      <c r="D24" s="14"/>
      <c r="E24" s="13"/>
      <c r="F24" s="13"/>
      <c r="G24" s="13"/>
      <c r="H24" s="8"/>
      <c r="I24" s="10"/>
      <c r="J24" s="8"/>
      <c r="K24" s="12"/>
    </row>
    <row r="25" spans="1:13" ht="45" customHeight="1">
      <c r="C25" s="642"/>
    </row>
  </sheetData>
  <customSheetViews>
    <customSheetView guid="{B3431D14-DA1D-42CD-AECD-DC76F932C18F}" scale="80" topLeftCell="A13">
      <selection activeCell="D28" sqref="D28"/>
    </customSheetView>
    <customSheetView guid="{D4656EEE-F1F0-44C0-BACB-E77B48D5A874}" scale="80" topLeftCell="A13">
      <selection activeCell="C24" sqref="C24"/>
    </customSheetView>
    <customSheetView guid="{BA59269D-00FA-4384-AE03-5E329FB0A2F3}" scale="80" topLeftCell="A13">
      <selection activeCell="C24" sqref="C24"/>
    </customSheetView>
    <customSheetView guid="{97C7C10C-C958-4BBD-9330-BBF29A91CAB6}" scale="80" topLeftCell="A13">
      <selection activeCell="C24" sqref="C24"/>
    </customSheetView>
    <customSheetView guid="{7D60AAE2-A0A1-41DC-9D9C-F6707F914EC6}" scale="80">
      <selection activeCell="D17" sqref="D17"/>
    </customSheetView>
    <customSheetView guid="{EDCD6C43-2E68-E544-A819-E89E2EF03960}" scale="80" topLeftCell="A13">
      <selection activeCell="D28" sqref="D28"/>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A10" zoomScale="90" zoomScaleNormal="90" zoomScalePageLayoutView="90" workbookViewId="0">
      <selection activeCell="D27" sqref="D27"/>
    </sheetView>
  </sheetViews>
  <sheetFormatPr baseColWidth="10" defaultColWidth="8.83203125" defaultRowHeight="37.5" customHeight="1" x14ac:dyDescent="0"/>
  <cols>
    <col min="1" max="1" width="11.83203125" customWidth="1"/>
    <col min="2" max="2" width="28" customWidth="1"/>
    <col min="3" max="3" width="36.1640625" customWidth="1"/>
    <col min="4" max="4" width="41" customWidth="1"/>
    <col min="5" max="5" width="10.5" customWidth="1"/>
    <col min="6" max="6" width="10.33203125" customWidth="1"/>
    <col min="7" max="7" width="15.1640625" customWidth="1"/>
    <col min="8" max="8" width="12.83203125" customWidth="1"/>
    <col min="9" max="9" width="16" customWidth="1"/>
    <col min="10" max="10" width="15.1640625" customWidth="1"/>
    <col min="11" max="11" width="43.6640625" customWidth="1"/>
    <col min="13" max="13" width="18.1640625" customWidth="1"/>
  </cols>
  <sheetData>
    <row r="1" spans="1:15" ht="37.5" customHeight="1" thickBot="1">
      <c r="A1" s="751" t="s">
        <v>98</v>
      </c>
      <c r="B1" s="752"/>
      <c r="C1" s="752"/>
      <c r="D1" s="752"/>
      <c r="E1" s="752"/>
      <c r="F1" s="752"/>
      <c r="G1" s="748" t="s">
        <v>274</v>
      </c>
      <c r="H1" s="748"/>
      <c r="I1" s="748"/>
      <c r="J1" s="749"/>
      <c r="K1" s="750"/>
    </row>
    <row r="2" spans="1:15" ht="37.5" customHeight="1" thickBot="1">
      <c r="A2" s="1" t="s">
        <v>2</v>
      </c>
      <c r="B2" s="2" t="s">
        <v>3</v>
      </c>
      <c r="C2" s="2" t="s">
        <v>4</v>
      </c>
      <c r="D2" s="3" t="s">
        <v>5</v>
      </c>
      <c r="E2" s="2" t="s">
        <v>6</v>
      </c>
      <c r="F2" s="2" t="s">
        <v>7</v>
      </c>
      <c r="G2" s="2" t="s">
        <v>8</v>
      </c>
      <c r="H2" s="2" t="s">
        <v>9</v>
      </c>
      <c r="I2" s="2" t="s">
        <v>10</v>
      </c>
      <c r="J2" s="2" t="s">
        <v>11</v>
      </c>
      <c r="K2" s="4" t="s">
        <v>12</v>
      </c>
      <c r="M2" s="5" t="s">
        <v>13</v>
      </c>
      <c r="N2" s="5">
        <v>60</v>
      </c>
    </row>
    <row r="3" spans="1:15" ht="37.5" customHeight="1">
      <c r="A3" s="62">
        <v>60</v>
      </c>
      <c r="B3" s="62" t="s">
        <v>333</v>
      </c>
      <c r="C3" s="63"/>
      <c r="D3" s="73"/>
      <c r="E3" s="62"/>
      <c r="F3" s="62"/>
      <c r="G3" s="62"/>
      <c r="H3" s="62"/>
      <c r="I3" s="64"/>
      <c r="J3" s="74"/>
      <c r="K3" s="62"/>
      <c r="M3" s="11" t="s">
        <v>22</v>
      </c>
      <c r="N3" s="11">
        <f>N2-N14</f>
        <v>2</v>
      </c>
      <c r="O3" s="66"/>
    </row>
    <row r="4" spans="1:15" ht="37.5" customHeight="1">
      <c r="A4" s="12">
        <v>1</v>
      </c>
      <c r="B4" s="75" t="s">
        <v>301</v>
      </c>
      <c r="C4" s="76" t="s">
        <v>334</v>
      </c>
      <c r="D4" s="77" t="s">
        <v>335</v>
      </c>
      <c r="E4" s="75">
        <v>3</v>
      </c>
      <c r="F4" s="77">
        <v>1</v>
      </c>
      <c r="G4" s="77" t="s">
        <v>60</v>
      </c>
      <c r="H4" s="13" t="s">
        <v>278</v>
      </c>
      <c r="I4" s="15">
        <v>42861</v>
      </c>
      <c r="J4" s="78" t="s">
        <v>336</v>
      </c>
      <c r="K4" s="13"/>
      <c r="M4" t="s">
        <v>28</v>
      </c>
      <c r="N4">
        <f>SUMIFS(E:E,G:G,"CTT")</f>
        <v>13</v>
      </c>
    </row>
    <row r="5" spans="1:15" ht="37.5" customHeight="1">
      <c r="A5" s="6">
        <v>2</v>
      </c>
      <c r="B5" s="27" t="s">
        <v>337</v>
      </c>
      <c r="C5" s="27" t="s">
        <v>338</v>
      </c>
      <c r="D5" s="9" t="s">
        <v>339</v>
      </c>
      <c r="E5" s="27">
        <v>6</v>
      </c>
      <c r="F5" s="8">
        <v>2</v>
      </c>
      <c r="G5" s="8" t="s">
        <v>60</v>
      </c>
      <c r="H5" s="8" t="s">
        <v>278</v>
      </c>
      <c r="I5" s="10">
        <v>42861</v>
      </c>
      <c r="J5" s="10" t="s">
        <v>340</v>
      </c>
      <c r="K5" s="6"/>
      <c r="M5" t="s">
        <v>33</v>
      </c>
      <c r="N5">
        <f>SUMIFS(E:E,G:G,"FLU")</f>
        <v>0</v>
      </c>
    </row>
    <row r="6" spans="1:15" ht="37.5" customHeight="1">
      <c r="A6" s="12">
        <v>3</v>
      </c>
      <c r="B6" s="27" t="s">
        <v>341</v>
      </c>
      <c r="C6" s="27" t="s">
        <v>342</v>
      </c>
      <c r="D6" s="79" t="s">
        <v>343</v>
      </c>
      <c r="E6" s="27">
        <v>4</v>
      </c>
      <c r="F6" s="8">
        <v>1</v>
      </c>
      <c r="G6" s="8" t="s">
        <v>60</v>
      </c>
      <c r="H6" s="8" t="s">
        <v>278</v>
      </c>
      <c r="I6" s="10">
        <v>42861</v>
      </c>
      <c r="J6" s="8" t="s">
        <v>344</v>
      </c>
      <c r="K6" s="80" t="s">
        <v>345</v>
      </c>
      <c r="M6" t="s">
        <v>38</v>
      </c>
      <c r="N6">
        <f>SUMIFS(E:E,G:G,"JCC")</f>
        <v>24</v>
      </c>
    </row>
    <row r="7" spans="1:15" ht="37.5" customHeight="1">
      <c r="A7" s="6">
        <v>4</v>
      </c>
      <c r="B7" s="8" t="s">
        <v>101</v>
      </c>
      <c r="C7" s="8" t="s">
        <v>346</v>
      </c>
      <c r="D7" s="9" t="s">
        <v>347</v>
      </c>
      <c r="E7" s="8">
        <v>4</v>
      </c>
      <c r="F7" s="8">
        <v>1</v>
      </c>
      <c r="G7" s="8" t="s">
        <v>160</v>
      </c>
      <c r="H7" s="81" t="s">
        <v>278</v>
      </c>
      <c r="I7" s="82">
        <v>42861</v>
      </c>
      <c r="J7" s="8" t="s">
        <v>145</v>
      </c>
      <c r="K7" s="6"/>
      <c r="M7" t="s">
        <v>43</v>
      </c>
      <c r="N7">
        <f>SUMIFS(E:E,G:G,"EDI")</f>
        <v>21</v>
      </c>
    </row>
    <row r="8" spans="1:15" ht="37.5" customHeight="1">
      <c r="A8" s="12">
        <v>5</v>
      </c>
      <c r="B8" s="8" t="s">
        <v>101</v>
      </c>
      <c r="C8" s="8" t="s">
        <v>348</v>
      </c>
      <c r="D8" s="9" t="s">
        <v>349</v>
      </c>
      <c r="E8" s="8">
        <v>2</v>
      </c>
      <c r="F8" s="8">
        <v>1</v>
      </c>
      <c r="G8" s="8" t="s">
        <v>160</v>
      </c>
      <c r="H8" s="8" t="s">
        <v>278</v>
      </c>
      <c r="I8" s="10">
        <v>42861</v>
      </c>
      <c r="J8" s="10" t="s">
        <v>145</v>
      </c>
      <c r="K8" s="6"/>
      <c r="M8" t="s">
        <v>44</v>
      </c>
      <c r="N8">
        <f>SUMIFS(E:E,G:G,"par")</f>
        <v>0</v>
      </c>
    </row>
    <row r="9" spans="1:15" ht="37.5" customHeight="1">
      <c r="A9" s="6">
        <v>6</v>
      </c>
      <c r="B9" s="13" t="s">
        <v>101</v>
      </c>
      <c r="C9" s="13" t="s">
        <v>350</v>
      </c>
      <c r="D9" s="14" t="s">
        <v>351</v>
      </c>
      <c r="E9" s="13">
        <v>4</v>
      </c>
      <c r="F9" s="13">
        <v>1</v>
      </c>
      <c r="G9" s="13" t="s">
        <v>224</v>
      </c>
      <c r="H9" s="13" t="s">
        <v>278</v>
      </c>
      <c r="I9" s="15">
        <v>42861</v>
      </c>
      <c r="J9" s="13" t="s">
        <v>145</v>
      </c>
      <c r="K9" s="12" t="s">
        <v>352</v>
      </c>
      <c r="M9" t="s">
        <v>45</v>
      </c>
      <c r="N9">
        <f>SUMIFS(E:E,G:G,"phi")</f>
        <v>0</v>
      </c>
    </row>
    <row r="10" spans="1:15" ht="37.5" customHeight="1">
      <c r="A10" s="12">
        <v>7</v>
      </c>
      <c r="B10" s="8" t="s">
        <v>132</v>
      </c>
      <c r="C10" s="8" t="s">
        <v>353</v>
      </c>
      <c r="D10" s="9" t="s">
        <v>354</v>
      </c>
      <c r="E10" s="8">
        <v>5</v>
      </c>
      <c r="F10" s="8">
        <v>2</v>
      </c>
      <c r="G10" s="8" t="s">
        <v>224</v>
      </c>
      <c r="H10" s="13" t="s">
        <v>278</v>
      </c>
      <c r="I10" s="15">
        <v>42861</v>
      </c>
      <c r="J10" s="53" t="s">
        <v>355</v>
      </c>
      <c r="K10" s="83" t="s">
        <v>356</v>
      </c>
      <c r="M10" t="s">
        <v>47</v>
      </c>
      <c r="N10">
        <f>SUMIFS(E:E,G:G,"BRK")</f>
        <v>0</v>
      </c>
    </row>
    <row r="11" spans="1:15" ht="37.5" customHeight="1">
      <c r="A11" s="6">
        <v>8</v>
      </c>
      <c r="B11" s="8" t="s">
        <v>132</v>
      </c>
      <c r="C11" s="8" t="s">
        <v>357</v>
      </c>
      <c r="D11" s="9" t="s">
        <v>358</v>
      </c>
      <c r="E11" s="8">
        <v>2</v>
      </c>
      <c r="F11" s="8">
        <v>1</v>
      </c>
      <c r="G11" s="52" t="s">
        <v>224</v>
      </c>
      <c r="H11" s="8" t="s">
        <v>278</v>
      </c>
      <c r="I11" s="10">
        <v>42861</v>
      </c>
      <c r="J11" s="8" t="s">
        <v>359</v>
      </c>
      <c r="K11" s="6"/>
      <c r="M11" s="20" t="s">
        <v>48</v>
      </c>
      <c r="N11" s="20">
        <f>SUMIFS(E:E,G:G,"SPC")</f>
        <v>0</v>
      </c>
    </row>
    <row r="12" spans="1:15" ht="37.5" customHeight="1">
      <c r="A12" s="12">
        <v>9</v>
      </c>
      <c r="B12" s="13" t="s">
        <v>132</v>
      </c>
      <c r="C12" s="13" t="s">
        <v>360</v>
      </c>
      <c r="D12" s="14" t="s">
        <v>361</v>
      </c>
      <c r="E12" s="13">
        <v>6</v>
      </c>
      <c r="F12" s="13">
        <v>2</v>
      </c>
      <c r="G12" s="13" t="s">
        <v>160</v>
      </c>
      <c r="H12" s="13" t="s">
        <v>278</v>
      </c>
      <c r="I12" s="15">
        <v>42861</v>
      </c>
      <c r="J12" s="13" t="s">
        <v>362</v>
      </c>
      <c r="K12" s="12" t="s">
        <v>363</v>
      </c>
      <c r="M12" s="21" t="s">
        <v>49</v>
      </c>
      <c r="N12" s="21">
        <f>SUMIFS(E:E,G:G,"H")</f>
        <v>0</v>
      </c>
    </row>
    <row r="13" spans="1:15" ht="37.5" customHeight="1">
      <c r="A13" s="6">
        <v>10</v>
      </c>
      <c r="B13" s="8" t="s">
        <v>101</v>
      </c>
      <c r="C13" s="8" t="s">
        <v>364</v>
      </c>
      <c r="D13" s="9" t="s">
        <v>365</v>
      </c>
      <c r="E13" s="8">
        <v>4</v>
      </c>
      <c r="F13" s="8">
        <v>2</v>
      </c>
      <c r="G13" s="8" t="s">
        <v>224</v>
      </c>
      <c r="H13" s="8" t="s">
        <v>278</v>
      </c>
      <c r="I13" s="10">
        <v>42861</v>
      </c>
      <c r="J13" s="8" t="s">
        <v>145</v>
      </c>
      <c r="K13" s="6"/>
      <c r="M13" s="21"/>
      <c r="N13" s="21"/>
    </row>
    <row r="14" spans="1:15" ht="37.5" customHeight="1">
      <c r="A14" s="12">
        <v>11</v>
      </c>
      <c r="B14" s="8" t="s">
        <v>101</v>
      </c>
      <c r="C14" s="8" t="s">
        <v>366</v>
      </c>
      <c r="D14" s="9" t="s">
        <v>367</v>
      </c>
      <c r="E14" s="8">
        <v>3</v>
      </c>
      <c r="F14" s="8">
        <v>1</v>
      </c>
      <c r="G14" s="8" t="s">
        <v>160</v>
      </c>
      <c r="H14" s="8" t="s">
        <v>278</v>
      </c>
      <c r="I14" s="10">
        <v>42861</v>
      </c>
      <c r="J14" s="10" t="s">
        <v>145</v>
      </c>
      <c r="K14" s="6"/>
      <c r="M14" s="22" t="s">
        <v>50</v>
      </c>
      <c r="N14" s="22">
        <f>SUM(M4:N12)</f>
        <v>58</v>
      </c>
    </row>
    <row r="15" spans="1:15" ht="37.5" customHeight="1">
      <c r="A15" s="6">
        <v>12</v>
      </c>
      <c r="B15" s="13" t="s">
        <v>101</v>
      </c>
      <c r="C15" s="13" t="s">
        <v>368</v>
      </c>
      <c r="D15" s="14" t="s">
        <v>369</v>
      </c>
      <c r="E15" s="13">
        <v>4</v>
      </c>
      <c r="F15" s="13">
        <v>1</v>
      </c>
      <c r="G15" s="13" t="s">
        <v>160</v>
      </c>
      <c r="H15" s="13" t="s">
        <v>278</v>
      </c>
      <c r="I15" s="15">
        <v>42861</v>
      </c>
      <c r="J15" s="13" t="s">
        <v>145</v>
      </c>
      <c r="K15" s="12"/>
    </row>
    <row r="16" spans="1:15" ht="37.5" customHeight="1">
      <c r="A16" s="12">
        <v>13</v>
      </c>
      <c r="B16" s="84" t="s">
        <v>301</v>
      </c>
      <c r="C16" s="85" t="s">
        <v>370</v>
      </c>
      <c r="D16" s="14" t="s">
        <v>371</v>
      </c>
      <c r="E16" s="13">
        <v>2</v>
      </c>
      <c r="F16" s="13">
        <v>1</v>
      </c>
      <c r="G16" s="13" t="s">
        <v>160</v>
      </c>
      <c r="H16" s="13" t="s">
        <v>278</v>
      </c>
      <c r="I16" s="15">
        <v>42861</v>
      </c>
      <c r="J16" s="13" t="s">
        <v>372</v>
      </c>
      <c r="K16" s="12"/>
    </row>
    <row r="17" spans="1:13" ht="37.5" customHeight="1">
      <c r="A17" s="6">
        <v>14</v>
      </c>
      <c r="B17" s="13" t="s">
        <v>101</v>
      </c>
      <c r="C17" s="13" t="s">
        <v>373</v>
      </c>
      <c r="D17" s="14" t="s">
        <v>374</v>
      </c>
      <c r="E17" s="13">
        <v>6</v>
      </c>
      <c r="F17" s="13">
        <v>2</v>
      </c>
      <c r="G17" s="13" t="s">
        <v>224</v>
      </c>
      <c r="H17" s="13" t="s">
        <v>278</v>
      </c>
      <c r="I17" s="15">
        <v>42861</v>
      </c>
      <c r="J17" s="13" t="s">
        <v>145</v>
      </c>
      <c r="K17" s="12"/>
    </row>
    <row r="18" spans="1:13" ht="37.5" customHeight="1">
      <c r="A18" s="12">
        <v>15</v>
      </c>
      <c r="B18" s="13" t="s">
        <v>101</v>
      </c>
      <c r="C18" s="13" t="s">
        <v>375</v>
      </c>
      <c r="D18" s="37" t="s">
        <v>376</v>
      </c>
      <c r="E18" s="13">
        <v>3</v>
      </c>
      <c r="F18" s="13">
        <v>1</v>
      </c>
      <c r="G18" s="13" t="s">
        <v>160</v>
      </c>
      <c r="H18" s="13" t="s">
        <v>278</v>
      </c>
      <c r="I18" s="15">
        <v>42861</v>
      </c>
      <c r="J18" s="13" t="s">
        <v>145</v>
      </c>
      <c r="K18" s="12"/>
      <c r="M18" s="71"/>
    </row>
    <row r="19" spans="1:13" ht="37.5" customHeight="1">
      <c r="A19" s="6"/>
      <c r="B19" s="8"/>
      <c r="C19" s="8"/>
      <c r="D19" s="9"/>
      <c r="E19" s="8"/>
      <c r="F19" s="8"/>
      <c r="G19" s="8"/>
      <c r="H19" s="8"/>
      <c r="I19" s="10"/>
      <c r="J19" s="53"/>
      <c r="K19" s="27"/>
      <c r="M19" s="71"/>
    </row>
    <row r="20" spans="1:13" ht="37.5" customHeight="1">
      <c r="A20" s="6"/>
      <c r="B20" s="8"/>
      <c r="C20" s="8"/>
      <c r="D20" s="9"/>
      <c r="E20" s="8"/>
      <c r="F20" s="8"/>
      <c r="G20" s="6"/>
      <c r="H20" s="8"/>
      <c r="I20" s="10"/>
      <c r="J20" s="8"/>
      <c r="K20" s="6"/>
    </row>
    <row r="21" spans="1:13" ht="37.5" customHeight="1">
      <c r="A21" s="12"/>
      <c r="B21" s="13"/>
      <c r="C21" s="13"/>
      <c r="D21" s="14"/>
      <c r="E21" s="29">
        <f>SUM(E4:E20)</f>
        <v>58</v>
      </c>
      <c r="F21" s="29">
        <f>SUM(F4:F20)</f>
        <v>20</v>
      </c>
      <c r="G21" s="13"/>
      <c r="H21" s="72"/>
      <c r="I21" s="15"/>
      <c r="J21" s="13"/>
      <c r="K21" s="13"/>
    </row>
    <row r="22" spans="1:13" ht="37.5" customHeight="1">
      <c r="A22" s="6"/>
      <c r="B22" s="8"/>
      <c r="C22" s="8"/>
      <c r="D22" s="9"/>
      <c r="E22" s="8"/>
      <c r="F22" s="8"/>
      <c r="G22" s="6"/>
      <c r="H22" s="8"/>
      <c r="I22" s="10"/>
      <c r="J22" s="8"/>
      <c r="K22" s="6"/>
    </row>
  </sheetData>
  <customSheetViews>
    <customSheetView guid="{B3431D14-DA1D-42CD-AECD-DC76F932C18F}" scale="90" topLeftCell="A10">
      <selection activeCell="D27" sqref="D27"/>
    </customSheetView>
    <customSheetView guid="{D4656EEE-F1F0-44C0-BACB-E77B48D5A874}" scale="90">
      <selection activeCell="F19" sqref="F19"/>
    </customSheetView>
    <customSheetView guid="{BA59269D-00FA-4384-AE03-5E329FB0A2F3}" scale="90">
      <selection activeCell="F19" sqref="F19"/>
    </customSheetView>
    <customSheetView guid="{97C7C10C-C958-4BBD-9330-BBF29A91CAB6}" scale="90">
      <selection activeCell="F19" sqref="F19"/>
    </customSheetView>
    <customSheetView guid="{7D60AAE2-A0A1-41DC-9D9C-F6707F914EC6}" scale="90">
      <selection activeCell="F19" sqref="F19"/>
    </customSheetView>
    <customSheetView guid="{EDCD6C43-2E68-E544-A819-E89E2EF03960}" scale="90" topLeftCell="A10">
      <selection activeCell="D27" sqref="D27"/>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zoomScale="80" zoomScaleNormal="80" zoomScalePageLayoutView="80" workbookViewId="0">
      <selection activeCell="D24" sqref="D24"/>
    </sheetView>
  </sheetViews>
  <sheetFormatPr baseColWidth="10" defaultColWidth="8.83203125" defaultRowHeight="43.5" customHeight="1" x14ac:dyDescent="0"/>
  <cols>
    <col min="2" max="2" width="32.83203125" customWidth="1"/>
    <col min="3" max="3" width="40.1640625" customWidth="1"/>
    <col min="4" max="4" width="41" customWidth="1"/>
    <col min="5" max="5" width="10.5" customWidth="1"/>
    <col min="6" max="6" width="10.33203125" customWidth="1"/>
    <col min="7" max="7" width="15.1640625" customWidth="1"/>
    <col min="8" max="8" width="12.83203125" customWidth="1"/>
    <col min="9" max="9" width="16" customWidth="1"/>
    <col min="10" max="10" width="15.1640625" customWidth="1"/>
    <col min="11" max="11" width="62.6640625" customWidth="1"/>
    <col min="13" max="13" width="18.1640625" customWidth="1"/>
  </cols>
  <sheetData>
    <row r="1" spans="1:15" ht="43.5" customHeight="1" thickBot="1">
      <c r="A1" s="751" t="s">
        <v>98</v>
      </c>
      <c r="B1" s="752"/>
      <c r="C1" s="752"/>
      <c r="D1" s="752"/>
      <c r="E1" s="752"/>
      <c r="F1" s="752"/>
      <c r="G1" s="748" t="s">
        <v>274</v>
      </c>
      <c r="H1" s="748"/>
      <c r="I1" s="748"/>
      <c r="J1" s="749"/>
      <c r="K1" s="750"/>
    </row>
    <row r="2" spans="1:15" ht="43.5" customHeight="1" thickBot="1">
      <c r="A2" s="1" t="s">
        <v>2</v>
      </c>
      <c r="B2" s="2" t="s">
        <v>3</v>
      </c>
      <c r="C2" s="2" t="s">
        <v>4</v>
      </c>
      <c r="D2" s="3" t="s">
        <v>5</v>
      </c>
      <c r="E2" s="2" t="s">
        <v>6</v>
      </c>
      <c r="F2" s="2" t="s">
        <v>7</v>
      </c>
      <c r="G2" s="2" t="s">
        <v>8</v>
      </c>
      <c r="H2" s="2" t="s">
        <v>9</v>
      </c>
      <c r="I2" s="2" t="s">
        <v>10</v>
      </c>
      <c r="J2" s="2" t="s">
        <v>11</v>
      </c>
      <c r="K2" s="4" t="s">
        <v>12</v>
      </c>
      <c r="M2" s="5" t="s">
        <v>13</v>
      </c>
      <c r="N2" s="5">
        <v>60</v>
      </c>
    </row>
    <row r="3" spans="1:15" ht="43.5" customHeight="1">
      <c r="A3" s="62">
        <v>60</v>
      </c>
      <c r="B3" s="62" t="s">
        <v>275</v>
      </c>
      <c r="C3" s="63"/>
      <c r="D3" s="62"/>
      <c r="E3" s="62"/>
      <c r="F3" s="62"/>
      <c r="G3" s="62"/>
      <c r="H3" s="62"/>
      <c r="I3" s="64"/>
      <c r="J3" s="65"/>
      <c r="K3" s="62"/>
      <c r="M3" s="11" t="s">
        <v>22</v>
      </c>
      <c r="N3" s="11">
        <f>N2-N14</f>
        <v>5</v>
      </c>
      <c r="O3" s="66"/>
    </row>
    <row r="4" spans="1:15" ht="43.5" customHeight="1">
      <c r="A4" s="6">
        <v>1</v>
      </c>
      <c r="B4" s="8" t="s">
        <v>101</v>
      </c>
      <c r="C4" s="8" t="s">
        <v>276</v>
      </c>
      <c r="D4" s="9" t="s">
        <v>277</v>
      </c>
      <c r="E4" s="8">
        <v>4</v>
      </c>
      <c r="F4" s="8">
        <v>1</v>
      </c>
      <c r="G4" s="8" t="s">
        <v>60</v>
      </c>
      <c r="H4" s="8" t="s">
        <v>278</v>
      </c>
      <c r="I4" s="10">
        <v>42861</v>
      </c>
      <c r="J4" s="10" t="s">
        <v>145</v>
      </c>
      <c r="K4" s="6"/>
      <c r="M4" t="s">
        <v>28</v>
      </c>
      <c r="N4">
        <f>SUMIFS(E:E,G:G,"CTT")</f>
        <v>25</v>
      </c>
    </row>
    <row r="5" spans="1:15" ht="43.5" customHeight="1">
      <c r="A5" s="6">
        <v>2</v>
      </c>
      <c r="B5" s="8" t="s">
        <v>101</v>
      </c>
      <c r="C5" s="8" t="s">
        <v>279</v>
      </c>
      <c r="D5" s="9" t="s">
        <v>280</v>
      </c>
      <c r="E5" s="8">
        <v>4</v>
      </c>
      <c r="F5" s="8">
        <v>1</v>
      </c>
      <c r="G5" s="52" t="s">
        <v>60</v>
      </c>
      <c r="H5" s="8" t="s">
        <v>278</v>
      </c>
      <c r="I5" s="10">
        <v>42861</v>
      </c>
      <c r="J5" s="8" t="s">
        <v>145</v>
      </c>
      <c r="K5" s="6"/>
      <c r="M5" t="s">
        <v>33</v>
      </c>
      <c r="N5">
        <f>SUMIFS(E:E,G:G,"FLU")</f>
        <v>25</v>
      </c>
    </row>
    <row r="6" spans="1:15" ht="43.5" customHeight="1">
      <c r="A6" s="6">
        <v>3</v>
      </c>
      <c r="B6" s="13" t="s">
        <v>101</v>
      </c>
      <c r="C6" s="13" t="s">
        <v>281</v>
      </c>
      <c r="D6" s="14" t="s">
        <v>282</v>
      </c>
      <c r="E6" s="13">
        <v>2</v>
      </c>
      <c r="F6" s="13">
        <v>1</v>
      </c>
      <c r="G6" s="13" t="s">
        <v>18</v>
      </c>
      <c r="H6" s="13" t="s">
        <v>278</v>
      </c>
      <c r="I6" s="15">
        <v>42861</v>
      </c>
      <c r="J6" s="38" t="s">
        <v>145</v>
      </c>
      <c r="K6" s="12"/>
      <c r="M6" t="s">
        <v>38</v>
      </c>
      <c r="N6">
        <f>SUMIFS(E:E,G:G,"JCC")</f>
        <v>0</v>
      </c>
    </row>
    <row r="7" spans="1:15" ht="43.5" customHeight="1">
      <c r="A7" s="6">
        <v>4</v>
      </c>
      <c r="B7" s="8" t="s">
        <v>132</v>
      </c>
      <c r="C7" s="8" t="s">
        <v>283</v>
      </c>
      <c r="D7" s="9" t="s">
        <v>284</v>
      </c>
      <c r="E7" s="8">
        <v>6</v>
      </c>
      <c r="F7" s="8">
        <v>2</v>
      </c>
      <c r="G7" s="52" t="s">
        <v>27</v>
      </c>
      <c r="H7" s="8" t="s">
        <v>278</v>
      </c>
      <c r="I7" s="10">
        <v>42861</v>
      </c>
      <c r="J7" s="13" t="s">
        <v>285</v>
      </c>
      <c r="K7" s="67"/>
      <c r="M7" t="s">
        <v>43</v>
      </c>
      <c r="N7">
        <f>SUMIFS(E:E,G:G,"EDI")</f>
        <v>0</v>
      </c>
    </row>
    <row r="8" spans="1:15" ht="43.5" customHeight="1">
      <c r="A8" s="6">
        <v>5</v>
      </c>
      <c r="B8" s="8" t="s">
        <v>101</v>
      </c>
      <c r="C8" s="8" t="s">
        <v>286</v>
      </c>
      <c r="D8" s="9" t="s">
        <v>287</v>
      </c>
      <c r="E8" s="8">
        <v>3</v>
      </c>
      <c r="F8" s="8">
        <v>1</v>
      </c>
      <c r="G8" s="8" t="s">
        <v>27</v>
      </c>
      <c r="H8" s="8" t="s">
        <v>278</v>
      </c>
      <c r="I8" s="10">
        <v>42861</v>
      </c>
      <c r="J8" s="8" t="s">
        <v>145</v>
      </c>
      <c r="K8" s="6"/>
      <c r="M8" t="s">
        <v>44</v>
      </c>
      <c r="N8">
        <f>SUMIFS(E:E,G:G,"par")</f>
        <v>0</v>
      </c>
    </row>
    <row r="9" spans="1:15" ht="43.5" customHeight="1">
      <c r="A9" s="52">
        <v>6</v>
      </c>
      <c r="B9" s="13" t="s">
        <v>288</v>
      </c>
      <c r="C9" s="13" t="s">
        <v>289</v>
      </c>
      <c r="D9" s="37" t="s">
        <v>290</v>
      </c>
      <c r="E9" s="13">
        <v>3</v>
      </c>
      <c r="F9" s="13">
        <v>1</v>
      </c>
      <c r="G9" s="13" t="s">
        <v>18</v>
      </c>
      <c r="H9" s="13" t="s">
        <v>278</v>
      </c>
      <c r="I9" s="15">
        <v>42861</v>
      </c>
      <c r="J9" s="13" t="s">
        <v>291</v>
      </c>
      <c r="K9" s="25" t="s">
        <v>292</v>
      </c>
      <c r="M9" t="s">
        <v>45</v>
      </c>
      <c r="N9">
        <f>SUMIFS(E:E,G:G,"phi")</f>
        <v>0</v>
      </c>
    </row>
    <row r="10" spans="1:15" ht="43.5" customHeight="1">
      <c r="A10" s="6">
        <v>7</v>
      </c>
      <c r="B10" s="8" t="s">
        <v>101</v>
      </c>
      <c r="C10" s="8" t="s">
        <v>293</v>
      </c>
      <c r="D10" s="9" t="s">
        <v>294</v>
      </c>
      <c r="E10" s="8">
        <v>3</v>
      </c>
      <c r="F10" s="8">
        <v>1</v>
      </c>
      <c r="G10" s="6" t="s">
        <v>60</v>
      </c>
      <c r="H10" s="8" t="s">
        <v>278</v>
      </c>
      <c r="I10" s="10">
        <v>42861</v>
      </c>
      <c r="J10" s="8" t="s">
        <v>145</v>
      </c>
      <c r="K10" s="6"/>
      <c r="M10" t="s">
        <v>47</v>
      </c>
      <c r="N10">
        <f>SUMIFS(E:E,G:G,"BRK")</f>
        <v>5</v>
      </c>
    </row>
    <row r="11" spans="1:15" ht="43.5" customHeight="1">
      <c r="A11" s="6">
        <v>8</v>
      </c>
      <c r="B11" s="8" t="s">
        <v>101</v>
      </c>
      <c r="C11" s="8" t="s">
        <v>295</v>
      </c>
      <c r="D11" s="9" t="s">
        <v>296</v>
      </c>
      <c r="E11" s="8">
        <v>3</v>
      </c>
      <c r="F11" s="8">
        <v>1</v>
      </c>
      <c r="G11" s="6" t="s">
        <v>27</v>
      </c>
      <c r="H11" s="8" t="s">
        <v>278</v>
      </c>
      <c r="I11" s="10">
        <v>42861</v>
      </c>
      <c r="J11" s="8" t="s">
        <v>145</v>
      </c>
      <c r="K11" s="6"/>
      <c r="M11" s="20" t="s">
        <v>48</v>
      </c>
      <c r="N11" s="20">
        <f>SUMIFS(E:E,G:G,"SPC")</f>
        <v>0</v>
      </c>
    </row>
    <row r="12" spans="1:15" ht="43.5" customHeight="1">
      <c r="A12" s="52">
        <v>9</v>
      </c>
      <c r="B12" s="8" t="s">
        <v>297</v>
      </c>
      <c r="C12" s="8" t="s">
        <v>298</v>
      </c>
      <c r="D12" s="9" t="s">
        <v>299</v>
      </c>
      <c r="E12" s="8">
        <v>3</v>
      </c>
      <c r="F12" s="8">
        <v>1</v>
      </c>
      <c r="G12" s="52" t="s">
        <v>60</v>
      </c>
      <c r="H12" s="8" t="s">
        <v>278</v>
      </c>
      <c r="I12" s="10">
        <v>42861</v>
      </c>
      <c r="J12" s="8" t="s">
        <v>300</v>
      </c>
      <c r="K12" s="68"/>
      <c r="M12" s="21" t="s">
        <v>49</v>
      </c>
      <c r="N12" s="21">
        <f>SUMIFS(E:E,G:G,"H")</f>
        <v>0</v>
      </c>
    </row>
    <row r="13" spans="1:15" ht="43.5" customHeight="1">
      <c r="A13" s="6">
        <v>10</v>
      </c>
      <c r="B13" s="8" t="s">
        <v>301</v>
      </c>
      <c r="C13" s="24" t="s">
        <v>302</v>
      </c>
      <c r="D13" s="9" t="s">
        <v>303</v>
      </c>
      <c r="E13" s="8">
        <v>3</v>
      </c>
      <c r="F13" s="8">
        <v>1</v>
      </c>
      <c r="G13" s="52" t="s">
        <v>60</v>
      </c>
      <c r="H13" s="8" t="s">
        <v>278</v>
      </c>
      <c r="I13" s="10">
        <v>42861</v>
      </c>
      <c r="J13" s="8" t="s">
        <v>304</v>
      </c>
      <c r="K13" s="69"/>
      <c r="M13" s="21"/>
      <c r="N13" s="21"/>
    </row>
    <row r="14" spans="1:15" ht="43.5" customHeight="1">
      <c r="A14" s="52">
        <v>11</v>
      </c>
      <c r="B14" s="13" t="s">
        <v>305</v>
      </c>
      <c r="C14" s="13">
        <v>2633</v>
      </c>
      <c r="D14" s="37" t="s">
        <v>306</v>
      </c>
      <c r="E14" s="13">
        <v>2</v>
      </c>
      <c r="F14" s="13">
        <v>1</v>
      </c>
      <c r="G14" s="13" t="s">
        <v>60</v>
      </c>
      <c r="H14" s="13" t="s">
        <v>278</v>
      </c>
      <c r="I14" s="15">
        <v>42861</v>
      </c>
      <c r="J14" s="13" t="s">
        <v>307</v>
      </c>
      <c r="K14" s="25"/>
      <c r="M14" s="22" t="s">
        <v>50</v>
      </c>
      <c r="N14" s="22">
        <f>SUM(M4:N12)</f>
        <v>55</v>
      </c>
    </row>
    <row r="15" spans="1:15" ht="43.5" customHeight="1">
      <c r="A15" s="6">
        <v>12</v>
      </c>
      <c r="B15" s="13" t="s">
        <v>308</v>
      </c>
      <c r="C15" s="13" t="s">
        <v>309</v>
      </c>
      <c r="D15" s="14" t="s">
        <v>310</v>
      </c>
      <c r="E15" s="13">
        <v>4</v>
      </c>
      <c r="F15" s="13">
        <v>1</v>
      </c>
      <c r="G15" s="13" t="s">
        <v>27</v>
      </c>
      <c r="H15" s="13" t="s">
        <v>278</v>
      </c>
      <c r="I15" s="15">
        <v>42861</v>
      </c>
      <c r="J15" s="13" t="s">
        <v>311</v>
      </c>
      <c r="K15" s="70" t="s">
        <v>312</v>
      </c>
    </row>
    <row r="16" spans="1:15" ht="43.5" customHeight="1">
      <c r="A16" s="52">
        <v>13</v>
      </c>
      <c r="B16" s="8" t="s">
        <v>313</v>
      </c>
      <c r="C16" s="8" t="s">
        <v>314</v>
      </c>
      <c r="D16" s="9" t="s">
        <v>315</v>
      </c>
      <c r="E16" s="8">
        <v>1</v>
      </c>
      <c r="F16" s="8">
        <v>1</v>
      </c>
      <c r="G16" s="6" t="s">
        <v>27</v>
      </c>
      <c r="H16" s="8" t="s">
        <v>278</v>
      </c>
      <c r="I16" s="10">
        <v>42861</v>
      </c>
      <c r="J16" s="8" t="s">
        <v>316</v>
      </c>
      <c r="K16" s="6"/>
    </row>
    <row r="17" spans="1:13" ht="43.5" customHeight="1">
      <c r="A17" s="6">
        <v>14</v>
      </c>
      <c r="B17" s="8" t="s">
        <v>132</v>
      </c>
      <c r="C17" s="24" t="s">
        <v>317</v>
      </c>
      <c r="D17" s="9" t="s">
        <v>318</v>
      </c>
      <c r="E17" s="8">
        <v>5</v>
      </c>
      <c r="F17" s="8">
        <v>2</v>
      </c>
      <c r="G17" s="6" t="s">
        <v>60</v>
      </c>
      <c r="H17" s="8" t="s">
        <v>278</v>
      </c>
      <c r="I17" s="10">
        <v>42861</v>
      </c>
      <c r="J17" s="8" t="s">
        <v>319</v>
      </c>
      <c r="K17" s="6"/>
    </row>
    <row r="18" spans="1:13" ht="43.5" customHeight="1">
      <c r="A18" s="6">
        <v>15</v>
      </c>
      <c r="B18" s="8" t="s">
        <v>320</v>
      </c>
      <c r="C18" s="8" t="s">
        <v>321</v>
      </c>
      <c r="D18" s="9" t="s">
        <v>322</v>
      </c>
      <c r="E18" s="8">
        <v>2</v>
      </c>
      <c r="F18" s="8">
        <v>1</v>
      </c>
      <c r="G18" s="8" t="s">
        <v>27</v>
      </c>
      <c r="H18" s="8" t="s">
        <v>278</v>
      </c>
      <c r="I18" s="10">
        <v>42861</v>
      </c>
      <c r="J18" s="10" t="s">
        <v>323</v>
      </c>
      <c r="K18" s="27" t="s">
        <v>377</v>
      </c>
      <c r="M18" s="71"/>
    </row>
    <row r="19" spans="1:13" ht="43.5" customHeight="1">
      <c r="A19" s="6">
        <v>16</v>
      </c>
      <c r="B19" s="8" t="s">
        <v>324</v>
      </c>
      <c r="C19" s="8" t="s">
        <v>325</v>
      </c>
      <c r="D19" s="9" t="s">
        <v>326</v>
      </c>
      <c r="E19" s="8">
        <v>6</v>
      </c>
      <c r="F19" s="8">
        <v>2</v>
      </c>
      <c r="G19" s="8" t="s">
        <v>27</v>
      </c>
      <c r="H19" s="8" t="s">
        <v>278</v>
      </c>
      <c r="I19" s="10">
        <v>42861</v>
      </c>
      <c r="J19" s="53" t="s">
        <v>327</v>
      </c>
      <c r="K19" s="27" t="s">
        <v>328</v>
      </c>
      <c r="M19" s="71"/>
    </row>
    <row r="20" spans="1:13" ht="43.5" customHeight="1">
      <c r="A20" s="6">
        <v>17</v>
      </c>
      <c r="B20" s="8" t="s">
        <v>329</v>
      </c>
      <c r="C20" s="8" t="s">
        <v>330</v>
      </c>
      <c r="D20" s="9" t="s">
        <v>331</v>
      </c>
      <c r="E20" s="8">
        <v>1</v>
      </c>
      <c r="F20" s="8">
        <v>1</v>
      </c>
      <c r="G20" s="6" t="s">
        <v>60</v>
      </c>
      <c r="H20" s="8" t="s">
        <v>278</v>
      </c>
      <c r="I20" s="10">
        <v>42861</v>
      </c>
      <c r="J20" s="8" t="s">
        <v>332</v>
      </c>
      <c r="K20" s="6"/>
    </row>
    <row r="21" spans="1:13" ht="43.5" customHeight="1">
      <c r="A21" s="6"/>
      <c r="B21" s="8"/>
      <c r="C21" s="8"/>
      <c r="D21" s="9"/>
      <c r="E21" s="8"/>
      <c r="F21" s="8"/>
      <c r="G21" s="6"/>
      <c r="H21" s="13"/>
      <c r="I21" s="10"/>
      <c r="J21" s="8"/>
      <c r="K21" s="6"/>
    </row>
    <row r="22" spans="1:13" ht="43.5" customHeight="1">
      <c r="A22" s="6"/>
      <c r="B22" s="8"/>
      <c r="C22" s="8"/>
      <c r="D22" s="9"/>
      <c r="E22" s="8"/>
      <c r="F22" s="8"/>
      <c r="G22" s="6"/>
      <c r="H22" s="8"/>
      <c r="I22" s="10"/>
      <c r="J22" s="8"/>
      <c r="K22" s="6"/>
    </row>
    <row r="23" spans="1:13" ht="43.5" customHeight="1">
      <c r="A23" s="12"/>
      <c r="B23" s="13"/>
      <c r="C23" s="13"/>
      <c r="D23" s="14"/>
      <c r="E23" s="29">
        <f>SUM(E4:E20)</f>
        <v>55</v>
      </c>
      <c r="F23" s="29">
        <f>SUM(F4:F20)</f>
        <v>20</v>
      </c>
      <c r="G23" s="13"/>
      <c r="H23" s="72"/>
      <c r="I23" s="15"/>
      <c r="J23" s="13"/>
      <c r="K23" s="13"/>
    </row>
    <row r="24" spans="1:13" ht="43.5" customHeight="1">
      <c r="A24" s="6"/>
      <c r="B24" s="8"/>
      <c r="C24" s="8"/>
      <c r="D24" s="9"/>
      <c r="E24" s="8"/>
      <c r="F24" s="8"/>
      <c r="G24" s="6"/>
      <c r="H24" s="8"/>
      <c r="I24" s="10"/>
      <c r="J24" s="8"/>
      <c r="K24" s="6"/>
    </row>
  </sheetData>
  <customSheetViews>
    <customSheetView guid="{B3431D14-DA1D-42CD-AECD-DC76F932C18F}" scale="80">
      <selection activeCell="D24" sqref="D24"/>
      <pageSetup paperSize="9" orientation="portrait"/>
    </customSheetView>
    <customSheetView guid="{D4656EEE-F1F0-44C0-BACB-E77B48D5A874}" scale="80">
      <selection activeCell="D24" sqref="D24"/>
      <pageSetup paperSize="9" orientation="portrait"/>
    </customSheetView>
    <customSheetView guid="{BA59269D-00FA-4384-AE03-5E329FB0A2F3}" scale="80">
      <selection activeCell="D24" sqref="D24"/>
      <pageSetup paperSize="9" orientation="portrait"/>
    </customSheetView>
    <customSheetView guid="{97C7C10C-C958-4BBD-9330-BBF29A91CAB6}" scale="80">
      <selection activeCell="D24" sqref="D24"/>
      <pageSetup paperSize="9" orientation="portrait"/>
    </customSheetView>
    <customSheetView guid="{7D60AAE2-A0A1-41DC-9D9C-F6707F914EC6}" scale="80">
      <selection activeCell="D24" sqref="D24"/>
      <pageSetup paperSize="9" orientation="portrait"/>
    </customSheetView>
    <customSheetView guid="{EDCD6C43-2E68-E544-A819-E89E2EF03960}" scale="80">
      <selection activeCell="D24" sqref="D24"/>
      <pageSetup paperSize="9" orientation="portrait"/>
    </customSheetView>
  </customSheetViews>
  <mergeCells count="2">
    <mergeCell ref="A1:F1"/>
    <mergeCell ref="G1:K1"/>
  </mergeCells>
  <phoneticPr fontId="82"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D1" zoomScale="80" zoomScaleNormal="80" zoomScalePageLayoutView="80" workbookViewId="0">
      <selection activeCell="K10" sqref="K10"/>
    </sheetView>
  </sheetViews>
  <sheetFormatPr baseColWidth="10" defaultColWidth="8.83203125" defaultRowHeight="37.5" customHeight="1" x14ac:dyDescent="0"/>
  <cols>
    <col min="2" max="2" width="22.5" customWidth="1"/>
    <col min="3" max="3" width="33" customWidth="1"/>
    <col min="4" max="4" width="41" customWidth="1"/>
    <col min="5" max="5" width="10.5" customWidth="1"/>
    <col min="6" max="6" width="10.33203125" customWidth="1"/>
    <col min="7" max="7" width="15.1640625" customWidth="1"/>
    <col min="8" max="8" width="13.83203125" customWidth="1"/>
    <col min="9" max="9" width="16" customWidth="1"/>
    <col min="10" max="10" width="15.1640625" customWidth="1"/>
    <col min="11" max="11" width="56" customWidth="1"/>
    <col min="13" max="13" width="18.1640625" customWidth="1"/>
  </cols>
  <sheetData>
    <row r="1" spans="1:14" ht="37.5" customHeight="1" thickBot="1">
      <c r="A1" s="751" t="s">
        <v>0</v>
      </c>
      <c r="B1" s="752"/>
      <c r="C1" s="752"/>
      <c r="D1" s="752"/>
      <c r="E1" s="752"/>
      <c r="F1" s="752"/>
      <c r="G1" s="752"/>
      <c r="H1" s="752"/>
      <c r="I1" s="752"/>
      <c r="J1" s="753"/>
      <c r="K1" s="754"/>
    </row>
    <row r="2" spans="1:14" ht="37.5" customHeight="1" thickBot="1">
      <c r="A2" s="1" t="s">
        <v>2</v>
      </c>
      <c r="B2" s="2" t="s">
        <v>3</v>
      </c>
      <c r="C2" s="2" t="s">
        <v>4</v>
      </c>
      <c r="D2" s="3" t="s">
        <v>5</v>
      </c>
      <c r="E2" s="2" t="s">
        <v>6</v>
      </c>
      <c r="F2" s="2" t="s">
        <v>7</v>
      </c>
      <c r="G2" s="2" t="s">
        <v>8</v>
      </c>
      <c r="H2" s="2" t="s">
        <v>9</v>
      </c>
      <c r="I2" s="2" t="s">
        <v>10</v>
      </c>
      <c r="J2" s="2" t="s">
        <v>11</v>
      </c>
      <c r="K2" s="4" t="s">
        <v>12</v>
      </c>
      <c r="M2" s="5" t="s">
        <v>13</v>
      </c>
      <c r="N2" s="5">
        <v>59</v>
      </c>
    </row>
    <row r="3" spans="1:14" ht="37.5" customHeight="1">
      <c r="A3" s="86"/>
      <c r="B3" s="87" t="s">
        <v>378</v>
      </c>
      <c r="C3" s="88"/>
      <c r="D3" s="89"/>
      <c r="E3" s="88"/>
      <c r="F3" s="88"/>
      <c r="G3" s="88"/>
      <c r="H3" s="88"/>
      <c r="I3" s="90"/>
      <c r="J3" s="88"/>
      <c r="K3" s="88"/>
      <c r="M3" s="11" t="s">
        <v>22</v>
      </c>
      <c r="N3" s="11">
        <f>N2-N14</f>
        <v>15</v>
      </c>
    </row>
    <row r="4" spans="1:14" ht="37.5" customHeight="1">
      <c r="A4" s="41"/>
      <c r="B4" s="41" t="s">
        <v>225</v>
      </c>
      <c r="C4" s="41" t="s">
        <v>379</v>
      </c>
      <c r="D4" s="42"/>
      <c r="E4" s="41"/>
      <c r="F4" s="41"/>
      <c r="G4" s="41"/>
      <c r="H4" s="41"/>
      <c r="I4" s="43"/>
      <c r="J4" s="41"/>
      <c r="K4" s="41" t="s">
        <v>461</v>
      </c>
      <c r="M4" t="s">
        <v>28</v>
      </c>
      <c r="N4">
        <f>SUMIFS(E:E,G:G,"CTT")</f>
        <v>23</v>
      </c>
    </row>
    <row r="5" spans="1:14" ht="60.75" customHeight="1">
      <c r="A5" s="738" t="s">
        <v>380</v>
      </c>
      <c r="B5" s="738" t="s">
        <v>381</v>
      </c>
      <c r="C5" s="738" t="s">
        <v>382</v>
      </c>
      <c r="D5" s="739" t="s">
        <v>383</v>
      </c>
      <c r="E5" s="738">
        <v>5</v>
      </c>
      <c r="F5" s="738">
        <v>3</v>
      </c>
      <c r="G5" s="738" t="s">
        <v>71</v>
      </c>
      <c r="H5" s="738" t="s">
        <v>384</v>
      </c>
      <c r="I5" s="740">
        <v>42861</v>
      </c>
      <c r="J5" s="738"/>
      <c r="K5" s="736" t="s">
        <v>385</v>
      </c>
      <c r="M5" t="s">
        <v>33</v>
      </c>
      <c r="N5">
        <f>SUMIFS(E:E,G:G,"FLU")</f>
        <v>11</v>
      </c>
    </row>
    <row r="6" spans="1:14" ht="37.5" customHeight="1">
      <c r="A6" s="6"/>
      <c r="B6" s="91" t="s">
        <v>386</v>
      </c>
      <c r="C6" s="92"/>
      <c r="D6" s="93"/>
      <c r="E6" s="91"/>
      <c r="F6" s="91"/>
      <c r="G6" s="19"/>
      <c r="H6" s="19"/>
      <c r="I6" s="48"/>
      <c r="J6" s="19"/>
      <c r="K6" s="19"/>
      <c r="M6" t="s">
        <v>38</v>
      </c>
      <c r="N6">
        <f>SUMIFS(E:E,G:G,"JCC")</f>
        <v>0</v>
      </c>
    </row>
    <row r="7" spans="1:14" ht="37.5" customHeight="1">
      <c r="A7" s="6">
        <v>1</v>
      </c>
      <c r="B7" s="8" t="s">
        <v>387</v>
      </c>
      <c r="C7" s="8">
        <v>270870</v>
      </c>
      <c r="D7" s="9" t="s">
        <v>388</v>
      </c>
      <c r="E7" s="8">
        <v>5</v>
      </c>
      <c r="F7" s="8">
        <v>3</v>
      </c>
      <c r="G7" s="8" t="s">
        <v>60</v>
      </c>
      <c r="H7" s="8" t="s">
        <v>384</v>
      </c>
      <c r="I7" s="10">
        <v>42861</v>
      </c>
      <c r="J7" s="8" t="s">
        <v>389</v>
      </c>
      <c r="K7" s="30"/>
      <c r="M7" t="s">
        <v>43</v>
      </c>
      <c r="N7">
        <f>SUMIFS(E:E,G:G,"EDI")</f>
        <v>5</v>
      </c>
    </row>
    <row r="8" spans="1:14" ht="37.5" customHeight="1">
      <c r="A8" s="12">
        <v>2</v>
      </c>
      <c r="B8" s="13" t="s">
        <v>132</v>
      </c>
      <c r="C8" s="13" t="s">
        <v>390</v>
      </c>
      <c r="D8" s="14" t="s">
        <v>391</v>
      </c>
      <c r="E8" s="13">
        <v>2</v>
      </c>
      <c r="F8" s="13">
        <v>1</v>
      </c>
      <c r="G8" s="13" t="s">
        <v>60</v>
      </c>
      <c r="H8" s="8" t="s">
        <v>384</v>
      </c>
      <c r="I8" s="10">
        <v>42861</v>
      </c>
      <c r="J8" s="13" t="s">
        <v>392</v>
      </c>
      <c r="K8" s="12" t="s">
        <v>393</v>
      </c>
      <c r="M8" t="s">
        <v>44</v>
      </c>
      <c r="N8">
        <f>SUMIFS(E:E,G:G,"par")</f>
        <v>0</v>
      </c>
    </row>
    <row r="9" spans="1:14" ht="37.5" customHeight="1">
      <c r="A9" s="6">
        <v>3</v>
      </c>
      <c r="B9" s="8" t="s">
        <v>301</v>
      </c>
      <c r="C9" s="24" t="s">
        <v>394</v>
      </c>
      <c r="D9" s="9" t="s">
        <v>395</v>
      </c>
      <c r="E9" s="8">
        <v>2</v>
      </c>
      <c r="F9" s="8">
        <v>1</v>
      </c>
      <c r="G9" s="13" t="s">
        <v>60</v>
      </c>
      <c r="H9" s="8" t="s">
        <v>384</v>
      </c>
      <c r="I9" s="10">
        <v>42861</v>
      </c>
      <c r="J9" s="10" t="s">
        <v>396</v>
      </c>
      <c r="K9" s="6"/>
      <c r="M9" t="s">
        <v>45</v>
      </c>
      <c r="N9">
        <f>SUMIFS(E:E,G:G,"phi")</f>
        <v>0</v>
      </c>
    </row>
    <row r="10" spans="1:14" ht="37.5" customHeight="1">
      <c r="A10" s="12">
        <v>4</v>
      </c>
      <c r="B10" s="8" t="s">
        <v>101</v>
      </c>
      <c r="C10" s="8" t="s">
        <v>397</v>
      </c>
      <c r="D10" s="9" t="s">
        <v>398</v>
      </c>
      <c r="E10" s="8">
        <v>5</v>
      </c>
      <c r="F10" s="8">
        <v>2</v>
      </c>
      <c r="G10" s="6" t="s">
        <v>60</v>
      </c>
      <c r="H10" s="8" t="s">
        <v>384</v>
      </c>
      <c r="I10" s="10">
        <v>42861</v>
      </c>
      <c r="J10" s="10" t="s">
        <v>145</v>
      </c>
      <c r="K10" s="6"/>
      <c r="M10" t="s">
        <v>47</v>
      </c>
      <c r="N10">
        <f>SUMIFS(E:E,G:G,"BRK")</f>
        <v>0</v>
      </c>
    </row>
    <row r="11" spans="1:14" ht="37.5" customHeight="1">
      <c r="A11" s="6">
        <v>5</v>
      </c>
      <c r="B11" s="8" t="s">
        <v>101</v>
      </c>
      <c r="C11" s="8" t="s">
        <v>399</v>
      </c>
      <c r="D11" s="9" t="s">
        <v>400</v>
      </c>
      <c r="E11" s="8">
        <v>3</v>
      </c>
      <c r="F11" s="8">
        <v>1</v>
      </c>
      <c r="G11" s="8" t="s">
        <v>224</v>
      </c>
      <c r="H11" s="8" t="s">
        <v>384</v>
      </c>
      <c r="I11" s="10">
        <v>42861</v>
      </c>
      <c r="J11" s="8" t="s">
        <v>145</v>
      </c>
      <c r="K11" s="6"/>
      <c r="M11" s="20" t="s">
        <v>48</v>
      </c>
      <c r="N11" s="20">
        <f>SUMIFS(E:E,G:G,"SPC")</f>
        <v>5</v>
      </c>
    </row>
    <row r="12" spans="1:14" ht="37.5" customHeight="1">
      <c r="A12" s="12">
        <v>6</v>
      </c>
      <c r="B12" s="8" t="s">
        <v>132</v>
      </c>
      <c r="C12" s="8" t="s">
        <v>401</v>
      </c>
      <c r="D12" s="9" t="s">
        <v>402</v>
      </c>
      <c r="E12" s="8">
        <v>4</v>
      </c>
      <c r="F12" s="8">
        <v>2</v>
      </c>
      <c r="G12" s="6" t="s">
        <v>60</v>
      </c>
      <c r="H12" s="8" t="s">
        <v>384</v>
      </c>
      <c r="I12" s="10">
        <v>42861</v>
      </c>
      <c r="J12" s="13" t="s">
        <v>403</v>
      </c>
      <c r="K12" s="12"/>
      <c r="M12" s="21" t="s">
        <v>49</v>
      </c>
      <c r="N12" s="21">
        <f>SUMIFS(E:E,G:G,"H")</f>
        <v>0</v>
      </c>
    </row>
    <row r="13" spans="1:14" ht="37.5" customHeight="1">
      <c r="A13" s="6">
        <v>7</v>
      </c>
      <c r="B13" s="13" t="s">
        <v>132</v>
      </c>
      <c r="C13" s="13" t="s">
        <v>404</v>
      </c>
      <c r="D13" s="14" t="s">
        <v>405</v>
      </c>
      <c r="E13" s="13">
        <v>5</v>
      </c>
      <c r="F13" s="13">
        <v>2</v>
      </c>
      <c r="G13" s="13" t="s">
        <v>60</v>
      </c>
      <c r="H13" s="13" t="s">
        <v>384</v>
      </c>
      <c r="I13" s="15">
        <v>42861</v>
      </c>
      <c r="J13" s="13" t="s">
        <v>406</v>
      </c>
      <c r="K13" s="12"/>
      <c r="M13" s="21"/>
      <c r="N13" s="21"/>
    </row>
    <row r="14" spans="1:14" ht="37.5" customHeight="1">
      <c r="A14" s="12">
        <v>8</v>
      </c>
      <c r="B14" s="8" t="s">
        <v>101</v>
      </c>
      <c r="C14" s="8" t="s">
        <v>407</v>
      </c>
      <c r="D14" s="9" t="s">
        <v>408</v>
      </c>
      <c r="E14" s="8">
        <v>2</v>
      </c>
      <c r="F14" s="8">
        <v>1</v>
      </c>
      <c r="G14" s="8" t="s">
        <v>224</v>
      </c>
      <c r="H14" s="8" t="s">
        <v>384</v>
      </c>
      <c r="I14" s="10">
        <v>42861</v>
      </c>
      <c r="J14" s="10" t="s">
        <v>145</v>
      </c>
      <c r="K14" s="94" t="s">
        <v>409</v>
      </c>
      <c r="M14" s="22" t="s">
        <v>50</v>
      </c>
      <c r="N14" s="22">
        <f>SUM(M4:N12)</f>
        <v>44</v>
      </c>
    </row>
    <row r="15" spans="1:14" ht="37.5" customHeight="1">
      <c r="A15" s="6" t="s">
        <v>410</v>
      </c>
      <c r="B15" s="95" t="s">
        <v>132</v>
      </c>
      <c r="C15" s="95" t="s">
        <v>411</v>
      </c>
      <c r="D15" s="96" t="s">
        <v>412</v>
      </c>
      <c r="E15" s="8">
        <v>4</v>
      </c>
      <c r="F15" s="8">
        <v>1</v>
      </c>
      <c r="G15" s="8" t="s">
        <v>27</v>
      </c>
      <c r="H15" s="8" t="s">
        <v>384</v>
      </c>
      <c r="I15" s="10">
        <v>42861</v>
      </c>
      <c r="J15" s="8" t="s">
        <v>413</v>
      </c>
      <c r="K15" s="8"/>
    </row>
    <row r="16" spans="1:14" ht="37.5" customHeight="1">
      <c r="A16" s="6" t="s">
        <v>414</v>
      </c>
      <c r="B16" s="95" t="s">
        <v>132</v>
      </c>
      <c r="C16" s="95" t="s">
        <v>415</v>
      </c>
      <c r="D16" s="96" t="s">
        <v>416</v>
      </c>
      <c r="E16" s="8">
        <v>3</v>
      </c>
      <c r="F16" s="8">
        <v>1</v>
      </c>
      <c r="G16" s="6" t="s">
        <v>27</v>
      </c>
      <c r="H16" s="8" t="s">
        <v>384</v>
      </c>
      <c r="I16" s="10">
        <v>42861</v>
      </c>
      <c r="J16" s="8" t="s">
        <v>417</v>
      </c>
      <c r="K16" s="6"/>
    </row>
    <row r="17" spans="1:13" ht="37.5" customHeight="1">
      <c r="A17" s="12">
        <v>11</v>
      </c>
      <c r="B17" s="8" t="s">
        <v>418</v>
      </c>
      <c r="C17" s="8" t="s">
        <v>419</v>
      </c>
      <c r="D17" s="9" t="s">
        <v>420</v>
      </c>
      <c r="E17" s="8">
        <v>2</v>
      </c>
      <c r="F17" s="8">
        <v>1</v>
      </c>
      <c r="G17" s="8" t="s">
        <v>27</v>
      </c>
      <c r="H17" s="8" t="s">
        <v>384</v>
      </c>
      <c r="I17" s="10">
        <v>42861</v>
      </c>
      <c r="J17" s="8" t="s">
        <v>421</v>
      </c>
      <c r="K17" s="27" t="s">
        <v>422</v>
      </c>
      <c r="M17" s="23"/>
    </row>
    <row r="18" spans="1:13" ht="37.5" customHeight="1">
      <c r="A18" s="6">
        <v>12</v>
      </c>
      <c r="B18" s="8" t="s">
        <v>301</v>
      </c>
      <c r="C18" s="24" t="s">
        <v>423</v>
      </c>
      <c r="D18" s="9" t="s">
        <v>424</v>
      </c>
      <c r="E18" s="8">
        <v>2</v>
      </c>
      <c r="F18" s="8">
        <v>1</v>
      </c>
      <c r="G18" s="8" t="s">
        <v>27</v>
      </c>
      <c r="H18" s="8" t="s">
        <v>384</v>
      </c>
      <c r="I18" s="10">
        <v>42861</v>
      </c>
      <c r="J18" s="8" t="s">
        <v>425</v>
      </c>
      <c r="K18" s="8"/>
      <c r="M18" s="23"/>
    </row>
    <row r="19" spans="1:13" ht="37.5" customHeight="1">
      <c r="A19" s="8"/>
      <c r="B19" s="8"/>
      <c r="C19" s="8"/>
      <c r="D19" s="9"/>
      <c r="E19" s="8"/>
      <c r="F19" s="8"/>
      <c r="G19" s="8"/>
      <c r="H19" s="8"/>
      <c r="I19" s="10"/>
      <c r="J19" s="8"/>
      <c r="K19" s="8"/>
      <c r="M19" s="23"/>
    </row>
    <row r="20" spans="1:13" ht="37.5" customHeight="1">
      <c r="A20" s="8"/>
      <c r="B20" s="8"/>
      <c r="C20" s="8"/>
      <c r="D20" s="9"/>
      <c r="E20" s="8"/>
      <c r="F20" s="8"/>
      <c r="G20" s="8"/>
      <c r="H20" s="8"/>
      <c r="I20" s="10"/>
      <c r="J20" s="8"/>
      <c r="K20" s="8"/>
      <c r="M20" s="23"/>
    </row>
    <row r="21" spans="1:13" ht="37.5" customHeight="1">
      <c r="A21" s="8"/>
      <c r="B21" s="8"/>
      <c r="C21" s="8"/>
      <c r="D21" s="9"/>
      <c r="E21" s="8"/>
      <c r="F21" s="8"/>
      <c r="G21" s="8"/>
      <c r="H21" s="8"/>
      <c r="I21" s="10"/>
      <c r="J21" s="8"/>
      <c r="K21" s="8"/>
    </row>
    <row r="22" spans="1:13" ht="37.5" customHeight="1">
      <c r="A22" s="6"/>
      <c r="B22" s="8"/>
      <c r="C22" s="8"/>
      <c r="D22" s="9"/>
      <c r="E22" s="8"/>
      <c r="F22" s="8"/>
      <c r="G22" s="8"/>
      <c r="H22" s="8"/>
      <c r="I22" s="10"/>
      <c r="J22" s="8"/>
      <c r="K22" s="6"/>
    </row>
    <row r="23" spans="1:13" ht="37.5" customHeight="1">
      <c r="A23" s="8"/>
      <c r="B23" s="8"/>
      <c r="C23" s="8"/>
      <c r="D23" s="9"/>
      <c r="E23" s="18">
        <f>SUM(E5:E22)</f>
        <v>44</v>
      </c>
      <c r="F23" s="18">
        <f>SUM(F5:F22)</f>
        <v>20</v>
      </c>
      <c r="G23" s="8"/>
      <c r="H23" s="8"/>
      <c r="I23" s="10"/>
      <c r="J23" s="8"/>
      <c r="K23" s="27"/>
    </row>
    <row r="24" spans="1:13" ht="37.5" customHeight="1">
      <c r="A24" s="12"/>
      <c r="B24" s="8"/>
      <c r="C24" s="8"/>
      <c r="D24" s="9"/>
      <c r="E24" s="8"/>
      <c r="F24" s="8"/>
      <c r="G24" s="6"/>
      <c r="H24" s="8"/>
      <c r="I24" s="10"/>
      <c r="J24" s="10"/>
      <c r="K24" s="6"/>
    </row>
    <row r="25" spans="1:13" ht="37.5" customHeight="1">
      <c r="A25" s="6"/>
      <c r="B25" s="8"/>
      <c r="C25" s="8"/>
      <c r="D25" s="9"/>
      <c r="E25" s="8"/>
      <c r="F25" s="8"/>
      <c r="G25" s="6"/>
      <c r="H25" s="8"/>
      <c r="I25" s="8"/>
      <c r="J25" s="8"/>
      <c r="K25" s="6"/>
    </row>
  </sheetData>
  <customSheetViews>
    <customSheetView guid="{B3431D14-DA1D-42CD-AECD-DC76F932C18F}" scale="80" topLeftCell="D1">
      <selection activeCell="K10" sqref="K10"/>
    </customSheetView>
    <customSheetView guid="{D4656EEE-F1F0-44C0-BACB-E77B48D5A874}" scale="80">
      <selection activeCell="K5" sqref="K5"/>
    </customSheetView>
    <customSheetView guid="{BA59269D-00FA-4384-AE03-5E329FB0A2F3}" scale="80">
      <selection activeCell="K5" sqref="K5"/>
    </customSheetView>
    <customSheetView guid="{97C7C10C-C958-4BBD-9330-BBF29A91CAB6}" scale="80">
      <selection activeCell="K5" sqref="K5"/>
    </customSheetView>
    <customSheetView guid="{7D60AAE2-A0A1-41DC-9D9C-F6707F914EC6}" scale="80">
      <selection activeCell="K5" sqref="K5"/>
    </customSheetView>
    <customSheetView guid="{EDCD6C43-2E68-E544-A819-E89E2EF03960}" scale="80" topLeftCell="D1">
      <selection activeCell="K10" sqref="K10"/>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80" zoomScaleNormal="80" zoomScalePageLayoutView="80" workbookViewId="0">
      <selection activeCell="G21" sqref="G21"/>
    </sheetView>
  </sheetViews>
  <sheetFormatPr baseColWidth="10" defaultColWidth="8.83203125" defaultRowHeight="37.5" customHeight="1" x14ac:dyDescent="0"/>
  <cols>
    <col min="2" max="2" width="22.5" customWidth="1"/>
    <col min="3" max="3" width="33" customWidth="1"/>
    <col min="4" max="4" width="41" customWidth="1"/>
    <col min="5" max="5" width="10.5" customWidth="1"/>
    <col min="6" max="6" width="10.33203125" customWidth="1"/>
    <col min="7" max="7" width="15.1640625" customWidth="1"/>
    <col min="8" max="8" width="13.83203125" customWidth="1"/>
    <col min="9" max="9" width="16" customWidth="1"/>
    <col min="10" max="10" width="15.1640625" customWidth="1"/>
    <col min="11" max="11" width="56" customWidth="1"/>
    <col min="13" max="13" width="18.1640625" customWidth="1"/>
  </cols>
  <sheetData>
    <row r="1" spans="1:14" ht="37.5" customHeight="1" thickBot="1">
      <c r="A1" s="751" t="s">
        <v>0</v>
      </c>
      <c r="B1" s="752"/>
      <c r="C1" s="752"/>
      <c r="D1" s="752"/>
      <c r="E1" s="752"/>
      <c r="F1" s="752"/>
      <c r="G1" s="752" t="s">
        <v>460</v>
      </c>
      <c r="H1" s="752"/>
      <c r="I1" s="752"/>
      <c r="J1" s="753"/>
      <c r="K1" s="754"/>
    </row>
    <row r="2" spans="1:14" ht="37.5" customHeight="1" thickBot="1">
      <c r="A2" s="1" t="s">
        <v>2</v>
      </c>
      <c r="B2" s="2" t="s">
        <v>3</v>
      </c>
      <c r="C2" s="2" t="s">
        <v>4</v>
      </c>
      <c r="D2" s="3" t="s">
        <v>5</v>
      </c>
      <c r="E2" s="2" t="s">
        <v>6</v>
      </c>
      <c r="F2" s="2" t="s">
        <v>7</v>
      </c>
      <c r="G2" s="2" t="s">
        <v>8</v>
      </c>
      <c r="H2" s="2" t="s">
        <v>9</v>
      </c>
      <c r="I2" s="2" t="s">
        <v>10</v>
      </c>
      <c r="J2" s="2" t="s">
        <v>11</v>
      </c>
      <c r="K2" s="4" t="s">
        <v>12</v>
      </c>
      <c r="M2" s="5" t="s">
        <v>13</v>
      </c>
      <c r="N2" s="5">
        <v>59</v>
      </c>
    </row>
    <row r="3" spans="1:14" ht="37.5" customHeight="1">
      <c r="A3" s="86"/>
      <c r="B3" s="87" t="s">
        <v>378</v>
      </c>
      <c r="C3" s="88"/>
      <c r="D3" s="89"/>
      <c r="E3" s="88"/>
      <c r="F3" s="88"/>
      <c r="G3" s="88"/>
      <c r="H3" s="88"/>
      <c r="I3" s="90"/>
      <c r="J3" s="88"/>
      <c r="K3" s="88"/>
      <c r="M3" s="11" t="s">
        <v>22</v>
      </c>
      <c r="N3" s="11">
        <f>N2-N14</f>
        <v>19</v>
      </c>
    </row>
    <row r="4" spans="1:14" ht="37.5" customHeight="1">
      <c r="A4" s="41"/>
      <c r="B4" s="41" t="s">
        <v>171</v>
      </c>
      <c r="C4" s="41"/>
      <c r="D4" s="42"/>
      <c r="E4" s="41"/>
      <c r="F4" s="41"/>
      <c r="G4" s="41"/>
      <c r="H4" s="41"/>
      <c r="I4" s="43"/>
      <c r="J4" s="41"/>
      <c r="K4" s="41" t="s">
        <v>426</v>
      </c>
      <c r="M4" t="s">
        <v>28</v>
      </c>
      <c r="N4">
        <f>SUMIFS(E:E,G:G,"CTT")</f>
        <v>8</v>
      </c>
    </row>
    <row r="5" spans="1:14" ht="37.5" customHeight="1">
      <c r="A5" s="6">
        <v>1</v>
      </c>
      <c r="B5" s="8" t="s">
        <v>101</v>
      </c>
      <c r="C5" s="8" t="s">
        <v>427</v>
      </c>
      <c r="D5" s="9" t="s">
        <v>428</v>
      </c>
      <c r="E5" s="8">
        <v>4</v>
      </c>
      <c r="F5" s="8">
        <v>1</v>
      </c>
      <c r="G5" s="8" t="s">
        <v>60</v>
      </c>
      <c r="H5" s="8" t="s">
        <v>384</v>
      </c>
      <c r="I5" s="10">
        <v>42861</v>
      </c>
      <c r="J5" s="8" t="s">
        <v>145</v>
      </c>
      <c r="K5" s="6" t="s">
        <v>429</v>
      </c>
      <c r="M5" t="s">
        <v>33</v>
      </c>
      <c r="N5">
        <f>SUMIFS(E:E,G:G,"FLU")</f>
        <v>0</v>
      </c>
    </row>
    <row r="6" spans="1:14" ht="37.5" customHeight="1">
      <c r="A6" s="12">
        <v>2</v>
      </c>
      <c r="B6" s="8" t="s">
        <v>101</v>
      </c>
      <c r="C6" s="13" t="s">
        <v>430</v>
      </c>
      <c r="D6" s="14" t="s">
        <v>431</v>
      </c>
      <c r="E6" s="13">
        <v>4</v>
      </c>
      <c r="F6" s="13">
        <v>2</v>
      </c>
      <c r="G6" s="13" t="s">
        <v>160</v>
      </c>
      <c r="H6" s="8" t="s">
        <v>384</v>
      </c>
      <c r="I6" s="10">
        <v>42861</v>
      </c>
      <c r="J6" s="8" t="s">
        <v>145</v>
      </c>
      <c r="K6" s="12"/>
      <c r="M6" t="s">
        <v>38</v>
      </c>
      <c r="N6">
        <f>SUMIFS(E:E,G:G,"JCC")</f>
        <v>26</v>
      </c>
    </row>
    <row r="7" spans="1:14" ht="37.5" customHeight="1">
      <c r="A7" s="6">
        <v>3</v>
      </c>
      <c r="B7" s="8" t="s">
        <v>101</v>
      </c>
      <c r="C7" s="8" t="s">
        <v>432</v>
      </c>
      <c r="D7" s="9" t="s">
        <v>433</v>
      </c>
      <c r="E7" s="8">
        <v>3</v>
      </c>
      <c r="F7" s="8">
        <v>1</v>
      </c>
      <c r="G7" s="6" t="s">
        <v>160</v>
      </c>
      <c r="H7" s="8" t="s">
        <v>384</v>
      </c>
      <c r="I7" s="10">
        <v>42861</v>
      </c>
      <c r="J7" s="8" t="s">
        <v>145</v>
      </c>
      <c r="K7" s="6"/>
      <c r="M7" t="s">
        <v>43</v>
      </c>
      <c r="N7">
        <f>SUMIFS(E:E,G:G,"EDI")</f>
        <v>0</v>
      </c>
    </row>
    <row r="8" spans="1:14" ht="37.5" customHeight="1">
      <c r="A8" s="12">
        <v>4</v>
      </c>
      <c r="B8" s="13" t="s">
        <v>101</v>
      </c>
      <c r="C8" s="13" t="s">
        <v>434</v>
      </c>
      <c r="D8" s="14" t="s">
        <v>435</v>
      </c>
      <c r="E8" s="13">
        <v>4</v>
      </c>
      <c r="F8" s="13">
        <v>2</v>
      </c>
      <c r="G8" s="13" t="s">
        <v>160</v>
      </c>
      <c r="H8" s="13" t="s">
        <v>384</v>
      </c>
      <c r="I8" s="15">
        <v>42861</v>
      </c>
      <c r="J8" s="13" t="s">
        <v>145</v>
      </c>
      <c r="K8" s="57"/>
      <c r="M8" t="s">
        <v>44</v>
      </c>
      <c r="N8">
        <f>SUMIFS(E:E,G:G,"par")</f>
        <v>0</v>
      </c>
    </row>
    <row r="9" spans="1:14" ht="37.5" customHeight="1">
      <c r="A9" s="6">
        <v>5</v>
      </c>
      <c r="B9" s="13" t="s">
        <v>101</v>
      </c>
      <c r="C9" s="8" t="s">
        <v>436</v>
      </c>
      <c r="D9" s="9" t="s">
        <v>437</v>
      </c>
      <c r="E9" s="8">
        <v>5</v>
      </c>
      <c r="F9" s="8">
        <v>2</v>
      </c>
      <c r="G9" s="8" t="s">
        <v>160</v>
      </c>
      <c r="H9" s="8" t="s">
        <v>384</v>
      </c>
      <c r="I9" s="10">
        <v>42861</v>
      </c>
      <c r="J9" s="8" t="s">
        <v>145</v>
      </c>
      <c r="K9" s="6"/>
      <c r="M9" t="s">
        <v>45</v>
      </c>
      <c r="N9">
        <f>SUMIFS(E:E,G:G,"phi")</f>
        <v>0</v>
      </c>
    </row>
    <row r="10" spans="1:14" ht="37.5" customHeight="1">
      <c r="A10" s="12">
        <v>6</v>
      </c>
      <c r="B10" s="13" t="s">
        <v>301</v>
      </c>
      <c r="C10" s="26" t="s">
        <v>438</v>
      </c>
      <c r="D10" s="14" t="s">
        <v>439</v>
      </c>
      <c r="E10" s="13">
        <v>3</v>
      </c>
      <c r="F10" s="13">
        <v>1</v>
      </c>
      <c r="G10" s="13" t="s">
        <v>160</v>
      </c>
      <c r="H10" s="13" t="s">
        <v>384</v>
      </c>
      <c r="I10" s="15">
        <v>42861</v>
      </c>
      <c r="J10" s="13" t="s">
        <v>440</v>
      </c>
      <c r="K10" s="12" t="s">
        <v>441</v>
      </c>
      <c r="M10" t="s">
        <v>47</v>
      </c>
      <c r="N10">
        <f>SUMIFS(E:E,G:G,"BRK")</f>
        <v>6</v>
      </c>
    </row>
    <row r="11" spans="1:14" ht="37.5" customHeight="1">
      <c r="A11" s="6">
        <v>7</v>
      </c>
      <c r="B11" s="8" t="s">
        <v>442</v>
      </c>
      <c r="C11" s="8" t="s">
        <v>443</v>
      </c>
      <c r="D11" s="9" t="s">
        <v>444</v>
      </c>
      <c r="E11" s="8">
        <v>3</v>
      </c>
      <c r="F11" s="8">
        <v>1</v>
      </c>
      <c r="G11" s="8" t="s">
        <v>160</v>
      </c>
      <c r="H11" s="8" t="s">
        <v>384</v>
      </c>
      <c r="I11" s="10">
        <v>42861</v>
      </c>
      <c r="J11" s="8" t="s">
        <v>445</v>
      </c>
      <c r="K11" s="27" t="s">
        <v>446</v>
      </c>
      <c r="M11" s="20" t="s">
        <v>48</v>
      </c>
      <c r="N11" s="20">
        <f>SUMIFS(E:E,G:G,"SPC")</f>
        <v>0</v>
      </c>
    </row>
    <row r="12" spans="1:14" ht="37.5" customHeight="1">
      <c r="A12" s="12">
        <v>8</v>
      </c>
      <c r="B12" s="8" t="s">
        <v>132</v>
      </c>
      <c r="C12" s="8" t="s">
        <v>447</v>
      </c>
      <c r="D12" s="9" t="s">
        <v>448</v>
      </c>
      <c r="E12" s="8">
        <v>2</v>
      </c>
      <c r="F12" s="8">
        <v>1</v>
      </c>
      <c r="G12" s="6" t="s">
        <v>160</v>
      </c>
      <c r="H12" s="8" t="s">
        <v>384</v>
      </c>
      <c r="I12" s="10">
        <v>42861</v>
      </c>
      <c r="J12" s="8" t="s">
        <v>449</v>
      </c>
      <c r="K12" s="6"/>
      <c r="M12" s="21" t="s">
        <v>49</v>
      </c>
      <c r="N12" s="21">
        <f>SUMIFS(E:E,G:G,"H")</f>
        <v>0</v>
      </c>
    </row>
    <row r="13" spans="1:14" ht="37.5" customHeight="1">
      <c r="A13" s="6">
        <v>9</v>
      </c>
      <c r="B13" s="8" t="s">
        <v>101</v>
      </c>
      <c r="C13" s="8" t="s">
        <v>450</v>
      </c>
      <c r="D13" s="9" t="s">
        <v>451</v>
      </c>
      <c r="E13" s="8">
        <v>4</v>
      </c>
      <c r="F13" s="8">
        <v>1</v>
      </c>
      <c r="G13" s="6" t="s">
        <v>60</v>
      </c>
      <c r="H13" s="8" t="s">
        <v>384</v>
      </c>
      <c r="I13" s="10">
        <v>42861</v>
      </c>
      <c r="J13" s="53" t="s">
        <v>145</v>
      </c>
      <c r="K13" s="6"/>
      <c r="M13" s="21"/>
      <c r="N13" s="21"/>
    </row>
    <row r="14" spans="1:14" ht="37.5" customHeight="1">
      <c r="A14" s="12">
        <v>10</v>
      </c>
      <c r="B14" s="8" t="s">
        <v>101</v>
      </c>
      <c r="C14" s="8" t="s">
        <v>452</v>
      </c>
      <c r="D14" s="9" t="s">
        <v>453</v>
      </c>
      <c r="E14" s="8">
        <v>2</v>
      </c>
      <c r="F14" s="8">
        <v>1</v>
      </c>
      <c r="G14" s="8" t="s">
        <v>18</v>
      </c>
      <c r="H14" s="8" t="s">
        <v>384</v>
      </c>
      <c r="I14" s="10">
        <v>42861</v>
      </c>
      <c r="J14" s="10" t="s">
        <v>145</v>
      </c>
      <c r="K14" s="6"/>
      <c r="M14" s="22" t="s">
        <v>50</v>
      </c>
      <c r="N14" s="22">
        <f>SUM(M4:N12)</f>
        <v>40</v>
      </c>
    </row>
    <row r="15" spans="1:14" ht="37.5" customHeight="1">
      <c r="A15" s="6">
        <v>11</v>
      </c>
      <c r="B15" s="8" t="s">
        <v>132</v>
      </c>
      <c r="C15" s="8" t="s">
        <v>454</v>
      </c>
      <c r="D15" s="9" t="s">
        <v>455</v>
      </c>
      <c r="E15" s="8">
        <v>4</v>
      </c>
      <c r="F15" s="8">
        <v>1</v>
      </c>
      <c r="G15" s="6" t="s">
        <v>18</v>
      </c>
      <c r="H15" s="8" t="s">
        <v>384</v>
      </c>
      <c r="I15" s="10">
        <v>42861</v>
      </c>
      <c r="J15" s="8" t="s">
        <v>456</v>
      </c>
      <c r="K15" s="6" t="s">
        <v>457</v>
      </c>
    </row>
    <row r="16" spans="1:14" ht="37.5" customHeight="1">
      <c r="A16" s="12">
        <v>12</v>
      </c>
      <c r="B16" s="13" t="s">
        <v>101</v>
      </c>
      <c r="C16" s="13" t="s">
        <v>458</v>
      </c>
      <c r="D16" s="14" t="s">
        <v>459</v>
      </c>
      <c r="E16" s="13">
        <v>2</v>
      </c>
      <c r="F16" s="13">
        <v>1</v>
      </c>
      <c r="G16" s="13" t="s">
        <v>160</v>
      </c>
      <c r="H16" s="13" t="s">
        <v>384</v>
      </c>
      <c r="I16" s="15">
        <v>42861</v>
      </c>
      <c r="J16" s="13" t="s">
        <v>145</v>
      </c>
      <c r="K16" s="6"/>
    </row>
    <row r="17" spans="1:13" ht="37.5" customHeight="1">
      <c r="A17" s="12"/>
      <c r="B17" s="8"/>
      <c r="C17" s="8"/>
      <c r="D17" s="9"/>
      <c r="E17" s="8"/>
      <c r="F17" s="8"/>
      <c r="G17" s="6"/>
      <c r="H17" s="8"/>
      <c r="I17" s="10"/>
      <c r="J17" s="8"/>
      <c r="K17" s="6"/>
      <c r="M17" s="23"/>
    </row>
    <row r="18" spans="1:13" ht="37.5" customHeight="1">
      <c r="A18" s="8"/>
      <c r="B18" s="8"/>
      <c r="C18" s="24"/>
      <c r="D18" s="9"/>
      <c r="E18" s="8"/>
      <c r="F18" s="8"/>
      <c r="G18" s="8"/>
      <c r="H18" s="8"/>
      <c r="I18" s="10"/>
      <c r="J18" s="8"/>
      <c r="K18" s="8"/>
      <c r="M18" s="23"/>
    </row>
    <row r="19" spans="1:13" ht="37.5" customHeight="1">
      <c r="A19" s="8"/>
      <c r="B19" s="8"/>
      <c r="C19" s="8"/>
      <c r="D19" s="9"/>
      <c r="E19" s="8"/>
      <c r="F19" s="8"/>
      <c r="G19" s="8"/>
      <c r="H19" s="8"/>
      <c r="I19" s="10"/>
      <c r="J19" s="8"/>
      <c r="K19" s="8"/>
      <c r="M19" s="23"/>
    </row>
    <row r="20" spans="1:13" ht="37.5" customHeight="1">
      <c r="A20" s="8"/>
      <c r="B20" s="8"/>
      <c r="C20" s="8"/>
      <c r="D20" s="9"/>
      <c r="E20" s="8"/>
      <c r="F20" s="8"/>
      <c r="G20" s="8"/>
      <c r="H20" s="8"/>
      <c r="I20" s="10"/>
      <c r="J20" s="8"/>
      <c r="K20" s="8"/>
      <c r="M20" s="23"/>
    </row>
    <row r="21" spans="1:13" ht="37.5" customHeight="1">
      <c r="A21" s="8"/>
      <c r="B21" s="8"/>
      <c r="C21" s="8"/>
      <c r="D21" s="9"/>
      <c r="E21" s="8"/>
      <c r="F21" s="8"/>
      <c r="G21" s="8"/>
      <c r="H21" s="8"/>
      <c r="I21" s="10"/>
      <c r="J21" s="8"/>
      <c r="K21" s="8"/>
    </row>
    <row r="22" spans="1:13" ht="37.5" customHeight="1">
      <c r="A22" s="6"/>
      <c r="B22" s="8"/>
      <c r="C22" s="8"/>
      <c r="D22" s="9"/>
      <c r="E22" s="8"/>
      <c r="F22" s="8"/>
      <c r="G22" s="8"/>
      <c r="H22" s="8"/>
      <c r="I22" s="10"/>
      <c r="J22" s="8"/>
      <c r="K22" s="6"/>
    </row>
    <row r="23" spans="1:13" ht="37.5" customHeight="1">
      <c r="A23" s="8"/>
      <c r="B23" s="8"/>
      <c r="C23" s="8"/>
      <c r="D23" s="9"/>
      <c r="E23" s="18">
        <f>SUM(E5:E22)</f>
        <v>40</v>
      </c>
      <c r="F23" s="18">
        <f>SUM(F5:F22)</f>
        <v>15</v>
      </c>
      <c r="G23" s="8"/>
      <c r="H23" s="8"/>
      <c r="I23" s="10"/>
      <c r="J23" s="8"/>
      <c r="K23" s="27"/>
    </row>
    <row r="24" spans="1:13" ht="37.5" customHeight="1">
      <c r="A24" s="12"/>
      <c r="B24" s="8"/>
      <c r="C24" s="8"/>
      <c r="D24" s="9"/>
      <c r="E24" s="8"/>
      <c r="F24" s="8"/>
      <c r="G24" s="6"/>
      <c r="H24" s="8"/>
      <c r="I24" s="10"/>
      <c r="J24" s="10"/>
      <c r="K24" s="6"/>
    </row>
    <row r="25" spans="1:13" ht="37.5" customHeight="1">
      <c r="A25" s="6"/>
      <c r="B25" s="8"/>
      <c r="C25" s="8"/>
      <c r="D25" s="9"/>
      <c r="E25" s="8"/>
      <c r="F25" s="8"/>
      <c r="G25" s="6"/>
      <c r="H25" s="8"/>
      <c r="I25" s="8"/>
      <c r="J25" s="8"/>
      <c r="K25" s="6"/>
    </row>
    <row r="26" spans="1:13" ht="37.5" customHeight="1">
      <c r="A26" s="6"/>
      <c r="B26" s="8"/>
      <c r="C26" s="8"/>
      <c r="D26" s="9"/>
      <c r="E26" s="8"/>
      <c r="F26" s="8"/>
      <c r="G26" s="6"/>
      <c r="H26" s="8"/>
      <c r="I26" s="8"/>
      <c r="J26" s="8"/>
      <c r="K26" s="6"/>
    </row>
  </sheetData>
  <customSheetViews>
    <customSheetView guid="{B3431D14-DA1D-42CD-AECD-DC76F932C18F}" scale="80">
      <selection activeCell="G21" sqref="G21"/>
    </customSheetView>
    <customSheetView guid="{D4656EEE-F1F0-44C0-BACB-E77B48D5A874}" scale="80">
      <selection activeCell="G23" sqref="G23"/>
    </customSheetView>
    <customSheetView guid="{BA59269D-00FA-4384-AE03-5E329FB0A2F3}" scale="80">
      <selection activeCell="G23" sqref="G23"/>
    </customSheetView>
    <customSheetView guid="{97C7C10C-C958-4BBD-9330-BBF29A91CAB6}" scale="80">
      <selection activeCell="G23" sqref="G23"/>
    </customSheetView>
    <customSheetView guid="{7D60AAE2-A0A1-41DC-9D9C-F6707F914EC6}" scale="80">
      <selection activeCell="G23" sqref="G23"/>
    </customSheetView>
    <customSheetView guid="{EDCD6C43-2E68-E544-A819-E89E2EF03960}" scale="80">
      <selection activeCell="G21" sqref="G21"/>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80" zoomScaleNormal="80" zoomScalePageLayoutView="80" workbookViewId="0">
      <selection activeCell="H34" sqref="H34"/>
    </sheetView>
  </sheetViews>
  <sheetFormatPr baseColWidth="10" defaultColWidth="8.83203125" defaultRowHeight="35.25" customHeight="1" x14ac:dyDescent="0"/>
  <cols>
    <col min="2" max="2" width="27.6640625" customWidth="1"/>
    <col min="3" max="3" width="29.33203125" customWidth="1"/>
    <col min="4" max="4" width="31" customWidth="1"/>
    <col min="5" max="5" width="10.5" customWidth="1"/>
    <col min="6" max="6" width="10.33203125" customWidth="1"/>
    <col min="7" max="7" width="15.1640625" customWidth="1"/>
    <col min="9" max="9" width="16" customWidth="1"/>
    <col min="10" max="10" width="15.1640625" customWidth="1"/>
    <col min="11" max="11" width="40" customWidth="1"/>
    <col min="13" max="13" width="18.1640625" customWidth="1"/>
  </cols>
  <sheetData>
    <row r="1" spans="1:14" ht="35.25" customHeight="1" thickBot="1">
      <c r="A1" s="755" t="s">
        <v>0</v>
      </c>
      <c r="B1" s="756"/>
      <c r="C1" s="756"/>
      <c r="D1" s="756"/>
      <c r="E1" s="756"/>
      <c r="F1" s="756"/>
      <c r="G1" s="763" t="s">
        <v>1</v>
      </c>
      <c r="H1" s="763"/>
      <c r="I1" s="763"/>
      <c r="J1" s="764"/>
      <c r="K1" s="765"/>
    </row>
    <row r="2" spans="1:14" ht="35.25" customHeight="1" thickBot="1">
      <c r="A2" s="1" t="s">
        <v>2</v>
      </c>
      <c r="B2" s="2" t="s">
        <v>3</v>
      </c>
      <c r="C2" s="2" t="s">
        <v>4</v>
      </c>
      <c r="D2" s="3" t="s">
        <v>5</v>
      </c>
      <c r="E2" s="2" t="s">
        <v>6</v>
      </c>
      <c r="F2" s="2" t="s">
        <v>7</v>
      </c>
      <c r="G2" s="2" t="s">
        <v>8</v>
      </c>
      <c r="H2" s="2" t="s">
        <v>9</v>
      </c>
      <c r="I2" s="2" t="s">
        <v>10</v>
      </c>
      <c r="J2" s="2" t="s">
        <v>11</v>
      </c>
      <c r="K2" s="4" t="s">
        <v>12</v>
      </c>
      <c r="M2" s="5" t="s">
        <v>13</v>
      </c>
      <c r="N2" s="5">
        <v>13</v>
      </c>
    </row>
    <row r="3" spans="1:14" ht="35.25" customHeight="1">
      <c r="A3" s="6" t="s">
        <v>14</v>
      </c>
      <c r="B3" s="7" t="s">
        <v>15</v>
      </c>
      <c r="C3" s="8" t="s">
        <v>16</v>
      </c>
      <c r="D3" s="9" t="s">
        <v>17</v>
      </c>
      <c r="E3" s="8">
        <v>2</v>
      </c>
      <c r="F3" s="8">
        <v>1</v>
      </c>
      <c r="G3" s="8" t="s">
        <v>18</v>
      </c>
      <c r="H3" s="8" t="s">
        <v>19</v>
      </c>
      <c r="I3" s="10">
        <v>42861</v>
      </c>
      <c r="J3" s="8" t="s">
        <v>20</v>
      </c>
      <c r="K3" s="6" t="s">
        <v>21</v>
      </c>
      <c r="M3" s="11" t="s">
        <v>22</v>
      </c>
      <c r="N3" s="11">
        <f>N2-N14</f>
        <v>2</v>
      </c>
    </row>
    <row r="4" spans="1:14" ht="35.25" customHeight="1">
      <c r="A4" s="6" t="s">
        <v>23</v>
      </c>
      <c r="B4" s="7" t="s">
        <v>24</v>
      </c>
      <c r="C4" s="8" t="s">
        <v>25</v>
      </c>
      <c r="D4" s="9" t="s">
        <v>26</v>
      </c>
      <c r="E4" s="8">
        <v>1</v>
      </c>
      <c r="F4" s="8">
        <v>0</v>
      </c>
      <c r="G4" s="8" t="s">
        <v>27</v>
      </c>
      <c r="H4" s="8" t="s">
        <v>19</v>
      </c>
      <c r="I4" s="10">
        <v>42861</v>
      </c>
      <c r="J4" s="10"/>
      <c r="K4" s="6"/>
      <c r="M4" t="s">
        <v>28</v>
      </c>
      <c r="N4">
        <f>SUMIFS(E:E,G:G,"CTT")</f>
        <v>0</v>
      </c>
    </row>
    <row r="5" spans="1:14" ht="35.25" customHeight="1">
      <c r="A5" s="12">
        <v>2</v>
      </c>
      <c r="B5" s="13" t="s">
        <v>29</v>
      </c>
      <c r="C5" s="13" t="s">
        <v>30</v>
      </c>
      <c r="D5" s="14" t="s">
        <v>31</v>
      </c>
      <c r="E5" s="13">
        <v>3</v>
      </c>
      <c r="F5" s="13">
        <v>1</v>
      </c>
      <c r="G5" s="13" t="s">
        <v>27</v>
      </c>
      <c r="H5" s="13" t="s">
        <v>19</v>
      </c>
      <c r="I5" s="15">
        <v>42861</v>
      </c>
      <c r="J5" s="13" t="s">
        <v>32</v>
      </c>
      <c r="K5" s="13"/>
      <c r="M5" t="s">
        <v>33</v>
      </c>
      <c r="N5">
        <f>SUMIFS(E:E,G:G,"FLU")</f>
        <v>9</v>
      </c>
    </row>
    <row r="6" spans="1:14" ht="35.25" customHeight="1">
      <c r="A6" s="6">
        <v>3</v>
      </c>
      <c r="B6" s="8" t="s">
        <v>34</v>
      </c>
      <c r="C6" s="10" t="s">
        <v>35</v>
      </c>
      <c r="D6" s="9" t="s">
        <v>36</v>
      </c>
      <c r="E6" s="8">
        <v>2</v>
      </c>
      <c r="F6" s="8">
        <v>1</v>
      </c>
      <c r="G6" s="8" t="s">
        <v>27</v>
      </c>
      <c r="H6" s="8" t="s">
        <v>19</v>
      </c>
      <c r="I6" s="10">
        <v>42861</v>
      </c>
      <c r="J6" s="8" t="s">
        <v>37</v>
      </c>
      <c r="K6" s="16"/>
      <c r="M6" t="s">
        <v>38</v>
      </c>
      <c r="N6">
        <f>SUMIFS(E:E,G:G,"JCC")</f>
        <v>0</v>
      </c>
    </row>
    <row r="7" spans="1:14" ht="35.25" customHeight="1">
      <c r="A7" s="12">
        <v>4</v>
      </c>
      <c r="B7" s="13" t="s">
        <v>39</v>
      </c>
      <c r="C7" s="13" t="s">
        <v>40</v>
      </c>
      <c r="D7" s="14" t="s">
        <v>41</v>
      </c>
      <c r="E7" s="13">
        <v>3</v>
      </c>
      <c r="F7" s="13">
        <v>1</v>
      </c>
      <c r="G7" s="13" t="s">
        <v>27</v>
      </c>
      <c r="H7" s="13" t="s">
        <v>19</v>
      </c>
      <c r="I7" s="15">
        <v>42861</v>
      </c>
      <c r="J7" s="13" t="s">
        <v>42</v>
      </c>
      <c r="K7" s="13"/>
      <c r="M7" t="s">
        <v>43</v>
      </c>
      <c r="N7">
        <f>SUMIFS(E:E,G:G,"EDI")</f>
        <v>0</v>
      </c>
    </row>
    <row r="8" spans="1:14" ht="35.25" customHeight="1">
      <c r="A8" s="12"/>
      <c r="B8" s="13"/>
      <c r="C8" s="13"/>
      <c r="D8" s="14"/>
      <c r="E8" s="13"/>
      <c r="F8" s="13"/>
      <c r="G8" s="13"/>
      <c r="H8" s="13"/>
      <c r="I8" s="15"/>
      <c r="J8" s="13"/>
      <c r="K8" s="13"/>
      <c r="M8" t="s">
        <v>44</v>
      </c>
      <c r="N8">
        <f>SUMIFS(E:E,G:G,"par")</f>
        <v>0</v>
      </c>
    </row>
    <row r="9" spans="1:14" ht="35.25" customHeight="1">
      <c r="A9" s="6"/>
      <c r="B9" s="8"/>
      <c r="C9" s="8"/>
      <c r="D9" s="9"/>
      <c r="E9" s="8"/>
      <c r="F9" s="8"/>
      <c r="G9" s="8"/>
      <c r="H9" s="17"/>
      <c r="I9" s="10"/>
      <c r="J9" s="10"/>
      <c r="K9" s="6"/>
      <c r="M9" t="s">
        <v>45</v>
      </c>
      <c r="N9">
        <f>SUMIFS(E:E,G:G,"phi")</f>
        <v>0</v>
      </c>
    </row>
    <row r="10" spans="1:14" ht="35.25" customHeight="1">
      <c r="A10" s="8"/>
      <c r="B10" s="8"/>
      <c r="C10" s="8"/>
      <c r="D10" s="9"/>
      <c r="E10" s="18">
        <f>SUM(E3:E9)</f>
        <v>11</v>
      </c>
      <c r="F10" s="18">
        <f>SUM(F3:F9)</f>
        <v>4</v>
      </c>
      <c r="G10" s="8"/>
      <c r="H10" s="17" t="s">
        <v>46</v>
      </c>
      <c r="I10" s="8"/>
      <c r="J10" s="8"/>
      <c r="K10" s="8"/>
      <c r="M10" t="s">
        <v>47</v>
      </c>
      <c r="N10">
        <f>SUMIFS(E:E,G:G,"BRK")</f>
        <v>2</v>
      </c>
    </row>
    <row r="11" spans="1:14" ht="35.25" customHeight="1">
      <c r="A11" s="8"/>
      <c r="B11" s="8"/>
      <c r="C11" s="8"/>
      <c r="D11" s="9"/>
      <c r="E11" s="8"/>
      <c r="F11" s="8"/>
      <c r="G11" s="8"/>
      <c r="H11" s="8"/>
      <c r="I11" s="8"/>
      <c r="J11" s="8"/>
      <c r="K11" s="8"/>
      <c r="M11" s="20" t="s">
        <v>48</v>
      </c>
      <c r="N11" s="20">
        <f>SUMIFS(E:E,G:G,"SPC")</f>
        <v>0</v>
      </c>
    </row>
    <row r="12" spans="1:14" ht="35.25" customHeight="1">
      <c r="A12" s="8"/>
      <c r="B12" s="8"/>
      <c r="C12" s="8"/>
      <c r="D12" s="9"/>
      <c r="E12" s="8"/>
      <c r="F12" s="8"/>
      <c r="G12" s="8"/>
      <c r="H12" s="8"/>
      <c r="I12" s="8"/>
      <c r="J12" s="8"/>
      <c r="K12" s="8"/>
      <c r="M12" s="21" t="s">
        <v>49</v>
      </c>
      <c r="N12" s="21">
        <f>SUMIFS(E:E,G:G,"H")</f>
        <v>0</v>
      </c>
    </row>
    <row r="13" spans="1:14" ht="35.25" customHeight="1">
      <c r="A13" s="6"/>
      <c r="B13" s="8"/>
      <c r="C13" s="8"/>
      <c r="D13" s="9"/>
      <c r="E13" s="8"/>
      <c r="F13" s="8"/>
      <c r="G13" s="6"/>
      <c r="H13" s="8"/>
      <c r="I13" s="8"/>
      <c r="J13" s="13"/>
      <c r="K13" s="12"/>
      <c r="M13" s="21"/>
      <c r="N13" s="21"/>
    </row>
    <row r="14" spans="1:14" ht="35.25" customHeight="1">
      <c r="A14" s="12"/>
      <c r="B14" s="13"/>
      <c r="C14" s="13"/>
      <c r="D14" s="14"/>
      <c r="E14" s="13"/>
      <c r="F14" s="13"/>
      <c r="G14" s="13"/>
      <c r="H14" s="13"/>
      <c r="I14" s="13"/>
      <c r="J14" s="13"/>
      <c r="K14" s="12"/>
      <c r="M14" s="22" t="s">
        <v>50</v>
      </c>
      <c r="N14" s="22">
        <f>SUM(M4:N12)</f>
        <v>11</v>
      </c>
    </row>
    <row r="15" spans="1:14" ht="35.25" customHeight="1">
      <c r="A15" s="12"/>
      <c r="B15" s="13"/>
      <c r="C15" s="13"/>
      <c r="D15" s="14"/>
      <c r="E15" s="13"/>
      <c r="F15" s="13"/>
      <c r="G15" s="13"/>
      <c r="H15" s="13"/>
      <c r="I15" s="13"/>
      <c r="J15" s="13"/>
      <c r="K15" s="12"/>
    </row>
    <row r="16" spans="1:14" ht="35.25" customHeight="1">
      <c r="A16" s="12"/>
      <c r="B16" s="13"/>
      <c r="C16" s="13"/>
      <c r="D16" s="14"/>
      <c r="E16" s="13"/>
      <c r="F16" s="13"/>
      <c r="G16" s="13"/>
      <c r="H16" s="13"/>
      <c r="I16" s="13"/>
      <c r="J16" s="13"/>
      <c r="K16" s="12"/>
      <c r="M16" s="23" t="s">
        <v>51</v>
      </c>
    </row>
    <row r="17" spans="1:13" ht="35.25" customHeight="1">
      <c r="A17" s="12"/>
      <c r="B17" s="13"/>
      <c r="C17" s="13"/>
      <c r="D17" s="14"/>
      <c r="E17" s="13"/>
      <c r="F17" s="13"/>
      <c r="G17" s="13"/>
      <c r="H17" s="13"/>
      <c r="I17" s="13"/>
      <c r="J17" s="13"/>
      <c r="K17" s="12"/>
      <c r="M17" s="23" t="s">
        <v>52</v>
      </c>
    </row>
    <row r="18" spans="1:13" ht="35.25" customHeight="1">
      <c r="A18" s="6"/>
      <c r="B18" s="8"/>
      <c r="C18" s="8"/>
      <c r="D18" s="9"/>
      <c r="E18" s="8"/>
      <c r="F18" s="8"/>
      <c r="G18" s="6"/>
      <c r="H18" s="8"/>
      <c r="I18" s="8"/>
      <c r="J18" s="8"/>
      <c r="K18" s="6"/>
      <c r="M18" s="23" t="s">
        <v>53</v>
      </c>
    </row>
    <row r="19" spans="1:13" ht="35.25" customHeight="1">
      <c r="A19" s="6"/>
      <c r="B19" s="8"/>
      <c r="C19" s="8"/>
      <c r="D19" s="9"/>
      <c r="E19" s="8"/>
      <c r="F19" s="8"/>
      <c r="G19" s="8"/>
      <c r="H19" s="8"/>
      <c r="I19" s="10"/>
      <c r="J19" s="10"/>
      <c r="K19" s="6"/>
      <c r="M19" s="23" t="s">
        <v>54</v>
      </c>
    </row>
  </sheetData>
  <customSheetViews>
    <customSheetView guid="{B3431D14-DA1D-42CD-AECD-DC76F932C18F}" scale="80">
      <selection activeCell="H34" sqref="H34"/>
      <pageSetup paperSize="9" orientation="portrait"/>
    </customSheetView>
    <customSheetView guid="{D4656EEE-F1F0-44C0-BACB-E77B48D5A874}" scale="80">
      <selection activeCell="H34" sqref="H34"/>
      <pageSetup paperSize="9" orientation="portrait"/>
    </customSheetView>
    <customSheetView guid="{BA59269D-00FA-4384-AE03-5E329FB0A2F3}" scale="80">
      <selection activeCell="H34" sqref="H34"/>
      <pageSetup paperSize="9" orientation="portrait"/>
    </customSheetView>
    <customSheetView guid="{97C7C10C-C958-4BBD-9330-BBF29A91CAB6}" scale="80">
      <selection activeCell="H34" sqref="H34"/>
      <pageSetup paperSize="9" orientation="portrait"/>
    </customSheetView>
    <customSheetView guid="{7D60AAE2-A0A1-41DC-9D9C-F6707F914EC6}" scale="80">
      <selection activeCell="H34" sqref="H34"/>
      <pageSetup paperSize="9" orientation="portrait"/>
    </customSheetView>
    <customSheetView guid="{EDCD6C43-2E68-E544-A819-E89E2EF03960}" scale="80">
      <selection activeCell="H34" sqref="H34"/>
      <pageSetup paperSize="9" orientation="portrait"/>
    </customSheetView>
  </customSheetViews>
  <mergeCells count="2">
    <mergeCell ref="A1:F1"/>
    <mergeCell ref="G1:K1"/>
  </mergeCells>
  <phoneticPr fontId="82"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7" workbookViewId="0">
      <selection activeCell="D20" sqref="D20"/>
    </sheetView>
  </sheetViews>
  <sheetFormatPr baseColWidth="10" defaultColWidth="8.83203125" defaultRowHeight="33" customHeight="1" x14ac:dyDescent="0"/>
  <cols>
    <col min="1" max="1" width="12.33203125" customWidth="1"/>
    <col min="2" max="2" width="22" customWidth="1"/>
    <col min="3" max="3" width="35.5" customWidth="1"/>
    <col min="4" max="4" width="43.5" customWidth="1"/>
    <col min="5" max="5" width="17.5" customWidth="1"/>
    <col min="6" max="6" width="12.33203125" customWidth="1"/>
    <col min="7" max="7" width="14" customWidth="1"/>
    <col min="9" max="9" width="19.33203125" customWidth="1"/>
    <col min="10" max="10" width="21.1640625" customWidth="1"/>
    <col min="11" max="11" width="52.5" customWidth="1"/>
  </cols>
  <sheetData>
    <row r="1" spans="1:11" ht="33" customHeight="1">
      <c r="A1" s="109" t="s">
        <v>660</v>
      </c>
      <c r="B1" s="110"/>
      <c r="C1" s="111"/>
      <c r="D1" s="112"/>
      <c r="E1" s="113"/>
      <c r="F1" s="55"/>
      <c r="G1" s="55"/>
      <c r="H1" s="55"/>
      <c r="I1" s="55"/>
      <c r="J1" s="55"/>
      <c r="K1" s="55"/>
    </row>
    <row r="2" spans="1:11" ht="33" customHeight="1" thickBot="1">
      <c r="A2" s="114" t="s">
        <v>661</v>
      </c>
      <c r="B2" s="115"/>
      <c r="C2" s="115"/>
      <c r="D2" s="116"/>
      <c r="E2" s="117"/>
      <c r="F2" s="118"/>
      <c r="G2" s="118"/>
      <c r="H2" s="118"/>
      <c r="I2" s="118"/>
      <c r="J2" s="118"/>
      <c r="K2" s="118"/>
    </row>
    <row r="3" spans="1:11" ht="33" customHeight="1" thickBot="1">
      <c r="A3" s="1" t="s">
        <v>2</v>
      </c>
      <c r="B3" s="2" t="s">
        <v>3</v>
      </c>
      <c r="C3" s="2" t="s">
        <v>4</v>
      </c>
      <c r="D3" s="3" t="s">
        <v>5</v>
      </c>
      <c r="E3" s="2" t="s">
        <v>6</v>
      </c>
      <c r="F3" s="2" t="s">
        <v>7</v>
      </c>
      <c r="G3" s="2" t="s">
        <v>8</v>
      </c>
      <c r="H3" s="2" t="s">
        <v>9</v>
      </c>
      <c r="I3" s="2" t="s">
        <v>10</v>
      </c>
      <c r="J3" s="2" t="s">
        <v>11</v>
      </c>
      <c r="K3" s="4" t="s">
        <v>662</v>
      </c>
    </row>
    <row r="4" spans="1:11" ht="33" customHeight="1">
      <c r="A4" s="6">
        <v>4</v>
      </c>
      <c r="B4" s="8" t="s">
        <v>165</v>
      </c>
      <c r="C4" s="8" t="s">
        <v>166</v>
      </c>
      <c r="D4" s="9" t="s">
        <v>167</v>
      </c>
      <c r="E4" s="8">
        <v>2</v>
      </c>
      <c r="F4" s="8">
        <v>1</v>
      </c>
      <c r="G4" s="8" t="s">
        <v>18</v>
      </c>
      <c r="H4" s="18" t="s">
        <v>152</v>
      </c>
      <c r="I4" s="10">
        <v>42861</v>
      </c>
      <c r="J4" s="8" t="s">
        <v>168</v>
      </c>
      <c r="K4" s="16" t="s">
        <v>169</v>
      </c>
    </row>
    <row r="5" spans="1:11" ht="33" customHeight="1">
      <c r="A5" s="12">
        <v>5</v>
      </c>
      <c r="B5" s="8" t="s">
        <v>235</v>
      </c>
      <c r="C5" s="13">
        <v>10382</v>
      </c>
      <c r="D5" s="14" t="s">
        <v>236</v>
      </c>
      <c r="E5" s="13">
        <v>6</v>
      </c>
      <c r="F5" s="13">
        <v>2</v>
      </c>
      <c r="G5" s="13" t="s">
        <v>18</v>
      </c>
      <c r="H5" s="44" t="s">
        <v>194</v>
      </c>
      <c r="I5" s="15">
        <v>42861</v>
      </c>
      <c r="J5" s="13" t="s">
        <v>237</v>
      </c>
      <c r="K5" s="25" t="s">
        <v>238</v>
      </c>
    </row>
    <row r="6" spans="1:11" ht="33" customHeight="1">
      <c r="A6" s="6">
        <v>10</v>
      </c>
      <c r="B6" s="8" t="s">
        <v>132</v>
      </c>
      <c r="C6" s="8" t="s">
        <v>242</v>
      </c>
      <c r="D6" s="9" t="s">
        <v>243</v>
      </c>
      <c r="E6" s="8">
        <v>4</v>
      </c>
      <c r="F6" s="8">
        <v>1</v>
      </c>
      <c r="G6" s="8" t="s">
        <v>18</v>
      </c>
      <c r="H6" s="8" t="s">
        <v>179</v>
      </c>
      <c r="I6" s="10">
        <v>42861</v>
      </c>
      <c r="J6" s="10" t="s">
        <v>244</v>
      </c>
      <c r="K6" s="6"/>
    </row>
    <row r="7" spans="1:11" ht="33" customHeight="1">
      <c r="A7" s="12">
        <v>1</v>
      </c>
      <c r="B7" s="13" t="s">
        <v>132</v>
      </c>
      <c r="C7" s="13" t="s">
        <v>133</v>
      </c>
      <c r="D7" s="14" t="s">
        <v>134</v>
      </c>
      <c r="E7" s="13">
        <v>2</v>
      </c>
      <c r="F7" s="13">
        <v>1</v>
      </c>
      <c r="G7" s="13" t="s">
        <v>18</v>
      </c>
      <c r="H7" s="13" t="s">
        <v>135</v>
      </c>
      <c r="I7" s="15">
        <v>42861</v>
      </c>
      <c r="J7" s="13" t="s">
        <v>136</v>
      </c>
      <c r="K7" s="119"/>
    </row>
    <row r="8" spans="1:11" ht="33" customHeight="1">
      <c r="A8" s="6"/>
      <c r="B8" s="8" t="s">
        <v>301</v>
      </c>
      <c r="C8" s="8" t="s">
        <v>490</v>
      </c>
      <c r="D8" s="9" t="s">
        <v>491</v>
      </c>
      <c r="E8" s="8">
        <v>4</v>
      </c>
      <c r="F8" s="8">
        <v>2</v>
      </c>
      <c r="G8" s="8" t="s">
        <v>18</v>
      </c>
      <c r="H8" s="8" t="s">
        <v>471</v>
      </c>
      <c r="I8" s="10">
        <v>42861</v>
      </c>
      <c r="J8" s="8" t="s">
        <v>492</v>
      </c>
      <c r="K8" s="6"/>
    </row>
    <row r="9" spans="1:11" ht="33" customHeight="1">
      <c r="A9" s="12"/>
      <c r="B9" s="8" t="s">
        <v>101</v>
      </c>
      <c r="C9" s="13" t="s">
        <v>493</v>
      </c>
      <c r="D9" s="14" t="s">
        <v>494</v>
      </c>
      <c r="E9" s="13">
        <v>5</v>
      </c>
      <c r="F9" s="13">
        <v>2</v>
      </c>
      <c r="G9" s="13" t="s">
        <v>18</v>
      </c>
      <c r="H9" s="8" t="s">
        <v>471</v>
      </c>
      <c r="I9" s="10">
        <v>42861</v>
      </c>
      <c r="J9" s="8" t="s">
        <v>145</v>
      </c>
      <c r="K9" s="98" t="s">
        <v>663</v>
      </c>
    </row>
    <row r="10" spans="1:11" ht="33" customHeight="1">
      <c r="A10" s="6">
        <v>3</v>
      </c>
      <c r="B10" s="13" t="s">
        <v>101</v>
      </c>
      <c r="C10" s="13" t="s">
        <v>281</v>
      </c>
      <c r="D10" s="14" t="s">
        <v>282</v>
      </c>
      <c r="E10" s="13">
        <v>2</v>
      </c>
      <c r="F10" s="13">
        <v>1</v>
      </c>
      <c r="G10" s="13" t="s">
        <v>18</v>
      </c>
      <c r="H10" s="13" t="s">
        <v>278</v>
      </c>
      <c r="I10" s="15">
        <v>42861</v>
      </c>
      <c r="J10" s="38" t="s">
        <v>145</v>
      </c>
      <c r="K10" s="12"/>
    </row>
    <row r="11" spans="1:11" ht="33" customHeight="1">
      <c r="A11" s="52">
        <v>6</v>
      </c>
      <c r="B11" s="13" t="s">
        <v>288</v>
      </c>
      <c r="C11" s="13" t="s">
        <v>289</v>
      </c>
      <c r="D11" s="37" t="s">
        <v>290</v>
      </c>
      <c r="E11" s="13">
        <v>3</v>
      </c>
      <c r="F11" s="13">
        <v>1</v>
      </c>
      <c r="G11" s="13" t="s">
        <v>18</v>
      </c>
      <c r="H11" s="13" t="s">
        <v>278</v>
      </c>
      <c r="I11" s="15">
        <v>42861</v>
      </c>
      <c r="J11" s="13" t="s">
        <v>291</v>
      </c>
      <c r="K11" s="25" t="s">
        <v>292</v>
      </c>
    </row>
    <row r="12" spans="1:11" ht="33" customHeight="1">
      <c r="A12" s="57">
        <v>10</v>
      </c>
      <c r="B12" s="8" t="s">
        <v>101</v>
      </c>
      <c r="C12" s="8" t="s">
        <v>452</v>
      </c>
      <c r="D12" s="9" t="s">
        <v>453</v>
      </c>
      <c r="E12" s="8">
        <v>2</v>
      </c>
      <c r="F12" s="8">
        <v>1</v>
      </c>
      <c r="G12" s="8" t="s">
        <v>18</v>
      </c>
      <c r="H12" s="8" t="s">
        <v>384</v>
      </c>
      <c r="I12" s="10">
        <v>42861</v>
      </c>
      <c r="J12" s="10" t="s">
        <v>145</v>
      </c>
      <c r="K12" s="6"/>
    </row>
    <row r="13" spans="1:11" ht="33" customHeight="1">
      <c r="A13" s="13">
        <v>11</v>
      </c>
      <c r="B13" s="8" t="s">
        <v>132</v>
      </c>
      <c r="C13" s="8" t="s">
        <v>454</v>
      </c>
      <c r="D13" s="9" t="s">
        <v>455</v>
      </c>
      <c r="E13" s="8">
        <v>4</v>
      </c>
      <c r="F13" s="8">
        <v>1</v>
      </c>
      <c r="G13" s="6" t="s">
        <v>18</v>
      </c>
      <c r="H13" s="8" t="s">
        <v>384</v>
      </c>
      <c r="I13" s="10">
        <v>42861</v>
      </c>
      <c r="J13" s="8" t="s">
        <v>456</v>
      </c>
      <c r="K13" s="6" t="s">
        <v>457</v>
      </c>
    </row>
    <row r="14" spans="1:11" ht="33" customHeight="1">
      <c r="A14" s="6"/>
      <c r="B14" s="7" t="s">
        <v>15</v>
      </c>
      <c r="C14" s="8" t="s">
        <v>16</v>
      </c>
      <c r="D14" s="9" t="s">
        <v>17</v>
      </c>
      <c r="E14" s="8">
        <v>2</v>
      </c>
      <c r="F14" s="8">
        <v>1</v>
      </c>
      <c r="G14" s="8" t="s">
        <v>18</v>
      </c>
      <c r="H14" s="8" t="s">
        <v>19</v>
      </c>
      <c r="I14" s="10">
        <v>42861</v>
      </c>
      <c r="J14" s="8" t="s">
        <v>20</v>
      </c>
      <c r="K14" s="6" t="s">
        <v>21</v>
      </c>
    </row>
    <row r="15" spans="1:11" ht="33" customHeight="1">
      <c r="A15" s="8"/>
      <c r="B15" s="13" t="s">
        <v>82</v>
      </c>
      <c r="C15" s="28" t="s">
        <v>83</v>
      </c>
      <c r="D15" s="14" t="s">
        <v>84</v>
      </c>
      <c r="E15" s="13">
        <v>1</v>
      </c>
      <c r="F15" s="13">
        <v>0</v>
      </c>
      <c r="G15" s="13" t="s">
        <v>18</v>
      </c>
      <c r="H15" s="13" t="s">
        <v>61</v>
      </c>
      <c r="I15" s="15">
        <v>42861</v>
      </c>
      <c r="J15" s="13" t="s">
        <v>85</v>
      </c>
      <c r="K15" s="6"/>
    </row>
    <row r="16" spans="1:11" ht="33" customHeight="1">
      <c r="A16" s="8"/>
      <c r="B16" s="8"/>
      <c r="C16" s="8"/>
      <c r="D16" s="9"/>
      <c r="E16" s="8"/>
      <c r="F16" s="8"/>
      <c r="G16" s="8"/>
      <c r="H16" s="8"/>
      <c r="I16" s="10"/>
      <c r="J16" s="10"/>
      <c r="K16" s="6"/>
    </row>
    <row r="17" spans="1:11" ht="33" customHeight="1">
      <c r="A17" s="8"/>
      <c r="B17" s="8"/>
      <c r="C17" s="8"/>
      <c r="D17" s="9"/>
      <c r="E17" s="8"/>
      <c r="F17" s="8"/>
      <c r="G17" s="8"/>
      <c r="H17" s="8"/>
      <c r="I17" s="10"/>
      <c r="J17" s="10"/>
      <c r="K17" s="6"/>
    </row>
    <row r="18" spans="1:11" ht="33" customHeight="1">
      <c r="A18" s="8"/>
      <c r="B18" s="8"/>
      <c r="C18" s="8"/>
      <c r="D18" s="9"/>
      <c r="E18" s="120">
        <f>SUM(E4:E15)</f>
        <v>37</v>
      </c>
      <c r="F18" s="8"/>
      <c r="G18" s="8"/>
      <c r="H18" s="8"/>
      <c r="I18" s="10"/>
      <c r="J18" s="10"/>
      <c r="K18" s="6"/>
    </row>
    <row r="19" spans="1:11" ht="33" customHeight="1">
      <c r="A19" s="8"/>
      <c r="B19" s="8"/>
      <c r="C19" s="8"/>
      <c r="D19" s="9"/>
      <c r="E19" s="8"/>
      <c r="F19" s="8"/>
      <c r="G19" s="8"/>
      <c r="H19" s="8"/>
      <c r="I19" s="10"/>
      <c r="J19" s="10"/>
      <c r="K19" s="6"/>
    </row>
    <row r="20" spans="1:11" ht="33" customHeight="1" thickBot="1">
      <c r="A20" s="114" t="s">
        <v>664</v>
      </c>
      <c r="B20" s="115"/>
      <c r="C20" s="115"/>
      <c r="D20" s="116"/>
      <c r="E20" s="117"/>
      <c r="F20" s="118"/>
      <c r="G20" s="118"/>
      <c r="H20" s="118"/>
      <c r="I20" s="118"/>
      <c r="J20" s="118"/>
      <c r="K20" s="118"/>
    </row>
    <row r="21" spans="1:11" ht="33" customHeight="1" thickBot="1">
      <c r="A21" s="1" t="s">
        <v>2</v>
      </c>
      <c r="B21" s="2" t="s">
        <v>3</v>
      </c>
      <c r="C21" s="2" t="s">
        <v>4</v>
      </c>
      <c r="D21" s="3" t="s">
        <v>5</v>
      </c>
      <c r="E21" s="2" t="s">
        <v>6</v>
      </c>
      <c r="F21" s="2" t="s">
        <v>7</v>
      </c>
      <c r="G21" s="2" t="s">
        <v>8</v>
      </c>
      <c r="H21" s="2" t="s">
        <v>9</v>
      </c>
      <c r="I21" s="2" t="s">
        <v>10</v>
      </c>
      <c r="J21" s="2" t="s">
        <v>11</v>
      </c>
      <c r="K21" s="4" t="s">
        <v>662</v>
      </c>
    </row>
    <row r="22" spans="1:11" ht="33" customHeight="1">
      <c r="A22" s="12"/>
      <c r="B22" s="8" t="s">
        <v>301</v>
      </c>
      <c r="C22" s="26" t="s">
        <v>656</v>
      </c>
      <c r="D22" s="14" t="s">
        <v>657</v>
      </c>
      <c r="E22" s="13">
        <v>3</v>
      </c>
      <c r="F22" s="13">
        <v>1</v>
      </c>
      <c r="G22" s="121" t="s">
        <v>224</v>
      </c>
      <c r="H22" s="8" t="s">
        <v>471</v>
      </c>
      <c r="I22" s="10">
        <v>42861</v>
      </c>
      <c r="J22" s="8" t="s">
        <v>658</v>
      </c>
      <c r="K22" s="12" t="s">
        <v>665</v>
      </c>
    </row>
    <row r="23" spans="1:11" ht="33" customHeight="1">
      <c r="A23" s="6"/>
      <c r="B23" s="8" t="s">
        <v>101</v>
      </c>
      <c r="C23" s="8" t="s">
        <v>623</v>
      </c>
      <c r="D23" s="79" t="s">
        <v>624</v>
      </c>
      <c r="E23" s="8">
        <v>2</v>
      </c>
      <c r="F23" s="8">
        <v>1</v>
      </c>
      <c r="G23" s="27" t="s">
        <v>224</v>
      </c>
      <c r="H23" s="8" t="s">
        <v>471</v>
      </c>
      <c r="I23" s="10">
        <v>42861</v>
      </c>
      <c r="J23" s="10" t="s">
        <v>145</v>
      </c>
      <c r="K23" s="6"/>
    </row>
    <row r="24" spans="1:11" ht="33" customHeight="1">
      <c r="A24" s="6"/>
      <c r="B24" s="8" t="s">
        <v>101</v>
      </c>
      <c r="C24" s="8" t="s">
        <v>644</v>
      </c>
      <c r="D24" s="9" t="s">
        <v>645</v>
      </c>
      <c r="E24" s="8">
        <v>3</v>
      </c>
      <c r="F24" s="8">
        <v>1</v>
      </c>
      <c r="G24" s="94" t="s">
        <v>224</v>
      </c>
      <c r="H24" s="8" t="s">
        <v>471</v>
      </c>
      <c r="I24" s="10">
        <v>42861</v>
      </c>
      <c r="J24" s="8" t="s">
        <v>145</v>
      </c>
      <c r="K24" s="6"/>
    </row>
    <row r="25" spans="1:11" ht="33" customHeight="1">
      <c r="A25" s="6"/>
      <c r="B25" s="8" t="s">
        <v>101</v>
      </c>
      <c r="C25" s="8" t="s">
        <v>646</v>
      </c>
      <c r="D25" s="9" t="s">
        <v>647</v>
      </c>
      <c r="E25" s="8">
        <v>3</v>
      </c>
      <c r="F25" s="8">
        <v>1</v>
      </c>
      <c r="G25" s="94" t="s">
        <v>224</v>
      </c>
      <c r="H25" s="8" t="s">
        <v>471</v>
      </c>
      <c r="I25" s="10">
        <v>42861</v>
      </c>
      <c r="J25" s="8" t="s">
        <v>145</v>
      </c>
      <c r="K25" s="6"/>
    </row>
    <row r="26" spans="1:11" ht="33" customHeight="1">
      <c r="A26" s="12"/>
      <c r="B26" s="8" t="s">
        <v>101</v>
      </c>
      <c r="C26" s="13" t="s">
        <v>648</v>
      </c>
      <c r="D26" s="14" t="s">
        <v>649</v>
      </c>
      <c r="E26" s="13">
        <v>3</v>
      </c>
      <c r="F26" s="13">
        <v>1</v>
      </c>
      <c r="G26" s="105" t="s">
        <v>224</v>
      </c>
      <c r="H26" s="8" t="s">
        <v>471</v>
      </c>
      <c r="I26" s="10">
        <v>42861</v>
      </c>
      <c r="J26" s="8" t="s">
        <v>145</v>
      </c>
      <c r="K26" s="12"/>
    </row>
    <row r="27" spans="1:11" ht="33" customHeight="1">
      <c r="A27" s="12"/>
      <c r="B27" s="8" t="s">
        <v>101</v>
      </c>
      <c r="C27" s="13" t="s">
        <v>650</v>
      </c>
      <c r="D27" s="14" t="s">
        <v>651</v>
      </c>
      <c r="E27" s="13">
        <v>4</v>
      </c>
      <c r="F27" s="13">
        <v>1</v>
      </c>
      <c r="G27" s="105" t="s">
        <v>224</v>
      </c>
      <c r="H27" s="8" t="s">
        <v>471</v>
      </c>
      <c r="I27" s="10">
        <v>42861</v>
      </c>
      <c r="J27" s="8" t="s">
        <v>145</v>
      </c>
      <c r="K27" s="12"/>
    </row>
    <row r="28" spans="1:11" ht="33" customHeight="1">
      <c r="A28" s="12">
        <v>7</v>
      </c>
      <c r="B28" s="8" t="s">
        <v>132</v>
      </c>
      <c r="C28" s="8" t="s">
        <v>353</v>
      </c>
      <c r="D28" s="9" t="s">
        <v>354</v>
      </c>
      <c r="E28" s="8">
        <v>5</v>
      </c>
      <c r="F28" s="8">
        <v>2</v>
      </c>
      <c r="G28" s="8" t="s">
        <v>224</v>
      </c>
      <c r="H28" s="13" t="s">
        <v>278</v>
      </c>
      <c r="I28" s="15">
        <v>42861</v>
      </c>
      <c r="J28" s="53" t="s">
        <v>355</v>
      </c>
      <c r="K28" s="83" t="s">
        <v>356</v>
      </c>
    </row>
    <row r="29" spans="1:11" ht="33" customHeight="1">
      <c r="A29" s="6">
        <v>8</v>
      </c>
      <c r="B29" s="8" t="s">
        <v>132</v>
      </c>
      <c r="C29" s="8" t="s">
        <v>357</v>
      </c>
      <c r="D29" s="9" t="s">
        <v>358</v>
      </c>
      <c r="E29" s="8">
        <v>2</v>
      </c>
      <c r="F29" s="8">
        <v>1</v>
      </c>
      <c r="G29" s="52" t="s">
        <v>224</v>
      </c>
      <c r="H29" s="8" t="s">
        <v>278</v>
      </c>
      <c r="I29" s="10">
        <v>42861</v>
      </c>
      <c r="J29" s="8" t="s">
        <v>359</v>
      </c>
      <c r="K29" s="6"/>
    </row>
    <row r="30" spans="1:11" ht="33" customHeight="1">
      <c r="A30" s="6">
        <v>10</v>
      </c>
      <c r="B30" s="8" t="s">
        <v>101</v>
      </c>
      <c r="C30" s="8" t="s">
        <v>364</v>
      </c>
      <c r="D30" s="9" t="s">
        <v>365</v>
      </c>
      <c r="E30" s="8">
        <v>4</v>
      </c>
      <c r="F30" s="8">
        <v>2</v>
      </c>
      <c r="G30" s="8" t="s">
        <v>224</v>
      </c>
      <c r="H30" s="8" t="s">
        <v>278</v>
      </c>
      <c r="I30" s="10">
        <v>42861</v>
      </c>
      <c r="J30" s="8" t="s">
        <v>145</v>
      </c>
      <c r="K30" s="6"/>
    </row>
    <row r="31" spans="1:11" ht="33" customHeight="1">
      <c r="A31" s="6">
        <v>14</v>
      </c>
      <c r="B31" s="13" t="s">
        <v>101</v>
      </c>
      <c r="C31" s="13" t="s">
        <v>373</v>
      </c>
      <c r="D31" s="14" t="s">
        <v>374</v>
      </c>
      <c r="E31" s="13">
        <v>6</v>
      </c>
      <c r="F31" s="13">
        <v>2</v>
      </c>
      <c r="G31" s="13" t="s">
        <v>224</v>
      </c>
      <c r="H31" s="13" t="s">
        <v>278</v>
      </c>
      <c r="I31" s="15">
        <v>42861</v>
      </c>
      <c r="J31" s="13" t="s">
        <v>145</v>
      </c>
      <c r="K31" s="12"/>
    </row>
    <row r="32" spans="1:11" ht="33" customHeight="1">
      <c r="A32" s="113"/>
      <c r="B32" s="13" t="s">
        <v>101</v>
      </c>
      <c r="C32" s="13" t="s">
        <v>350</v>
      </c>
      <c r="D32" s="14" t="s">
        <v>351</v>
      </c>
      <c r="E32" s="13">
        <v>4</v>
      </c>
      <c r="F32" s="13">
        <v>1</v>
      </c>
      <c r="G32" s="13" t="s">
        <v>224</v>
      </c>
      <c r="H32" s="13" t="s">
        <v>278</v>
      </c>
      <c r="I32" s="15">
        <v>42861</v>
      </c>
      <c r="J32" s="13" t="s">
        <v>145</v>
      </c>
      <c r="K32" s="12" t="s">
        <v>352</v>
      </c>
    </row>
    <row r="33" spans="1:11" ht="33" customHeight="1">
      <c r="A33" s="113"/>
      <c r="B33" s="13"/>
      <c r="C33" s="13"/>
      <c r="D33" s="14"/>
      <c r="E33" s="13"/>
      <c r="F33" s="13"/>
      <c r="G33" s="13"/>
      <c r="H33" s="13"/>
      <c r="I33" s="15"/>
      <c r="J33" s="13"/>
      <c r="K33" s="12"/>
    </row>
    <row r="34" spans="1:11" ht="33" customHeight="1">
      <c r="A34" s="113"/>
      <c r="B34" s="13"/>
      <c r="C34" s="13"/>
      <c r="D34" s="14"/>
      <c r="E34" s="13"/>
      <c r="F34" s="13"/>
      <c r="G34" s="13"/>
      <c r="H34" s="13"/>
      <c r="I34" s="15"/>
      <c r="J34" s="13"/>
      <c r="K34" s="12"/>
    </row>
    <row r="35" spans="1:11" ht="33" customHeight="1">
      <c r="A35" s="113"/>
      <c r="B35" s="122"/>
      <c r="C35" s="122"/>
      <c r="D35" s="122"/>
      <c r="E35" s="123">
        <f>SUM(E22:E32)</f>
        <v>39</v>
      </c>
      <c r="F35" s="124"/>
      <c r="G35" s="125"/>
      <c r="H35" s="122"/>
      <c r="I35" s="126"/>
      <c r="J35" s="122"/>
      <c r="K35" s="119"/>
    </row>
    <row r="36" spans="1:11" ht="33" customHeight="1">
      <c r="A36" s="8"/>
      <c r="B36" s="8"/>
      <c r="C36" s="8"/>
      <c r="D36" s="9"/>
      <c r="E36" s="8"/>
      <c r="F36" s="8"/>
      <c r="G36" s="8"/>
      <c r="H36" s="8"/>
      <c r="I36" s="10"/>
      <c r="J36" s="10"/>
      <c r="K36" s="6"/>
    </row>
    <row r="37" spans="1:11" ht="33" customHeight="1">
      <c r="A37" s="113"/>
      <c r="B37" s="13"/>
      <c r="C37" s="13"/>
      <c r="D37" s="14"/>
      <c r="E37" s="13"/>
      <c r="F37" s="13"/>
      <c r="G37" s="13"/>
      <c r="H37" s="13"/>
      <c r="I37" s="15"/>
      <c r="J37" s="13"/>
      <c r="K37" s="12"/>
    </row>
    <row r="38" spans="1:11" ht="33" customHeight="1">
      <c r="A38" s="113"/>
      <c r="B38" s="13"/>
      <c r="C38" s="13"/>
      <c r="D38" s="14"/>
      <c r="E38" s="13"/>
      <c r="F38" s="13"/>
      <c r="G38" s="13"/>
      <c r="H38" s="13"/>
      <c r="I38" s="15"/>
      <c r="J38" s="13"/>
      <c r="K38" s="12"/>
    </row>
  </sheetData>
  <customSheetViews>
    <customSheetView guid="{B3431D14-DA1D-42CD-AECD-DC76F932C18F}" topLeftCell="A7">
      <selection activeCell="D20" sqref="D20"/>
      <pageSetup paperSize="9" orientation="portrait"/>
    </customSheetView>
    <customSheetView guid="{D4656EEE-F1F0-44C0-BACB-E77B48D5A874}" topLeftCell="A7">
      <selection activeCell="C17" sqref="C17"/>
      <pageSetup paperSize="9" orientation="portrait"/>
    </customSheetView>
    <customSheetView guid="{BA59269D-00FA-4384-AE03-5E329FB0A2F3}" topLeftCell="A7">
      <selection activeCell="C17" sqref="C17"/>
      <pageSetup paperSize="9" orientation="portrait"/>
    </customSheetView>
    <customSheetView guid="{97C7C10C-C958-4BBD-9330-BBF29A91CAB6}" topLeftCell="A7">
      <selection activeCell="C17" sqref="C17"/>
      <pageSetup paperSize="9" orientation="portrait"/>
    </customSheetView>
    <customSheetView guid="{7D60AAE2-A0A1-41DC-9D9C-F6707F914EC6}" topLeftCell="A7">
      <selection activeCell="C17" sqref="C17"/>
      <pageSetup paperSize="9" orientation="portrait"/>
    </customSheetView>
    <customSheetView guid="{EDCD6C43-2E68-E544-A819-E89E2EF03960}" topLeftCell="A7">
      <selection activeCell="D20" sqref="D20"/>
      <pageSetup paperSize="9" orientation="portrait"/>
    </customSheetView>
  </customSheetViews>
  <phoneticPr fontId="82"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opLeftCell="D1" workbookViewId="0">
      <selection activeCell="U5" sqref="U5"/>
    </sheetView>
  </sheetViews>
  <sheetFormatPr baseColWidth="10" defaultColWidth="8.83203125" defaultRowHeight="26.25" customHeight="1" x14ac:dyDescent="0"/>
  <cols>
    <col min="1" max="1" width="25.83203125" customWidth="1"/>
    <col min="2" max="2" width="20.33203125" customWidth="1"/>
    <col min="3" max="3" width="32.1640625" customWidth="1"/>
    <col min="8" max="8" width="35.83203125" customWidth="1"/>
    <col min="19" max="19" width="39" customWidth="1"/>
  </cols>
  <sheetData>
    <row r="1" spans="1:19" ht="26.25" customHeight="1">
      <c r="A1" s="417"/>
      <c r="B1" s="418" t="s">
        <v>905</v>
      </c>
      <c r="C1" s="419">
        <v>42861</v>
      </c>
      <c r="D1" s="420" t="s">
        <v>906</v>
      </c>
      <c r="E1" s="420"/>
      <c r="F1" s="421" t="s">
        <v>225</v>
      </c>
      <c r="G1" s="422"/>
      <c r="H1" s="423"/>
      <c r="I1" s="424"/>
      <c r="J1" s="425"/>
      <c r="K1" s="425"/>
      <c r="L1" s="426"/>
      <c r="M1" s="427"/>
      <c r="N1" s="425"/>
      <c r="O1" s="425"/>
      <c r="P1" s="426"/>
      <c r="Q1" s="426"/>
      <c r="R1" s="428"/>
      <c r="S1" s="429"/>
    </row>
    <row r="2" spans="1:19" ht="26.25" customHeight="1">
      <c r="A2" s="430"/>
      <c r="B2" s="431"/>
      <c r="C2" s="432" t="s">
        <v>907</v>
      </c>
      <c r="D2" s="433" t="s">
        <v>908</v>
      </c>
      <c r="E2" s="433"/>
      <c r="F2" s="434" t="s">
        <v>909</v>
      </c>
      <c r="G2" s="435"/>
      <c r="H2" s="436"/>
      <c r="I2" s="437"/>
      <c r="J2" s="438"/>
      <c r="K2" s="438"/>
      <c r="L2" s="439"/>
      <c r="M2" s="440"/>
      <c r="N2" s="438"/>
      <c r="O2" s="438"/>
      <c r="P2" s="439"/>
      <c r="Q2" s="439"/>
      <c r="R2" s="441"/>
      <c r="S2" s="442"/>
    </row>
    <row r="3" spans="1:19" ht="26.25" customHeight="1" thickBot="1">
      <c r="A3" s="430"/>
      <c r="B3" s="431"/>
      <c r="C3" s="443" t="s">
        <v>910</v>
      </c>
      <c r="D3" s="444" t="s">
        <v>911</v>
      </c>
      <c r="E3" s="445"/>
      <c r="F3" s="446" t="s">
        <v>766</v>
      </c>
      <c r="G3" s="447"/>
      <c r="H3" s="436"/>
      <c r="I3" s="437"/>
      <c r="J3" s="438"/>
      <c r="K3" s="438"/>
      <c r="L3" s="439"/>
      <c r="M3" s="440"/>
      <c r="N3" s="438"/>
      <c r="O3" s="438"/>
      <c r="P3" s="439"/>
      <c r="Q3" s="439"/>
      <c r="R3" s="441"/>
      <c r="S3" s="442"/>
    </row>
    <row r="4" spans="1:19" ht="26.25" customHeight="1">
      <c r="A4" s="448"/>
      <c r="B4" s="449" t="s">
        <v>912</v>
      </c>
      <c r="C4" s="450"/>
      <c r="D4" s="451"/>
      <c r="E4" s="451"/>
      <c r="F4" s="451"/>
      <c r="G4" s="451"/>
      <c r="H4" s="452"/>
      <c r="I4" s="453"/>
      <c r="J4" s="453"/>
      <c r="K4" s="454"/>
      <c r="L4" s="455"/>
      <c r="M4" s="453"/>
      <c r="N4" s="454"/>
      <c r="O4" s="454"/>
      <c r="P4" s="456"/>
      <c r="Q4" s="456"/>
      <c r="R4" s="457"/>
      <c r="S4" s="458"/>
    </row>
    <row r="5" spans="1:19" ht="26.25" customHeight="1">
      <c r="A5" s="459" t="s">
        <v>11</v>
      </c>
      <c r="B5" s="460" t="s">
        <v>913</v>
      </c>
      <c r="C5" s="461" t="s">
        <v>914</v>
      </c>
      <c r="D5" s="462" t="s">
        <v>915</v>
      </c>
      <c r="E5" s="462" t="s">
        <v>916</v>
      </c>
      <c r="F5" s="462" t="s">
        <v>915</v>
      </c>
      <c r="G5" s="462" t="s">
        <v>916</v>
      </c>
      <c r="H5" s="463" t="s">
        <v>917</v>
      </c>
      <c r="I5" s="464" t="s">
        <v>918</v>
      </c>
      <c r="J5" s="460" t="s">
        <v>919</v>
      </c>
      <c r="K5" s="460" t="s">
        <v>920</v>
      </c>
      <c r="L5" s="465" t="s">
        <v>921</v>
      </c>
      <c r="M5" s="464" t="s">
        <v>922</v>
      </c>
      <c r="N5" s="460" t="s">
        <v>919</v>
      </c>
      <c r="O5" s="460" t="s">
        <v>920</v>
      </c>
      <c r="P5" s="465" t="s">
        <v>921</v>
      </c>
      <c r="Q5" s="465" t="s">
        <v>923</v>
      </c>
      <c r="R5" s="466" t="s">
        <v>924</v>
      </c>
      <c r="S5" s="460" t="s">
        <v>925</v>
      </c>
    </row>
    <row r="6" spans="1:19" ht="26.25" customHeight="1">
      <c r="A6" s="467" t="s">
        <v>926</v>
      </c>
      <c r="B6" s="468" t="s">
        <v>927</v>
      </c>
      <c r="C6" s="469" t="s">
        <v>928</v>
      </c>
      <c r="D6" s="470"/>
      <c r="E6" s="470"/>
      <c r="F6" s="469">
        <v>6</v>
      </c>
      <c r="G6" s="471">
        <v>2</v>
      </c>
      <c r="H6" s="469" t="s">
        <v>929</v>
      </c>
      <c r="I6" s="472">
        <v>42861</v>
      </c>
      <c r="J6" s="469" t="s">
        <v>930</v>
      </c>
      <c r="K6" s="469"/>
      <c r="L6" s="473">
        <v>0.33333333333333331</v>
      </c>
      <c r="M6" s="472">
        <v>42865</v>
      </c>
      <c r="N6" s="469"/>
      <c r="O6" s="469"/>
      <c r="P6" s="473"/>
      <c r="Q6" s="469" t="s">
        <v>931</v>
      </c>
      <c r="R6" s="469"/>
      <c r="S6" s="469" t="s">
        <v>932</v>
      </c>
    </row>
    <row r="7" spans="1:19" ht="26.25" customHeight="1">
      <c r="A7" s="474"/>
      <c r="B7" s="475"/>
      <c r="C7" s="476"/>
      <c r="D7" s="477"/>
      <c r="E7" s="477"/>
      <c r="F7" s="477"/>
      <c r="G7" s="477"/>
      <c r="H7" s="478"/>
      <c r="I7" s="479"/>
      <c r="J7" s="480"/>
      <c r="K7" s="480"/>
      <c r="L7" s="481"/>
      <c r="M7" s="479"/>
      <c r="N7" s="480"/>
      <c r="O7" s="480"/>
      <c r="P7" s="481"/>
      <c r="Q7" s="480"/>
      <c r="R7" s="482"/>
      <c r="S7" s="483"/>
    </row>
    <row r="8" spans="1:19" ht="26.25" customHeight="1" thickBot="1">
      <c r="A8" s="484"/>
      <c r="B8" s="485" t="s">
        <v>933</v>
      </c>
      <c r="C8" s="486"/>
      <c r="D8" s="487"/>
      <c r="E8" s="487"/>
      <c r="F8" s="487">
        <v>6</v>
      </c>
      <c r="G8" s="487">
        <v>2</v>
      </c>
      <c r="H8" s="488"/>
      <c r="I8" s="489"/>
      <c r="J8" s="489"/>
      <c r="K8" s="489"/>
      <c r="L8" s="489"/>
      <c r="M8" s="489"/>
      <c r="N8" s="484"/>
      <c r="O8" s="484"/>
      <c r="P8" s="490"/>
      <c r="Q8" s="490"/>
      <c r="R8" s="491"/>
      <c r="S8" s="492"/>
    </row>
    <row r="9" spans="1:19" ht="26.25" customHeight="1" thickBot="1">
      <c r="A9" s="493"/>
      <c r="B9" s="494"/>
      <c r="C9" s="494"/>
      <c r="D9" s="495"/>
      <c r="E9" s="495"/>
      <c r="F9" s="495"/>
      <c r="G9" s="495"/>
      <c r="H9" s="494"/>
      <c r="I9" s="496"/>
      <c r="J9" s="496"/>
      <c r="K9" s="496"/>
      <c r="L9" s="496"/>
      <c r="M9" s="496"/>
      <c r="N9" s="494"/>
      <c r="O9" s="494"/>
      <c r="P9" s="494"/>
      <c r="Q9" s="494"/>
      <c r="R9" s="497"/>
      <c r="S9" s="498"/>
    </row>
    <row r="10" spans="1:19" ht="26.25" customHeight="1">
      <c r="A10" s="499"/>
      <c r="B10" s="449" t="s">
        <v>934</v>
      </c>
      <c r="C10" s="500"/>
      <c r="D10" s="501"/>
      <c r="E10" s="501"/>
      <c r="F10" s="501"/>
      <c r="G10" s="501"/>
      <c r="H10" s="502"/>
      <c r="I10" s="503"/>
      <c r="J10" s="504"/>
      <c r="K10" s="504"/>
      <c r="L10" s="504"/>
      <c r="M10" s="504"/>
      <c r="N10" s="504"/>
      <c r="O10" s="504"/>
      <c r="P10" s="505"/>
      <c r="Q10" s="505"/>
      <c r="R10" s="506"/>
      <c r="S10" s="492"/>
    </row>
    <row r="11" spans="1:19" ht="26.25" customHeight="1">
      <c r="A11" s="507"/>
      <c r="B11" s="508"/>
      <c r="C11" s="509"/>
      <c r="D11" s="510"/>
      <c r="E11" s="510"/>
      <c r="F11" s="510"/>
      <c r="G11" s="510"/>
      <c r="H11" s="509"/>
      <c r="I11" s="511"/>
      <c r="J11" s="509"/>
      <c r="K11" s="509"/>
      <c r="L11" s="512"/>
      <c r="M11" s="511"/>
      <c r="N11" s="509"/>
      <c r="O11" s="509"/>
      <c r="P11" s="512"/>
      <c r="Q11" s="509"/>
      <c r="R11" s="509"/>
      <c r="S11" s="509"/>
    </row>
    <row r="12" spans="1:19" ht="26.25" customHeight="1" thickBot="1">
      <c r="A12" s="484"/>
      <c r="B12" s="485" t="s">
        <v>933</v>
      </c>
      <c r="C12" s="486"/>
      <c r="D12" s="487"/>
      <c r="E12" s="487"/>
      <c r="F12" s="487"/>
      <c r="G12" s="487"/>
      <c r="H12" s="488"/>
      <c r="I12" s="489"/>
      <c r="J12" s="489"/>
      <c r="K12" s="489"/>
      <c r="L12" s="489"/>
      <c r="M12" s="489"/>
      <c r="N12" s="484"/>
      <c r="O12" s="484"/>
      <c r="P12" s="490"/>
      <c r="Q12" s="490"/>
      <c r="R12" s="513"/>
      <c r="S12" s="492"/>
    </row>
    <row r="13" spans="1:19" ht="26.25" customHeight="1" thickBot="1">
      <c r="A13" s="514"/>
      <c r="B13" s="515"/>
      <c r="C13" s="515"/>
      <c r="D13" s="487"/>
      <c r="E13" s="487"/>
      <c r="F13" s="487"/>
      <c r="G13" s="487"/>
      <c r="H13" s="516"/>
      <c r="I13" s="517"/>
      <c r="J13" s="517"/>
      <c r="K13" s="517"/>
      <c r="L13" s="517"/>
      <c r="M13" s="517"/>
      <c r="N13" s="516"/>
      <c r="O13" s="516"/>
      <c r="P13" s="494"/>
      <c r="Q13" s="494"/>
      <c r="R13" s="497"/>
      <c r="S13" s="498"/>
    </row>
    <row r="14" spans="1:19" ht="26.25" customHeight="1">
      <c r="A14" s="499"/>
      <c r="B14" s="449" t="s">
        <v>935</v>
      </c>
      <c r="C14" s="500"/>
      <c r="D14" s="501"/>
      <c r="E14" s="501"/>
      <c r="F14" s="501"/>
      <c r="G14" s="501"/>
      <c r="H14" s="502"/>
      <c r="I14" s="503"/>
      <c r="J14" s="504"/>
      <c r="K14" s="504"/>
      <c r="L14" s="504"/>
      <c r="M14" s="504"/>
      <c r="N14" s="504"/>
      <c r="O14" s="504"/>
      <c r="P14" s="505"/>
      <c r="Q14" s="505"/>
      <c r="R14" s="518"/>
      <c r="S14" s="505"/>
    </row>
    <row r="15" spans="1:19" ht="68.25" customHeight="1">
      <c r="A15" s="519" t="s">
        <v>936</v>
      </c>
      <c r="B15" s="520" t="s">
        <v>937</v>
      </c>
      <c r="C15" s="521" t="s">
        <v>938</v>
      </c>
      <c r="D15" s="521">
        <v>4</v>
      </c>
      <c r="E15" s="522">
        <v>1</v>
      </c>
      <c r="F15" s="523"/>
      <c r="G15" s="523"/>
      <c r="H15" s="521" t="s">
        <v>929</v>
      </c>
      <c r="I15" s="524">
        <v>42861</v>
      </c>
      <c r="J15" s="521" t="s">
        <v>939</v>
      </c>
      <c r="K15" s="521"/>
      <c r="L15" s="525">
        <v>0.29166666666666669</v>
      </c>
      <c r="M15" s="524">
        <v>42865</v>
      </c>
      <c r="N15" s="521"/>
      <c r="O15" s="521"/>
      <c r="P15" s="525"/>
      <c r="Q15" s="521" t="s">
        <v>931</v>
      </c>
      <c r="R15" s="521"/>
      <c r="S15" s="526" t="s">
        <v>940</v>
      </c>
    </row>
    <row r="16" spans="1:19" ht="26.25" customHeight="1">
      <c r="A16" s="527"/>
      <c r="B16" s="528"/>
      <c r="C16" s="529"/>
      <c r="D16" s="530"/>
      <c r="E16" s="530"/>
      <c r="F16" s="530"/>
      <c r="G16" s="530"/>
      <c r="H16" s="531"/>
      <c r="I16" s="532"/>
      <c r="J16" s="533"/>
      <c r="K16" s="533"/>
      <c r="L16" s="534"/>
      <c r="M16" s="532"/>
      <c r="N16" s="533"/>
      <c r="O16" s="533"/>
      <c r="P16" s="534"/>
      <c r="Q16" s="533"/>
      <c r="R16" s="533"/>
      <c r="S16" s="535"/>
    </row>
    <row r="17" spans="1:19" ht="26.25" customHeight="1" thickBot="1">
      <c r="A17" s="484"/>
      <c r="B17" s="485" t="s">
        <v>933</v>
      </c>
      <c r="C17" s="486"/>
      <c r="D17" s="487">
        <v>4</v>
      </c>
      <c r="E17" s="487">
        <v>1</v>
      </c>
      <c r="F17" s="487"/>
      <c r="G17" s="487"/>
      <c r="H17" s="488"/>
      <c r="I17" s="489"/>
      <c r="J17" s="489"/>
      <c r="K17" s="489"/>
      <c r="L17" s="489"/>
      <c r="M17" s="489"/>
      <c r="N17" s="484"/>
      <c r="O17" s="484"/>
      <c r="P17" s="490"/>
      <c r="Q17" s="490"/>
      <c r="R17" s="491"/>
      <c r="S17" s="490"/>
    </row>
    <row r="18" spans="1:19" ht="26.25" customHeight="1" thickBot="1">
      <c r="A18" s="514"/>
      <c r="B18" s="515"/>
      <c r="C18" s="515"/>
      <c r="D18" s="487"/>
      <c r="E18" s="487"/>
      <c r="F18" s="487"/>
      <c r="G18" s="487"/>
      <c r="H18" s="516"/>
      <c r="I18" s="517"/>
      <c r="J18" s="517"/>
      <c r="K18" s="517"/>
      <c r="L18" s="517"/>
      <c r="M18" s="517"/>
      <c r="N18" s="516"/>
      <c r="O18" s="516"/>
      <c r="P18" s="494"/>
      <c r="Q18" s="494"/>
      <c r="R18" s="497"/>
      <c r="S18" s="498"/>
    </row>
    <row r="19" spans="1:19" ht="26.25" customHeight="1">
      <c r="A19" s="499"/>
      <c r="B19" s="449" t="s">
        <v>941</v>
      </c>
      <c r="C19" s="500"/>
      <c r="D19" s="501"/>
      <c r="E19" s="501"/>
      <c r="F19" s="501"/>
      <c r="G19" s="501"/>
      <c r="H19" s="502"/>
      <c r="I19" s="503"/>
      <c r="J19" s="504"/>
      <c r="K19" s="504"/>
      <c r="L19" s="504"/>
      <c r="M19" s="504"/>
      <c r="N19" s="504"/>
      <c r="O19" s="504"/>
      <c r="P19" s="505"/>
      <c r="Q19" s="505"/>
      <c r="R19" s="518"/>
      <c r="S19" s="492"/>
    </row>
    <row r="20" spans="1:19" ht="26.25" customHeight="1">
      <c r="A20" s="536"/>
      <c r="B20" s="537"/>
      <c r="C20" s="538"/>
      <c r="D20" s="539"/>
      <c r="E20" s="539"/>
      <c r="F20" s="539"/>
      <c r="G20" s="539"/>
      <c r="H20" s="538"/>
      <c r="I20" s="540"/>
      <c r="J20" s="538"/>
      <c r="K20" s="538"/>
      <c r="L20" s="541"/>
      <c r="M20" s="540"/>
      <c r="N20" s="538"/>
      <c r="O20" s="538"/>
      <c r="P20" s="541"/>
      <c r="Q20" s="538"/>
      <c r="R20" s="542"/>
      <c r="S20" s="538"/>
    </row>
    <row r="21" spans="1:19" ht="26.25" customHeight="1" thickBot="1">
      <c r="A21" s="543"/>
      <c r="B21" s="544" t="s">
        <v>933</v>
      </c>
      <c r="C21" s="545"/>
      <c r="D21" s="546"/>
      <c r="E21" s="546"/>
      <c r="F21" s="546"/>
      <c r="G21" s="546"/>
      <c r="H21" s="547"/>
      <c r="I21" s="548"/>
      <c r="J21" s="548"/>
      <c r="K21" s="548"/>
      <c r="L21" s="548"/>
      <c r="M21" s="548"/>
      <c r="N21" s="543"/>
      <c r="O21" s="543"/>
      <c r="P21" s="492"/>
      <c r="Q21" s="492"/>
      <c r="R21" s="549"/>
      <c r="S21" s="492"/>
    </row>
    <row r="22" spans="1:19" ht="26.25" customHeight="1">
      <c r="A22" s="499"/>
      <c r="B22" s="449" t="s">
        <v>942</v>
      </c>
      <c r="C22" s="500"/>
      <c r="D22" s="501"/>
      <c r="E22" s="501"/>
      <c r="F22" s="501"/>
      <c r="G22" s="501"/>
      <c r="H22" s="502"/>
      <c r="I22" s="503"/>
      <c r="J22" s="504"/>
      <c r="K22" s="504"/>
      <c r="L22" s="504"/>
      <c r="M22" s="504"/>
      <c r="N22" s="504"/>
      <c r="O22" s="504"/>
      <c r="P22" s="505"/>
      <c r="Q22" s="505"/>
      <c r="R22" s="518"/>
      <c r="S22" s="492"/>
    </row>
    <row r="23" spans="1:19" ht="26.25" customHeight="1">
      <c r="A23" s="536"/>
      <c r="B23" s="537"/>
      <c r="C23" s="538"/>
      <c r="D23" s="539"/>
      <c r="E23" s="539"/>
      <c r="F23" s="539"/>
      <c r="G23" s="539"/>
      <c r="H23" s="538"/>
      <c r="I23" s="540"/>
      <c r="J23" s="538"/>
      <c r="K23" s="538"/>
      <c r="L23" s="541"/>
      <c r="M23" s="540"/>
      <c r="N23" s="538"/>
      <c r="O23" s="538"/>
      <c r="P23" s="541"/>
      <c r="Q23" s="538"/>
      <c r="R23" s="542"/>
      <c r="S23" s="538"/>
    </row>
    <row r="24" spans="1:19" ht="26.25" customHeight="1">
      <c r="A24" s="543"/>
      <c r="B24" s="544" t="s">
        <v>933</v>
      </c>
      <c r="C24" s="545"/>
      <c r="D24" s="546"/>
      <c r="E24" s="546"/>
      <c r="F24" s="546"/>
      <c r="G24" s="546"/>
      <c r="H24" s="547"/>
      <c r="I24" s="548"/>
      <c r="J24" s="548"/>
      <c r="K24" s="548"/>
      <c r="L24" s="548"/>
      <c r="M24" s="548"/>
      <c r="N24" s="543"/>
      <c r="O24" s="543"/>
      <c r="P24" s="492"/>
      <c r="Q24" s="492"/>
      <c r="R24" s="549"/>
      <c r="S24" s="492"/>
    </row>
  </sheetData>
  <customSheetViews>
    <customSheetView guid="{B3431D14-DA1D-42CD-AECD-DC76F932C18F}" topLeftCell="D1">
      <selection activeCell="U5" sqref="U5"/>
    </customSheetView>
    <customSheetView guid="{D4656EEE-F1F0-44C0-BACB-E77B48D5A874}" topLeftCell="D1">
      <selection activeCell="U5" sqref="U5"/>
    </customSheetView>
    <customSheetView guid="{BA59269D-00FA-4384-AE03-5E329FB0A2F3}" topLeftCell="D1">
      <selection activeCell="U5" sqref="U5"/>
    </customSheetView>
    <customSheetView guid="{97C7C10C-C958-4BBD-9330-BBF29A91CAB6}" topLeftCell="D10">
      <selection activeCell="Q15" sqref="Q15"/>
    </customSheetView>
    <customSheetView guid="{7D60AAE2-A0A1-41DC-9D9C-F6707F914EC6}" topLeftCell="D1">
      <selection activeCell="U5" sqref="U5"/>
    </customSheetView>
    <customSheetView guid="{EDCD6C43-2E68-E544-A819-E89E2EF03960}" topLeftCell="D1">
      <selection activeCell="U5" sqref="U5"/>
    </customSheetView>
  </customSheetView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I14" sqref="I14"/>
    </sheetView>
  </sheetViews>
  <sheetFormatPr baseColWidth="10" defaultColWidth="8.83203125" defaultRowHeight="41.25" customHeight="1" x14ac:dyDescent="0"/>
  <cols>
    <col min="1" max="1" width="14.33203125" customWidth="1"/>
    <col min="2" max="2" width="26.6640625" customWidth="1"/>
    <col min="3" max="3" width="16.83203125" customWidth="1"/>
    <col min="9" max="9" width="12.1640625" customWidth="1"/>
    <col min="10" max="10" width="26.5" customWidth="1"/>
    <col min="11" max="11" width="47.83203125" customWidth="1"/>
  </cols>
  <sheetData>
    <row r="1" spans="1:17" ht="41.25" customHeight="1" thickBot="1">
      <c r="A1" s="550" t="s">
        <v>943</v>
      </c>
      <c r="B1" s="551"/>
      <c r="C1" s="551"/>
      <c r="D1" s="551"/>
      <c r="E1" s="551"/>
      <c r="F1" s="552"/>
      <c r="G1" s="553" t="s">
        <v>944</v>
      </c>
      <c r="H1" s="551"/>
      <c r="I1" s="551"/>
      <c r="J1" s="551"/>
      <c r="K1" s="554"/>
      <c r="N1" s="555"/>
    </row>
    <row r="2" spans="1:17" ht="41.25" customHeight="1" thickBot="1">
      <c r="A2" s="1" t="s">
        <v>2</v>
      </c>
      <c r="B2" s="2" t="s">
        <v>3</v>
      </c>
      <c r="C2" s="2" t="s">
        <v>4</v>
      </c>
      <c r="D2" s="556" t="s">
        <v>5</v>
      </c>
      <c r="E2" s="557" t="s">
        <v>6</v>
      </c>
      <c r="F2" s="557" t="s">
        <v>7</v>
      </c>
      <c r="G2" s="2" t="s">
        <v>8</v>
      </c>
      <c r="H2" s="2" t="s">
        <v>9</v>
      </c>
      <c r="I2" s="2" t="s">
        <v>10</v>
      </c>
      <c r="J2" s="2" t="s">
        <v>11</v>
      </c>
      <c r="K2" s="558" t="s">
        <v>12</v>
      </c>
      <c r="M2" s="5" t="s">
        <v>13</v>
      </c>
      <c r="N2" s="559">
        <v>56</v>
      </c>
    </row>
    <row r="3" spans="1:17" ht="41.25" customHeight="1">
      <c r="A3" s="560"/>
      <c r="B3" s="561" t="s">
        <v>945</v>
      </c>
      <c r="C3" s="560"/>
      <c r="D3" s="562"/>
      <c r="E3" s="563"/>
      <c r="F3" s="563"/>
      <c r="G3" s="564"/>
      <c r="H3" s="564"/>
      <c r="I3" s="565"/>
      <c r="J3" s="560"/>
      <c r="K3" s="566"/>
      <c r="M3" s="11" t="s">
        <v>22</v>
      </c>
      <c r="N3" s="567">
        <f>N2-N13</f>
        <v>54</v>
      </c>
      <c r="O3" s="568"/>
    </row>
    <row r="4" spans="1:17" ht="41.25" customHeight="1">
      <c r="A4" s="569" t="s">
        <v>946</v>
      </c>
      <c r="B4" s="569" t="s">
        <v>947</v>
      </c>
      <c r="C4" s="570" t="s">
        <v>948</v>
      </c>
      <c r="D4" s="571" t="s">
        <v>949</v>
      </c>
      <c r="E4" s="571">
        <v>2</v>
      </c>
      <c r="F4" s="571">
        <v>1</v>
      </c>
      <c r="G4" s="572" t="s">
        <v>950</v>
      </c>
      <c r="H4" s="573" t="s">
        <v>951</v>
      </c>
      <c r="I4" s="573">
        <v>42861</v>
      </c>
      <c r="J4" s="574" t="s">
        <v>952</v>
      </c>
      <c r="K4" s="569" t="s">
        <v>953</v>
      </c>
      <c r="M4" t="s">
        <v>28</v>
      </c>
      <c r="N4" s="555">
        <v>0</v>
      </c>
    </row>
    <row r="5" spans="1:17" ht="41.25" customHeight="1">
      <c r="A5" s="569"/>
      <c r="B5" s="569"/>
      <c r="C5" s="570"/>
      <c r="D5" s="571"/>
      <c r="E5" s="571"/>
      <c r="F5" s="571"/>
      <c r="G5" s="572"/>
      <c r="H5" s="573"/>
      <c r="I5" s="572"/>
      <c r="J5" s="574"/>
      <c r="K5" s="569"/>
      <c r="M5" t="s">
        <v>33</v>
      </c>
      <c r="N5" s="555">
        <v>0</v>
      </c>
    </row>
    <row r="6" spans="1:17" ht="41.25" customHeight="1">
      <c r="A6" s="569"/>
      <c r="B6" s="569"/>
      <c r="C6" s="570"/>
      <c r="D6" s="575"/>
      <c r="E6" s="571"/>
      <c r="F6" s="571"/>
      <c r="G6" s="572"/>
      <c r="H6" s="573"/>
      <c r="I6" s="572"/>
      <c r="J6" s="574"/>
      <c r="K6" s="569"/>
      <c r="M6" t="s">
        <v>38</v>
      </c>
      <c r="N6" s="555">
        <f>SUMIFS(E:E,G:G,"JCC")</f>
        <v>0</v>
      </c>
    </row>
    <row r="7" spans="1:17" ht="41.25" customHeight="1">
      <c r="A7" s="569"/>
      <c r="B7" s="569"/>
      <c r="C7" s="570"/>
      <c r="D7" s="571"/>
      <c r="E7" s="571"/>
      <c r="F7" s="571"/>
      <c r="G7" s="572"/>
      <c r="H7" s="573"/>
      <c r="I7" s="572"/>
      <c r="J7" s="574"/>
      <c r="K7" s="569"/>
      <c r="M7" t="s">
        <v>954</v>
      </c>
      <c r="N7" s="555">
        <v>0</v>
      </c>
    </row>
    <row r="8" spans="1:17" ht="41.25" customHeight="1">
      <c r="A8" s="569"/>
      <c r="B8" s="569"/>
      <c r="C8" s="570"/>
      <c r="D8" s="571"/>
      <c r="E8" s="571"/>
      <c r="F8" s="571"/>
      <c r="G8" s="572"/>
      <c r="H8" s="573"/>
      <c r="I8" s="572"/>
      <c r="J8" s="574"/>
      <c r="K8" s="569"/>
      <c r="M8" t="s">
        <v>44</v>
      </c>
      <c r="N8" s="555">
        <v>0</v>
      </c>
    </row>
    <row r="9" spans="1:17" ht="41.25" customHeight="1">
      <c r="A9" s="569"/>
      <c r="B9" s="569"/>
      <c r="C9" s="570"/>
      <c r="D9" s="571"/>
      <c r="E9" s="571"/>
      <c r="F9" s="571"/>
      <c r="G9" s="572"/>
      <c r="H9" s="573"/>
      <c r="I9" s="572"/>
      <c r="J9" s="574"/>
      <c r="K9" s="569"/>
      <c r="M9" t="s">
        <v>45</v>
      </c>
      <c r="N9" s="555">
        <f>SUMIFS(E:E,G:G,"phi")</f>
        <v>0</v>
      </c>
    </row>
    <row r="10" spans="1:17" ht="41.25" customHeight="1">
      <c r="A10" s="569"/>
      <c r="B10" s="569"/>
      <c r="C10" s="570"/>
      <c r="D10" s="571"/>
      <c r="E10" s="571"/>
      <c r="F10" s="571"/>
      <c r="G10" s="572"/>
      <c r="H10" s="573"/>
      <c r="I10" s="572"/>
      <c r="J10" s="574"/>
      <c r="K10" s="569"/>
      <c r="M10" t="s">
        <v>47</v>
      </c>
      <c r="N10" s="555">
        <f>SUMIFS(E:E,G:G,"BRK")</f>
        <v>0</v>
      </c>
    </row>
    <row r="11" spans="1:17" ht="41.25" customHeight="1">
      <c r="A11" s="569"/>
      <c r="B11" s="569"/>
      <c r="C11" s="570"/>
      <c r="D11" s="571"/>
      <c r="E11" s="571"/>
      <c r="F11" s="571"/>
      <c r="G11" s="572"/>
      <c r="H11" s="573"/>
      <c r="I11" s="572"/>
      <c r="J11" s="574"/>
      <c r="K11" s="569"/>
      <c r="M11" s="20" t="s">
        <v>48</v>
      </c>
      <c r="N11" s="576">
        <v>2</v>
      </c>
    </row>
    <row r="12" spans="1:17" ht="41.25" customHeight="1">
      <c r="A12" s="569"/>
      <c r="B12" s="569"/>
      <c r="C12" s="570"/>
      <c r="D12" s="571"/>
      <c r="E12" s="571"/>
      <c r="F12" s="571"/>
      <c r="G12" s="572"/>
      <c r="H12" s="573"/>
      <c r="I12" s="572"/>
      <c r="J12" s="574"/>
      <c r="K12" s="569"/>
      <c r="M12" s="21" t="s">
        <v>49</v>
      </c>
      <c r="N12" s="577">
        <f>SUMIFS(E:E,G:G,"H")</f>
        <v>0</v>
      </c>
    </row>
    <row r="13" spans="1:17" ht="41.25" customHeight="1">
      <c r="A13" s="569"/>
      <c r="B13" s="569"/>
      <c r="C13" s="570"/>
      <c r="D13" s="571"/>
      <c r="E13" s="571"/>
      <c r="F13" s="571"/>
      <c r="G13" s="572"/>
      <c r="H13" s="573"/>
      <c r="I13" s="572"/>
      <c r="J13" s="574"/>
      <c r="K13" s="569"/>
      <c r="M13" s="22" t="s">
        <v>50</v>
      </c>
      <c r="N13" s="578">
        <f>SUM(M4:N12)</f>
        <v>2</v>
      </c>
    </row>
    <row r="14" spans="1:17" ht="41.25" customHeight="1">
      <c r="A14" s="569"/>
      <c r="B14" s="569"/>
      <c r="C14" s="570"/>
      <c r="D14" s="571"/>
      <c r="E14" s="571"/>
      <c r="F14" s="571"/>
      <c r="G14" s="572"/>
      <c r="H14" s="573"/>
      <c r="I14" s="572"/>
      <c r="J14" s="574"/>
      <c r="K14" s="569"/>
      <c r="L14" s="78"/>
      <c r="M14" s="78"/>
      <c r="N14" s="579"/>
      <c r="O14" s="78"/>
      <c r="P14" s="78"/>
      <c r="Q14" s="78"/>
    </row>
    <row r="15" spans="1:17" ht="41.25" customHeight="1">
      <c r="A15" s="569"/>
      <c r="B15" s="569"/>
      <c r="C15" s="570"/>
      <c r="D15" s="571"/>
      <c r="E15" s="571"/>
      <c r="F15" s="571"/>
      <c r="G15" s="572"/>
      <c r="H15" s="573"/>
      <c r="I15" s="572"/>
      <c r="J15" s="574"/>
      <c r="K15" s="569"/>
      <c r="L15" s="78"/>
      <c r="M15" s="78"/>
      <c r="N15" s="579"/>
      <c r="O15" s="78"/>
      <c r="P15" s="78"/>
      <c r="Q15" s="78"/>
    </row>
    <row r="16" spans="1:17" ht="41.25" customHeight="1">
      <c r="A16" s="569"/>
      <c r="B16" s="569"/>
      <c r="C16" s="570"/>
      <c r="D16" s="571"/>
      <c r="E16" s="571"/>
      <c r="F16" s="571"/>
      <c r="G16" s="572"/>
      <c r="H16" s="573"/>
      <c r="I16" s="572"/>
      <c r="J16" s="574"/>
      <c r="K16" s="569"/>
      <c r="L16" s="78"/>
      <c r="M16" s="78"/>
      <c r="N16" s="579"/>
      <c r="O16" s="78"/>
      <c r="P16" s="78"/>
      <c r="Q16" s="78"/>
    </row>
    <row r="17" spans="1:17" ht="41.25" customHeight="1">
      <c r="A17" s="569"/>
      <c r="B17" s="569"/>
      <c r="C17" s="570"/>
      <c r="D17" s="571"/>
      <c r="E17" s="571"/>
      <c r="F17" s="571"/>
      <c r="G17" s="572"/>
      <c r="H17" s="573"/>
      <c r="I17" s="572"/>
      <c r="J17" s="574"/>
      <c r="K17" s="569"/>
      <c r="L17" s="78"/>
      <c r="M17" s="78"/>
      <c r="N17" s="579"/>
      <c r="O17" s="78"/>
      <c r="P17" s="78"/>
      <c r="Q17" s="78"/>
    </row>
    <row r="18" spans="1:17" ht="41.25" customHeight="1">
      <c r="A18" s="580"/>
      <c r="B18" s="569"/>
      <c r="C18" s="569"/>
      <c r="D18" s="570"/>
      <c r="E18" s="571"/>
      <c r="F18" s="571"/>
      <c r="G18" s="569"/>
      <c r="H18" s="572"/>
      <c r="I18" s="573"/>
      <c r="J18" s="572"/>
      <c r="K18" s="581"/>
      <c r="N18" s="555"/>
    </row>
    <row r="19" spans="1:17" ht="41.25" customHeight="1">
      <c r="A19" s="580"/>
      <c r="B19" s="569"/>
      <c r="C19" s="569"/>
      <c r="D19" s="570"/>
      <c r="E19" s="582">
        <f>SUM(E4:E18)</f>
        <v>2</v>
      </c>
      <c r="F19" s="582">
        <f>SUM(F4:F18)</f>
        <v>1</v>
      </c>
      <c r="G19" s="569"/>
      <c r="H19" s="572"/>
      <c r="I19" s="573"/>
      <c r="J19" s="572"/>
      <c r="K19" s="581"/>
      <c r="N19" s="555"/>
    </row>
    <row r="20" spans="1:17" ht="41.25" customHeight="1" thickBot="1">
      <c r="D20" s="583"/>
      <c r="E20" s="555"/>
      <c r="F20" s="555"/>
      <c r="K20" s="583"/>
      <c r="N20" s="555"/>
    </row>
    <row r="21" spans="1:17" ht="41.25" customHeight="1">
      <c r="A21" s="584"/>
      <c r="B21" s="584"/>
      <c r="D21" s="583"/>
      <c r="E21" s="555"/>
      <c r="F21" s="555"/>
      <c r="G21" s="585"/>
      <c r="H21" s="585"/>
      <c r="I21" s="585"/>
      <c r="J21" s="586"/>
      <c r="K21" s="587"/>
      <c r="L21" s="586"/>
      <c r="M21" s="588" t="s">
        <v>955</v>
      </c>
      <c r="N21" s="589"/>
      <c r="O21" s="590" t="s">
        <v>956</v>
      </c>
      <c r="P21" s="591"/>
      <c r="Q21" s="592"/>
    </row>
    <row r="22" spans="1:17" ht="41.25" customHeight="1">
      <c r="A22" s="593" t="s">
        <v>957</v>
      </c>
      <c r="B22" s="594"/>
      <c r="C22" s="594"/>
      <c r="D22" s="594"/>
      <c r="E22" s="594"/>
      <c r="F22" s="594"/>
      <c r="G22" s="594"/>
      <c r="H22" s="594"/>
      <c r="I22" s="594"/>
      <c r="J22" s="594"/>
      <c r="K22" s="594"/>
      <c r="L22" s="594"/>
      <c r="M22" s="594"/>
      <c r="N22" s="594"/>
      <c r="O22" s="595"/>
      <c r="P22" s="596" t="s">
        <v>958</v>
      </c>
      <c r="Q22" s="596" t="s">
        <v>959</v>
      </c>
    </row>
    <row r="23" spans="1:17" ht="41.25" customHeight="1">
      <c r="A23" s="597" t="s">
        <v>960</v>
      </c>
      <c r="B23" s="598"/>
      <c r="C23" s="598"/>
      <c r="D23" s="598"/>
      <c r="E23" s="598"/>
      <c r="F23" s="599"/>
      <c r="G23" s="600"/>
      <c r="H23" s="601"/>
      <c r="I23" s="601"/>
      <c r="J23" s="601"/>
      <c r="K23" s="601"/>
      <c r="L23" s="601"/>
      <c r="M23" s="601"/>
      <c r="N23" s="602"/>
      <c r="O23" s="601"/>
      <c r="P23" s="603">
        <v>2</v>
      </c>
      <c r="Q23" s="604">
        <v>1</v>
      </c>
    </row>
    <row r="24" spans="1:17" ht="41.25" customHeight="1">
      <c r="A24" s="605" t="s">
        <v>961</v>
      </c>
      <c r="B24" s="606" t="s">
        <v>962</v>
      </c>
      <c r="C24" s="607"/>
      <c r="D24" s="607"/>
      <c r="E24" s="607"/>
      <c r="F24" s="608"/>
      <c r="G24" s="609"/>
      <c r="H24" s="610"/>
      <c r="I24" s="610"/>
      <c r="J24" s="610"/>
      <c r="K24" s="610"/>
      <c r="L24" s="610"/>
      <c r="M24" s="610"/>
      <c r="N24" s="610"/>
      <c r="O24" s="611"/>
      <c r="P24" s="612"/>
      <c r="Q24" s="613"/>
    </row>
    <row r="25" spans="1:17" ht="41.25" customHeight="1">
      <c r="A25" s="614" t="s">
        <v>963</v>
      </c>
      <c r="B25" s="615" t="s">
        <v>964</v>
      </c>
      <c r="C25" s="616"/>
      <c r="D25" s="616"/>
      <c r="E25" s="616"/>
      <c r="F25" s="617"/>
      <c r="G25" s="618"/>
      <c r="H25" s="619"/>
      <c r="I25" s="619"/>
      <c r="J25" s="619"/>
      <c r="K25" s="619"/>
      <c r="L25" s="619"/>
      <c r="M25" s="619"/>
      <c r="N25" s="619"/>
      <c r="O25" s="620"/>
      <c r="P25" s="621"/>
      <c r="Q25" s="622"/>
    </row>
    <row r="26" spans="1:17" ht="41.25" customHeight="1">
      <c r="A26" s="605" t="s">
        <v>963</v>
      </c>
      <c r="B26" s="606" t="s">
        <v>965</v>
      </c>
      <c r="C26" s="607"/>
      <c r="D26" s="607"/>
      <c r="E26" s="607"/>
      <c r="F26" s="608"/>
      <c r="G26" s="609"/>
      <c r="H26" s="610"/>
      <c r="I26" s="610"/>
      <c r="J26" s="610"/>
      <c r="K26" s="610"/>
      <c r="L26" s="610"/>
      <c r="M26" s="610"/>
      <c r="N26" s="610"/>
      <c r="O26" s="611"/>
      <c r="P26" s="623" t="s">
        <v>966</v>
      </c>
      <c r="Q26" s="624">
        <v>0</v>
      </c>
    </row>
    <row r="27" spans="1:17" ht="41.25" customHeight="1">
      <c r="A27" s="614" t="s">
        <v>963</v>
      </c>
      <c r="B27" s="615" t="s">
        <v>967</v>
      </c>
      <c r="C27" s="616"/>
      <c r="D27" s="616"/>
      <c r="E27" s="616"/>
      <c r="F27" s="617"/>
      <c r="G27" s="618"/>
      <c r="H27" s="619"/>
      <c r="I27" s="619"/>
      <c r="J27" s="619"/>
      <c r="K27" s="619"/>
      <c r="L27" s="619"/>
      <c r="M27" s="619"/>
      <c r="N27" s="619"/>
      <c r="O27" s="620"/>
      <c r="P27" s="621" t="s">
        <v>968</v>
      </c>
      <c r="Q27" s="622">
        <v>0</v>
      </c>
    </row>
    <row r="28" spans="1:17" ht="41.25" customHeight="1">
      <c r="A28" s="625" t="s">
        <v>969</v>
      </c>
      <c r="B28" s="561"/>
      <c r="C28" s="561"/>
      <c r="D28" s="561"/>
      <c r="E28" s="561"/>
      <c r="F28" s="626"/>
      <c r="G28" s="627"/>
      <c r="H28" s="628"/>
      <c r="I28" s="628"/>
      <c r="J28" s="628"/>
      <c r="K28" s="628"/>
      <c r="L28" s="628"/>
      <c r="M28" s="628"/>
      <c r="N28" s="628"/>
      <c r="O28" s="629"/>
      <c r="P28" s="630">
        <f>SUM(P23:P27)</f>
        <v>2</v>
      </c>
      <c r="Q28" s="631">
        <f>SUM(Q23:Q27)</f>
        <v>1</v>
      </c>
    </row>
    <row r="29" spans="1:17" ht="41.25" customHeight="1">
      <c r="A29" s="632" t="s">
        <v>970</v>
      </c>
      <c r="B29" s="633"/>
      <c r="C29" s="633"/>
      <c r="D29" s="633"/>
      <c r="E29" s="633"/>
      <c r="F29" s="634"/>
      <c r="G29" s="635" t="s">
        <v>971</v>
      </c>
      <c r="H29" s="636"/>
      <c r="I29" s="636"/>
      <c r="J29" s="636"/>
      <c r="K29" s="636"/>
      <c r="L29" s="636"/>
      <c r="M29" s="636"/>
      <c r="N29" s="636"/>
      <c r="O29" s="636"/>
      <c r="P29" s="636"/>
      <c r="Q29" s="637"/>
    </row>
    <row r="30" spans="1:17" ht="41.25" customHeight="1">
      <c r="A30" s="638" t="s">
        <v>972</v>
      </c>
      <c r="B30" s="639"/>
      <c r="C30" s="639"/>
      <c r="D30" s="639"/>
      <c r="E30" s="639"/>
      <c r="F30" s="639"/>
      <c r="G30" s="639"/>
      <c r="H30" s="639"/>
      <c r="I30" s="639"/>
      <c r="J30" s="639"/>
      <c r="K30" s="639"/>
      <c r="L30" s="639"/>
      <c r="M30" s="639"/>
      <c r="N30" s="639"/>
      <c r="O30" s="639"/>
      <c r="P30" s="639"/>
      <c r="Q30" s="640"/>
    </row>
  </sheetData>
  <customSheetViews>
    <customSheetView guid="{B3431D14-DA1D-42CD-AECD-DC76F932C18F}">
      <selection activeCell="I14" sqref="I14"/>
    </customSheetView>
    <customSheetView guid="{D4656EEE-F1F0-44C0-BACB-E77B48D5A874}">
      <selection activeCell="I14" sqref="I14"/>
    </customSheetView>
    <customSheetView guid="{BA59269D-00FA-4384-AE03-5E329FB0A2F3}">
      <selection activeCell="I14" sqref="I14"/>
    </customSheetView>
    <customSheetView guid="{97C7C10C-C958-4BBD-9330-BBF29A91CAB6}" topLeftCell="A22">
      <selection activeCell="I14" sqref="I14"/>
    </customSheetView>
    <customSheetView guid="{7D60AAE2-A0A1-41DC-9D9C-F6707F914EC6}">
      <selection activeCell="I7" sqref="I7"/>
    </customSheetView>
    <customSheetView guid="{EDCD6C43-2E68-E544-A819-E89E2EF03960}">
      <selection activeCell="I14" sqref="I14"/>
    </customSheetView>
  </customSheetView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D1" zoomScale="80" zoomScaleNormal="80" zoomScalePageLayoutView="80" workbookViewId="0">
      <selection activeCell="K13" sqref="K13"/>
    </sheetView>
  </sheetViews>
  <sheetFormatPr baseColWidth="10" defaultColWidth="8.83203125" defaultRowHeight="39" customHeight="1" x14ac:dyDescent="0"/>
  <cols>
    <col min="2" max="2" width="33.5" customWidth="1"/>
    <col min="3" max="3" width="42.33203125" customWidth="1"/>
    <col min="4" max="4" width="30.1640625" customWidth="1"/>
    <col min="5" max="5" width="10.5" customWidth="1"/>
    <col min="6" max="6" width="10.33203125" customWidth="1"/>
    <col min="7" max="7" width="15.1640625" customWidth="1"/>
    <col min="9" max="9" width="16" customWidth="1"/>
    <col min="10" max="10" width="15.1640625" customWidth="1"/>
    <col min="11" max="11" width="45.6640625" customWidth="1"/>
    <col min="13" max="13" width="18.1640625" customWidth="1"/>
  </cols>
  <sheetData>
    <row r="1" spans="1:14" ht="39" customHeight="1" thickBot="1">
      <c r="A1" s="747" t="s">
        <v>55</v>
      </c>
      <c r="B1" s="748"/>
      <c r="C1" s="748"/>
      <c r="D1" s="748"/>
      <c r="E1" s="748"/>
      <c r="F1" s="748"/>
      <c r="G1" s="748" t="s">
        <v>56</v>
      </c>
      <c r="H1" s="748"/>
      <c r="I1" s="748"/>
      <c r="J1" s="749"/>
      <c r="K1" s="750"/>
    </row>
    <row r="2" spans="1:14" ht="39" customHeight="1" thickBot="1">
      <c r="A2" s="1" t="s">
        <v>2</v>
      </c>
      <c r="B2" s="2" t="s">
        <v>3</v>
      </c>
      <c r="C2" s="2" t="s">
        <v>4</v>
      </c>
      <c r="D2" s="3" t="s">
        <v>5</v>
      </c>
      <c r="E2" s="2" t="s">
        <v>6</v>
      </c>
      <c r="F2" s="2" t="s">
        <v>7</v>
      </c>
      <c r="G2" s="2" t="s">
        <v>8</v>
      </c>
      <c r="H2" s="2" t="s">
        <v>9</v>
      </c>
      <c r="I2" s="2" t="s">
        <v>10</v>
      </c>
      <c r="J2" s="2" t="s">
        <v>11</v>
      </c>
      <c r="K2" s="4" t="s">
        <v>12</v>
      </c>
      <c r="M2" s="5" t="s">
        <v>13</v>
      </c>
      <c r="N2" s="5">
        <v>35</v>
      </c>
    </row>
    <row r="3" spans="1:14" ht="39" customHeight="1">
      <c r="A3" s="6">
        <v>1</v>
      </c>
      <c r="B3" s="8" t="s">
        <v>57</v>
      </c>
      <c r="C3" s="8" t="s">
        <v>58</v>
      </c>
      <c r="D3" s="9" t="s">
        <v>59</v>
      </c>
      <c r="E3" s="8">
        <v>1</v>
      </c>
      <c r="F3" s="8">
        <v>0</v>
      </c>
      <c r="G3" s="8" t="s">
        <v>60</v>
      </c>
      <c r="H3" s="8" t="s">
        <v>61</v>
      </c>
      <c r="I3" s="10">
        <v>42861</v>
      </c>
      <c r="J3" s="8" t="s">
        <v>62</v>
      </c>
      <c r="K3" s="6"/>
      <c r="M3" s="11" t="s">
        <v>22</v>
      </c>
      <c r="N3" s="11">
        <f>N2-N14</f>
        <v>18</v>
      </c>
    </row>
    <row r="4" spans="1:14" ht="39" customHeight="1">
      <c r="A4" s="6">
        <v>2</v>
      </c>
      <c r="B4" s="24" t="s">
        <v>63</v>
      </c>
      <c r="C4" s="8" t="s">
        <v>64</v>
      </c>
      <c r="D4" s="9" t="s">
        <v>65</v>
      </c>
      <c r="E4" s="8">
        <v>4</v>
      </c>
      <c r="F4" s="8">
        <v>0</v>
      </c>
      <c r="G4" s="8" t="s">
        <v>60</v>
      </c>
      <c r="H4" s="8" t="s">
        <v>61</v>
      </c>
      <c r="I4" s="10">
        <v>42861</v>
      </c>
      <c r="J4" s="10" t="s">
        <v>66</v>
      </c>
      <c r="K4" s="6" t="s">
        <v>67</v>
      </c>
      <c r="M4" t="s">
        <v>28</v>
      </c>
      <c r="N4">
        <f>SUMIFS(E:E,G:G,"CTT")</f>
        <v>10</v>
      </c>
    </row>
    <row r="5" spans="1:14" ht="39" customHeight="1">
      <c r="A5" s="6">
        <v>3</v>
      </c>
      <c r="B5" s="13" t="s">
        <v>68</v>
      </c>
      <c r="C5" s="13" t="s">
        <v>69</v>
      </c>
      <c r="D5" s="14" t="s">
        <v>70</v>
      </c>
      <c r="E5" s="13">
        <v>3</v>
      </c>
      <c r="F5" s="13">
        <v>0</v>
      </c>
      <c r="G5" s="25" t="s">
        <v>71</v>
      </c>
      <c r="H5" s="13" t="s">
        <v>61</v>
      </c>
      <c r="I5" s="15">
        <v>42861</v>
      </c>
      <c r="J5" s="13" t="s">
        <v>72</v>
      </c>
      <c r="K5" s="12" t="s">
        <v>73</v>
      </c>
      <c r="M5" t="s">
        <v>33</v>
      </c>
      <c r="N5">
        <f>SUMIFS(E:E,G:G,"FLU")</f>
        <v>0</v>
      </c>
    </row>
    <row r="6" spans="1:14" ht="39" customHeight="1">
      <c r="A6" s="6">
        <v>4</v>
      </c>
      <c r="B6" s="26" t="s">
        <v>74</v>
      </c>
      <c r="C6" s="13" t="s">
        <v>75</v>
      </c>
      <c r="D6" s="14" t="s">
        <v>76</v>
      </c>
      <c r="E6" s="13">
        <v>1</v>
      </c>
      <c r="F6" s="13">
        <v>0</v>
      </c>
      <c r="G6" s="25" t="s">
        <v>71</v>
      </c>
      <c r="H6" s="13" t="s">
        <v>61</v>
      </c>
      <c r="I6" s="15">
        <v>42861</v>
      </c>
      <c r="J6" s="13" t="s">
        <v>77</v>
      </c>
      <c r="K6" s="12" t="s">
        <v>73</v>
      </c>
      <c r="M6" t="s">
        <v>38</v>
      </c>
      <c r="N6">
        <f>SUMIFS(E:E,G:G,"JCC")</f>
        <v>0</v>
      </c>
    </row>
    <row r="7" spans="1:14" ht="39" customHeight="1">
      <c r="A7" s="6">
        <v>5</v>
      </c>
      <c r="B7" s="24" t="s">
        <v>78</v>
      </c>
      <c r="C7" s="8" t="s">
        <v>79</v>
      </c>
      <c r="D7" s="9" t="s">
        <v>80</v>
      </c>
      <c r="E7" s="8">
        <v>2</v>
      </c>
      <c r="F7" s="8">
        <v>0</v>
      </c>
      <c r="G7" s="27" t="s">
        <v>71</v>
      </c>
      <c r="H7" s="8" t="s">
        <v>61</v>
      </c>
      <c r="I7" s="10">
        <v>42861</v>
      </c>
      <c r="J7" s="8" t="s">
        <v>81</v>
      </c>
      <c r="K7" s="12" t="s">
        <v>73</v>
      </c>
      <c r="M7" t="s">
        <v>43</v>
      </c>
      <c r="N7">
        <f>SUMIFS(E:E,G:G,"EDI")</f>
        <v>0</v>
      </c>
    </row>
    <row r="8" spans="1:14" ht="39" customHeight="1">
      <c r="A8" s="12">
        <v>6</v>
      </c>
      <c r="B8" s="13" t="s">
        <v>82</v>
      </c>
      <c r="C8" s="28" t="s">
        <v>83</v>
      </c>
      <c r="D8" s="14" t="s">
        <v>84</v>
      </c>
      <c r="E8" s="13">
        <v>1</v>
      </c>
      <c r="F8" s="13">
        <v>0</v>
      </c>
      <c r="G8" s="13" t="s">
        <v>18</v>
      </c>
      <c r="H8" s="13" t="s">
        <v>61</v>
      </c>
      <c r="I8" s="15">
        <v>42861</v>
      </c>
      <c r="J8" s="13" t="s">
        <v>85</v>
      </c>
      <c r="K8" s="12"/>
      <c r="M8" t="s">
        <v>44</v>
      </c>
      <c r="N8">
        <f>SUMIFS(E:E,G:G,"par")</f>
        <v>0</v>
      </c>
    </row>
    <row r="9" spans="1:14" ht="39" customHeight="1">
      <c r="A9" s="6"/>
      <c r="B9" s="8"/>
      <c r="C9" s="8"/>
      <c r="D9" s="9"/>
      <c r="E9" s="8"/>
      <c r="F9" s="8"/>
      <c r="G9" s="8"/>
      <c r="H9" s="8"/>
      <c r="I9" s="10"/>
      <c r="J9" s="10"/>
      <c r="K9" s="6"/>
      <c r="M9" t="s">
        <v>45</v>
      </c>
      <c r="N9">
        <f>SUMIFS(E:E,G:G,"phi")</f>
        <v>0</v>
      </c>
    </row>
    <row r="10" spans="1:14" ht="39" customHeight="1">
      <c r="A10" s="6"/>
      <c r="B10" s="8"/>
      <c r="C10" s="8"/>
      <c r="D10" s="9"/>
      <c r="E10" s="8"/>
      <c r="F10" s="8"/>
      <c r="G10" s="6"/>
      <c r="H10" s="8"/>
      <c r="I10" s="8"/>
      <c r="J10" s="8"/>
      <c r="K10" s="6"/>
      <c r="M10" t="s">
        <v>47</v>
      </c>
      <c r="N10">
        <f>SUMIFS(E:E,G:G,"BRK")</f>
        <v>1</v>
      </c>
    </row>
    <row r="11" spans="1:14" ht="39" customHeight="1">
      <c r="A11" s="12"/>
      <c r="B11" s="26"/>
      <c r="C11" s="13"/>
      <c r="D11" s="14"/>
      <c r="E11" s="13"/>
      <c r="F11" s="13"/>
      <c r="G11" s="13"/>
      <c r="H11" s="13"/>
      <c r="I11" s="15"/>
      <c r="J11" s="13"/>
      <c r="K11" s="12"/>
      <c r="M11" s="20" t="s">
        <v>48</v>
      </c>
      <c r="N11" s="20">
        <f>SUMIFS(E:E,G:G,"SPC")</f>
        <v>6</v>
      </c>
    </row>
    <row r="12" spans="1:14" ht="39" customHeight="1">
      <c r="A12" s="6"/>
      <c r="B12" s="24"/>
      <c r="C12" s="8"/>
      <c r="D12" s="9"/>
      <c r="E12" s="8"/>
      <c r="F12" s="8"/>
      <c r="G12" s="8"/>
      <c r="H12" s="8"/>
      <c r="I12" s="10"/>
      <c r="J12" s="8"/>
      <c r="K12" s="12"/>
      <c r="M12" s="21" t="s">
        <v>49</v>
      </c>
      <c r="N12" s="21">
        <f>SUMIFS(E:E,G:G,"H")</f>
        <v>0</v>
      </c>
    </row>
    <row r="13" spans="1:14" ht="39" customHeight="1">
      <c r="A13" s="6"/>
      <c r="B13" s="8"/>
      <c r="C13" s="8"/>
      <c r="D13" s="9"/>
      <c r="E13" s="8"/>
      <c r="F13" s="8"/>
      <c r="G13" s="6"/>
      <c r="H13" s="8"/>
      <c r="I13" s="8"/>
      <c r="J13" s="13"/>
      <c r="K13" s="12"/>
      <c r="M13" s="21"/>
      <c r="N13" s="21"/>
    </row>
    <row r="14" spans="1:14" ht="39" customHeight="1">
      <c r="A14" s="12"/>
      <c r="B14" s="13"/>
      <c r="C14" s="13"/>
      <c r="D14" s="14"/>
      <c r="E14" s="13"/>
      <c r="F14" s="13"/>
      <c r="G14" s="13"/>
      <c r="H14" s="13"/>
      <c r="I14" s="13"/>
      <c r="J14" s="13"/>
      <c r="K14" s="12"/>
      <c r="M14" s="22" t="s">
        <v>50</v>
      </c>
      <c r="N14" s="22">
        <f>SUM(M4:N12)</f>
        <v>17</v>
      </c>
    </row>
    <row r="15" spans="1:14" ht="39" customHeight="1" thickBot="1">
      <c r="A15" s="12"/>
      <c r="B15" s="13"/>
      <c r="C15" s="13"/>
      <c r="D15" s="14"/>
      <c r="E15" s="13"/>
      <c r="F15" s="13"/>
      <c r="G15" s="13"/>
      <c r="H15" s="13"/>
      <c r="I15" s="13"/>
      <c r="J15" s="13"/>
      <c r="K15" s="12"/>
    </row>
    <row r="16" spans="1:14" ht="39" customHeight="1" thickBot="1">
      <c r="A16" s="747" t="s">
        <v>86</v>
      </c>
      <c r="B16" s="748"/>
      <c r="C16" s="748"/>
      <c r="D16" s="748"/>
      <c r="E16" s="748"/>
      <c r="F16" s="748"/>
      <c r="G16" s="748" t="s">
        <v>87</v>
      </c>
      <c r="H16" s="748"/>
      <c r="I16" s="748"/>
      <c r="J16" s="749"/>
      <c r="K16" s="750"/>
    </row>
    <row r="17" spans="1:11" ht="39" customHeight="1" thickBot="1">
      <c r="A17" s="1" t="s">
        <v>2</v>
      </c>
      <c r="B17" s="2" t="s">
        <v>3</v>
      </c>
      <c r="C17" s="2" t="s">
        <v>4</v>
      </c>
      <c r="D17" s="3" t="s">
        <v>5</v>
      </c>
      <c r="E17" s="2" t="s">
        <v>6</v>
      </c>
      <c r="F17" s="2" t="s">
        <v>7</v>
      </c>
      <c r="G17" s="2" t="s">
        <v>8</v>
      </c>
      <c r="H17" s="2" t="s">
        <v>9</v>
      </c>
      <c r="I17" s="2" t="s">
        <v>10</v>
      </c>
      <c r="J17" s="2" t="s">
        <v>11</v>
      </c>
      <c r="K17" s="4" t="s">
        <v>12</v>
      </c>
    </row>
    <row r="18" spans="1:11" ht="39" customHeight="1">
      <c r="A18" s="12"/>
      <c r="B18" s="13" t="s">
        <v>88</v>
      </c>
      <c r="C18" s="13" t="s">
        <v>89</v>
      </c>
      <c r="D18" s="14" t="s">
        <v>90</v>
      </c>
      <c r="E18" s="13">
        <v>1</v>
      </c>
      <c r="F18" s="13">
        <v>0</v>
      </c>
      <c r="G18" s="13" t="s">
        <v>60</v>
      </c>
      <c r="H18" s="29" t="s">
        <v>91</v>
      </c>
      <c r="I18" s="15">
        <v>42861</v>
      </c>
      <c r="J18" s="13" t="s">
        <v>92</v>
      </c>
      <c r="K18" s="12" t="s">
        <v>93</v>
      </c>
    </row>
    <row r="19" spans="1:11" ht="39" customHeight="1">
      <c r="A19" s="6"/>
      <c r="B19" s="8" t="s">
        <v>94</v>
      </c>
      <c r="C19" s="8" t="s">
        <v>95</v>
      </c>
      <c r="D19" s="9" t="s">
        <v>96</v>
      </c>
      <c r="E19" s="8">
        <v>4</v>
      </c>
      <c r="F19" s="8">
        <v>0</v>
      </c>
      <c r="G19" s="8" t="s">
        <v>60</v>
      </c>
      <c r="H19" s="18" t="s">
        <v>91</v>
      </c>
      <c r="I19" s="10">
        <v>42861</v>
      </c>
      <c r="J19" s="8" t="s">
        <v>97</v>
      </c>
      <c r="K19" s="6"/>
    </row>
    <row r="20" spans="1:11" ht="39" customHeight="1">
      <c r="A20" s="6"/>
      <c r="B20" s="8"/>
      <c r="C20" s="8"/>
      <c r="D20" s="9"/>
      <c r="E20" s="8"/>
      <c r="F20" s="8"/>
      <c r="G20" s="8"/>
      <c r="H20" s="8"/>
      <c r="I20" s="10"/>
      <c r="J20" s="10"/>
      <c r="K20" s="6"/>
    </row>
    <row r="21" spans="1:11" ht="39" customHeight="1">
      <c r="A21" s="12"/>
      <c r="B21" s="13"/>
      <c r="C21" s="13"/>
      <c r="D21" s="14"/>
      <c r="E21" s="13"/>
      <c r="F21" s="13"/>
      <c r="G21" s="13"/>
      <c r="H21" s="13"/>
      <c r="I21" s="13"/>
      <c r="J21" s="13"/>
      <c r="K21" s="12"/>
    </row>
    <row r="22" spans="1:11" ht="39" customHeight="1">
      <c r="A22" s="6"/>
      <c r="B22" s="8"/>
      <c r="C22" s="8"/>
      <c r="D22" s="9"/>
      <c r="E22" s="8"/>
      <c r="F22" s="8"/>
      <c r="G22" s="8"/>
      <c r="H22" s="8"/>
      <c r="I22" s="8"/>
      <c r="J22" s="8"/>
      <c r="K22" s="30"/>
    </row>
    <row r="23" spans="1:11" ht="39" customHeight="1">
      <c r="A23" s="6"/>
      <c r="B23" s="8"/>
      <c r="C23" s="8"/>
      <c r="D23" s="9"/>
      <c r="E23" s="8"/>
      <c r="F23" s="8"/>
      <c r="G23" s="6"/>
      <c r="H23" s="8"/>
      <c r="I23" s="8"/>
      <c r="J23" s="8"/>
      <c r="K23" s="6"/>
    </row>
    <row r="24" spans="1:11" ht="39" customHeight="1">
      <c r="A24" s="6"/>
      <c r="B24" s="8"/>
      <c r="C24" s="8"/>
      <c r="D24" s="9"/>
      <c r="E24" s="8"/>
      <c r="F24" s="8"/>
      <c r="G24" s="6"/>
      <c r="H24" s="8"/>
      <c r="I24" s="8"/>
      <c r="J24" s="8"/>
      <c r="K24" s="6"/>
    </row>
    <row r="25" spans="1:11" ht="39" customHeight="1">
      <c r="A25" s="6"/>
      <c r="B25" s="8"/>
      <c r="C25" s="8"/>
      <c r="D25" s="9"/>
      <c r="E25" s="8"/>
      <c r="F25" s="8"/>
      <c r="G25" s="6"/>
      <c r="H25" s="8"/>
      <c r="I25" s="8"/>
      <c r="J25" s="8"/>
      <c r="K25" s="6"/>
    </row>
    <row r="26" spans="1:11" ht="39" customHeight="1">
      <c r="A26" s="12"/>
      <c r="B26" s="13"/>
      <c r="C26" s="13"/>
      <c r="D26" s="14"/>
      <c r="E26" s="13"/>
      <c r="F26" s="13"/>
      <c r="G26" s="13"/>
      <c r="H26" s="13"/>
      <c r="I26" s="13"/>
      <c r="J26" s="13"/>
      <c r="K26" s="12"/>
    </row>
    <row r="27" spans="1:11" ht="39" customHeight="1">
      <c r="A27" s="6"/>
      <c r="B27" s="8"/>
      <c r="C27" s="8"/>
      <c r="D27" s="9"/>
      <c r="E27" s="8"/>
      <c r="F27" s="8"/>
      <c r="G27" s="6"/>
      <c r="H27" s="8"/>
      <c r="I27" s="8"/>
      <c r="J27" s="8"/>
      <c r="K27" s="6"/>
    </row>
    <row r="28" spans="1:11" ht="39" customHeight="1">
      <c r="A28" s="6"/>
      <c r="B28" s="8"/>
      <c r="C28" s="8"/>
      <c r="D28" s="9"/>
      <c r="E28" s="8"/>
      <c r="F28" s="8"/>
      <c r="G28" s="8"/>
      <c r="H28" s="8"/>
      <c r="I28" s="10"/>
      <c r="J28" s="10"/>
      <c r="K28" s="6"/>
    </row>
    <row r="29" spans="1:11" ht="39" customHeight="1">
      <c r="A29" s="12"/>
      <c r="B29" s="13"/>
      <c r="C29" s="13"/>
      <c r="D29" s="14"/>
      <c r="E29" s="13"/>
      <c r="F29" s="13"/>
      <c r="G29" s="13"/>
      <c r="H29" s="13"/>
      <c r="I29" s="13"/>
      <c r="J29" s="13"/>
      <c r="K29" s="12"/>
    </row>
    <row r="30" spans="1:11" ht="39" customHeight="1">
      <c r="A30" s="12"/>
      <c r="B30" s="13"/>
      <c r="C30" s="13"/>
      <c r="D30" s="14"/>
      <c r="E30" s="13"/>
      <c r="F30" s="13"/>
      <c r="G30" s="13"/>
      <c r="H30" s="13"/>
      <c r="I30" s="13"/>
      <c r="J30" s="13"/>
      <c r="K30" s="12"/>
    </row>
    <row r="31" spans="1:11" ht="39" customHeight="1">
      <c r="A31" s="6"/>
      <c r="B31" s="8"/>
      <c r="C31" s="8"/>
      <c r="D31" s="9"/>
      <c r="E31" s="8"/>
      <c r="F31" s="8"/>
      <c r="G31" s="6"/>
      <c r="H31" s="8"/>
      <c r="I31" s="8"/>
      <c r="J31" s="8"/>
      <c r="K31" s="6"/>
    </row>
    <row r="32" spans="1:11" ht="39" customHeight="1">
      <c r="A32" s="6"/>
      <c r="B32" s="8"/>
      <c r="C32" s="8"/>
      <c r="D32" s="9"/>
      <c r="E32" s="8"/>
      <c r="F32" s="8"/>
      <c r="G32" s="8"/>
      <c r="H32" s="8"/>
      <c r="I32" s="10"/>
      <c r="J32" s="10"/>
      <c r="K32" s="6"/>
    </row>
    <row r="33" spans="1:11" ht="39" customHeight="1">
      <c r="A33" s="12"/>
      <c r="B33" s="13"/>
      <c r="C33" s="13"/>
      <c r="D33" s="14"/>
      <c r="E33" s="13"/>
      <c r="F33" s="13"/>
      <c r="G33" s="13"/>
      <c r="H33" s="13"/>
      <c r="I33" s="13"/>
      <c r="J33" s="13"/>
      <c r="K33" s="12"/>
    </row>
    <row r="34" spans="1:11" ht="39" customHeight="1">
      <c r="A34" s="12"/>
      <c r="B34" s="13"/>
      <c r="C34" s="13"/>
      <c r="D34" s="14"/>
      <c r="E34" s="13"/>
      <c r="F34" s="13"/>
      <c r="G34" s="13"/>
      <c r="H34" s="13"/>
      <c r="I34" s="13"/>
      <c r="J34" s="13"/>
      <c r="K34" s="12"/>
    </row>
    <row r="35" spans="1:11" ht="39" customHeight="1">
      <c r="A35" s="6"/>
      <c r="B35" s="8"/>
      <c r="C35" s="8"/>
      <c r="D35" s="9"/>
      <c r="E35" s="8"/>
      <c r="F35" s="8"/>
      <c r="G35" s="6"/>
      <c r="H35" s="8"/>
      <c r="I35" s="8"/>
      <c r="J35" s="8"/>
      <c r="K35" s="6"/>
    </row>
    <row r="36" spans="1:11" ht="39" customHeight="1">
      <c r="A36" s="6"/>
      <c r="B36" s="8"/>
      <c r="C36" s="8"/>
      <c r="D36" s="9"/>
      <c r="E36" s="8"/>
      <c r="F36" s="8"/>
      <c r="G36" s="8"/>
      <c r="H36" s="8"/>
      <c r="I36" s="10"/>
      <c r="J36" s="10"/>
      <c r="K36" s="6"/>
    </row>
    <row r="37" spans="1:11" ht="39" customHeight="1">
      <c r="A37" s="6"/>
      <c r="B37" s="8"/>
      <c r="C37" s="8"/>
      <c r="D37" s="9"/>
      <c r="E37" s="8"/>
      <c r="F37" s="8"/>
      <c r="G37" s="8"/>
      <c r="H37" s="8"/>
      <c r="I37" s="10"/>
      <c r="J37" s="10"/>
      <c r="K37" s="6"/>
    </row>
    <row r="38" spans="1:11" ht="39" customHeight="1">
      <c r="A38" s="6"/>
      <c r="B38" s="8"/>
      <c r="C38" s="8"/>
      <c r="D38" s="9"/>
      <c r="E38" s="8"/>
      <c r="F38" s="8"/>
      <c r="G38" s="6"/>
      <c r="H38" s="8"/>
      <c r="I38" s="8"/>
      <c r="J38" s="8"/>
      <c r="K38" s="6"/>
    </row>
    <row r="39" spans="1:11" ht="39" customHeight="1">
      <c r="A39" s="6"/>
      <c r="B39" s="8"/>
      <c r="C39" s="8"/>
      <c r="D39" s="9"/>
      <c r="E39" s="8"/>
      <c r="F39" s="8"/>
      <c r="G39" s="6"/>
      <c r="H39" s="8"/>
      <c r="I39" s="8"/>
      <c r="J39" s="8"/>
      <c r="K39" s="6"/>
    </row>
    <row r="40" spans="1:11" ht="39" customHeight="1">
      <c r="A40" s="6"/>
      <c r="B40" s="8"/>
      <c r="C40" s="8"/>
      <c r="D40" s="9"/>
      <c r="E40" s="8"/>
      <c r="F40" s="8"/>
      <c r="G40" s="6"/>
      <c r="H40" s="8"/>
      <c r="I40" s="8"/>
      <c r="J40" s="8"/>
      <c r="K40" s="6"/>
    </row>
  </sheetData>
  <customSheetViews>
    <customSheetView guid="{B3431D14-DA1D-42CD-AECD-DC76F932C18F}" scale="80" topLeftCell="D1">
      <selection activeCell="K13" sqref="K13"/>
      <pageSetup paperSize="9" orientation="portrait"/>
    </customSheetView>
    <customSheetView guid="{D4656EEE-F1F0-44C0-BACB-E77B48D5A874}" scale="80" topLeftCell="D1">
      <selection activeCell="L17" sqref="L17"/>
      <pageSetup paperSize="9" orientation="portrait"/>
    </customSheetView>
    <customSheetView guid="{BA59269D-00FA-4384-AE03-5E329FB0A2F3}" scale="80" topLeftCell="D1">
      <selection activeCell="L17" sqref="L17"/>
      <pageSetup paperSize="9" orientation="portrait"/>
    </customSheetView>
    <customSheetView guid="{97C7C10C-C958-4BBD-9330-BBF29A91CAB6}" scale="80">
      <selection activeCell="B20" sqref="B20"/>
      <pageSetup paperSize="9" orientation="portrait"/>
    </customSheetView>
    <customSheetView guid="{7D60AAE2-A0A1-41DC-9D9C-F6707F914EC6}" scale="80">
      <selection activeCell="B18" sqref="B18"/>
      <pageSetup paperSize="9" orientation="portrait"/>
    </customSheetView>
    <customSheetView guid="{EDCD6C43-2E68-E544-A819-E89E2EF03960}" scale="80" topLeftCell="D1">
      <selection activeCell="K13" sqref="K13"/>
      <pageSetup paperSize="9" orientation="portrait"/>
    </customSheetView>
  </customSheetViews>
  <mergeCells count="4">
    <mergeCell ref="A1:F1"/>
    <mergeCell ref="G1:K1"/>
    <mergeCell ref="A16:F16"/>
    <mergeCell ref="G16:K16"/>
  </mergeCells>
  <phoneticPr fontId="82"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K6" sqref="K6"/>
    </sheetView>
  </sheetViews>
  <sheetFormatPr baseColWidth="10" defaultColWidth="8.83203125" defaultRowHeight="40.5" customHeight="1" x14ac:dyDescent="0"/>
  <cols>
    <col min="1" max="1" width="11.83203125" customWidth="1"/>
    <col min="2" max="2" width="28.1640625" customWidth="1"/>
    <col min="3" max="3" width="25.33203125" customWidth="1"/>
    <col min="4" max="4" width="26.1640625" customWidth="1"/>
    <col min="9" max="9" width="15.5" customWidth="1"/>
    <col min="10" max="10" width="20.83203125" customWidth="1"/>
    <col min="11" max="11" width="26" customWidth="1"/>
  </cols>
  <sheetData>
    <row r="1" spans="1:17" ht="40.5" customHeight="1" thickBot="1">
      <c r="A1" s="550" t="s">
        <v>943</v>
      </c>
      <c r="B1" s="551"/>
      <c r="C1" s="551"/>
      <c r="D1" s="551"/>
      <c r="E1" s="551"/>
      <c r="F1" s="552"/>
      <c r="G1" s="553" t="s">
        <v>944</v>
      </c>
      <c r="H1" s="551"/>
      <c r="I1" s="551"/>
      <c r="J1" s="551"/>
      <c r="K1" s="554"/>
      <c r="N1" s="555"/>
    </row>
    <row r="2" spans="1:17" ht="40.5" customHeight="1" thickBot="1">
      <c r="A2" s="1" t="s">
        <v>2</v>
      </c>
      <c r="B2" s="2" t="s">
        <v>3</v>
      </c>
      <c r="C2" s="2" t="s">
        <v>4</v>
      </c>
      <c r="D2" s="556" t="s">
        <v>5</v>
      </c>
      <c r="E2" s="557" t="s">
        <v>6</v>
      </c>
      <c r="F2" s="557" t="s">
        <v>7</v>
      </c>
      <c r="G2" s="2" t="s">
        <v>8</v>
      </c>
      <c r="H2" s="2" t="s">
        <v>9</v>
      </c>
      <c r="I2" s="2" t="s">
        <v>10</v>
      </c>
      <c r="J2" s="2" t="s">
        <v>11</v>
      </c>
      <c r="K2" s="558" t="s">
        <v>12</v>
      </c>
      <c r="M2" s="5" t="s">
        <v>13</v>
      </c>
      <c r="N2" s="559">
        <v>56</v>
      </c>
    </row>
    <row r="3" spans="1:17" ht="40.5" customHeight="1">
      <c r="A3" s="560"/>
      <c r="B3" s="561" t="s">
        <v>973</v>
      </c>
      <c r="C3" s="560"/>
      <c r="D3" s="562"/>
      <c r="E3" s="563"/>
      <c r="F3" s="563"/>
      <c r="G3" s="564"/>
      <c r="H3" s="564"/>
      <c r="I3" s="565"/>
      <c r="J3" s="560"/>
      <c r="K3" s="566"/>
      <c r="M3" s="11" t="s">
        <v>22</v>
      </c>
      <c r="N3" s="567">
        <f>N2-N13</f>
        <v>46</v>
      </c>
      <c r="O3" s="568"/>
    </row>
    <row r="4" spans="1:17" ht="40.5" customHeight="1">
      <c r="A4" s="569" t="s">
        <v>974</v>
      </c>
      <c r="B4" s="569" t="s">
        <v>975</v>
      </c>
      <c r="C4" s="570" t="s">
        <v>976</v>
      </c>
      <c r="D4" s="571" t="s">
        <v>977</v>
      </c>
      <c r="E4" s="571">
        <v>3</v>
      </c>
      <c r="F4" s="571">
        <v>1</v>
      </c>
      <c r="G4" s="572" t="s">
        <v>60</v>
      </c>
      <c r="H4" s="573" t="s">
        <v>978</v>
      </c>
      <c r="I4" s="573">
        <v>42861</v>
      </c>
      <c r="J4" s="574" t="s">
        <v>979</v>
      </c>
      <c r="K4" s="641" t="s">
        <v>980</v>
      </c>
      <c r="M4" t="s">
        <v>28</v>
      </c>
      <c r="N4" s="555">
        <v>7</v>
      </c>
    </row>
    <row r="5" spans="1:17" ht="40.5" customHeight="1">
      <c r="A5" s="569" t="s">
        <v>981</v>
      </c>
      <c r="B5" s="569" t="s">
        <v>175</v>
      </c>
      <c r="C5" s="570" t="s">
        <v>982</v>
      </c>
      <c r="D5" s="571" t="s">
        <v>983</v>
      </c>
      <c r="E5" s="571">
        <v>1</v>
      </c>
      <c r="F5" s="571">
        <v>0.1</v>
      </c>
      <c r="G5" s="572" t="s">
        <v>984</v>
      </c>
      <c r="H5" s="573" t="s">
        <v>978</v>
      </c>
      <c r="I5" s="573">
        <v>42861</v>
      </c>
      <c r="J5" s="574" t="s">
        <v>985</v>
      </c>
      <c r="K5" s="569"/>
      <c r="M5" t="s">
        <v>33</v>
      </c>
      <c r="N5" s="555">
        <v>2</v>
      </c>
    </row>
    <row r="6" spans="1:17" ht="40.5" customHeight="1">
      <c r="A6" s="569" t="s">
        <v>978</v>
      </c>
      <c r="B6" s="641" t="s">
        <v>986</v>
      </c>
      <c r="C6" s="570" t="s">
        <v>987</v>
      </c>
      <c r="D6" s="575" t="s">
        <v>988</v>
      </c>
      <c r="E6" s="571">
        <v>1</v>
      </c>
      <c r="F6" s="571">
        <v>1</v>
      </c>
      <c r="G6" s="572" t="s">
        <v>60</v>
      </c>
      <c r="H6" s="573" t="s">
        <v>978</v>
      </c>
      <c r="I6" s="573">
        <v>42861</v>
      </c>
      <c r="J6" s="574" t="s">
        <v>989</v>
      </c>
      <c r="K6" s="569"/>
      <c r="M6" t="s">
        <v>38</v>
      </c>
      <c r="N6" s="555">
        <f>SUMIFS(E:E,G:G,"JCC")</f>
        <v>0</v>
      </c>
    </row>
    <row r="7" spans="1:17" ht="40.5" customHeight="1">
      <c r="A7" s="569" t="s">
        <v>990</v>
      </c>
      <c r="B7" s="569" t="s">
        <v>175</v>
      </c>
      <c r="C7" s="570" t="s">
        <v>991</v>
      </c>
      <c r="D7" s="571" t="s">
        <v>992</v>
      </c>
      <c r="E7" s="571">
        <v>2</v>
      </c>
      <c r="F7" s="571">
        <v>1</v>
      </c>
      <c r="G7" s="572" t="s">
        <v>27</v>
      </c>
      <c r="H7" s="573" t="s">
        <v>978</v>
      </c>
      <c r="I7" s="573">
        <v>42861</v>
      </c>
      <c r="J7" s="574" t="s">
        <v>993</v>
      </c>
      <c r="K7" s="569"/>
      <c r="M7" t="s">
        <v>954</v>
      </c>
      <c r="N7" s="555">
        <v>0</v>
      </c>
    </row>
    <row r="8" spans="1:17" ht="40.5" customHeight="1">
      <c r="A8" s="569" t="s">
        <v>994</v>
      </c>
      <c r="B8" s="569" t="s">
        <v>995</v>
      </c>
      <c r="C8" s="570" t="s">
        <v>996</v>
      </c>
      <c r="D8" s="571" t="s">
        <v>997</v>
      </c>
      <c r="E8" s="571">
        <v>3</v>
      </c>
      <c r="F8" s="571">
        <v>1</v>
      </c>
      <c r="G8" s="572" t="s">
        <v>60</v>
      </c>
      <c r="H8" s="573" t="s">
        <v>990</v>
      </c>
      <c r="I8" s="573">
        <v>42861</v>
      </c>
      <c r="J8" s="574" t="s">
        <v>998</v>
      </c>
      <c r="K8" s="569"/>
      <c r="M8" t="s">
        <v>44</v>
      </c>
      <c r="N8" s="555">
        <v>0</v>
      </c>
    </row>
    <row r="9" spans="1:17" ht="40.5" customHeight="1">
      <c r="A9" s="569"/>
      <c r="B9" s="569"/>
      <c r="C9" s="570"/>
      <c r="D9" s="571"/>
      <c r="E9" s="571"/>
      <c r="F9" s="571"/>
      <c r="G9" s="572"/>
      <c r="H9" s="573"/>
      <c r="I9" s="572"/>
      <c r="J9" s="574"/>
      <c r="K9" s="569"/>
      <c r="M9" t="s">
        <v>45</v>
      </c>
      <c r="N9" s="555">
        <f>SUMIFS(E:E,G:G,"phi")</f>
        <v>0</v>
      </c>
    </row>
    <row r="10" spans="1:17" ht="40.5" customHeight="1">
      <c r="A10" s="569"/>
      <c r="B10" s="569"/>
      <c r="C10" s="570"/>
      <c r="D10" s="571"/>
      <c r="E10" s="571"/>
      <c r="F10" s="571"/>
      <c r="G10" s="572"/>
      <c r="H10" s="573"/>
      <c r="I10" s="572"/>
      <c r="J10" s="574"/>
      <c r="K10" s="569"/>
      <c r="M10" t="s">
        <v>47</v>
      </c>
      <c r="N10" s="555">
        <v>1</v>
      </c>
    </row>
    <row r="11" spans="1:17" ht="40.5" customHeight="1">
      <c r="A11" s="569"/>
      <c r="B11" s="569"/>
      <c r="C11" s="570"/>
      <c r="D11" s="571"/>
      <c r="E11" s="571"/>
      <c r="F11" s="571"/>
      <c r="G11" s="572"/>
      <c r="H11" s="573"/>
      <c r="I11" s="572"/>
      <c r="J11" s="574"/>
      <c r="K11" s="569"/>
      <c r="M11" s="20" t="s">
        <v>48</v>
      </c>
      <c r="N11" s="576">
        <v>0</v>
      </c>
    </row>
    <row r="12" spans="1:17" ht="40.5" customHeight="1">
      <c r="A12" s="569"/>
      <c r="B12" s="569"/>
      <c r="C12" s="570"/>
      <c r="D12" s="571"/>
      <c r="E12" s="571"/>
      <c r="F12" s="571"/>
      <c r="G12" s="572"/>
      <c r="H12" s="573"/>
      <c r="I12" s="572"/>
      <c r="J12" s="574"/>
      <c r="K12" s="569"/>
      <c r="M12" s="21" t="s">
        <v>49</v>
      </c>
      <c r="N12" s="577">
        <f>SUMIFS(E:E,G:G,"H")</f>
        <v>0</v>
      </c>
    </row>
    <row r="13" spans="1:17" ht="40.5" customHeight="1">
      <c r="A13" s="569"/>
      <c r="B13" s="569"/>
      <c r="C13" s="570"/>
      <c r="D13" s="571"/>
      <c r="E13" s="571"/>
      <c r="F13" s="571"/>
      <c r="G13" s="572"/>
      <c r="H13" s="573"/>
      <c r="I13" s="572"/>
      <c r="J13" s="574"/>
      <c r="K13" s="569"/>
      <c r="M13" s="22" t="s">
        <v>50</v>
      </c>
      <c r="N13" s="578">
        <f>SUM(M4:N12)</f>
        <v>10</v>
      </c>
    </row>
    <row r="14" spans="1:17" ht="40.5" customHeight="1">
      <c r="A14" s="569"/>
      <c r="B14" s="569"/>
      <c r="C14" s="570"/>
      <c r="D14" s="571"/>
      <c r="E14" s="571"/>
      <c r="F14" s="571"/>
      <c r="G14" s="572"/>
      <c r="H14" s="573"/>
      <c r="I14" s="572"/>
      <c r="J14" s="574"/>
      <c r="K14" s="569"/>
      <c r="L14" s="78"/>
      <c r="M14" s="78"/>
      <c r="N14" s="579"/>
      <c r="O14" s="78"/>
      <c r="P14" s="78"/>
      <c r="Q14" s="78"/>
    </row>
    <row r="15" spans="1:17" ht="40.5" customHeight="1">
      <c r="A15" s="569"/>
      <c r="B15" s="569"/>
      <c r="C15" s="570"/>
      <c r="D15" s="571"/>
      <c r="E15" s="571"/>
      <c r="F15" s="571"/>
      <c r="G15" s="572"/>
      <c r="H15" s="573"/>
      <c r="I15" s="572"/>
      <c r="J15" s="574"/>
      <c r="K15" s="569"/>
      <c r="L15" s="78"/>
      <c r="M15" s="78"/>
      <c r="N15" s="579"/>
      <c r="O15" s="78"/>
      <c r="P15" s="78"/>
      <c r="Q15" s="78"/>
    </row>
    <row r="16" spans="1:17" ht="40.5" customHeight="1">
      <c r="A16" s="569"/>
      <c r="B16" s="569"/>
      <c r="C16" s="570"/>
      <c r="D16" s="571"/>
      <c r="E16" s="571"/>
      <c r="F16" s="571"/>
      <c r="G16" s="572"/>
      <c r="H16" s="573"/>
      <c r="I16" s="572"/>
      <c r="J16" s="574"/>
      <c r="K16" s="569"/>
      <c r="L16" s="78"/>
      <c r="M16" s="78"/>
      <c r="N16" s="579"/>
      <c r="O16" s="78"/>
      <c r="P16" s="78"/>
      <c r="Q16" s="78"/>
    </row>
    <row r="17" spans="1:17" ht="40.5" customHeight="1">
      <c r="A17" s="569"/>
      <c r="B17" s="569"/>
      <c r="C17" s="570"/>
      <c r="D17" s="571"/>
      <c r="E17" s="571"/>
      <c r="F17" s="571"/>
      <c r="G17" s="572"/>
      <c r="H17" s="573"/>
      <c r="I17" s="572"/>
      <c r="J17" s="574"/>
      <c r="K17" s="569"/>
      <c r="L17" s="78"/>
      <c r="M17" s="78"/>
      <c r="N17" s="579"/>
      <c r="O17" s="78"/>
      <c r="P17" s="78"/>
      <c r="Q17" s="78"/>
    </row>
    <row r="18" spans="1:17" ht="40.5" customHeight="1">
      <c r="A18" s="580"/>
      <c r="B18" s="569"/>
      <c r="C18" s="569"/>
      <c r="D18" s="570"/>
      <c r="E18" s="571"/>
      <c r="F18" s="571"/>
      <c r="G18" s="569"/>
      <c r="H18" s="572"/>
      <c r="I18" s="573"/>
      <c r="J18" s="572"/>
      <c r="K18" s="581"/>
      <c r="N18" s="555"/>
    </row>
    <row r="19" spans="1:17" ht="40.5" customHeight="1">
      <c r="A19" s="580"/>
      <c r="B19" s="569"/>
      <c r="C19" s="569"/>
      <c r="D19" s="570"/>
      <c r="E19" s="582">
        <f>SUM(E4:E18)</f>
        <v>10</v>
      </c>
      <c r="F19" s="582">
        <f>SUM(F4:F18)</f>
        <v>4.0999999999999996</v>
      </c>
      <c r="G19" s="569"/>
      <c r="H19" s="572"/>
      <c r="I19" s="573"/>
      <c r="J19" s="572"/>
      <c r="K19" s="581"/>
      <c r="N19" s="555"/>
    </row>
    <row r="20" spans="1:17" ht="40.5" customHeight="1" thickBot="1">
      <c r="D20" s="583"/>
      <c r="E20" s="555"/>
      <c r="F20" s="555"/>
      <c r="K20" s="583"/>
      <c r="N20" s="555"/>
    </row>
    <row r="21" spans="1:17" ht="40.5" customHeight="1">
      <c r="A21" s="584"/>
      <c r="B21" s="584"/>
      <c r="D21" s="583"/>
      <c r="E21" s="555"/>
      <c r="F21" s="555"/>
      <c r="G21" s="585"/>
      <c r="H21" s="585"/>
      <c r="I21" s="585"/>
      <c r="J21" s="586"/>
      <c r="K21" s="587"/>
      <c r="L21" s="586"/>
      <c r="M21" s="588" t="s">
        <v>955</v>
      </c>
      <c r="N21" s="589"/>
      <c r="O21" s="590" t="s">
        <v>782</v>
      </c>
      <c r="P21" s="591"/>
      <c r="Q21" s="592"/>
    </row>
    <row r="22" spans="1:17" ht="40.5" customHeight="1">
      <c r="A22" s="593" t="s">
        <v>957</v>
      </c>
      <c r="B22" s="594"/>
      <c r="C22" s="594"/>
      <c r="D22" s="594"/>
      <c r="E22" s="594"/>
      <c r="F22" s="594"/>
      <c r="G22" s="594"/>
      <c r="H22" s="594"/>
      <c r="I22" s="594"/>
      <c r="J22" s="594"/>
      <c r="K22" s="594"/>
      <c r="L22" s="594"/>
      <c r="M22" s="594"/>
      <c r="N22" s="594"/>
      <c r="O22" s="595"/>
      <c r="P22" s="596" t="s">
        <v>958</v>
      </c>
      <c r="Q22" s="596" t="s">
        <v>959</v>
      </c>
    </row>
    <row r="23" spans="1:17" ht="40.5" customHeight="1">
      <c r="A23" s="597" t="s">
        <v>960</v>
      </c>
      <c r="B23" s="598"/>
      <c r="C23" s="598"/>
      <c r="D23" s="598"/>
      <c r="E23" s="598"/>
      <c r="F23" s="599"/>
      <c r="G23" s="600"/>
      <c r="H23" s="601"/>
      <c r="I23" s="601"/>
      <c r="J23" s="601"/>
      <c r="K23" s="601"/>
      <c r="L23" s="601"/>
      <c r="M23" s="601"/>
      <c r="N23" s="602"/>
      <c r="O23" s="601"/>
      <c r="P23" s="603">
        <v>10</v>
      </c>
      <c r="Q23" s="604">
        <v>4.0999999999999996</v>
      </c>
    </row>
    <row r="24" spans="1:17" ht="40.5" customHeight="1">
      <c r="A24" s="605" t="s">
        <v>961</v>
      </c>
      <c r="B24" s="606" t="s">
        <v>962</v>
      </c>
      <c r="C24" s="607"/>
      <c r="D24" s="607"/>
      <c r="E24" s="607"/>
      <c r="F24" s="608"/>
      <c r="G24" s="609"/>
      <c r="H24" s="610"/>
      <c r="I24" s="610"/>
      <c r="J24" s="610"/>
      <c r="K24" s="610"/>
      <c r="L24" s="610"/>
      <c r="M24" s="610"/>
      <c r="N24" s="610"/>
      <c r="O24" s="611"/>
      <c r="P24" s="612"/>
      <c r="Q24" s="613"/>
    </row>
    <row r="25" spans="1:17" ht="40.5" customHeight="1">
      <c r="A25" s="614" t="s">
        <v>963</v>
      </c>
      <c r="B25" s="615" t="s">
        <v>964</v>
      </c>
      <c r="C25" s="616"/>
      <c r="D25" s="616"/>
      <c r="E25" s="616"/>
      <c r="F25" s="617"/>
      <c r="G25" s="618"/>
      <c r="H25" s="619"/>
      <c r="I25" s="619"/>
      <c r="J25" s="619"/>
      <c r="K25" s="619"/>
      <c r="L25" s="619"/>
      <c r="M25" s="619"/>
      <c r="N25" s="619"/>
      <c r="O25" s="620"/>
      <c r="P25" s="621"/>
      <c r="Q25" s="622"/>
    </row>
    <row r="26" spans="1:17" ht="40.5" customHeight="1">
      <c r="A26" s="605" t="s">
        <v>963</v>
      </c>
      <c r="B26" s="606" t="s">
        <v>965</v>
      </c>
      <c r="C26" s="607"/>
      <c r="D26" s="607"/>
      <c r="E26" s="607"/>
      <c r="F26" s="608"/>
      <c r="G26" s="609"/>
      <c r="H26" s="610"/>
      <c r="I26" s="610"/>
      <c r="J26" s="610"/>
      <c r="K26" s="610"/>
      <c r="L26" s="610"/>
      <c r="M26" s="610"/>
      <c r="N26" s="610"/>
      <c r="O26" s="611"/>
      <c r="P26" s="623" t="s">
        <v>966</v>
      </c>
      <c r="Q26" s="624">
        <v>0</v>
      </c>
    </row>
    <row r="27" spans="1:17" ht="40.5" customHeight="1">
      <c r="A27" s="614" t="s">
        <v>963</v>
      </c>
      <c r="B27" s="615" t="s">
        <v>967</v>
      </c>
      <c r="C27" s="616"/>
      <c r="D27" s="616"/>
      <c r="E27" s="616"/>
      <c r="F27" s="617"/>
      <c r="G27" s="618"/>
      <c r="H27" s="619"/>
      <c r="I27" s="619"/>
      <c r="J27" s="619"/>
      <c r="K27" s="619"/>
      <c r="L27" s="619"/>
      <c r="M27" s="619"/>
      <c r="N27" s="619"/>
      <c r="O27" s="620"/>
      <c r="P27" s="621" t="s">
        <v>968</v>
      </c>
      <c r="Q27" s="622">
        <v>0</v>
      </c>
    </row>
    <row r="28" spans="1:17" ht="40.5" customHeight="1">
      <c r="A28" s="625" t="s">
        <v>969</v>
      </c>
      <c r="B28" s="561"/>
      <c r="C28" s="561"/>
      <c r="D28" s="561"/>
      <c r="E28" s="561"/>
      <c r="F28" s="626"/>
      <c r="G28" s="627"/>
      <c r="H28" s="628"/>
      <c r="I28" s="628"/>
      <c r="J28" s="628"/>
      <c r="K28" s="628"/>
      <c r="L28" s="628"/>
      <c r="M28" s="628"/>
      <c r="N28" s="628"/>
      <c r="O28" s="629"/>
      <c r="P28" s="630">
        <f>SUM(P23:P27)</f>
        <v>10</v>
      </c>
      <c r="Q28" s="631">
        <f>SUM(Q23:Q27)</f>
        <v>4.0999999999999996</v>
      </c>
    </row>
    <row r="29" spans="1:17" ht="40.5" customHeight="1">
      <c r="A29" s="632" t="s">
        <v>970</v>
      </c>
      <c r="B29" s="633"/>
      <c r="C29" s="633"/>
      <c r="D29" s="633"/>
      <c r="E29" s="633"/>
      <c r="F29" s="634"/>
      <c r="G29" s="635" t="s">
        <v>971</v>
      </c>
      <c r="H29" s="636"/>
      <c r="I29" s="636"/>
      <c r="J29" s="636"/>
      <c r="K29" s="636"/>
      <c r="L29" s="636"/>
      <c r="M29" s="636"/>
      <c r="N29" s="636"/>
      <c r="O29" s="636"/>
      <c r="P29" s="636"/>
      <c r="Q29" s="637"/>
    </row>
    <row r="30" spans="1:17" ht="40.5" customHeight="1">
      <c r="A30" s="638" t="s">
        <v>972</v>
      </c>
      <c r="B30" s="639"/>
      <c r="C30" s="639"/>
      <c r="D30" s="639"/>
      <c r="E30" s="639"/>
      <c r="F30" s="639"/>
      <c r="G30" s="639"/>
      <c r="H30" s="639"/>
      <c r="I30" s="639"/>
      <c r="J30" s="639"/>
      <c r="K30" s="639"/>
      <c r="L30" s="639"/>
      <c r="M30" s="639"/>
      <c r="N30" s="639"/>
      <c r="O30" s="639"/>
      <c r="P30" s="639"/>
      <c r="Q30" s="640"/>
    </row>
  </sheetData>
  <customSheetViews>
    <customSheetView guid="{B3431D14-DA1D-42CD-AECD-DC76F932C18F}">
      <selection activeCell="K6" sqref="K6"/>
    </customSheetView>
    <customSheetView guid="{D4656EEE-F1F0-44C0-BACB-E77B48D5A874}">
      <selection activeCell="K6" sqref="K6"/>
    </customSheetView>
    <customSheetView guid="{BA59269D-00FA-4384-AE03-5E329FB0A2F3}">
      <selection activeCell="K6" sqref="K6"/>
    </customSheetView>
    <customSheetView guid="{97C7C10C-C958-4BBD-9330-BBF29A91CAB6}">
      <selection activeCell="K6" sqref="K6"/>
    </customSheetView>
    <customSheetView guid="{7D60AAE2-A0A1-41DC-9D9C-F6707F914EC6}">
      <selection activeCell="K6" sqref="K6"/>
    </customSheetView>
    <customSheetView guid="{EDCD6C43-2E68-E544-A819-E89E2EF03960}">
      <selection activeCell="K6" sqref="K6"/>
    </customSheetView>
  </customSheetView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D11" sqref="D11"/>
    </sheetView>
  </sheetViews>
  <sheetFormatPr baseColWidth="10" defaultColWidth="8.83203125" defaultRowHeight="43.5" customHeight="1" x14ac:dyDescent="0"/>
  <cols>
    <col min="2" max="2" width="34.33203125" customWidth="1"/>
    <col min="3" max="3" width="28.5" customWidth="1"/>
    <col min="4" max="4" width="34.5" customWidth="1"/>
    <col min="9" max="9" width="18.5" customWidth="1"/>
    <col min="10" max="10" width="24" customWidth="1"/>
  </cols>
  <sheetData>
    <row r="1" spans="1:17" ht="43.5" customHeight="1" thickBot="1">
      <c r="A1" s="550" t="s">
        <v>943</v>
      </c>
      <c r="B1" s="551"/>
      <c r="C1" s="551"/>
      <c r="D1" s="551"/>
      <c r="E1" s="551"/>
      <c r="F1" s="552"/>
      <c r="G1" s="553" t="s">
        <v>944</v>
      </c>
      <c r="H1" s="551"/>
      <c r="I1" s="551"/>
      <c r="J1" s="551"/>
      <c r="K1" s="554"/>
      <c r="N1" s="555"/>
    </row>
    <row r="2" spans="1:17" ht="43.5" customHeight="1" thickBot="1">
      <c r="A2" s="1" t="s">
        <v>2</v>
      </c>
      <c r="B2" s="2" t="s">
        <v>3</v>
      </c>
      <c r="C2" s="2" t="s">
        <v>4</v>
      </c>
      <c r="D2" s="556" t="s">
        <v>5</v>
      </c>
      <c r="E2" s="557" t="s">
        <v>6</v>
      </c>
      <c r="F2" s="557" t="s">
        <v>7</v>
      </c>
      <c r="G2" s="2" t="s">
        <v>8</v>
      </c>
      <c r="H2" s="2" t="s">
        <v>9</v>
      </c>
      <c r="I2" s="2" t="s">
        <v>10</v>
      </c>
      <c r="J2" s="2" t="s">
        <v>11</v>
      </c>
      <c r="K2" s="558" t="s">
        <v>12</v>
      </c>
      <c r="M2" s="5" t="s">
        <v>13</v>
      </c>
      <c r="N2" s="559">
        <v>56</v>
      </c>
    </row>
    <row r="3" spans="1:17" ht="43.5" customHeight="1">
      <c r="A3" s="560"/>
      <c r="B3" s="561" t="s">
        <v>1004</v>
      </c>
      <c r="C3" s="560"/>
      <c r="D3" s="562"/>
      <c r="E3" s="563"/>
      <c r="F3" s="563"/>
      <c r="G3" s="564"/>
      <c r="H3" s="564"/>
      <c r="I3" s="565"/>
      <c r="J3" s="560"/>
      <c r="K3" s="566"/>
      <c r="M3" s="11" t="s">
        <v>22</v>
      </c>
      <c r="N3" s="567">
        <f>N2-N13</f>
        <v>48</v>
      </c>
      <c r="O3" s="568"/>
    </row>
    <row r="4" spans="1:17" ht="43.5" customHeight="1">
      <c r="A4" s="569" t="s">
        <v>1005</v>
      </c>
      <c r="B4" s="641" t="s">
        <v>1006</v>
      </c>
      <c r="C4" s="570" t="s">
        <v>1007</v>
      </c>
      <c r="D4" s="571" t="s">
        <v>1008</v>
      </c>
      <c r="E4" s="571">
        <v>2</v>
      </c>
      <c r="F4" s="571">
        <v>1</v>
      </c>
      <c r="G4" s="572" t="s">
        <v>18</v>
      </c>
      <c r="H4" s="573" t="s">
        <v>1009</v>
      </c>
      <c r="I4" s="573">
        <v>42861</v>
      </c>
      <c r="J4" s="574" t="s">
        <v>1010</v>
      </c>
      <c r="K4" s="569"/>
      <c r="M4" t="s">
        <v>28</v>
      </c>
      <c r="N4" s="555">
        <v>2</v>
      </c>
    </row>
    <row r="5" spans="1:17" ht="43.5" customHeight="1">
      <c r="A5" s="569" t="s">
        <v>1011</v>
      </c>
      <c r="B5" s="569" t="s">
        <v>1012</v>
      </c>
      <c r="C5" s="570" t="s">
        <v>1013</v>
      </c>
      <c r="D5" s="571" t="s">
        <v>1014</v>
      </c>
      <c r="E5" s="571">
        <v>4</v>
      </c>
      <c r="F5" s="571">
        <v>1</v>
      </c>
      <c r="G5" s="572" t="s">
        <v>27</v>
      </c>
      <c r="H5" s="573" t="s">
        <v>1009</v>
      </c>
      <c r="I5" s="573">
        <v>42861</v>
      </c>
      <c r="J5" s="574" t="s">
        <v>1015</v>
      </c>
      <c r="K5" s="569"/>
      <c r="M5" t="s">
        <v>33</v>
      </c>
      <c r="N5" s="555">
        <v>4</v>
      </c>
    </row>
    <row r="6" spans="1:17" ht="43.5" customHeight="1">
      <c r="A6" s="569" t="s">
        <v>1016</v>
      </c>
      <c r="B6" s="569" t="s">
        <v>1017</v>
      </c>
      <c r="C6" s="570" t="s">
        <v>1018</v>
      </c>
      <c r="D6" s="571" t="s">
        <v>1019</v>
      </c>
      <c r="E6" s="571">
        <v>2</v>
      </c>
      <c r="F6" s="571">
        <v>1</v>
      </c>
      <c r="G6" s="572" t="s">
        <v>930</v>
      </c>
      <c r="H6" s="573" t="s">
        <v>1009</v>
      </c>
      <c r="I6" s="573">
        <v>42861</v>
      </c>
      <c r="J6" s="574" t="s">
        <v>1020</v>
      </c>
      <c r="K6" s="569"/>
      <c r="M6" t="s">
        <v>38</v>
      </c>
      <c r="N6" s="555">
        <f>SUMIFS(E:E,G:G,"JCC")</f>
        <v>0</v>
      </c>
    </row>
    <row r="7" spans="1:17" ht="43.5" customHeight="1">
      <c r="A7" s="569"/>
      <c r="B7" s="569"/>
      <c r="C7" s="570"/>
      <c r="D7" s="571"/>
      <c r="E7" s="571"/>
      <c r="F7" s="571"/>
      <c r="G7" s="572"/>
      <c r="H7" s="573"/>
      <c r="I7" s="572"/>
      <c r="J7" s="574"/>
      <c r="K7" s="569"/>
      <c r="M7" t="s">
        <v>954</v>
      </c>
      <c r="N7" s="555">
        <v>0</v>
      </c>
    </row>
    <row r="8" spans="1:17" ht="43.5" customHeight="1">
      <c r="A8" s="569"/>
      <c r="B8" s="569"/>
      <c r="C8" s="570"/>
      <c r="D8" s="571"/>
      <c r="E8" s="571"/>
      <c r="F8" s="571"/>
      <c r="G8" s="572"/>
      <c r="H8" s="573"/>
      <c r="I8" s="572"/>
      <c r="J8" s="574"/>
      <c r="K8" s="569"/>
      <c r="M8" t="s">
        <v>44</v>
      </c>
      <c r="N8" s="555">
        <v>0</v>
      </c>
    </row>
    <row r="9" spans="1:17" ht="43.5" customHeight="1">
      <c r="A9" s="569"/>
      <c r="B9" s="569"/>
      <c r="C9" s="570"/>
      <c r="D9" s="571"/>
      <c r="E9" s="571"/>
      <c r="F9" s="571"/>
      <c r="G9" s="572"/>
      <c r="H9" s="573"/>
      <c r="I9" s="572"/>
      <c r="J9" s="574"/>
      <c r="K9" s="569"/>
      <c r="M9" t="s">
        <v>45</v>
      </c>
      <c r="N9" s="555">
        <f>SUMIFS(E:E,G:G,"phi")</f>
        <v>0</v>
      </c>
    </row>
    <row r="10" spans="1:17" ht="43.5" customHeight="1">
      <c r="A10" s="569"/>
      <c r="B10" s="569"/>
      <c r="C10" s="570"/>
      <c r="D10" s="571"/>
      <c r="E10" s="571"/>
      <c r="F10" s="571"/>
      <c r="G10" s="572"/>
      <c r="H10" s="573"/>
      <c r="I10" s="572"/>
      <c r="J10" s="574"/>
      <c r="K10" s="569"/>
      <c r="M10" t="s">
        <v>47</v>
      </c>
      <c r="N10" s="555">
        <f>SUMIFS(E:E,G:G,"BRK")</f>
        <v>2</v>
      </c>
    </row>
    <row r="11" spans="1:17" ht="43.5" customHeight="1">
      <c r="A11" s="569"/>
      <c r="B11" s="569"/>
      <c r="C11" s="570"/>
      <c r="D11" s="571"/>
      <c r="E11" s="571"/>
      <c r="F11" s="571"/>
      <c r="G11" s="572"/>
      <c r="H11" s="573"/>
      <c r="I11" s="572"/>
      <c r="J11" s="574"/>
      <c r="K11" s="569"/>
      <c r="M11" s="20" t="s">
        <v>48</v>
      </c>
      <c r="N11" s="576">
        <v>0</v>
      </c>
    </row>
    <row r="12" spans="1:17" ht="43.5" customHeight="1">
      <c r="A12" s="569"/>
      <c r="B12" s="569"/>
      <c r="C12" s="570"/>
      <c r="D12" s="571"/>
      <c r="E12" s="571"/>
      <c r="F12" s="571"/>
      <c r="G12" s="572"/>
      <c r="H12" s="573"/>
      <c r="I12" s="572"/>
      <c r="J12" s="574"/>
      <c r="K12" s="569"/>
      <c r="M12" s="21" t="s">
        <v>49</v>
      </c>
      <c r="N12" s="577">
        <f>SUMIFS(E:E,G:G,"H")</f>
        <v>0</v>
      </c>
    </row>
    <row r="13" spans="1:17" ht="43.5" customHeight="1">
      <c r="A13" s="569"/>
      <c r="B13" s="569"/>
      <c r="C13" s="570"/>
      <c r="D13" s="571"/>
      <c r="E13" s="571"/>
      <c r="F13" s="571"/>
      <c r="G13" s="572"/>
      <c r="H13" s="573"/>
      <c r="I13" s="572"/>
      <c r="J13" s="574"/>
      <c r="K13" s="569"/>
      <c r="M13" s="22" t="s">
        <v>50</v>
      </c>
      <c r="N13" s="578">
        <f>SUM(M4:N12)</f>
        <v>8</v>
      </c>
    </row>
    <row r="14" spans="1:17" ht="43.5" customHeight="1">
      <c r="A14" s="569"/>
      <c r="B14" s="569"/>
      <c r="C14" s="570"/>
      <c r="D14" s="571"/>
      <c r="E14" s="571"/>
      <c r="F14" s="571"/>
      <c r="G14" s="572"/>
      <c r="H14" s="573"/>
      <c r="I14" s="572"/>
      <c r="J14" s="574"/>
      <c r="K14" s="569"/>
      <c r="L14" s="78"/>
      <c r="M14" s="78"/>
      <c r="N14" s="579"/>
      <c r="O14" s="78"/>
      <c r="P14" s="78"/>
      <c r="Q14" s="78"/>
    </row>
    <row r="15" spans="1:17" ht="43.5" customHeight="1">
      <c r="A15" s="569"/>
      <c r="B15" s="569"/>
      <c r="C15" s="570"/>
      <c r="D15" s="571"/>
      <c r="E15" s="571"/>
      <c r="F15" s="571"/>
      <c r="G15" s="572"/>
      <c r="H15" s="573"/>
      <c r="I15" s="572"/>
      <c r="J15" s="574"/>
      <c r="K15" s="569"/>
      <c r="L15" s="78"/>
      <c r="M15" s="78"/>
      <c r="N15" s="579"/>
      <c r="O15" s="78"/>
      <c r="P15" s="78"/>
      <c r="Q15" s="78"/>
    </row>
    <row r="16" spans="1:17" ht="43.5" customHeight="1">
      <c r="A16" s="569"/>
      <c r="B16" s="569"/>
      <c r="C16" s="570"/>
      <c r="D16" s="571"/>
      <c r="E16" s="571"/>
      <c r="F16" s="571"/>
      <c r="G16" s="572"/>
      <c r="H16" s="573"/>
      <c r="I16" s="572"/>
      <c r="J16" s="574"/>
      <c r="K16" s="569"/>
      <c r="L16" s="78"/>
      <c r="M16" s="78"/>
      <c r="N16" s="579"/>
      <c r="O16" s="78"/>
      <c r="P16" s="78"/>
      <c r="Q16" s="78"/>
    </row>
    <row r="17" spans="1:17" ht="43.5" customHeight="1">
      <c r="A17" s="569"/>
      <c r="B17" s="569"/>
      <c r="C17" s="570"/>
      <c r="D17" s="571"/>
      <c r="E17" s="571"/>
      <c r="F17" s="571"/>
      <c r="G17" s="572"/>
      <c r="H17" s="573"/>
      <c r="I17" s="572"/>
      <c r="J17" s="574"/>
      <c r="K17" s="569"/>
      <c r="L17" s="78"/>
      <c r="M17" s="78"/>
      <c r="N17" s="579"/>
      <c r="O17" s="78"/>
      <c r="P17" s="78"/>
      <c r="Q17" s="78"/>
    </row>
    <row r="18" spans="1:17" ht="43.5" customHeight="1">
      <c r="A18" s="580"/>
      <c r="B18" s="569"/>
      <c r="C18" s="569"/>
      <c r="D18" s="570"/>
      <c r="E18" s="571"/>
      <c r="F18" s="571"/>
      <c r="G18" s="569"/>
      <c r="H18" s="572"/>
      <c r="I18" s="573"/>
      <c r="J18" s="572"/>
      <c r="K18" s="581"/>
      <c r="N18" s="555"/>
    </row>
    <row r="19" spans="1:17" ht="43.5" customHeight="1">
      <c r="A19" s="580"/>
      <c r="B19" s="569"/>
      <c r="C19" s="569"/>
      <c r="D19" s="570"/>
      <c r="E19" s="582">
        <f>SUM(E4:E18)</f>
        <v>8</v>
      </c>
      <c r="F19" s="582">
        <f>SUM(F4:F18)</f>
        <v>3</v>
      </c>
      <c r="G19" s="569"/>
      <c r="H19" s="572"/>
      <c r="I19" s="573"/>
      <c r="J19" s="572"/>
      <c r="K19" s="581"/>
      <c r="N19" s="555"/>
    </row>
    <row r="20" spans="1:17" ht="43.5" customHeight="1" thickBot="1">
      <c r="D20" s="583"/>
      <c r="E20" s="555"/>
      <c r="F20" s="555"/>
      <c r="K20" s="583"/>
      <c r="N20" s="555"/>
    </row>
    <row r="21" spans="1:17" ht="43.5" customHeight="1">
      <c r="A21" s="584"/>
      <c r="B21" s="584"/>
      <c r="D21" s="583"/>
      <c r="E21" s="555"/>
      <c r="F21" s="555"/>
      <c r="G21" s="585"/>
      <c r="H21" s="585"/>
      <c r="I21" s="585"/>
      <c r="J21" s="586"/>
      <c r="K21" s="587"/>
      <c r="L21" s="586"/>
      <c r="M21" s="588" t="s">
        <v>955</v>
      </c>
      <c r="N21" s="589"/>
      <c r="O21" s="590" t="s">
        <v>786</v>
      </c>
      <c r="P21" s="591"/>
      <c r="Q21" s="592"/>
    </row>
    <row r="22" spans="1:17" ht="43.5" customHeight="1">
      <c r="A22" s="593" t="s">
        <v>957</v>
      </c>
      <c r="B22" s="594"/>
      <c r="C22" s="594"/>
      <c r="D22" s="594"/>
      <c r="E22" s="594"/>
      <c r="F22" s="594"/>
      <c r="G22" s="594"/>
      <c r="H22" s="594"/>
      <c r="I22" s="594"/>
      <c r="J22" s="594"/>
      <c r="K22" s="594"/>
      <c r="L22" s="594"/>
      <c r="M22" s="594"/>
      <c r="N22" s="594"/>
      <c r="O22" s="595"/>
      <c r="P22" s="596" t="s">
        <v>958</v>
      </c>
      <c r="Q22" s="596" t="s">
        <v>959</v>
      </c>
    </row>
    <row r="23" spans="1:17" ht="43.5" customHeight="1">
      <c r="A23" s="597" t="s">
        <v>960</v>
      </c>
      <c r="B23" s="598"/>
      <c r="C23" s="598"/>
      <c r="D23" s="598"/>
      <c r="E23" s="598"/>
      <c r="F23" s="599"/>
      <c r="G23" s="600"/>
      <c r="H23" s="601"/>
      <c r="I23" s="601"/>
      <c r="J23" s="601"/>
      <c r="K23" s="601"/>
      <c r="L23" s="601"/>
      <c r="M23" s="601"/>
      <c r="N23" s="602"/>
      <c r="O23" s="601"/>
      <c r="P23" s="603">
        <v>8</v>
      </c>
      <c r="Q23" s="604">
        <v>3</v>
      </c>
    </row>
    <row r="24" spans="1:17" ht="43.5" customHeight="1">
      <c r="A24" s="605" t="s">
        <v>961</v>
      </c>
      <c r="B24" s="606" t="s">
        <v>962</v>
      </c>
      <c r="C24" s="607"/>
      <c r="D24" s="607"/>
      <c r="E24" s="607"/>
      <c r="F24" s="608"/>
      <c r="G24" s="609"/>
      <c r="H24" s="610"/>
      <c r="I24" s="610"/>
      <c r="J24" s="610"/>
      <c r="K24" s="610"/>
      <c r="L24" s="610"/>
      <c r="M24" s="610"/>
      <c r="N24" s="610"/>
      <c r="O24" s="611"/>
      <c r="P24" s="612"/>
      <c r="Q24" s="613"/>
    </row>
    <row r="25" spans="1:17" ht="43.5" customHeight="1">
      <c r="A25" s="614" t="s">
        <v>963</v>
      </c>
      <c r="B25" s="615" t="s">
        <v>964</v>
      </c>
      <c r="C25" s="616"/>
      <c r="D25" s="616"/>
      <c r="E25" s="616"/>
      <c r="F25" s="617"/>
      <c r="G25" s="618"/>
      <c r="H25" s="619"/>
      <c r="I25" s="619"/>
      <c r="J25" s="619"/>
      <c r="K25" s="619"/>
      <c r="L25" s="619"/>
      <c r="M25" s="619"/>
      <c r="N25" s="619"/>
      <c r="O25" s="620"/>
      <c r="P25" s="621"/>
      <c r="Q25" s="622"/>
    </row>
    <row r="26" spans="1:17" ht="43.5" customHeight="1">
      <c r="A26" s="605" t="s">
        <v>963</v>
      </c>
      <c r="B26" s="606" t="s">
        <v>965</v>
      </c>
      <c r="C26" s="607"/>
      <c r="D26" s="607"/>
      <c r="E26" s="607"/>
      <c r="F26" s="608"/>
      <c r="G26" s="609"/>
      <c r="H26" s="610"/>
      <c r="I26" s="610"/>
      <c r="J26" s="610"/>
      <c r="K26" s="610"/>
      <c r="L26" s="610"/>
      <c r="M26" s="610"/>
      <c r="N26" s="610"/>
      <c r="O26" s="611"/>
      <c r="P26" s="623" t="s">
        <v>966</v>
      </c>
      <c r="Q26" s="624">
        <v>0</v>
      </c>
    </row>
    <row r="27" spans="1:17" ht="43.5" customHeight="1">
      <c r="A27" s="614" t="s">
        <v>963</v>
      </c>
      <c r="B27" s="615" t="s">
        <v>967</v>
      </c>
      <c r="C27" s="616"/>
      <c r="D27" s="616"/>
      <c r="E27" s="616"/>
      <c r="F27" s="617"/>
      <c r="G27" s="618"/>
      <c r="H27" s="619"/>
      <c r="I27" s="619"/>
      <c r="J27" s="619"/>
      <c r="K27" s="619"/>
      <c r="L27" s="619"/>
      <c r="M27" s="619"/>
      <c r="N27" s="619"/>
      <c r="O27" s="620"/>
      <c r="P27" s="621" t="s">
        <v>968</v>
      </c>
      <c r="Q27" s="622">
        <v>0</v>
      </c>
    </row>
    <row r="28" spans="1:17" ht="43.5" customHeight="1">
      <c r="A28" s="625" t="s">
        <v>969</v>
      </c>
      <c r="B28" s="561"/>
      <c r="C28" s="561"/>
      <c r="D28" s="561"/>
      <c r="E28" s="561"/>
      <c r="F28" s="626"/>
      <c r="G28" s="627"/>
      <c r="H28" s="628"/>
      <c r="I28" s="628"/>
      <c r="J28" s="628"/>
      <c r="K28" s="628"/>
      <c r="L28" s="628"/>
      <c r="M28" s="628"/>
      <c r="N28" s="628"/>
      <c r="O28" s="629"/>
      <c r="P28" s="630">
        <f>SUM(P23:P27)</f>
        <v>8</v>
      </c>
      <c r="Q28" s="631">
        <f>SUM(Q23:Q27)</f>
        <v>3</v>
      </c>
    </row>
    <row r="29" spans="1:17" ht="43.5" customHeight="1">
      <c r="A29" s="632" t="s">
        <v>970</v>
      </c>
      <c r="B29" s="633"/>
      <c r="C29" s="633"/>
      <c r="D29" s="633"/>
      <c r="E29" s="633"/>
      <c r="F29" s="634"/>
      <c r="G29" s="635" t="s">
        <v>971</v>
      </c>
      <c r="H29" s="636"/>
      <c r="I29" s="636"/>
      <c r="J29" s="636"/>
      <c r="K29" s="636"/>
      <c r="L29" s="636"/>
      <c r="M29" s="636"/>
      <c r="N29" s="636"/>
      <c r="O29" s="636"/>
      <c r="P29" s="636"/>
      <c r="Q29" s="637"/>
    </row>
  </sheetData>
  <customSheetViews>
    <customSheetView guid="{B3431D14-DA1D-42CD-AECD-DC76F932C18F}">
      <selection activeCell="D11" sqref="D11"/>
    </customSheetView>
    <customSheetView guid="{D4656EEE-F1F0-44C0-BACB-E77B48D5A874}">
      <selection activeCell="D11" sqref="D11"/>
    </customSheetView>
    <customSheetView guid="{BA59269D-00FA-4384-AE03-5E329FB0A2F3}">
      <selection activeCell="D11" sqref="D11"/>
    </customSheetView>
    <customSheetView guid="{97C7C10C-C958-4BBD-9330-BBF29A91CAB6}">
      <selection activeCell="D11" sqref="D11"/>
    </customSheetView>
    <customSheetView guid="{7D60AAE2-A0A1-41DC-9D9C-F6707F914EC6}">
      <selection activeCell="J9" sqref="J9"/>
    </customSheetView>
    <customSheetView guid="{EDCD6C43-2E68-E544-A819-E89E2EF03960}">
      <selection activeCell="D11" sqref="D11"/>
    </customSheetView>
  </customSheetView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workbookViewId="0"/>
  </sheetViews>
  <sheetFormatPr baseColWidth="10" defaultColWidth="8.83203125" defaultRowHeight="14" x14ac:dyDescent="0"/>
  <sheetData>
    <row r="1" spans="1:18" ht="21">
      <c r="A1" s="645">
        <v>42861</v>
      </c>
      <c r="Q1" s="646"/>
      <c r="R1" s="646"/>
    </row>
    <row r="2" spans="1:18">
      <c r="Q2" s="646"/>
      <c r="R2" s="646"/>
    </row>
    <row r="3" spans="1:18" ht="23">
      <c r="A3" s="71" t="s">
        <v>1021</v>
      </c>
      <c r="Q3" s="646"/>
      <c r="R3" s="646"/>
    </row>
    <row r="4" spans="1:18" ht="15" thickBot="1">
      <c r="Q4" s="646"/>
      <c r="R4" s="646"/>
    </row>
    <row r="5" spans="1:18" ht="27">
      <c r="A5" s="647" t="s">
        <v>1022</v>
      </c>
      <c r="B5" s="648"/>
      <c r="C5" s="649"/>
      <c r="D5" s="650"/>
      <c r="E5" s="651"/>
      <c r="F5" s="651"/>
      <c r="G5" s="650"/>
      <c r="H5" s="651"/>
      <c r="I5" s="651"/>
      <c r="J5" s="652"/>
      <c r="K5" s="653"/>
      <c r="L5" s="654"/>
      <c r="M5" s="651"/>
      <c r="N5" s="651"/>
      <c r="O5" s="655" t="s">
        <v>1023</v>
      </c>
      <c r="P5" s="656"/>
      <c r="Q5" s="657"/>
      <c r="R5" s="658"/>
    </row>
    <row r="6" spans="1:18">
      <c r="A6" s="659" t="s">
        <v>913</v>
      </c>
      <c r="B6" s="660" t="s">
        <v>914</v>
      </c>
      <c r="C6" s="661" t="s">
        <v>1024</v>
      </c>
      <c r="D6" s="662" t="s">
        <v>1025</v>
      </c>
      <c r="E6" s="662" t="s">
        <v>917</v>
      </c>
      <c r="F6" s="663" t="s">
        <v>918</v>
      </c>
      <c r="G6" s="662" t="s">
        <v>919</v>
      </c>
      <c r="H6" s="662" t="s">
        <v>920</v>
      </c>
      <c r="I6" s="664" t="s">
        <v>921</v>
      </c>
      <c r="J6" s="663" t="s">
        <v>922</v>
      </c>
      <c r="K6" s="665" t="s">
        <v>919</v>
      </c>
      <c r="L6" s="662" t="s">
        <v>920</v>
      </c>
      <c r="M6" s="664" t="s">
        <v>921</v>
      </c>
      <c r="N6" s="664" t="s">
        <v>923</v>
      </c>
      <c r="O6" s="666" t="s">
        <v>924</v>
      </c>
      <c r="P6" s="667" t="s">
        <v>925</v>
      </c>
      <c r="Q6" s="666" t="s">
        <v>1026</v>
      </c>
      <c r="R6" s="668" t="s">
        <v>1027</v>
      </c>
    </row>
    <row r="7" spans="1:18" ht="21">
      <c r="A7" s="669" t="s">
        <v>1028</v>
      </c>
      <c r="B7" s="670"/>
      <c r="C7" s="671"/>
      <c r="D7" s="671"/>
      <c r="E7" s="646"/>
      <c r="F7" s="646"/>
      <c r="G7" s="646"/>
      <c r="H7" s="646"/>
      <c r="I7" s="646"/>
      <c r="J7" s="646"/>
      <c r="K7" s="646"/>
      <c r="L7" s="646"/>
      <c r="M7" s="646"/>
      <c r="N7" s="646"/>
      <c r="O7" s="646"/>
      <c r="P7" s="670"/>
      <c r="Q7" s="672"/>
      <c r="R7" s="673"/>
    </row>
    <row r="8" spans="1:18" ht="204">
      <c r="A8" s="674" t="s">
        <v>1029</v>
      </c>
      <c r="B8" s="675" t="s">
        <v>1030</v>
      </c>
      <c r="C8" s="675">
        <v>2</v>
      </c>
      <c r="D8" s="676">
        <v>1</v>
      </c>
      <c r="E8" s="675" t="s">
        <v>1031</v>
      </c>
      <c r="F8" s="677">
        <v>42856</v>
      </c>
      <c r="G8" s="675" t="s">
        <v>1032</v>
      </c>
      <c r="H8" s="675"/>
      <c r="I8" s="678">
        <v>0.36458333333333331</v>
      </c>
      <c r="J8" s="677">
        <v>42861</v>
      </c>
      <c r="K8" s="675" t="s">
        <v>930</v>
      </c>
      <c r="L8" s="675"/>
      <c r="M8" s="678"/>
      <c r="N8" s="675" t="s">
        <v>1033</v>
      </c>
      <c r="O8" s="679" t="s">
        <v>1034</v>
      </c>
      <c r="P8" s="675" t="s">
        <v>1035</v>
      </c>
      <c r="Q8" s="675" t="s">
        <v>1036</v>
      </c>
      <c r="R8" s="680" t="s">
        <v>759</v>
      </c>
    </row>
    <row r="9" spans="1:18">
      <c r="A9" s="681"/>
      <c r="B9" s="681"/>
      <c r="C9" s="682"/>
      <c r="D9" s="682"/>
      <c r="E9" s="682"/>
      <c r="F9" s="682"/>
      <c r="G9" s="682"/>
      <c r="H9" s="682"/>
      <c r="I9" s="682"/>
      <c r="J9" s="682"/>
      <c r="K9" s="682"/>
      <c r="L9" s="682"/>
      <c r="M9" s="682"/>
      <c r="N9" s="682"/>
      <c r="O9" s="682"/>
      <c r="P9" s="682"/>
      <c r="Q9" s="682"/>
      <c r="R9" s="682"/>
    </row>
    <row r="10" spans="1:18" ht="15" thickBot="1">
      <c r="A10" s="683" t="s">
        <v>933</v>
      </c>
      <c r="B10" s="684"/>
      <c r="C10" s="685">
        <f>SUM(C7:C9)</f>
        <v>2</v>
      </c>
      <c r="D10" s="686">
        <f>SUM(D7:D9)</f>
        <v>1</v>
      </c>
      <c r="E10" s="686"/>
      <c r="F10" s="687"/>
      <c r="G10" s="688"/>
      <c r="H10" s="687"/>
      <c r="I10" s="687"/>
      <c r="J10" s="687"/>
      <c r="K10" s="688"/>
      <c r="L10" s="687"/>
      <c r="M10" s="687"/>
      <c r="N10" s="687"/>
      <c r="O10" s="687"/>
      <c r="P10" s="687"/>
      <c r="Q10" s="687"/>
      <c r="R10" s="689"/>
    </row>
    <row r="11" spans="1:18" ht="15" thickBot="1">
      <c r="Q11" s="646"/>
      <c r="R11" s="646"/>
    </row>
    <row r="12" spans="1:18" ht="27">
      <c r="A12" s="647" t="s">
        <v>1037</v>
      </c>
      <c r="B12" s="648"/>
      <c r="C12" s="649"/>
      <c r="D12" s="650"/>
      <c r="E12" s="651"/>
      <c r="F12" s="651"/>
      <c r="G12" s="650"/>
      <c r="H12" s="651"/>
      <c r="I12" s="651"/>
      <c r="J12" s="652"/>
      <c r="K12" s="653"/>
      <c r="L12" s="654"/>
      <c r="M12" s="651"/>
      <c r="N12" s="651"/>
      <c r="O12" s="655" t="s">
        <v>1023</v>
      </c>
      <c r="P12" s="656"/>
      <c r="Q12" s="657"/>
      <c r="R12" s="658"/>
    </row>
    <row r="13" spans="1:18">
      <c r="A13" s="659" t="s">
        <v>913</v>
      </c>
      <c r="B13" s="660" t="s">
        <v>914</v>
      </c>
      <c r="C13" s="661" t="s">
        <v>1024</v>
      </c>
      <c r="D13" s="662" t="s">
        <v>1025</v>
      </c>
      <c r="E13" s="662" t="s">
        <v>917</v>
      </c>
      <c r="F13" s="663" t="s">
        <v>918</v>
      </c>
      <c r="G13" s="662" t="s">
        <v>919</v>
      </c>
      <c r="H13" s="662" t="s">
        <v>920</v>
      </c>
      <c r="I13" s="664" t="s">
        <v>921</v>
      </c>
      <c r="J13" s="663" t="s">
        <v>922</v>
      </c>
      <c r="K13" s="665" t="s">
        <v>919</v>
      </c>
      <c r="L13" s="662" t="s">
        <v>920</v>
      </c>
      <c r="M13" s="664" t="s">
        <v>921</v>
      </c>
      <c r="N13" s="664" t="s">
        <v>923</v>
      </c>
      <c r="O13" s="666" t="s">
        <v>924</v>
      </c>
      <c r="P13" s="667" t="s">
        <v>925</v>
      </c>
      <c r="Q13" s="666" t="s">
        <v>1026</v>
      </c>
      <c r="R13" s="668" t="s">
        <v>1027</v>
      </c>
    </row>
    <row r="14" spans="1:18" ht="21">
      <c r="A14" s="669" t="s">
        <v>1038</v>
      </c>
      <c r="B14" s="670"/>
      <c r="C14" s="671"/>
      <c r="D14" s="671"/>
      <c r="E14" s="646"/>
      <c r="F14" s="646"/>
      <c r="G14" s="646"/>
      <c r="H14" s="646"/>
      <c r="I14" s="646"/>
      <c r="J14" s="646"/>
      <c r="K14" s="646"/>
      <c r="L14" s="646"/>
      <c r="M14" s="646"/>
      <c r="N14" s="646"/>
      <c r="O14" s="646"/>
      <c r="P14" s="670"/>
      <c r="Q14" s="672"/>
      <c r="R14" s="673"/>
    </row>
    <row r="15" spans="1:18" ht="36">
      <c r="A15" s="674" t="s">
        <v>1039</v>
      </c>
      <c r="B15" s="675" t="s">
        <v>1040</v>
      </c>
      <c r="C15" s="690">
        <v>1</v>
      </c>
      <c r="D15" s="676">
        <v>1</v>
      </c>
      <c r="E15" s="675" t="s">
        <v>175</v>
      </c>
      <c r="F15" s="677">
        <v>42860</v>
      </c>
      <c r="G15" s="675"/>
      <c r="H15" s="675"/>
      <c r="I15" s="678"/>
      <c r="J15" s="677">
        <v>42862</v>
      </c>
      <c r="K15" s="675" t="s">
        <v>930</v>
      </c>
      <c r="L15" s="675"/>
      <c r="M15" s="678"/>
      <c r="N15" s="679" t="s">
        <v>1041</v>
      </c>
      <c r="O15" s="679" t="s">
        <v>1042</v>
      </c>
      <c r="P15" s="679" t="s">
        <v>1043</v>
      </c>
      <c r="Q15" s="691" t="s">
        <v>758</v>
      </c>
      <c r="R15" s="680" t="s">
        <v>759</v>
      </c>
    </row>
    <row r="16" spans="1:18" ht="48">
      <c r="A16" s="661" t="s">
        <v>1044</v>
      </c>
      <c r="B16" s="691" t="s">
        <v>1045</v>
      </c>
      <c r="C16" s="692">
        <v>3</v>
      </c>
      <c r="D16" s="693">
        <v>2</v>
      </c>
      <c r="E16" s="691" t="s">
        <v>1046</v>
      </c>
      <c r="F16" s="694">
        <v>42860</v>
      </c>
      <c r="G16" s="691" t="s">
        <v>1047</v>
      </c>
      <c r="H16" s="691" t="s">
        <v>1048</v>
      </c>
      <c r="I16" s="695">
        <v>0.41666666666666669</v>
      </c>
      <c r="J16" s="694">
        <v>42862</v>
      </c>
      <c r="K16" s="691"/>
      <c r="L16" s="691"/>
      <c r="M16" s="695"/>
      <c r="N16" s="696" t="s">
        <v>1041</v>
      </c>
      <c r="O16" s="679" t="s">
        <v>1049</v>
      </c>
      <c r="P16" s="696" t="s">
        <v>1050</v>
      </c>
      <c r="Q16" s="691" t="s">
        <v>758</v>
      </c>
      <c r="R16" s="680" t="s">
        <v>759</v>
      </c>
    </row>
    <row r="17" spans="1:18" ht="21">
      <c r="A17" s="669" t="s">
        <v>1051</v>
      </c>
      <c r="B17" s="670"/>
      <c r="C17" s="671"/>
      <c r="D17" s="671"/>
      <c r="E17" s="646"/>
      <c r="F17" s="646"/>
      <c r="G17" s="646"/>
      <c r="H17" s="646"/>
      <c r="I17" s="646"/>
      <c r="J17" s="646"/>
      <c r="K17" s="646"/>
      <c r="L17" s="646"/>
      <c r="M17" s="646"/>
      <c r="N17" s="646"/>
      <c r="O17" s="646"/>
      <c r="P17" s="670"/>
      <c r="Q17" s="672"/>
      <c r="R17" s="673"/>
    </row>
    <row r="18" spans="1:18">
      <c r="A18" s="674" t="s">
        <v>1052</v>
      </c>
      <c r="B18" s="675" t="s">
        <v>1053</v>
      </c>
      <c r="C18" s="675">
        <v>2</v>
      </c>
      <c r="D18" s="676">
        <v>1</v>
      </c>
      <c r="E18" s="675" t="s">
        <v>175</v>
      </c>
      <c r="F18" s="677">
        <v>42860</v>
      </c>
      <c r="G18" s="675" t="s">
        <v>1054</v>
      </c>
      <c r="H18" s="675" t="s">
        <v>1055</v>
      </c>
      <c r="I18" s="678">
        <v>0.42708333333333331</v>
      </c>
      <c r="J18" s="677">
        <v>42866</v>
      </c>
      <c r="K18" s="675" t="s">
        <v>1056</v>
      </c>
      <c r="L18" s="675"/>
      <c r="M18" s="678"/>
      <c r="N18" s="675" t="s">
        <v>1057</v>
      </c>
      <c r="O18" s="675" t="s">
        <v>1058</v>
      </c>
      <c r="P18" s="675" t="s">
        <v>1059</v>
      </c>
      <c r="Q18" s="691" t="s">
        <v>758</v>
      </c>
      <c r="R18" s="680" t="s">
        <v>759</v>
      </c>
    </row>
    <row r="19" spans="1:18" ht="21">
      <c r="A19" s="669" t="s">
        <v>1038</v>
      </c>
      <c r="B19" s="670"/>
      <c r="C19" s="671"/>
      <c r="D19" s="671"/>
      <c r="E19" s="646"/>
      <c r="F19" s="646"/>
      <c r="G19" s="646"/>
      <c r="H19" s="646"/>
      <c r="I19" s="646"/>
      <c r="J19" s="646"/>
      <c r="K19" s="646"/>
      <c r="L19" s="646"/>
      <c r="M19" s="646"/>
      <c r="N19" s="646"/>
      <c r="O19" s="646"/>
      <c r="P19" s="670"/>
      <c r="Q19" s="672"/>
      <c r="R19" s="673"/>
    </row>
    <row r="20" spans="1:18" ht="144">
      <c r="A20" s="674" t="s">
        <v>1060</v>
      </c>
      <c r="B20" s="675" t="s">
        <v>1061</v>
      </c>
      <c r="C20" s="675">
        <v>2</v>
      </c>
      <c r="D20" s="676">
        <v>1</v>
      </c>
      <c r="E20" s="675" t="s">
        <v>1062</v>
      </c>
      <c r="F20" s="677">
        <v>42860</v>
      </c>
      <c r="G20" s="675" t="s">
        <v>1047</v>
      </c>
      <c r="H20" s="675" t="s">
        <v>1063</v>
      </c>
      <c r="I20" s="678">
        <v>0.76041666666666663</v>
      </c>
      <c r="J20" s="677">
        <v>42867</v>
      </c>
      <c r="K20" s="675"/>
      <c r="L20" s="675"/>
      <c r="M20" s="678"/>
      <c r="N20" s="675" t="s">
        <v>1064</v>
      </c>
      <c r="O20" s="679" t="s">
        <v>1065</v>
      </c>
      <c r="P20" s="675" t="s">
        <v>1066</v>
      </c>
      <c r="Q20" s="691" t="s">
        <v>758</v>
      </c>
      <c r="R20" s="680" t="s">
        <v>759</v>
      </c>
    </row>
    <row r="21" spans="1:18" ht="96">
      <c r="A21" s="674" t="s">
        <v>1067</v>
      </c>
      <c r="B21" s="675" t="s">
        <v>1068</v>
      </c>
      <c r="C21" s="675">
        <v>3</v>
      </c>
      <c r="D21" s="676">
        <v>1</v>
      </c>
      <c r="E21" s="675" t="s">
        <v>929</v>
      </c>
      <c r="F21" s="677">
        <v>42860</v>
      </c>
      <c r="G21" s="675" t="s">
        <v>1056</v>
      </c>
      <c r="H21" s="675"/>
      <c r="I21" s="678">
        <v>0.35416666666666669</v>
      </c>
      <c r="J21" s="677">
        <v>42868</v>
      </c>
      <c r="K21" s="675" t="s">
        <v>1056</v>
      </c>
      <c r="L21" s="675"/>
      <c r="M21" s="678"/>
      <c r="N21" s="675" t="s">
        <v>1069</v>
      </c>
      <c r="O21" s="675"/>
      <c r="P21" s="679" t="s">
        <v>1070</v>
      </c>
      <c r="Q21" s="691" t="s">
        <v>758</v>
      </c>
      <c r="R21" s="680" t="s">
        <v>759</v>
      </c>
    </row>
    <row r="22" spans="1:18" ht="48">
      <c r="A22" s="674" t="s">
        <v>1071</v>
      </c>
      <c r="B22" s="675" t="s">
        <v>1072</v>
      </c>
      <c r="C22" s="675">
        <v>7</v>
      </c>
      <c r="D22" s="676">
        <v>3</v>
      </c>
      <c r="E22" s="675" t="s">
        <v>175</v>
      </c>
      <c r="F22" s="677">
        <v>42860</v>
      </c>
      <c r="G22" s="675" t="s">
        <v>1047</v>
      </c>
      <c r="H22" s="675" t="s">
        <v>1073</v>
      </c>
      <c r="I22" s="678">
        <v>0.90277777777777779</v>
      </c>
      <c r="J22" s="677">
        <v>42867</v>
      </c>
      <c r="K22" s="675" t="s">
        <v>930</v>
      </c>
      <c r="L22" s="675"/>
      <c r="M22" s="678"/>
      <c r="N22" s="675" t="s">
        <v>1074</v>
      </c>
      <c r="O22" s="675"/>
      <c r="P22" s="679" t="s">
        <v>1075</v>
      </c>
      <c r="Q22" s="691" t="s">
        <v>758</v>
      </c>
      <c r="R22" s="680" t="s">
        <v>759</v>
      </c>
    </row>
    <row r="23" spans="1:18">
      <c r="A23" s="674" t="s">
        <v>1076</v>
      </c>
      <c r="B23" s="691" t="s">
        <v>1077</v>
      </c>
      <c r="C23" s="675">
        <v>2</v>
      </c>
      <c r="D23" s="676">
        <v>1</v>
      </c>
      <c r="E23" s="691" t="s">
        <v>175</v>
      </c>
      <c r="F23" s="694">
        <v>42860</v>
      </c>
      <c r="G23" s="691" t="s">
        <v>1056</v>
      </c>
      <c r="H23" s="691" t="s">
        <v>1078</v>
      </c>
      <c r="I23" s="695">
        <v>0.72916666666666663</v>
      </c>
      <c r="J23" s="694">
        <v>42867</v>
      </c>
      <c r="K23" s="691" t="s">
        <v>930</v>
      </c>
      <c r="L23" s="691"/>
      <c r="M23" s="695"/>
      <c r="N23" s="691" t="s">
        <v>1079</v>
      </c>
      <c r="O23" s="691"/>
      <c r="P23" s="691" t="s">
        <v>1080</v>
      </c>
      <c r="Q23" s="691" t="s">
        <v>758</v>
      </c>
      <c r="R23" s="680" t="s">
        <v>759</v>
      </c>
    </row>
    <row r="24" spans="1:18">
      <c r="A24" s="674" t="s">
        <v>1081</v>
      </c>
      <c r="B24" s="675" t="s">
        <v>1082</v>
      </c>
      <c r="C24" s="675">
        <v>8</v>
      </c>
      <c r="D24" s="676">
        <v>4</v>
      </c>
      <c r="E24" s="675" t="s">
        <v>1083</v>
      </c>
      <c r="F24" s="677">
        <v>42860</v>
      </c>
      <c r="G24" s="675" t="s">
        <v>1056</v>
      </c>
      <c r="H24" s="675" t="s">
        <v>1084</v>
      </c>
      <c r="I24" s="678">
        <v>0.60833333333333328</v>
      </c>
      <c r="J24" s="677">
        <v>42868</v>
      </c>
      <c r="K24" s="675" t="s">
        <v>1085</v>
      </c>
      <c r="L24" s="675" t="s">
        <v>1086</v>
      </c>
      <c r="M24" s="678">
        <v>0.70138888888888884</v>
      </c>
      <c r="N24" s="675" t="s">
        <v>1087</v>
      </c>
      <c r="O24" s="675"/>
      <c r="P24" s="675"/>
      <c r="Q24" s="691" t="s">
        <v>758</v>
      </c>
      <c r="R24" s="680" t="s">
        <v>759</v>
      </c>
    </row>
    <row r="25" spans="1:18">
      <c r="A25" s="674" t="s">
        <v>1088</v>
      </c>
      <c r="B25" s="675" t="s">
        <v>1089</v>
      </c>
      <c r="C25" s="675">
        <v>4</v>
      </c>
      <c r="D25" s="676">
        <v>1</v>
      </c>
      <c r="E25" s="675" t="s">
        <v>1090</v>
      </c>
      <c r="F25" s="677">
        <v>42860</v>
      </c>
      <c r="G25" s="675" t="s">
        <v>1056</v>
      </c>
      <c r="H25" s="675" t="s">
        <v>1091</v>
      </c>
      <c r="I25" s="678">
        <v>0.54861111111111105</v>
      </c>
      <c r="J25" s="677">
        <v>42868</v>
      </c>
      <c r="K25" s="675"/>
      <c r="L25" s="675"/>
      <c r="M25" s="678"/>
      <c r="N25" s="675" t="s">
        <v>1087</v>
      </c>
      <c r="O25" s="675"/>
      <c r="P25" s="675" t="s">
        <v>1092</v>
      </c>
      <c r="Q25" s="691" t="s">
        <v>758</v>
      </c>
      <c r="R25" s="680" t="s">
        <v>759</v>
      </c>
    </row>
    <row r="26" spans="1:18" ht="72">
      <c r="A26" s="674" t="s">
        <v>1093</v>
      </c>
      <c r="B26" s="675" t="s">
        <v>1094</v>
      </c>
      <c r="C26" s="675">
        <v>2</v>
      </c>
      <c r="D26" s="676">
        <v>1</v>
      </c>
      <c r="E26" s="675" t="s">
        <v>929</v>
      </c>
      <c r="F26" s="677">
        <v>42860</v>
      </c>
      <c r="G26" s="675"/>
      <c r="H26" s="675"/>
      <c r="I26" s="678"/>
      <c r="J26" s="677">
        <v>42868</v>
      </c>
      <c r="K26" s="675" t="s">
        <v>930</v>
      </c>
      <c r="L26" s="675"/>
      <c r="M26" s="678"/>
      <c r="N26" s="675" t="s">
        <v>1087</v>
      </c>
      <c r="O26" s="679" t="s">
        <v>1095</v>
      </c>
      <c r="P26" s="679" t="s">
        <v>1096</v>
      </c>
      <c r="Q26" s="691" t="s">
        <v>758</v>
      </c>
      <c r="R26" s="680" t="s">
        <v>759</v>
      </c>
    </row>
    <row r="27" spans="1:18" ht="96">
      <c r="A27" s="674" t="s">
        <v>1097</v>
      </c>
      <c r="B27" s="675" t="s">
        <v>1098</v>
      </c>
      <c r="C27" s="675">
        <v>2</v>
      </c>
      <c r="D27" s="676">
        <v>1</v>
      </c>
      <c r="E27" s="675" t="s">
        <v>929</v>
      </c>
      <c r="F27" s="677">
        <v>42860</v>
      </c>
      <c r="G27" s="675" t="s">
        <v>1056</v>
      </c>
      <c r="H27" s="675" t="s">
        <v>1099</v>
      </c>
      <c r="I27" s="678">
        <v>0.69444444444444453</v>
      </c>
      <c r="J27" s="677">
        <v>42868</v>
      </c>
      <c r="K27" s="675" t="s">
        <v>1056</v>
      </c>
      <c r="L27" s="675"/>
      <c r="M27" s="678"/>
      <c r="N27" s="675" t="s">
        <v>1087</v>
      </c>
      <c r="O27" s="675"/>
      <c r="P27" s="679" t="s">
        <v>1100</v>
      </c>
      <c r="Q27" s="691" t="s">
        <v>758</v>
      </c>
      <c r="R27" s="680" t="s">
        <v>759</v>
      </c>
    </row>
    <row r="28" spans="1:18">
      <c r="A28" s="681"/>
      <c r="B28" s="681"/>
      <c r="C28" s="682"/>
      <c r="D28" s="682"/>
      <c r="E28" s="682"/>
      <c r="F28" s="682"/>
      <c r="G28" s="682"/>
      <c r="H28" s="682"/>
      <c r="I28" s="682"/>
      <c r="J28" s="682"/>
      <c r="K28" s="682"/>
      <c r="L28" s="682"/>
      <c r="M28" s="682"/>
      <c r="N28" s="682"/>
      <c r="O28" s="682"/>
      <c r="P28" s="682"/>
      <c r="Q28" s="682"/>
      <c r="R28" s="682"/>
    </row>
    <row r="29" spans="1:18" ht="15" thickBot="1">
      <c r="A29" s="683" t="s">
        <v>933</v>
      </c>
      <c r="B29" s="684"/>
      <c r="C29" s="685">
        <f>SUM(C15:C27)</f>
        <v>36</v>
      </c>
      <c r="D29" s="686">
        <f>SUM(D15:D27)</f>
        <v>17</v>
      </c>
      <c r="E29" s="686"/>
      <c r="F29" s="687"/>
      <c r="G29" s="688"/>
      <c r="H29" s="687"/>
      <c r="I29" s="687"/>
      <c r="J29" s="687"/>
      <c r="K29" s="688"/>
      <c r="L29" s="687"/>
      <c r="M29" s="687"/>
      <c r="N29" s="687"/>
      <c r="O29" s="687"/>
      <c r="P29" s="687"/>
      <c r="Q29" s="687"/>
      <c r="R29" s="689"/>
    </row>
    <row r="30" spans="1:18" ht="15" thickBot="1"/>
    <row r="31" spans="1:18" ht="27">
      <c r="A31" s="647" t="s">
        <v>1101</v>
      </c>
      <c r="B31" s="648"/>
      <c r="C31" s="649"/>
      <c r="D31" s="650"/>
      <c r="E31" s="651"/>
      <c r="F31" s="651"/>
      <c r="G31" s="650"/>
      <c r="H31" s="651"/>
      <c r="I31" s="651"/>
      <c r="J31" s="652"/>
      <c r="K31" s="653"/>
      <c r="L31" s="654"/>
      <c r="M31" s="651"/>
      <c r="N31" s="651"/>
      <c r="O31" s="655" t="s">
        <v>1023</v>
      </c>
      <c r="P31" s="656"/>
      <c r="Q31" s="657"/>
      <c r="R31" s="658"/>
    </row>
    <row r="32" spans="1:18">
      <c r="A32" s="659" t="s">
        <v>913</v>
      </c>
      <c r="B32" s="660" t="s">
        <v>914</v>
      </c>
      <c r="C32" s="661" t="s">
        <v>1024</v>
      </c>
      <c r="D32" s="662" t="s">
        <v>1025</v>
      </c>
      <c r="E32" s="662" t="s">
        <v>917</v>
      </c>
      <c r="F32" s="663" t="s">
        <v>918</v>
      </c>
      <c r="G32" s="662" t="s">
        <v>919</v>
      </c>
      <c r="H32" s="662" t="s">
        <v>920</v>
      </c>
      <c r="I32" s="664" t="s">
        <v>921</v>
      </c>
      <c r="J32" s="663" t="s">
        <v>922</v>
      </c>
      <c r="K32" s="665" t="s">
        <v>919</v>
      </c>
      <c r="L32" s="662" t="s">
        <v>920</v>
      </c>
      <c r="M32" s="664" t="s">
        <v>921</v>
      </c>
      <c r="N32" s="664" t="s">
        <v>923</v>
      </c>
      <c r="O32" s="666" t="s">
        <v>924</v>
      </c>
      <c r="P32" s="667" t="s">
        <v>925</v>
      </c>
      <c r="Q32" s="666" t="s">
        <v>1026</v>
      </c>
      <c r="R32" s="668" t="s">
        <v>1027</v>
      </c>
    </row>
    <row r="33" spans="1:18" ht="21">
      <c r="A33" s="669" t="s">
        <v>1102</v>
      </c>
      <c r="B33" s="670"/>
      <c r="C33" s="671"/>
      <c r="D33" s="671"/>
      <c r="E33" s="646"/>
      <c r="F33" s="646"/>
      <c r="G33" s="646"/>
      <c r="H33" s="646"/>
      <c r="I33" s="646"/>
      <c r="J33" s="646"/>
      <c r="K33" s="646"/>
      <c r="L33" s="646"/>
      <c r="M33" s="646"/>
      <c r="N33" s="646"/>
      <c r="O33" s="646"/>
      <c r="P33" s="670"/>
      <c r="Q33" s="672"/>
      <c r="R33" s="673"/>
    </row>
    <row r="34" spans="1:18">
      <c r="A34" s="674" t="s">
        <v>1103</v>
      </c>
      <c r="B34" s="675" t="s">
        <v>1104</v>
      </c>
      <c r="C34" s="675">
        <v>2</v>
      </c>
      <c r="D34" s="676">
        <v>1</v>
      </c>
      <c r="E34" s="675" t="s">
        <v>1105</v>
      </c>
      <c r="F34" s="677">
        <v>42489</v>
      </c>
      <c r="G34" s="675" t="s">
        <v>1056</v>
      </c>
      <c r="H34" s="675" t="s">
        <v>1106</v>
      </c>
      <c r="I34" s="678">
        <v>0.3263888888888889</v>
      </c>
      <c r="J34" s="677">
        <v>42496</v>
      </c>
      <c r="K34" s="675" t="s">
        <v>1056</v>
      </c>
      <c r="L34" s="675"/>
      <c r="M34" s="678">
        <v>0.79166666666666663</v>
      </c>
      <c r="N34" s="675" t="s">
        <v>1079</v>
      </c>
      <c r="O34" s="675"/>
      <c r="P34" s="675" t="s">
        <v>1107</v>
      </c>
      <c r="Q34" s="675" t="s">
        <v>759</v>
      </c>
      <c r="R34" s="680" t="s">
        <v>759</v>
      </c>
    </row>
    <row r="35" spans="1:18" ht="156">
      <c r="A35" s="674" t="s">
        <v>1108</v>
      </c>
      <c r="B35" s="675" t="s">
        <v>1109</v>
      </c>
      <c r="C35" s="675">
        <v>3</v>
      </c>
      <c r="D35" s="676">
        <v>1</v>
      </c>
      <c r="E35" s="675" t="s">
        <v>1110</v>
      </c>
      <c r="F35" s="677">
        <v>42854</v>
      </c>
      <c r="G35" s="675" t="s">
        <v>1056</v>
      </c>
      <c r="H35" s="675" t="s">
        <v>1091</v>
      </c>
      <c r="I35" s="678">
        <v>0.54861111111111105</v>
      </c>
      <c r="J35" s="677">
        <v>42862</v>
      </c>
      <c r="K35" s="675" t="s">
        <v>1054</v>
      </c>
      <c r="L35" s="675" t="s">
        <v>1111</v>
      </c>
      <c r="M35" s="678">
        <v>0.52083333333333337</v>
      </c>
      <c r="N35" s="675" t="s">
        <v>1112</v>
      </c>
      <c r="O35" s="679" t="s">
        <v>1113</v>
      </c>
      <c r="P35" s="675" t="s">
        <v>1114</v>
      </c>
      <c r="Q35" s="675" t="s">
        <v>759</v>
      </c>
      <c r="R35" s="680" t="s">
        <v>759</v>
      </c>
    </row>
    <row r="36" spans="1:18" ht="204">
      <c r="A36" s="674" t="s">
        <v>1115</v>
      </c>
      <c r="B36" s="675" t="s">
        <v>1116</v>
      </c>
      <c r="C36" s="675">
        <v>1</v>
      </c>
      <c r="D36" s="676">
        <v>1</v>
      </c>
      <c r="E36" s="675" t="s">
        <v>1117</v>
      </c>
      <c r="F36" s="677">
        <v>42854</v>
      </c>
      <c r="G36" s="675" t="s">
        <v>1047</v>
      </c>
      <c r="H36" s="675" t="s">
        <v>1118</v>
      </c>
      <c r="I36" s="678" t="s">
        <v>1119</v>
      </c>
      <c r="J36" s="677">
        <v>42862</v>
      </c>
      <c r="K36" s="675" t="s">
        <v>1047</v>
      </c>
      <c r="L36" s="675" t="s">
        <v>1120</v>
      </c>
      <c r="M36" s="678">
        <v>0.79166666666666663</v>
      </c>
      <c r="N36" s="679" t="s">
        <v>1112</v>
      </c>
      <c r="O36" s="679" t="s">
        <v>1121</v>
      </c>
      <c r="P36" s="679" t="s">
        <v>1122</v>
      </c>
      <c r="Q36" s="675" t="s">
        <v>759</v>
      </c>
      <c r="R36" s="680" t="s">
        <v>759</v>
      </c>
    </row>
    <row r="37" spans="1:18" ht="108">
      <c r="A37" s="674" t="s">
        <v>1123</v>
      </c>
      <c r="B37" s="675" t="s">
        <v>1124</v>
      </c>
      <c r="C37" s="675">
        <v>4</v>
      </c>
      <c r="D37" s="676">
        <v>2</v>
      </c>
      <c r="E37" s="675" t="s">
        <v>1125</v>
      </c>
      <c r="F37" s="677">
        <v>42854</v>
      </c>
      <c r="G37" s="675" t="s">
        <v>1047</v>
      </c>
      <c r="H37" s="675" t="s">
        <v>1126</v>
      </c>
      <c r="I37" s="678">
        <v>0.60416666666666663</v>
      </c>
      <c r="J37" s="677">
        <v>42862</v>
      </c>
      <c r="K37" s="675" t="s">
        <v>1056</v>
      </c>
      <c r="L37" s="675" t="s">
        <v>1127</v>
      </c>
      <c r="M37" s="678">
        <v>0.63611111111111118</v>
      </c>
      <c r="N37" s="675" t="s">
        <v>1112</v>
      </c>
      <c r="O37" s="679" t="s">
        <v>1128</v>
      </c>
      <c r="P37" s="675" t="s">
        <v>1129</v>
      </c>
      <c r="Q37" s="675" t="s">
        <v>759</v>
      </c>
      <c r="R37" s="680" t="s">
        <v>759</v>
      </c>
    </row>
    <row r="38" spans="1:18" ht="192">
      <c r="A38" s="674" t="s">
        <v>1130</v>
      </c>
      <c r="B38" s="675" t="s">
        <v>1131</v>
      </c>
      <c r="C38" s="676">
        <v>2</v>
      </c>
      <c r="D38" s="676">
        <v>1</v>
      </c>
      <c r="E38" s="675" t="s">
        <v>1132</v>
      </c>
      <c r="F38" s="677">
        <v>42854</v>
      </c>
      <c r="G38" s="675" t="s">
        <v>1047</v>
      </c>
      <c r="H38" s="675" t="s">
        <v>1133</v>
      </c>
      <c r="I38" s="678" t="s">
        <v>1134</v>
      </c>
      <c r="J38" s="677">
        <v>42862</v>
      </c>
      <c r="K38" s="675" t="s">
        <v>930</v>
      </c>
      <c r="L38" s="675"/>
      <c r="M38" s="678"/>
      <c r="N38" s="679" t="s">
        <v>1112</v>
      </c>
      <c r="O38" s="679" t="s">
        <v>1135</v>
      </c>
      <c r="P38" s="679" t="s">
        <v>1136</v>
      </c>
      <c r="Q38" s="675" t="s">
        <v>759</v>
      </c>
      <c r="R38" s="680" t="s">
        <v>759</v>
      </c>
    </row>
    <row r="39" spans="1:18">
      <c r="A39" s="674" t="s">
        <v>1137</v>
      </c>
      <c r="B39" s="675" t="s">
        <v>1138</v>
      </c>
      <c r="C39" s="675">
        <v>2</v>
      </c>
      <c r="D39" s="676">
        <v>1</v>
      </c>
      <c r="E39" s="675" t="s">
        <v>1139</v>
      </c>
      <c r="F39" s="677">
        <v>42853</v>
      </c>
      <c r="G39" s="675"/>
      <c r="H39" s="675"/>
      <c r="I39" s="678"/>
      <c r="J39" s="677">
        <v>42861</v>
      </c>
      <c r="K39" s="675"/>
      <c r="L39" s="675"/>
      <c r="M39" s="678"/>
      <c r="N39" s="675" t="s">
        <v>1140</v>
      </c>
      <c r="O39" s="675"/>
      <c r="P39" s="675" t="s">
        <v>1141</v>
      </c>
      <c r="Q39" s="675" t="s">
        <v>759</v>
      </c>
      <c r="R39" s="680" t="s">
        <v>759</v>
      </c>
    </row>
    <row r="40" spans="1:18">
      <c r="A40" s="661" t="s">
        <v>1142</v>
      </c>
      <c r="B40" s="675" t="s">
        <v>1143</v>
      </c>
      <c r="C40" s="675">
        <v>2</v>
      </c>
      <c r="D40" s="676">
        <v>1</v>
      </c>
      <c r="E40" s="675" t="s">
        <v>1144</v>
      </c>
      <c r="F40" s="677">
        <v>42855</v>
      </c>
      <c r="G40" s="675" t="s">
        <v>939</v>
      </c>
      <c r="H40" s="691"/>
      <c r="I40" s="695">
        <v>0.29166666666666669</v>
      </c>
      <c r="J40" s="694">
        <v>42861</v>
      </c>
      <c r="K40" s="691"/>
      <c r="L40" s="691"/>
      <c r="M40" s="695"/>
      <c r="N40" s="691" t="s">
        <v>1145</v>
      </c>
      <c r="O40" s="691"/>
      <c r="P40" s="691" t="s">
        <v>1146</v>
      </c>
      <c r="Q40" s="675" t="s">
        <v>759</v>
      </c>
      <c r="R40" s="680" t="s">
        <v>759</v>
      </c>
    </row>
    <row r="41" spans="1:18">
      <c r="A41" s="681"/>
      <c r="B41" s="682"/>
      <c r="C41" s="682"/>
      <c r="D41" s="682"/>
      <c r="E41" s="682"/>
      <c r="F41" s="682"/>
      <c r="G41" s="682"/>
      <c r="H41" s="682"/>
      <c r="I41" s="682"/>
      <c r="J41" s="682"/>
      <c r="K41" s="682"/>
      <c r="L41" s="682"/>
      <c r="M41" s="682"/>
      <c r="N41" s="682"/>
      <c r="O41" s="682"/>
      <c r="P41" s="682"/>
      <c r="Q41" s="682"/>
      <c r="R41" s="697"/>
    </row>
    <row r="42" spans="1:18" ht="15" thickBot="1">
      <c r="A42" s="683" t="s">
        <v>933</v>
      </c>
      <c r="B42" s="684"/>
      <c r="C42" s="685">
        <f>SUM(C34:C41)</f>
        <v>16</v>
      </c>
      <c r="D42" s="686">
        <f>SUM(D34:D41)</f>
        <v>8</v>
      </c>
      <c r="E42" s="687"/>
      <c r="F42" s="688"/>
      <c r="G42" s="687"/>
      <c r="H42" s="687"/>
      <c r="I42" s="687"/>
      <c r="J42" s="688"/>
      <c r="K42" s="687"/>
      <c r="L42" s="687"/>
      <c r="M42" s="687"/>
      <c r="N42" s="687"/>
      <c r="O42" s="687"/>
      <c r="P42" s="687"/>
      <c r="Q42" s="689"/>
      <c r="R42" s="698"/>
    </row>
    <row r="43" spans="1:18">
      <c r="A43" s="699"/>
      <c r="B43" s="699"/>
      <c r="C43" s="700"/>
      <c r="D43" s="701"/>
      <c r="E43" s="702"/>
      <c r="F43" s="703"/>
      <c r="G43" s="702"/>
      <c r="H43" s="702"/>
      <c r="I43" s="702"/>
      <c r="J43" s="703"/>
      <c r="K43" s="702"/>
      <c r="L43" s="702"/>
      <c r="M43" s="702"/>
      <c r="N43" s="702"/>
      <c r="O43" s="702"/>
      <c r="P43" s="702"/>
      <c r="Q43" s="704"/>
      <c r="R43" s="646"/>
    </row>
    <row r="44" spans="1:18" ht="23">
      <c r="A44" s="71" t="s">
        <v>1147</v>
      </c>
      <c r="Q44" s="646"/>
      <c r="R44" s="646"/>
    </row>
    <row r="45" spans="1:18" ht="15" thickBot="1">
      <c r="Q45" s="646"/>
      <c r="R45" s="646"/>
    </row>
    <row r="46" spans="1:18" ht="27">
      <c r="A46" s="647" t="s">
        <v>1148</v>
      </c>
      <c r="B46" s="648"/>
      <c r="C46" s="649"/>
      <c r="D46" s="650"/>
      <c r="E46" s="651"/>
      <c r="F46" s="651"/>
      <c r="G46" s="650"/>
      <c r="H46" s="651"/>
      <c r="I46" s="651"/>
      <c r="J46" s="652"/>
      <c r="K46" s="653"/>
      <c r="L46" s="654"/>
      <c r="M46" s="651"/>
      <c r="N46" s="651"/>
      <c r="O46" s="655" t="s">
        <v>1023</v>
      </c>
      <c r="P46" s="656"/>
      <c r="Q46" s="657"/>
      <c r="R46" s="658"/>
    </row>
    <row r="47" spans="1:18">
      <c r="A47" s="659" t="s">
        <v>913</v>
      </c>
      <c r="B47" s="660" t="s">
        <v>914</v>
      </c>
      <c r="C47" s="661" t="s">
        <v>1024</v>
      </c>
      <c r="D47" s="662" t="s">
        <v>1025</v>
      </c>
      <c r="E47" s="662" t="s">
        <v>917</v>
      </c>
      <c r="F47" s="663" t="s">
        <v>918</v>
      </c>
      <c r="G47" s="662" t="s">
        <v>919</v>
      </c>
      <c r="H47" s="662" t="s">
        <v>920</v>
      </c>
      <c r="I47" s="664" t="s">
        <v>921</v>
      </c>
      <c r="J47" s="663" t="s">
        <v>922</v>
      </c>
      <c r="K47" s="665" t="s">
        <v>919</v>
      </c>
      <c r="L47" s="662" t="s">
        <v>920</v>
      </c>
      <c r="M47" s="664" t="s">
        <v>921</v>
      </c>
      <c r="N47" s="664" t="s">
        <v>923</v>
      </c>
      <c r="O47" s="666" t="s">
        <v>924</v>
      </c>
      <c r="P47" s="667" t="s">
        <v>925</v>
      </c>
      <c r="Q47" s="666" t="s">
        <v>1026</v>
      </c>
      <c r="R47" s="668" t="s">
        <v>1027</v>
      </c>
    </row>
    <row r="48" spans="1:18" ht="21">
      <c r="A48" s="669" t="s">
        <v>1149</v>
      </c>
      <c r="B48" s="670"/>
      <c r="C48" s="671"/>
      <c r="D48" s="671"/>
      <c r="E48" s="646"/>
      <c r="F48" s="646"/>
      <c r="G48" s="646"/>
      <c r="H48" s="646"/>
      <c r="I48" s="646"/>
      <c r="J48" s="646"/>
      <c r="K48" s="646"/>
      <c r="L48" s="646"/>
      <c r="M48" s="646"/>
      <c r="N48" s="646"/>
      <c r="O48" s="646"/>
      <c r="P48" s="670"/>
      <c r="Q48" s="672"/>
      <c r="R48" s="673"/>
    </row>
    <row r="49" spans="1:18" ht="48">
      <c r="A49" s="674" t="s">
        <v>1150</v>
      </c>
      <c r="B49" s="675" t="s">
        <v>1151</v>
      </c>
      <c r="C49" s="675">
        <v>2</v>
      </c>
      <c r="D49" s="676">
        <v>1</v>
      </c>
      <c r="E49" s="675" t="s">
        <v>175</v>
      </c>
      <c r="F49" s="677">
        <v>42855</v>
      </c>
      <c r="G49" s="675" t="s">
        <v>1056</v>
      </c>
      <c r="H49" s="675" t="s">
        <v>1152</v>
      </c>
      <c r="I49" s="678">
        <v>0.64930555555555558</v>
      </c>
      <c r="J49" s="677">
        <v>42861</v>
      </c>
      <c r="K49" s="675" t="s">
        <v>1056</v>
      </c>
      <c r="L49" s="675"/>
      <c r="M49" s="678"/>
      <c r="N49" s="675" t="s">
        <v>1153</v>
      </c>
      <c r="O49" s="675" t="s">
        <v>1154</v>
      </c>
      <c r="P49" s="679" t="s">
        <v>1155</v>
      </c>
      <c r="Q49" s="675" t="s">
        <v>761</v>
      </c>
      <c r="R49" s="680" t="s">
        <v>761</v>
      </c>
    </row>
    <row r="50" spans="1:18">
      <c r="A50" s="674" t="s">
        <v>1156</v>
      </c>
      <c r="B50" s="675" t="s">
        <v>1157</v>
      </c>
      <c r="C50" s="675">
        <v>2</v>
      </c>
      <c r="D50" s="676">
        <v>1</v>
      </c>
      <c r="E50" s="675" t="s">
        <v>1158</v>
      </c>
      <c r="F50" s="677">
        <v>42855</v>
      </c>
      <c r="G50" s="675" t="s">
        <v>1056</v>
      </c>
      <c r="H50" s="675" t="s">
        <v>1159</v>
      </c>
      <c r="I50" s="678">
        <v>0.29166666666666669</v>
      </c>
      <c r="J50" s="677">
        <v>42861</v>
      </c>
      <c r="K50" s="675" t="s">
        <v>1056</v>
      </c>
      <c r="L50" s="675" t="s">
        <v>1160</v>
      </c>
      <c r="M50" s="678">
        <v>0.91319444444444453</v>
      </c>
      <c r="N50" s="675" t="s">
        <v>1153</v>
      </c>
      <c r="O50" s="675"/>
      <c r="P50" s="675"/>
      <c r="Q50" s="675" t="s">
        <v>761</v>
      </c>
      <c r="R50" s="680" t="s">
        <v>761</v>
      </c>
    </row>
    <row r="51" spans="1:18" ht="108">
      <c r="A51" s="674" t="s">
        <v>1161</v>
      </c>
      <c r="B51" s="675" t="s">
        <v>1162</v>
      </c>
      <c r="C51" s="675">
        <v>2</v>
      </c>
      <c r="D51" s="676">
        <v>1</v>
      </c>
      <c r="E51" s="675" t="s">
        <v>1163</v>
      </c>
      <c r="F51" s="677">
        <v>42855</v>
      </c>
      <c r="G51" s="675" t="s">
        <v>1056</v>
      </c>
      <c r="H51" s="675" t="s">
        <v>1164</v>
      </c>
      <c r="I51" s="678">
        <v>0.27083333333333331</v>
      </c>
      <c r="J51" s="677">
        <v>42861</v>
      </c>
      <c r="K51" s="675" t="s">
        <v>1047</v>
      </c>
      <c r="L51" s="675" t="s">
        <v>1165</v>
      </c>
      <c r="M51" s="678">
        <v>0.89236111111111116</v>
      </c>
      <c r="N51" s="675" t="s">
        <v>1153</v>
      </c>
      <c r="O51" s="679" t="s">
        <v>1166</v>
      </c>
      <c r="P51" s="675" t="s">
        <v>1167</v>
      </c>
      <c r="Q51" s="675" t="s">
        <v>761</v>
      </c>
      <c r="R51" s="680" t="s">
        <v>761</v>
      </c>
    </row>
    <row r="52" spans="1:18" ht="108">
      <c r="A52" s="674" t="s">
        <v>1168</v>
      </c>
      <c r="B52" s="675" t="s">
        <v>1169</v>
      </c>
      <c r="C52" s="675">
        <v>2</v>
      </c>
      <c r="D52" s="676">
        <v>1</v>
      </c>
      <c r="E52" s="675" t="s">
        <v>1170</v>
      </c>
      <c r="F52" s="677">
        <v>42855</v>
      </c>
      <c r="G52" s="675" t="s">
        <v>1056</v>
      </c>
      <c r="H52" s="675" t="s">
        <v>1171</v>
      </c>
      <c r="I52" s="678">
        <v>0.79861111111111116</v>
      </c>
      <c r="J52" s="677">
        <v>42861</v>
      </c>
      <c r="K52" s="675" t="s">
        <v>1056</v>
      </c>
      <c r="L52" s="675" t="s">
        <v>1172</v>
      </c>
      <c r="M52" s="678">
        <v>0.85069444444444453</v>
      </c>
      <c r="N52" s="679" t="s">
        <v>1153</v>
      </c>
      <c r="O52" s="679" t="s">
        <v>1173</v>
      </c>
      <c r="P52" s="679" t="s">
        <v>1174</v>
      </c>
      <c r="Q52" s="675" t="s">
        <v>761</v>
      </c>
      <c r="R52" s="680" t="s">
        <v>761</v>
      </c>
    </row>
    <row r="53" spans="1:18" ht="96">
      <c r="A53" s="674" t="s">
        <v>1175</v>
      </c>
      <c r="B53" s="675" t="s">
        <v>1176</v>
      </c>
      <c r="C53" s="675">
        <v>4</v>
      </c>
      <c r="D53" s="676">
        <v>2</v>
      </c>
      <c r="E53" s="675" t="s">
        <v>1177</v>
      </c>
      <c r="F53" s="677">
        <v>42855</v>
      </c>
      <c r="G53" s="675" t="s">
        <v>1056</v>
      </c>
      <c r="H53" s="675" t="s">
        <v>1178</v>
      </c>
      <c r="I53" s="678">
        <v>0.45833333333333331</v>
      </c>
      <c r="J53" s="677">
        <v>42861</v>
      </c>
      <c r="K53" s="705" t="s">
        <v>1056</v>
      </c>
      <c r="L53" s="706" t="s">
        <v>1179</v>
      </c>
      <c r="M53" s="707">
        <v>0.8125</v>
      </c>
      <c r="N53" s="679" t="s">
        <v>1153</v>
      </c>
      <c r="O53" s="679" t="s">
        <v>1180</v>
      </c>
      <c r="P53" s="679" t="s">
        <v>1181</v>
      </c>
      <c r="Q53" s="675" t="s">
        <v>761</v>
      </c>
      <c r="R53" s="680" t="s">
        <v>761</v>
      </c>
    </row>
    <row r="54" spans="1:18" ht="24">
      <c r="A54" s="674" t="s">
        <v>1182</v>
      </c>
      <c r="B54" s="675" t="s">
        <v>1183</v>
      </c>
      <c r="C54" s="675">
        <v>5</v>
      </c>
      <c r="D54" s="676">
        <v>2</v>
      </c>
      <c r="E54" s="675" t="s">
        <v>175</v>
      </c>
      <c r="F54" s="677">
        <v>42855</v>
      </c>
      <c r="G54" s="675" t="s">
        <v>1056</v>
      </c>
      <c r="H54" s="675" t="s">
        <v>1184</v>
      </c>
      <c r="I54" s="678">
        <v>0.63888888888888895</v>
      </c>
      <c r="J54" s="677">
        <v>42861</v>
      </c>
      <c r="K54" s="675" t="s">
        <v>1185</v>
      </c>
      <c r="L54" s="675"/>
      <c r="M54" s="678"/>
      <c r="N54" s="679" t="s">
        <v>1153</v>
      </c>
      <c r="O54" s="679" t="s">
        <v>1186</v>
      </c>
      <c r="P54" s="679" t="s">
        <v>1187</v>
      </c>
      <c r="Q54" s="675" t="s">
        <v>761</v>
      </c>
      <c r="R54" s="680" t="s">
        <v>761</v>
      </c>
    </row>
    <row r="55" spans="1:18">
      <c r="A55" s="674" t="s">
        <v>1188</v>
      </c>
      <c r="B55" s="675" t="s">
        <v>1189</v>
      </c>
      <c r="C55" s="675">
        <v>3</v>
      </c>
      <c r="D55" s="676">
        <v>1</v>
      </c>
      <c r="E55" s="675" t="s">
        <v>175</v>
      </c>
      <c r="F55" s="677">
        <v>42855</v>
      </c>
      <c r="G55" s="675" t="s">
        <v>930</v>
      </c>
      <c r="H55" s="675"/>
      <c r="I55" s="678">
        <v>0.75</v>
      </c>
      <c r="J55" s="677">
        <v>42861</v>
      </c>
      <c r="K55" s="675" t="s">
        <v>930</v>
      </c>
      <c r="L55" s="675"/>
      <c r="M55" s="678"/>
      <c r="N55" s="675" t="s">
        <v>1153</v>
      </c>
      <c r="O55" s="675"/>
      <c r="P55" s="675" t="s">
        <v>1190</v>
      </c>
      <c r="Q55" s="675" t="s">
        <v>761</v>
      </c>
      <c r="R55" s="680" t="s">
        <v>761</v>
      </c>
    </row>
    <row r="56" spans="1:18">
      <c r="A56" s="674" t="s">
        <v>1191</v>
      </c>
      <c r="B56" s="675" t="s">
        <v>1192</v>
      </c>
      <c r="C56" s="675">
        <v>2</v>
      </c>
      <c r="D56" s="676">
        <v>1</v>
      </c>
      <c r="E56" s="675" t="s">
        <v>1193</v>
      </c>
      <c r="F56" s="677">
        <v>42855</v>
      </c>
      <c r="G56" s="675" t="s">
        <v>1194</v>
      </c>
      <c r="H56" s="675" t="s">
        <v>1195</v>
      </c>
      <c r="I56" s="678">
        <v>0.4777777777777778</v>
      </c>
      <c r="J56" s="677">
        <v>42861</v>
      </c>
      <c r="K56" s="675" t="s">
        <v>1047</v>
      </c>
      <c r="L56" s="675" t="s">
        <v>1196</v>
      </c>
      <c r="M56" s="678">
        <v>0.83333333333333337</v>
      </c>
      <c r="N56" s="675" t="s">
        <v>1197</v>
      </c>
      <c r="O56" s="675" t="s">
        <v>1198</v>
      </c>
      <c r="P56" s="675" t="s">
        <v>1199</v>
      </c>
      <c r="Q56" s="675" t="s">
        <v>761</v>
      </c>
      <c r="R56" s="680" t="s">
        <v>761</v>
      </c>
    </row>
    <row r="57" spans="1:18" ht="72">
      <c r="A57" s="674" t="s">
        <v>1200</v>
      </c>
      <c r="B57" s="675" t="s">
        <v>1201</v>
      </c>
      <c r="C57" s="675">
        <v>3</v>
      </c>
      <c r="D57" s="676">
        <v>1.01</v>
      </c>
      <c r="E57" s="675" t="s">
        <v>1144</v>
      </c>
      <c r="F57" s="677">
        <v>42855</v>
      </c>
      <c r="G57" s="675"/>
      <c r="H57" s="675"/>
      <c r="I57" s="678"/>
      <c r="J57" s="677">
        <v>42861</v>
      </c>
      <c r="K57" s="675"/>
      <c r="L57" s="675"/>
      <c r="M57" s="678"/>
      <c r="N57" s="675" t="s">
        <v>1197</v>
      </c>
      <c r="O57" s="679" t="s">
        <v>1202</v>
      </c>
      <c r="P57" s="679" t="s">
        <v>1203</v>
      </c>
      <c r="Q57" s="675" t="s">
        <v>761</v>
      </c>
      <c r="R57" s="680" t="s">
        <v>761</v>
      </c>
    </row>
    <row r="58" spans="1:18">
      <c r="A58" s="674" t="s">
        <v>1204</v>
      </c>
      <c r="B58" s="675" t="s">
        <v>1205</v>
      </c>
      <c r="C58" s="675">
        <v>3</v>
      </c>
      <c r="D58" s="675">
        <v>1</v>
      </c>
      <c r="E58" s="675" t="s">
        <v>929</v>
      </c>
      <c r="F58" s="677">
        <v>42856</v>
      </c>
      <c r="G58" s="675" t="s">
        <v>1206</v>
      </c>
      <c r="H58" s="675"/>
      <c r="I58" s="678">
        <v>0.54166666666666663</v>
      </c>
      <c r="J58" s="677">
        <v>42861</v>
      </c>
      <c r="K58" s="675"/>
      <c r="L58" s="675"/>
      <c r="M58" s="678"/>
      <c r="N58" s="708" t="s">
        <v>1207</v>
      </c>
      <c r="O58" s="708"/>
      <c r="P58" s="708" t="s">
        <v>1208</v>
      </c>
      <c r="Q58" s="675" t="s">
        <v>761</v>
      </c>
      <c r="R58" s="680" t="s">
        <v>761</v>
      </c>
    </row>
    <row r="59" spans="1:18" ht="24">
      <c r="A59" s="709" t="s">
        <v>1209</v>
      </c>
      <c r="B59" s="675" t="s">
        <v>1210</v>
      </c>
      <c r="C59" s="675">
        <v>2</v>
      </c>
      <c r="D59" s="675">
        <v>1</v>
      </c>
      <c r="E59" s="675" t="s">
        <v>1211</v>
      </c>
      <c r="F59" s="677">
        <v>42856</v>
      </c>
      <c r="G59" s="675" t="s">
        <v>1032</v>
      </c>
      <c r="H59" s="675"/>
      <c r="I59" s="678">
        <v>0.36458333333333331</v>
      </c>
      <c r="J59" s="677">
        <v>42861</v>
      </c>
      <c r="K59" s="675"/>
      <c r="L59" s="675"/>
      <c r="M59" s="678"/>
      <c r="N59" s="710" t="s">
        <v>1212</v>
      </c>
      <c r="O59" s="710"/>
      <c r="P59" s="710" t="s">
        <v>1213</v>
      </c>
      <c r="Q59" s="675" t="s">
        <v>761</v>
      </c>
      <c r="R59" s="680" t="s">
        <v>761</v>
      </c>
    </row>
    <row r="60" spans="1:18">
      <c r="A60" s="709" t="s">
        <v>1214</v>
      </c>
      <c r="B60" s="691" t="s">
        <v>1215</v>
      </c>
      <c r="C60" s="691">
        <v>1</v>
      </c>
      <c r="D60" s="711">
        <v>0.1</v>
      </c>
      <c r="E60" s="691" t="s">
        <v>1216</v>
      </c>
      <c r="F60" s="694">
        <v>42856</v>
      </c>
      <c r="G60" s="691" t="s">
        <v>1032</v>
      </c>
      <c r="H60" s="691"/>
      <c r="I60" s="695">
        <v>0.36458333333333331</v>
      </c>
      <c r="J60" s="694">
        <v>42861</v>
      </c>
      <c r="K60" s="691" t="s">
        <v>1217</v>
      </c>
      <c r="L60" s="691"/>
      <c r="M60" s="695"/>
      <c r="N60" s="712" t="s">
        <v>1212</v>
      </c>
      <c r="O60" s="712"/>
      <c r="P60" s="712" t="s">
        <v>1218</v>
      </c>
      <c r="Q60" s="675" t="s">
        <v>761</v>
      </c>
      <c r="R60" s="680" t="s">
        <v>761</v>
      </c>
    </row>
    <row r="61" spans="1:18">
      <c r="A61" s="661" t="s">
        <v>1219</v>
      </c>
      <c r="B61" s="691" t="s">
        <v>1220</v>
      </c>
      <c r="C61" s="691">
        <v>3</v>
      </c>
      <c r="D61" s="691">
        <v>1</v>
      </c>
      <c r="E61" s="691" t="s">
        <v>1221</v>
      </c>
      <c r="F61" s="694">
        <v>42856</v>
      </c>
      <c r="G61" s="691" t="s">
        <v>1206</v>
      </c>
      <c r="H61" s="691"/>
      <c r="I61" s="695">
        <v>0.54166666666666663</v>
      </c>
      <c r="J61" s="694">
        <v>42861</v>
      </c>
      <c r="K61" s="691"/>
      <c r="L61" s="691"/>
      <c r="M61" s="695"/>
      <c r="N61" s="712" t="s">
        <v>1207</v>
      </c>
      <c r="O61" s="712"/>
      <c r="P61" s="712" t="s">
        <v>1222</v>
      </c>
      <c r="Q61" s="675" t="s">
        <v>761</v>
      </c>
      <c r="R61" s="680" t="s">
        <v>761</v>
      </c>
    </row>
    <row r="62" spans="1:18">
      <c r="A62" s="661" t="s">
        <v>1223</v>
      </c>
      <c r="B62" s="691" t="s">
        <v>1224</v>
      </c>
      <c r="C62" s="691">
        <v>2</v>
      </c>
      <c r="D62" s="711">
        <v>1</v>
      </c>
      <c r="E62" s="691" t="s">
        <v>1225</v>
      </c>
      <c r="F62" s="694">
        <v>42856</v>
      </c>
      <c r="G62" s="691" t="s">
        <v>1206</v>
      </c>
      <c r="H62" s="691"/>
      <c r="I62" s="695">
        <v>0.54166666666666663</v>
      </c>
      <c r="J62" s="694">
        <v>42861</v>
      </c>
      <c r="K62" s="691"/>
      <c r="L62" s="691"/>
      <c r="M62" s="695"/>
      <c r="N62" s="712" t="s">
        <v>1207</v>
      </c>
      <c r="O62" s="712"/>
      <c r="P62" s="712" t="s">
        <v>1226</v>
      </c>
      <c r="Q62" s="675" t="s">
        <v>761</v>
      </c>
      <c r="R62" s="680" t="s">
        <v>761</v>
      </c>
    </row>
    <row r="63" spans="1:18">
      <c r="A63" s="674" t="s">
        <v>1227</v>
      </c>
      <c r="B63" s="675" t="s">
        <v>1228</v>
      </c>
      <c r="C63" s="675">
        <v>1</v>
      </c>
      <c r="D63" s="675">
        <v>1</v>
      </c>
      <c r="E63" s="675" t="s">
        <v>1229</v>
      </c>
      <c r="F63" s="677">
        <v>42857</v>
      </c>
      <c r="G63" s="675" t="s">
        <v>1230</v>
      </c>
      <c r="H63" s="675"/>
      <c r="I63" s="678">
        <v>0.28125</v>
      </c>
      <c r="J63" s="677">
        <v>42861</v>
      </c>
      <c r="K63" s="675"/>
      <c r="L63" s="675"/>
      <c r="M63" s="678"/>
      <c r="N63" s="708" t="s">
        <v>1231</v>
      </c>
      <c r="O63" s="708"/>
      <c r="P63" s="708" t="s">
        <v>1232</v>
      </c>
      <c r="Q63" s="675" t="s">
        <v>759</v>
      </c>
      <c r="R63" s="680" t="s">
        <v>761</v>
      </c>
    </row>
    <row r="64" spans="1:18">
      <c r="A64" s="661"/>
      <c r="B64" s="691"/>
      <c r="C64" s="691"/>
      <c r="D64" s="711"/>
      <c r="E64" s="691"/>
      <c r="F64" s="694"/>
      <c r="G64" s="691"/>
      <c r="H64" s="691"/>
      <c r="I64" s="695"/>
      <c r="J64" s="694"/>
      <c r="K64" s="691"/>
      <c r="L64" s="691"/>
      <c r="M64" s="695"/>
      <c r="N64" s="712"/>
      <c r="O64" s="712"/>
      <c r="P64" s="712"/>
      <c r="Q64" s="675"/>
      <c r="R64" s="680"/>
    </row>
    <row r="65" spans="1:18">
      <c r="A65" s="661"/>
      <c r="B65" s="691"/>
      <c r="C65" s="691"/>
      <c r="D65" s="711"/>
      <c r="E65" s="691"/>
      <c r="F65" s="694"/>
      <c r="G65" s="691"/>
      <c r="H65" s="691"/>
      <c r="I65" s="695"/>
      <c r="J65" s="694"/>
      <c r="K65" s="691"/>
      <c r="L65" s="691"/>
      <c r="M65" s="695"/>
      <c r="N65" s="712"/>
      <c r="O65" s="712"/>
      <c r="P65" s="712"/>
      <c r="Q65" s="675"/>
      <c r="R65" s="680"/>
    </row>
    <row r="66" spans="1:18" ht="15" thickBot="1">
      <c r="A66" s="683" t="s">
        <v>933</v>
      </c>
      <c r="B66" s="684"/>
      <c r="C66" s="685">
        <f>SUM(C49:C65)</f>
        <v>37</v>
      </c>
      <c r="D66" s="686">
        <f>SUM(D49:D65)</f>
        <v>16.11</v>
      </c>
      <c r="E66" s="687"/>
      <c r="F66" s="688"/>
      <c r="G66" s="687"/>
      <c r="H66" s="687"/>
      <c r="I66" s="687"/>
      <c r="J66" s="688"/>
      <c r="K66" s="687"/>
      <c r="L66" s="687"/>
      <c r="M66" s="687"/>
      <c r="N66" s="687"/>
      <c r="O66" s="687"/>
      <c r="P66" s="687"/>
      <c r="Q66" s="689"/>
      <c r="R66" s="698"/>
    </row>
    <row r="67" spans="1:18" ht="15" thickBot="1"/>
    <row r="68" spans="1:18" ht="28">
      <c r="A68" s="647" t="s">
        <v>1233</v>
      </c>
      <c r="B68" s="648"/>
      <c r="C68" s="649"/>
      <c r="D68" s="650"/>
      <c r="E68" s="651"/>
      <c r="F68" s="651"/>
      <c r="G68" s="650"/>
      <c r="H68" s="651"/>
      <c r="I68" s="651"/>
      <c r="J68" s="652"/>
      <c r="K68" s="653"/>
      <c r="L68" s="654"/>
      <c r="M68" s="651"/>
      <c r="N68" s="651"/>
      <c r="O68" s="713"/>
      <c r="P68" s="655" t="s">
        <v>1234</v>
      </c>
      <c r="Q68" s="657"/>
      <c r="R68" s="658"/>
    </row>
    <row r="69" spans="1:18">
      <c r="A69" s="659" t="s">
        <v>913</v>
      </c>
      <c r="B69" s="660" t="s">
        <v>914</v>
      </c>
      <c r="C69" s="661" t="s">
        <v>1024</v>
      </c>
      <c r="D69" s="662" t="s">
        <v>1025</v>
      </c>
      <c r="E69" s="662" t="s">
        <v>917</v>
      </c>
      <c r="F69" s="663" t="s">
        <v>918</v>
      </c>
      <c r="G69" s="662" t="s">
        <v>919</v>
      </c>
      <c r="H69" s="662" t="s">
        <v>920</v>
      </c>
      <c r="I69" s="664" t="s">
        <v>921</v>
      </c>
      <c r="J69" s="663" t="s">
        <v>922</v>
      </c>
      <c r="K69" s="665" t="s">
        <v>919</v>
      </c>
      <c r="L69" s="662" t="s">
        <v>920</v>
      </c>
      <c r="M69" s="664" t="s">
        <v>921</v>
      </c>
      <c r="N69" s="664" t="s">
        <v>923</v>
      </c>
      <c r="O69" s="666" t="s">
        <v>924</v>
      </c>
      <c r="P69" s="667" t="s">
        <v>925</v>
      </c>
      <c r="Q69" s="666" t="s">
        <v>1026</v>
      </c>
      <c r="R69" s="668" t="s">
        <v>1027</v>
      </c>
    </row>
    <row r="70" spans="1:18" ht="21">
      <c r="A70" s="669" t="s">
        <v>1235</v>
      </c>
      <c r="B70" s="670"/>
      <c r="C70" s="671"/>
      <c r="D70" s="671"/>
      <c r="E70" s="646"/>
      <c r="F70" s="646"/>
      <c r="G70" s="646"/>
      <c r="H70" s="646"/>
      <c r="I70" s="646"/>
      <c r="J70" s="646"/>
      <c r="K70" s="646"/>
      <c r="L70" s="646"/>
      <c r="M70" s="646"/>
      <c r="N70" s="646"/>
      <c r="O70" s="646"/>
      <c r="P70" s="670"/>
      <c r="Q70" s="672"/>
      <c r="R70" s="673"/>
    </row>
    <row r="71" spans="1:18" ht="48">
      <c r="A71" s="714" t="s">
        <v>1236</v>
      </c>
      <c r="B71" s="715" t="s">
        <v>1237</v>
      </c>
      <c r="C71" s="715">
        <v>1</v>
      </c>
      <c r="D71" s="716">
        <v>0.1</v>
      </c>
      <c r="E71" s="715" t="s">
        <v>1238</v>
      </c>
      <c r="F71" s="717">
        <v>42857</v>
      </c>
      <c r="G71" s="715" t="s">
        <v>1054</v>
      </c>
      <c r="H71" s="715" t="s">
        <v>1239</v>
      </c>
      <c r="I71" s="718">
        <v>0.91666666666666663</v>
      </c>
      <c r="J71" s="717">
        <v>42861</v>
      </c>
      <c r="K71" s="715"/>
      <c r="L71" s="715"/>
      <c r="M71" s="718"/>
      <c r="N71" s="719" t="s">
        <v>1240</v>
      </c>
      <c r="O71" s="720"/>
      <c r="P71" s="720" t="s">
        <v>1241</v>
      </c>
      <c r="Q71" s="719" t="s">
        <v>1242</v>
      </c>
      <c r="R71" s="680" t="s">
        <v>766</v>
      </c>
    </row>
    <row r="72" spans="1:18">
      <c r="A72" s="681"/>
      <c r="B72" s="682"/>
      <c r="C72" s="682"/>
      <c r="D72" s="682"/>
      <c r="E72" s="682"/>
      <c r="F72" s="682"/>
      <c r="G72" s="682"/>
      <c r="H72" s="682"/>
      <c r="I72" s="682"/>
      <c r="J72" s="682"/>
      <c r="K72" s="682"/>
      <c r="L72" s="682"/>
      <c r="M72" s="682"/>
      <c r="N72" s="682"/>
      <c r="O72" s="682"/>
      <c r="P72" s="682"/>
      <c r="Q72" s="682"/>
      <c r="R72" s="697"/>
    </row>
    <row r="73" spans="1:18" ht="15" thickBot="1">
      <c r="A73" s="683" t="s">
        <v>933</v>
      </c>
      <c r="B73" s="684"/>
      <c r="C73" s="685">
        <f>SUM(C68:C72)</f>
        <v>1</v>
      </c>
      <c r="D73" s="686">
        <f>SUM(D68:D72)</f>
        <v>0.1</v>
      </c>
      <c r="E73" s="687"/>
      <c r="F73" s="688"/>
      <c r="G73" s="687"/>
      <c r="H73" s="687"/>
      <c r="I73" s="687"/>
      <c r="J73" s="688"/>
      <c r="K73" s="687"/>
      <c r="L73" s="687"/>
      <c r="M73" s="687"/>
      <c r="N73" s="687"/>
      <c r="O73" s="687"/>
      <c r="P73" s="687"/>
      <c r="Q73" s="689"/>
      <c r="R73" s="698"/>
    </row>
    <row r="74" spans="1:18">
      <c r="A74" s="699"/>
      <c r="B74" s="699"/>
      <c r="C74" s="700"/>
      <c r="D74" s="701"/>
      <c r="E74" s="702"/>
      <c r="F74" s="703"/>
      <c r="G74" s="702"/>
      <c r="H74" s="702"/>
      <c r="I74" s="702"/>
      <c r="J74" s="703"/>
      <c r="K74" s="702"/>
      <c r="L74" s="702"/>
      <c r="M74" s="702"/>
      <c r="N74" s="702"/>
      <c r="O74" s="702"/>
      <c r="P74" s="702"/>
      <c r="Q74" s="704"/>
      <c r="R74" s="646"/>
    </row>
    <row r="75" spans="1:18" ht="23">
      <c r="A75" s="71" t="s">
        <v>1243</v>
      </c>
    </row>
    <row r="76" spans="1:18" ht="15" thickBot="1"/>
    <row r="77" spans="1:18" ht="27">
      <c r="A77" s="647" t="s">
        <v>1244</v>
      </c>
      <c r="B77" s="648"/>
      <c r="C77" s="649"/>
      <c r="D77" s="650"/>
      <c r="E77" s="651"/>
      <c r="F77" s="651"/>
      <c r="G77" s="650"/>
      <c r="H77" s="651"/>
      <c r="I77" s="651"/>
      <c r="J77" s="652"/>
      <c r="K77" s="653"/>
      <c r="L77" s="654"/>
      <c r="M77" s="651"/>
      <c r="N77" s="651"/>
      <c r="O77" s="721"/>
      <c r="P77" s="656"/>
      <c r="Q77" s="657"/>
      <c r="R77" s="658"/>
    </row>
    <row r="78" spans="1:18">
      <c r="A78" s="659" t="s">
        <v>913</v>
      </c>
      <c r="B78" s="660" t="s">
        <v>914</v>
      </c>
      <c r="C78" s="661" t="s">
        <v>1024</v>
      </c>
      <c r="D78" s="662" t="s">
        <v>1025</v>
      </c>
      <c r="E78" s="662" t="s">
        <v>917</v>
      </c>
      <c r="F78" s="663" t="s">
        <v>918</v>
      </c>
      <c r="G78" s="662" t="s">
        <v>919</v>
      </c>
      <c r="H78" s="662" t="s">
        <v>920</v>
      </c>
      <c r="I78" s="664" t="s">
        <v>921</v>
      </c>
      <c r="J78" s="663" t="s">
        <v>922</v>
      </c>
      <c r="K78" s="665" t="s">
        <v>919</v>
      </c>
      <c r="L78" s="662" t="s">
        <v>920</v>
      </c>
      <c r="M78" s="664" t="s">
        <v>921</v>
      </c>
      <c r="N78" s="664" t="s">
        <v>923</v>
      </c>
      <c r="O78" s="666" t="s">
        <v>924</v>
      </c>
      <c r="P78" s="667" t="s">
        <v>925</v>
      </c>
      <c r="Q78" s="666" t="s">
        <v>1026</v>
      </c>
      <c r="R78" s="668" t="s">
        <v>1027</v>
      </c>
    </row>
    <row r="79" spans="1:18" ht="21">
      <c r="A79" s="669" t="s">
        <v>1245</v>
      </c>
      <c r="B79" s="670"/>
      <c r="C79" s="671"/>
      <c r="D79" s="671"/>
      <c r="E79" s="646"/>
      <c r="F79" s="646"/>
      <c r="G79" s="646"/>
      <c r="H79" s="646"/>
      <c r="I79" s="646"/>
      <c r="J79" s="646"/>
      <c r="K79" s="646"/>
      <c r="L79" s="646"/>
      <c r="M79" s="646"/>
      <c r="N79" s="646"/>
      <c r="O79" s="646"/>
      <c r="P79" s="670"/>
      <c r="Q79" s="672"/>
      <c r="R79" s="673"/>
    </row>
    <row r="80" spans="1:18" ht="96">
      <c r="A80" s="674" t="s">
        <v>1246</v>
      </c>
      <c r="B80" s="675" t="s">
        <v>1247</v>
      </c>
      <c r="C80" s="675">
        <v>6</v>
      </c>
      <c r="D80" s="676">
        <v>2</v>
      </c>
      <c r="E80" s="675" t="s">
        <v>929</v>
      </c>
      <c r="F80" s="677">
        <v>42860</v>
      </c>
      <c r="G80" s="675" t="s">
        <v>1056</v>
      </c>
      <c r="H80" s="675" t="s">
        <v>1248</v>
      </c>
      <c r="I80" s="678" t="s">
        <v>1249</v>
      </c>
      <c r="J80" s="677">
        <v>42866</v>
      </c>
      <c r="K80" s="675" t="s">
        <v>1056</v>
      </c>
      <c r="L80" s="675"/>
      <c r="M80" s="678"/>
      <c r="N80" s="675" t="s">
        <v>1250</v>
      </c>
      <c r="O80" s="675" t="s">
        <v>1251</v>
      </c>
      <c r="P80" s="679" t="s">
        <v>1252</v>
      </c>
      <c r="Q80" s="691" t="s">
        <v>758</v>
      </c>
      <c r="R80" s="722" t="s">
        <v>1253</v>
      </c>
    </row>
    <row r="81" spans="1:18" ht="21">
      <c r="A81" s="669" t="s">
        <v>1254</v>
      </c>
      <c r="B81" s="670"/>
      <c r="C81" s="671"/>
      <c r="D81" s="671"/>
      <c r="E81" s="646"/>
      <c r="F81" s="646"/>
      <c r="G81" s="646"/>
      <c r="H81" s="646"/>
      <c r="I81" s="646"/>
      <c r="J81" s="646"/>
      <c r="K81" s="646"/>
      <c r="L81" s="646"/>
      <c r="M81" s="646"/>
      <c r="N81" s="646"/>
      <c r="O81" s="646"/>
      <c r="P81" s="670"/>
      <c r="Q81" s="672"/>
      <c r="R81" s="673"/>
    </row>
    <row r="82" spans="1:18" ht="108">
      <c r="A82" s="674" t="s">
        <v>1255</v>
      </c>
      <c r="B82" s="675" t="s">
        <v>1256</v>
      </c>
      <c r="C82" s="675">
        <v>3</v>
      </c>
      <c r="D82" s="676">
        <v>1</v>
      </c>
      <c r="E82" s="675" t="s">
        <v>1257</v>
      </c>
      <c r="F82" s="677">
        <v>42860</v>
      </c>
      <c r="G82" s="675" t="s">
        <v>1054</v>
      </c>
      <c r="H82" s="675" t="s">
        <v>1258</v>
      </c>
      <c r="I82" s="678" t="s">
        <v>1259</v>
      </c>
      <c r="J82" s="677">
        <v>42868</v>
      </c>
      <c r="K82" s="675"/>
      <c r="L82" s="675"/>
      <c r="M82" s="678"/>
      <c r="N82" s="675" t="s">
        <v>1260</v>
      </c>
      <c r="O82" s="679" t="s">
        <v>1261</v>
      </c>
      <c r="P82" s="675" t="s">
        <v>1262</v>
      </c>
      <c r="Q82" s="691" t="s">
        <v>758</v>
      </c>
      <c r="R82" s="722" t="s">
        <v>1263</v>
      </c>
    </row>
    <row r="83" spans="1:18">
      <c r="A83" s="674"/>
      <c r="B83" s="675"/>
      <c r="C83" s="675"/>
      <c r="D83" s="676"/>
      <c r="E83" s="675"/>
      <c r="F83" s="677"/>
      <c r="G83" s="675"/>
      <c r="H83" s="675"/>
      <c r="I83" s="678"/>
      <c r="J83" s="677"/>
      <c r="K83" s="675"/>
      <c r="L83" s="675"/>
      <c r="M83" s="678"/>
      <c r="N83" s="675"/>
      <c r="O83" s="675"/>
      <c r="P83" s="679"/>
      <c r="Q83" s="691"/>
      <c r="R83" s="723"/>
    </row>
    <row r="84" spans="1:18">
      <c r="A84" s="724"/>
      <c r="B84" s="725"/>
      <c r="C84" s="726"/>
      <c r="D84" s="727"/>
      <c r="E84" s="725"/>
      <c r="F84" s="728"/>
      <c r="G84" s="725"/>
      <c r="H84" s="725"/>
      <c r="I84" s="729"/>
      <c r="J84" s="728"/>
      <c r="K84" s="725"/>
      <c r="L84" s="725"/>
      <c r="M84" s="729"/>
      <c r="N84" s="725"/>
      <c r="O84" s="725"/>
      <c r="P84" s="730"/>
      <c r="Q84" s="731"/>
      <c r="R84" s="723"/>
    </row>
    <row r="85" spans="1:18" ht="15" thickBot="1">
      <c r="A85" s="683" t="s">
        <v>933</v>
      </c>
      <c r="B85" s="684"/>
      <c r="C85" s="685">
        <f>SUM(C78:C83)</f>
        <v>9</v>
      </c>
      <c r="D85" s="686">
        <f>SUM(D78:D83)</f>
        <v>3</v>
      </c>
      <c r="E85" s="687"/>
      <c r="F85" s="688"/>
      <c r="G85" s="687"/>
      <c r="H85" s="687"/>
      <c r="I85" s="687"/>
      <c r="J85" s="688"/>
      <c r="K85" s="687"/>
      <c r="L85" s="687"/>
      <c r="M85" s="687"/>
      <c r="N85" s="687"/>
      <c r="O85" s="687"/>
      <c r="P85" s="687"/>
      <c r="Q85" s="689"/>
      <c r="R85" s="698"/>
    </row>
    <row r="86" spans="1:18" ht="15" thickBot="1"/>
    <row r="87" spans="1:18" ht="27">
      <c r="A87" s="647" t="s">
        <v>1264</v>
      </c>
      <c r="B87" s="648"/>
      <c r="C87" s="649"/>
      <c r="D87" s="650"/>
      <c r="E87" s="651"/>
      <c r="F87" s="651"/>
      <c r="G87" s="650"/>
      <c r="H87" s="651"/>
      <c r="I87" s="651"/>
      <c r="J87" s="652"/>
      <c r="K87" s="653"/>
      <c r="L87" s="654"/>
      <c r="M87" s="651"/>
      <c r="N87" s="651"/>
      <c r="O87" s="721"/>
      <c r="P87" s="656"/>
      <c r="Q87" s="657"/>
      <c r="R87" s="658"/>
    </row>
    <row r="88" spans="1:18">
      <c r="A88" s="659" t="s">
        <v>913</v>
      </c>
      <c r="B88" s="660" t="s">
        <v>914</v>
      </c>
      <c r="C88" s="661" t="s">
        <v>1024</v>
      </c>
      <c r="D88" s="662" t="s">
        <v>1025</v>
      </c>
      <c r="E88" s="662" t="s">
        <v>917</v>
      </c>
      <c r="F88" s="663" t="s">
        <v>918</v>
      </c>
      <c r="G88" s="662" t="s">
        <v>919</v>
      </c>
      <c r="H88" s="662" t="s">
        <v>920</v>
      </c>
      <c r="I88" s="664" t="s">
        <v>921</v>
      </c>
      <c r="J88" s="663" t="s">
        <v>922</v>
      </c>
      <c r="K88" s="665" t="s">
        <v>919</v>
      </c>
      <c r="L88" s="662" t="s">
        <v>920</v>
      </c>
      <c r="M88" s="664" t="s">
        <v>921</v>
      </c>
      <c r="N88" s="664" t="s">
        <v>923</v>
      </c>
      <c r="O88" s="666" t="s">
        <v>924</v>
      </c>
      <c r="P88" s="667" t="s">
        <v>925</v>
      </c>
      <c r="Q88" s="666" t="s">
        <v>1026</v>
      </c>
      <c r="R88" s="668" t="s">
        <v>1027</v>
      </c>
    </row>
    <row r="89" spans="1:18" ht="21">
      <c r="A89" s="669" t="s">
        <v>1265</v>
      </c>
      <c r="B89" s="670"/>
      <c r="C89" s="671"/>
      <c r="D89" s="671"/>
      <c r="E89" s="646"/>
      <c r="F89" s="646"/>
      <c r="G89" s="646"/>
      <c r="H89" s="646"/>
      <c r="I89" s="646"/>
      <c r="J89" s="646"/>
      <c r="K89" s="646"/>
      <c r="L89" s="646"/>
      <c r="M89" s="646"/>
      <c r="N89" s="646"/>
      <c r="O89" s="646"/>
      <c r="P89" s="670"/>
      <c r="Q89" s="672"/>
      <c r="R89" s="673"/>
    </row>
    <row r="90" spans="1:18">
      <c r="A90" s="674" t="s">
        <v>1266</v>
      </c>
      <c r="B90" s="675" t="s">
        <v>1267</v>
      </c>
      <c r="C90" s="675">
        <v>4</v>
      </c>
      <c r="D90" s="676">
        <v>1</v>
      </c>
      <c r="E90" s="675" t="s">
        <v>929</v>
      </c>
      <c r="F90" s="677">
        <v>42857</v>
      </c>
      <c r="G90" s="675" t="s">
        <v>1230</v>
      </c>
      <c r="H90" s="675"/>
      <c r="I90" s="678">
        <v>0.28125</v>
      </c>
      <c r="J90" s="677">
        <v>42861</v>
      </c>
      <c r="K90" s="675"/>
      <c r="L90" s="675"/>
      <c r="M90" s="678"/>
      <c r="N90" s="675" t="s">
        <v>1268</v>
      </c>
      <c r="O90" s="675"/>
      <c r="P90" s="675" t="s">
        <v>1269</v>
      </c>
      <c r="Q90" s="675" t="s">
        <v>1270</v>
      </c>
      <c r="R90" s="722" t="s">
        <v>1263</v>
      </c>
    </row>
    <row r="91" spans="1:18">
      <c r="A91" s="681"/>
      <c r="B91" s="682"/>
      <c r="C91" s="682"/>
      <c r="D91" s="682"/>
      <c r="E91" s="682"/>
      <c r="F91" s="682"/>
      <c r="G91" s="682"/>
      <c r="H91" s="682"/>
      <c r="I91" s="682"/>
      <c r="J91" s="682"/>
      <c r="K91" s="682"/>
      <c r="L91" s="682"/>
      <c r="M91" s="682"/>
      <c r="N91" s="682"/>
      <c r="O91" s="682"/>
      <c r="P91" s="682"/>
      <c r="Q91" s="682"/>
      <c r="R91" s="697"/>
    </row>
    <row r="92" spans="1:18" ht="15" thickBot="1">
      <c r="A92" s="683" t="s">
        <v>933</v>
      </c>
      <c r="B92" s="684"/>
      <c r="C92" s="685">
        <f>SUM(C88:C91)</f>
        <v>4</v>
      </c>
      <c r="D92" s="686">
        <f>SUM(D88:D91)</f>
        <v>1</v>
      </c>
      <c r="E92" s="687"/>
      <c r="F92" s="688"/>
      <c r="G92" s="687"/>
      <c r="H92" s="687"/>
      <c r="I92" s="687"/>
      <c r="J92" s="688"/>
      <c r="K92" s="687"/>
      <c r="L92" s="687"/>
      <c r="M92" s="687"/>
      <c r="N92" s="687"/>
      <c r="O92" s="687"/>
      <c r="P92" s="687"/>
      <c r="Q92" s="689"/>
      <c r="R92" s="698"/>
    </row>
    <row r="93" spans="1:18" ht="15" thickBot="1"/>
    <row r="94" spans="1:18" ht="27">
      <c r="A94" s="647" t="s">
        <v>1271</v>
      </c>
      <c r="B94" s="648"/>
      <c r="C94" s="649"/>
      <c r="D94" s="650"/>
      <c r="E94" s="651"/>
      <c r="F94" s="651"/>
      <c r="G94" s="650"/>
      <c r="H94" s="651"/>
      <c r="I94" s="651"/>
      <c r="J94" s="652"/>
      <c r="K94" s="653"/>
      <c r="L94" s="654"/>
      <c r="M94" s="651"/>
      <c r="N94" s="651"/>
      <c r="O94" s="721"/>
      <c r="P94" s="656"/>
      <c r="Q94" s="657"/>
      <c r="R94" s="658"/>
    </row>
    <row r="95" spans="1:18">
      <c r="A95" s="659" t="s">
        <v>913</v>
      </c>
      <c r="B95" s="660" t="s">
        <v>914</v>
      </c>
      <c r="C95" s="661" t="s">
        <v>1024</v>
      </c>
      <c r="D95" s="662" t="s">
        <v>1025</v>
      </c>
      <c r="E95" s="662" t="s">
        <v>917</v>
      </c>
      <c r="F95" s="663" t="s">
        <v>918</v>
      </c>
      <c r="G95" s="662" t="s">
        <v>919</v>
      </c>
      <c r="H95" s="662" t="s">
        <v>920</v>
      </c>
      <c r="I95" s="664" t="s">
        <v>921</v>
      </c>
      <c r="J95" s="663" t="s">
        <v>922</v>
      </c>
      <c r="K95" s="665" t="s">
        <v>919</v>
      </c>
      <c r="L95" s="662" t="s">
        <v>920</v>
      </c>
      <c r="M95" s="664" t="s">
        <v>921</v>
      </c>
      <c r="N95" s="664" t="s">
        <v>923</v>
      </c>
      <c r="O95" s="666" t="s">
        <v>924</v>
      </c>
      <c r="P95" s="667" t="s">
        <v>925</v>
      </c>
      <c r="Q95" s="666" t="s">
        <v>1026</v>
      </c>
      <c r="R95" s="668" t="s">
        <v>1027</v>
      </c>
    </row>
    <row r="96" spans="1:18" ht="21">
      <c r="A96" s="669" t="s">
        <v>1272</v>
      </c>
      <c r="B96" s="670"/>
      <c r="C96" s="671"/>
      <c r="D96" s="671"/>
      <c r="E96" s="646"/>
      <c r="F96" s="646"/>
      <c r="G96" s="646"/>
      <c r="H96" s="646"/>
      <c r="I96" s="646"/>
      <c r="J96" s="646"/>
      <c r="K96" s="646"/>
      <c r="L96" s="646"/>
      <c r="M96" s="646"/>
      <c r="N96" s="646"/>
      <c r="O96" s="646"/>
      <c r="P96" s="670"/>
      <c r="Q96" s="672"/>
      <c r="R96" s="673"/>
    </row>
    <row r="97" spans="1:18">
      <c r="A97" s="674" t="s">
        <v>1273</v>
      </c>
      <c r="B97" s="675" t="s">
        <v>1274</v>
      </c>
      <c r="C97" s="675">
        <v>1</v>
      </c>
      <c r="D97" s="676">
        <v>0.1</v>
      </c>
      <c r="E97" s="675" t="s">
        <v>995</v>
      </c>
      <c r="F97" s="677">
        <v>42860</v>
      </c>
      <c r="G97" s="675" t="s">
        <v>27</v>
      </c>
      <c r="H97" s="675"/>
      <c r="I97" s="678">
        <v>0.29166666666666669</v>
      </c>
      <c r="J97" s="677">
        <v>42865</v>
      </c>
      <c r="K97" s="675"/>
      <c r="L97" s="675"/>
      <c r="M97" s="678"/>
      <c r="N97" s="675" t="s">
        <v>1275</v>
      </c>
      <c r="O97" s="675"/>
      <c r="P97" s="675" t="s">
        <v>1276</v>
      </c>
      <c r="Q97" s="675" t="s">
        <v>1277</v>
      </c>
      <c r="R97" s="722" t="s">
        <v>1253</v>
      </c>
    </row>
    <row r="98" spans="1:18">
      <c r="A98" s="681"/>
      <c r="B98" s="682"/>
      <c r="C98" s="682"/>
      <c r="D98" s="682"/>
      <c r="E98" s="682"/>
      <c r="F98" s="682"/>
      <c r="G98" s="682"/>
      <c r="H98" s="682"/>
      <c r="I98" s="682"/>
      <c r="J98" s="682"/>
      <c r="K98" s="682"/>
      <c r="L98" s="682"/>
      <c r="M98" s="682"/>
      <c r="N98" s="682"/>
      <c r="O98" s="682"/>
      <c r="P98" s="682"/>
      <c r="Q98" s="682"/>
      <c r="R98" s="697"/>
    </row>
    <row r="99" spans="1:18" ht="15" thickBot="1">
      <c r="A99" s="683" t="s">
        <v>933</v>
      </c>
      <c r="B99" s="684"/>
      <c r="C99" s="685">
        <f>SUM(C95:C98)</f>
        <v>1</v>
      </c>
      <c r="D99" s="686">
        <f>SUM(D95:D98)</f>
        <v>0.1</v>
      </c>
      <c r="E99" s="687"/>
      <c r="F99" s="688"/>
      <c r="G99" s="687"/>
      <c r="H99" s="687"/>
      <c r="I99" s="687"/>
      <c r="J99" s="688"/>
      <c r="K99" s="687"/>
      <c r="L99" s="687"/>
      <c r="M99" s="687"/>
      <c r="N99" s="687"/>
      <c r="O99" s="687"/>
      <c r="P99" s="687"/>
      <c r="Q99" s="689"/>
      <c r="R99" s="698"/>
    </row>
    <row r="100" spans="1:18" ht="15" thickBot="1"/>
    <row r="101" spans="1:18" ht="28">
      <c r="A101" s="647" t="s">
        <v>1278</v>
      </c>
      <c r="B101" s="648"/>
      <c r="C101" s="649"/>
      <c r="D101" s="650"/>
      <c r="E101" s="651"/>
      <c r="F101" s="651"/>
      <c r="G101" s="650"/>
      <c r="H101" s="651"/>
      <c r="I101" s="651"/>
      <c r="J101" s="652"/>
      <c r="K101" s="653"/>
      <c r="L101" s="654"/>
      <c r="M101" s="651"/>
      <c r="N101" s="651"/>
      <c r="O101" s="713"/>
      <c r="P101" s="655" t="s">
        <v>1234</v>
      </c>
      <c r="Q101" s="657"/>
      <c r="R101" s="658"/>
    </row>
    <row r="102" spans="1:18">
      <c r="A102" s="659" t="s">
        <v>913</v>
      </c>
      <c r="B102" s="660" t="s">
        <v>914</v>
      </c>
      <c r="C102" s="661" t="s">
        <v>1024</v>
      </c>
      <c r="D102" s="662" t="s">
        <v>1025</v>
      </c>
      <c r="E102" s="662" t="s">
        <v>917</v>
      </c>
      <c r="F102" s="663" t="s">
        <v>918</v>
      </c>
      <c r="G102" s="662" t="s">
        <v>919</v>
      </c>
      <c r="H102" s="662" t="s">
        <v>920</v>
      </c>
      <c r="I102" s="664" t="s">
        <v>921</v>
      </c>
      <c r="J102" s="663" t="s">
        <v>922</v>
      </c>
      <c r="K102" s="665" t="s">
        <v>919</v>
      </c>
      <c r="L102" s="662" t="s">
        <v>920</v>
      </c>
      <c r="M102" s="664" t="s">
        <v>921</v>
      </c>
      <c r="N102" s="664" t="s">
        <v>923</v>
      </c>
      <c r="O102" s="666" t="s">
        <v>924</v>
      </c>
      <c r="P102" s="667" t="s">
        <v>925</v>
      </c>
      <c r="Q102" s="666" t="s">
        <v>1026</v>
      </c>
      <c r="R102" s="668" t="s">
        <v>1027</v>
      </c>
    </row>
    <row r="103" spans="1:18" ht="21">
      <c r="A103" s="669" t="s">
        <v>1235</v>
      </c>
      <c r="B103" s="670"/>
      <c r="C103" s="671"/>
      <c r="D103" s="671"/>
      <c r="E103" s="646"/>
      <c r="F103" s="646"/>
      <c r="G103" s="646"/>
      <c r="H103" s="646"/>
      <c r="I103" s="646"/>
      <c r="J103" s="646"/>
      <c r="K103" s="646"/>
      <c r="L103" s="646"/>
      <c r="M103" s="646"/>
      <c r="N103" s="646"/>
      <c r="O103" s="646"/>
      <c r="P103" s="670"/>
      <c r="Q103" s="672"/>
      <c r="R103" s="673"/>
    </row>
    <row r="104" spans="1:18" ht="24">
      <c r="A104" s="714" t="s">
        <v>1236</v>
      </c>
      <c r="B104" s="715" t="s">
        <v>1237</v>
      </c>
      <c r="C104" s="715">
        <v>1</v>
      </c>
      <c r="D104" s="716">
        <v>0.1</v>
      </c>
      <c r="E104" s="715" t="s">
        <v>1238</v>
      </c>
      <c r="F104" s="717">
        <v>42857</v>
      </c>
      <c r="G104" s="715" t="s">
        <v>1054</v>
      </c>
      <c r="H104" s="715" t="s">
        <v>1239</v>
      </c>
      <c r="I104" s="718">
        <v>0.91666666666666663</v>
      </c>
      <c r="J104" s="717">
        <v>42861</v>
      </c>
      <c r="K104" s="715" t="s">
        <v>1279</v>
      </c>
      <c r="L104" s="715"/>
      <c r="M104" s="718"/>
      <c r="N104" s="719" t="s">
        <v>1240</v>
      </c>
      <c r="O104" s="720"/>
      <c r="P104" s="720" t="s">
        <v>1241</v>
      </c>
      <c r="Q104" s="719" t="s">
        <v>1280</v>
      </c>
      <c r="R104" s="722" t="s">
        <v>1263</v>
      </c>
    </row>
    <row r="105" spans="1:18">
      <c r="A105" s="681"/>
      <c r="B105" s="682"/>
      <c r="C105" s="682"/>
      <c r="D105" s="682"/>
      <c r="E105" s="682"/>
      <c r="F105" s="682"/>
      <c r="G105" s="682"/>
      <c r="H105" s="682"/>
      <c r="I105" s="682"/>
      <c r="J105" s="682"/>
      <c r="K105" s="682"/>
      <c r="L105" s="682"/>
      <c r="M105" s="682"/>
      <c r="N105" s="682"/>
      <c r="O105" s="682"/>
      <c r="P105" s="682"/>
      <c r="Q105" s="682"/>
      <c r="R105" s="697"/>
    </row>
    <row r="106" spans="1:18" ht="15" thickBot="1">
      <c r="A106" s="683" t="s">
        <v>933</v>
      </c>
      <c r="B106" s="684"/>
      <c r="C106" s="685">
        <f>SUM(C101:C105)</f>
        <v>1</v>
      </c>
      <c r="D106" s="686">
        <f>SUM(D101:D105)</f>
        <v>0.1</v>
      </c>
      <c r="E106" s="687"/>
      <c r="F106" s="688"/>
      <c r="G106" s="687"/>
      <c r="H106" s="687"/>
      <c r="I106" s="687"/>
      <c r="J106" s="688"/>
      <c r="K106" s="687"/>
      <c r="L106" s="687"/>
      <c r="M106" s="687"/>
      <c r="N106" s="687"/>
      <c r="O106" s="687"/>
      <c r="P106" s="687"/>
      <c r="Q106" s="689"/>
      <c r="R106" s="698"/>
    </row>
  </sheetData>
  <customSheetViews>
    <customSheetView guid="{B3431D14-DA1D-42CD-AECD-DC76F932C18F}"/>
    <customSheetView guid="{D4656EEE-F1F0-44C0-BACB-E77B48D5A874}"/>
    <customSheetView guid="{BA59269D-00FA-4384-AE03-5E329FB0A2F3}"/>
    <customSheetView guid="{97C7C10C-C958-4BBD-9330-BBF29A91CAB6}">
      <selection activeCell="E9" sqref="E9"/>
    </customSheetView>
    <customSheetView guid="{EDCD6C43-2E68-E544-A819-E89E2EF03960}"/>
  </customSheetView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0" zoomScaleNormal="70" zoomScalePageLayoutView="70" workbookViewId="0">
      <selection activeCell="C12" sqref="C12"/>
    </sheetView>
  </sheetViews>
  <sheetFormatPr baseColWidth="10" defaultColWidth="8.83203125" defaultRowHeight="39.75" customHeight="1" x14ac:dyDescent="0"/>
  <cols>
    <col min="1" max="1" width="12.5" customWidth="1"/>
    <col min="2" max="2" width="34.1640625" customWidth="1"/>
    <col min="3" max="3" width="29.6640625" customWidth="1"/>
    <col min="4" max="4" width="45.1640625" customWidth="1"/>
    <col min="5" max="5" width="10.5" customWidth="1"/>
    <col min="6" max="6" width="10.33203125" customWidth="1"/>
    <col min="7" max="7" width="15.1640625" customWidth="1"/>
    <col min="9" max="9" width="16" customWidth="1"/>
    <col min="10" max="10" width="15.1640625" customWidth="1"/>
    <col min="11" max="11" width="52.6640625" customWidth="1"/>
    <col min="13" max="13" width="18.1640625" customWidth="1"/>
  </cols>
  <sheetData>
    <row r="1" spans="1:14" ht="39.75" customHeight="1" thickBot="1">
      <c r="A1" s="751" t="s">
        <v>98</v>
      </c>
      <c r="B1" s="752"/>
      <c r="C1" s="752"/>
      <c r="D1" s="752"/>
      <c r="E1" s="752"/>
      <c r="F1" s="752"/>
      <c r="G1" s="752" t="s">
        <v>99</v>
      </c>
      <c r="H1" s="752"/>
      <c r="I1" s="752"/>
      <c r="J1" s="753"/>
      <c r="K1" s="754"/>
    </row>
    <row r="2" spans="1:14" ht="39.75" customHeight="1" thickBot="1">
      <c r="A2" s="1" t="s">
        <v>2</v>
      </c>
      <c r="B2" s="2" t="s">
        <v>3</v>
      </c>
      <c r="C2" s="2" t="s">
        <v>4</v>
      </c>
      <c r="D2" s="3" t="s">
        <v>5</v>
      </c>
      <c r="E2" s="2" t="s">
        <v>6</v>
      </c>
      <c r="F2" s="2" t="s">
        <v>7</v>
      </c>
      <c r="G2" s="2" t="s">
        <v>8</v>
      </c>
      <c r="H2" s="2" t="s">
        <v>9</v>
      </c>
      <c r="I2" s="2" t="s">
        <v>10</v>
      </c>
      <c r="J2" s="2" t="s">
        <v>11</v>
      </c>
      <c r="K2" s="4" t="s">
        <v>12</v>
      </c>
      <c r="M2" s="5" t="s">
        <v>13</v>
      </c>
      <c r="N2" s="5">
        <v>55</v>
      </c>
    </row>
    <row r="3" spans="1:14" ht="39.75" customHeight="1">
      <c r="A3" s="31"/>
      <c r="B3" s="31" t="s">
        <v>100</v>
      </c>
      <c r="C3" s="31"/>
      <c r="D3" s="32"/>
      <c r="E3" s="31"/>
      <c r="F3" s="31"/>
      <c r="G3" s="31"/>
      <c r="H3" s="31"/>
      <c r="I3" s="33"/>
      <c r="J3" s="31"/>
      <c r="K3" s="31"/>
      <c r="M3" s="11" t="s">
        <v>22</v>
      </c>
      <c r="N3" s="11">
        <f>N2-N14</f>
        <v>19</v>
      </c>
    </row>
    <row r="4" spans="1:14" ht="39.75" customHeight="1">
      <c r="A4" s="6">
        <v>1</v>
      </c>
      <c r="B4" s="8" t="s">
        <v>101</v>
      </c>
      <c r="C4" s="8" t="s">
        <v>102</v>
      </c>
      <c r="D4" s="9" t="s">
        <v>103</v>
      </c>
      <c r="E4" s="8">
        <v>4</v>
      </c>
      <c r="F4" s="8">
        <v>0</v>
      </c>
      <c r="G4" s="8" t="s">
        <v>60</v>
      </c>
      <c r="H4" s="8" t="s">
        <v>104</v>
      </c>
      <c r="I4" s="10">
        <v>42861</v>
      </c>
      <c r="J4" s="8"/>
      <c r="K4" s="644"/>
      <c r="M4" t="s">
        <v>28</v>
      </c>
      <c r="N4">
        <f>SUMIFS(E:E,G:G,"CTT")</f>
        <v>25</v>
      </c>
    </row>
    <row r="5" spans="1:14" ht="39.75" customHeight="1">
      <c r="A5" s="6">
        <v>2</v>
      </c>
      <c r="B5" s="8" t="s">
        <v>105</v>
      </c>
      <c r="C5" s="8" t="s">
        <v>106</v>
      </c>
      <c r="D5" s="9" t="s">
        <v>107</v>
      </c>
      <c r="E5" s="8">
        <v>5</v>
      </c>
      <c r="F5" s="8">
        <v>0</v>
      </c>
      <c r="G5" s="8" t="s">
        <v>60</v>
      </c>
      <c r="H5" s="8" t="s">
        <v>104</v>
      </c>
      <c r="I5" s="10">
        <v>42861</v>
      </c>
      <c r="J5" s="10"/>
      <c r="K5" s="34" t="s">
        <v>108</v>
      </c>
      <c r="M5" t="s">
        <v>33</v>
      </c>
      <c r="N5">
        <f>SUMIFS(E:E,G:G,"FLU")</f>
        <v>11</v>
      </c>
    </row>
    <row r="6" spans="1:14" ht="39.75" customHeight="1">
      <c r="A6" s="6">
        <v>3</v>
      </c>
      <c r="B6" s="13" t="s">
        <v>101</v>
      </c>
      <c r="C6" s="13" t="s">
        <v>109</v>
      </c>
      <c r="D6" s="14" t="s">
        <v>110</v>
      </c>
      <c r="E6" s="13">
        <v>3</v>
      </c>
      <c r="F6" s="13">
        <v>0</v>
      </c>
      <c r="G6" s="13" t="s">
        <v>60</v>
      </c>
      <c r="H6" s="13" t="s">
        <v>104</v>
      </c>
      <c r="I6" s="15">
        <v>42861</v>
      </c>
      <c r="J6" s="13"/>
      <c r="K6" s="12"/>
      <c r="M6" t="s">
        <v>38</v>
      </c>
      <c r="N6">
        <f>SUMIFS(E:E,G:G,"JCC")</f>
        <v>0</v>
      </c>
    </row>
    <row r="7" spans="1:14" ht="39.75" customHeight="1">
      <c r="A7" s="6">
        <v>4</v>
      </c>
      <c r="B7" s="13" t="s">
        <v>113</v>
      </c>
      <c r="C7" s="13" t="s">
        <v>114</v>
      </c>
      <c r="D7" s="14" t="s">
        <v>115</v>
      </c>
      <c r="E7" s="13">
        <v>2</v>
      </c>
      <c r="F7" s="13">
        <v>0</v>
      </c>
      <c r="G7" s="13" t="s">
        <v>60</v>
      </c>
      <c r="H7" s="13" t="s">
        <v>104</v>
      </c>
      <c r="I7" s="15">
        <v>42861</v>
      </c>
      <c r="J7" s="13" t="s">
        <v>116</v>
      </c>
      <c r="K7" s="643" t="s">
        <v>117</v>
      </c>
      <c r="M7" t="s">
        <v>43</v>
      </c>
      <c r="N7">
        <f>SUMIFS(E:E,G:G,"EDI")</f>
        <v>0</v>
      </c>
    </row>
    <row r="8" spans="1:14" ht="39.75" customHeight="1">
      <c r="A8" s="6">
        <v>5</v>
      </c>
      <c r="B8" s="8" t="s">
        <v>122</v>
      </c>
      <c r="C8" s="8">
        <v>101974</v>
      </c>
      <c r="D8" s="9" t="s">
        <v>123</v>
      </c>
      <c r="E8" s="8">
        <v>6</v>
      </c>
      <c r="F8" s="8">
        <v>0</v>
      </c>
      <c r="G8" s="6" t="s">
        <v>60</v>
      </c>
      <c r="H8" s="8" t="s">
        <v>104</v>
      </c>
      <c r="I8" s="10">
        <v>42861</v>
      </c>
      <c r="J8" s="8"/>
      <c r="K8" s="6" t="s">
        <v>124</v>
      </c>
      <c r="M8" t="s">
        <v>44</v>
      </c>
      <c r="N8">
        <f>SUMIFS(E:E,G:G,"par")</f>
        <v>0</v>
      </c>
    </row>
    <row r="9" spans="1:14" ht="39.75" customHeight="1">
      <c r="A9" s="6">
        <v>6</v>
      </c>
      <c r="B9" s="8" t="s">
        <v>101</v>
      </c>
      <c r="C9" s="8" t="s">
        <v>118</v>
      </c>
      <c r="D9" s="9" t="s">
        <v>119</v>
      </c>
      <c r="E9" s="8">
        <v>5</v>
      </c>
      <c r="F9" s="8">
        <v>0</v>
      </c>
      <c r="G9" s="8" t="s">
        <v>27</v>
      </c>
      <c r="H9" s="8" t="s">
        <v>104</v>
      </c>
      <c r="I9" s="10">
        <v>42861</v>
      </c>
      <c r="J9" s="10"/>
      <c r="K9" s="6"/>
      <c r="M9" t="s">
        <v>45</v>
      </c>
      <c r="N9">
        <f>SUMIFS(E:E,G:G,"phi")</f>
        <v>0</v>
      </c>
    </row>
    <row r="10" spans="1:14" ht="39.75" customHeight="1">
      <c r="A10" s="6">
        <v>7</v>
      </c>
      <c r="B10" s="8" t="s">
        <v>101</v>
      </c>
      <c r="C10" s="8" t="s">
        <v>111</v>
      </c>
      <c r="D10" s="9" t="s">
        <v>112</v>
      </c>
      <c r="E10" s="8">
        <v>3</v>
      </c>
      <c r="F10" s="8">
        <v>0</v>
      </c>
      <c r="G10" s="8" t="s">
        <v>60</v>
      </c>
      <c r="H10" s="8" t="s">
        <v>104</v>
      </c>
      <c r="I10" s="10">
        <v>42861</v>
      </c>
      <c r="J10" s="8"/>
      <c r="K10" s="6"/>
      <c r="M10" t="s">
        <v>47</v>
      </c>
      <c r="N10">
        <f>SUMIFS(E:E,G:G,"BRK")</f>
        <v>0</v>
      </c>
    </row>
    <row r="11" spans="1:14" ht="39.75" customHeight="1">
      <c r="A11" s="6">
        <v>8</v>
      </c>
      <c r="B11" s="8" t="s">
        <v>125</v>
      </c>
      <c r="C11" s="8" t="s">
        <v>126</v>
      </c>
      <c r="D11" s="9" t="s">
        <v>127</v>
      </c>
      <c r="E11" s="8">
        <v>3</v>
      </c>
      <c r="F11" s="6">
        <v>0</v>
      </c>
      <c r="G11" s="6" t="s">
        <v>27</v>
      </c>
      <c r="H11" s="8" t="s">
        <v>104</v>
      </c>
      <c r="I11" s="10">
        <v>42861</v>
      </c>
      <c r="J11" s="8"/>
      <c r="K11" s="6"/>
      <c r="M11" s="20" t="s">
        <v>48</v>
      </c>
      <c r="N11" s="20">
        <f>SUMIFS(E:E,G:G,"SPC")</f>
        <v>0</v>
      </c>
    </row>
    <row r="12" spans="1:14" ht="39.75" customHeight="1">
      <c r="A12" s="6">
        <v>9</v>
      </c>
      <c r="B12" s="13" t="s">
        <v>999</v>
      </c>
      <c r="C12" s="13" t="s">
        <v>1000</v>
      </c>
      <c r="D12" s="14" t="s">
        <v>1001</v>
      </c>
      <c r="E12" s="13">
        <v>3</v>
      </c>
      <c r="F12" s="13">
        <v>0</v>
      </c>
      <c r="G12" s="13" t="s">
        <v>27</v>
      </c>
      <c r="H12" s="13" t="s">
        <v>104</v>
      </c>
      <c r="I12" s="15">
        <v>42861</v>
      </c>
      <c r="J12" s="13"/>
      <c r="K12" s="12"/>
      <c r="M12" s="21" t="s">
        <v>49</v>
      </c>
      <c r="N12" s="21">
        <f>SUMIFS(E:E,G:G,"H")</f>
        <v>0</v>
      </c>
    </row>
    <row r="13" spans="1:14" ht="39.75" customHeight="1">
      <c r="A13" s="6">
        <v>10</v>
      </c>
      <c r="B13" s="8" t="s">
        <v>101</v>
      </c>
      <c r="C13" s="8" t="s">
        <v>120</v>
      </c>
      <c r="D13" s="9" t="s">
        <v>121</v>
      </c>
      <c r="E13" s="8">
        <v>2</v>
      </c>
      <c r="F13" s="8">
        <v>0</v>
      </c>
      <c r="G13" s="6" t="s">
        <v>60</v>
      </c>
      <c r="H13" s="8" t="s">
        <v>104</v>
      </c>
      <c r="I13" s="10">
        <v>42861</v>
      </c>
      <c r="J13" s="8"/>
      <c r="K13" s="30"/>
      <c r="M13" s="21"/>
      <c r="N13" s="21"/>
    </row>
    <row r="14" spans="1:14" ht="39.75" customHeight="1">
      <c r="A14" s="12"/>
      <c r="B14" s="13"/>
      <c r="C14" s="13"/>
      <c r="D14" s="14"/>
      <c r="E14" s="29">
        <f>SUM(E4:E13)</f>
        <v>36</v>
      </c>
      <c r="F14" s="13"/>
      <c r="G14" s="13"/>
      <c r="H14" s="13"/>
      <c r="I14" s="13"/>
      <c r="J14" s="13"/>
      <c r="K14" s="12"/>
      <c r="M14" s="22" t="s">
        <v>50</v>
      </c>
      <c r="N14" s="22">
        <f>SUM(M4:N12)</f>
        <v>36</v>
      </c>
    </row>
    <row r="15" spans="1:14" ht="39.75" customHeight="1">
      <c r="A15" s="12"/>
      <c r="B15" s="13"/>
      <c r="C15" s="13"/>
      <c r="D15" s="14"/>
      <c r="E15" s="13"/>
      <c r="F15" s="13"/>
      <c r="G15" s="13"/>
      <c r="H15" s="13"/>
      <c r="I15" s="13"/>
      <c r="J15" s="13"/>
      <c r="K15" s="30"/>
    </row>
    <row r="16" spans="1:14" ht="39.75" customHeight="1">
      <c r="A16" s="6"/>
      <c r="B16" s="8"/>
      <c r="C16" s="8"/>
      <c r="D16" s="9"/>
      <c r="E16" s="8"/>
      <c r="F16" s="8"/>
      <c r="G16" s="8"/>
      <c r="H16" s="8"/>
      <c r="I16" s="10"/>
      <c r="J16" s="8"/>
      <c r="K16" s="30"/>
      <c r="M16" t="s">
        <v>128</v>
      </c>
    </row>
    <row r="17" spans="1:13" ht="39.75" customHeight="1">
      <c r="A17" s="35"/>
      <c r="B17" s="35" t="s">
        <v>129</v>
      </c>
      <c r="C17" s="35" t="s">
        <v>1002</v>
      </c>
      <c r="D17" s="36"/>
      <c r="E17" s="35"/>
      <c r="F17" s="35"/>
      <c r="G17" s="35"/>
      <c r="H17" s="35"/>
      <c r="I17" s="35"/>
      <c r="J17" s="35"/>
      <c r="K17" s="35"/>
      <c r="M17" t="s">
        <v>1284</v>
      </c>
    </row>
    <row r="18" spans="1:13" ht="39.75" customHeight="1">
      <c r="A18" s="6"/>
      <c r="B18" s="8"/>
      <c r="C18" s="8"/>
      <c r="D18" s="9"/>
      <c r="E18" s="8"/>
      <c r="F18" s="8"/>
      <c r="G18" s="6"/>
      <c r="H18" s="8"/>
      <c r="I18" s="10"/>
      <c r="J18" s="8"/>
      <c r="K18" s="30"/>
    </row>
    <row r="19" spans="1:13" ht="39.75" customHeight="1">
      <c r="A19" s="6"/>
      <c r="B19" s="732"/>
      <c r="C19" s="732"/>
      <c r="D19" s="733"/>
      <c r="E19" s="732"/>
      <c r="F19" s="732"/>
      <c r="G19" s="732"/>
      <c r="H19" s="732"/>
      <c r="I19" s="734"/>
      <c r="J19" s="734"/>
      <c r="K19" s="6"/>
    </row>
    <row r="20" spans="1:13" ht="39.75" customHeight="1">
      <c r="A20" s="6"/>
      <c r="B20" s="8"/>
      <c r="C20" s="8"/>
      <c r="D20" s="9"/>
      <c r="E20" s="8"/>
      <c r="F20" s="8"/>
      <c r="G20" s="8"/>
      <c r="H20" s="8"/>
      <c r="I20" s="10"/>
      <c r="J20" s="10"/>
      <c r="K20" s="6"/>
    </row>
    <row r="21" spans="1:13" ht="39.75" customHeight="1">
      <c r="A21" s="6"/>
      <c r="B21" s="8"/>
      <c r="C21" s="8"/>
      <c r="D21" s="9"/>
      <c r="E21" s="8"/>
      <c r="F21" s="8"/>
      <c r="G21" s="8"/>
      <c r="H21" s="8"/>
      <c r="I21" s="10"/>
      <c r="K21" s="10"/>
    </row>
    <row r="22" spans="1:13" ht="39.75" customHeight="1">
      <c r="A22" s="6"/>
      <c r="B22" s="8"/>
      <c r="C22" s="8"/>
      <c r="D22" s="9"/>
      <c r="E22" s="8"/>
      <c r="F22" s="8"/>
      <c r="G22" s="52"/>
      <c r="H22" s="8"/>
      <c r="I22" s="53"/>
      <c r="J22" s="53"/>
      <c r="K22" s="6"/>
    </row>
    <row r="23" spans="1:13" ht="39.75" customHeight="1">
      <c r="A23" s="6"/>
      <c r="B23" s="8"/>
      <c r="C23" s="8"/>
      <c r="D23" s="9"/>
      <c r="E23" s="8"/>
      <c r="F23" s="8"/>
      <c r="G23" s="6"/>
      <c r="H23" s="8"/>
      <c r="I23" s="8"/>
      <c r="J23" s="8"/>
      <c r="K23" s="6"/>
    </row>
    <row r="24" spans="1:13" ht="39.75" customHeight="1">
      <c r="A24" s="6"/>
      <c r="B24" s="8"/>
      <c r="C24" s="8"/>
      <c r="D24" s="9"/>
      <c r="E24" s="8"/>
      <c r="F24" s="8"/>
      <c r="G24" s="6"/>
      <c r="H24" s="8"/>
      <c r="I24" s="8"/>
      <c r="J24" s="8"/>
      <c r="K24" s="6"/>
    </row>
    <row r="25" spans="1:13" ht="39.75" customHeight="1">
      <c r="A25" s="6"/>
      <c r="B25" s="8"/>
      <c r="C25" s="8"/>
      <c r="D25" s="9"/>
      <c r="E25" s="8"/>
      <c r="F25" s="8"/>
      <c r="G25" s="6"/>
      <c r="H25" s="8"/>
      <c r="I25" s="8"/>
      <c r="J25" s="8"/>
      <c r="K25" s="6"/>
    </row>
    <row r="26" spans="1:13" ht="39.75" customHeight="1">
      <c r="A26" s="12"/>
      <c r="B26" s="13"/>
      <c r="C26" s="13"/>
      <c r="D26" s="14"/>
      <c r="E26" s="13"/>
      <c r="F26" s="13"/>
      <c r="G26" s="13"/>
      <c r="H26" s="13"/>
      <c r="I26" s="13"/>
      <c r="J26" s="13"/>
      <c r="K26" s="12"/>
    </row>
    <row r="27" spans="1:13" ht="39.75" customHeight="1">
      <c r="A27" s="6"/>
      <c r="B27" s="8"/>
      <c r="C27" s="8"/>
      <c r="D27" s="9"/>
      <c r="E27" s="8"/>
      <c r="F27" s="8"/>
      <c r="G27" s="6"/>
      <c r="H27" s="8"/>
      <c r="I27" s="8"/>
      <c r="J27" s="8"/>
      <c r="K27" s="6"/>
    </row>
    <row r="28" spans="1:13" ht="39.75" customHeight="1">
      <c r="A28" s="6"/>
      <c r="B28" s="8"/>
      <c r="C28" s="8"/>
      <c r="D28" s="9"/>
      <c r="E28" s="8"/>
      <c r="F28" s="8"/>
      <c r="G28" s="8"/>
      <c r="H28" s="8"/>
      <c r="I28" s="10"/>
      <c r="J28" s="10"/>
      <c r="K28" s="6"/>
    </row>
    <row r="29" spans="1:13" ht="39.75" customHeight="1">
      <c r="A29" s="12"/>
      <c r="B29" s="13"/>
      <c r="C29" s="13"/>
      <c r="D29" s="14"/>
      <c r="E29" s="13"/>
      <c r="F29" s="13"/>
      <c r="G29" s="13"/>
      <c r="H29" s="13"/>
      <c r="I29" s="13"/>
      <c r="J29" s="13"/>
      <c r="K29" s="12"/>
    </row>
    <row r="30" spans="1:13" ht="39.75" customHeight="1">
      <c r="A30" s="12"/>
      <c r="B30" s="13"/>
      <c r="C30" s="13"/>
      <c r="D30" s="14"/>
      <c r="E30" s="13"/>
      <c r="F30" s="13"/>
      <c r="G30" s="13"/>
      <c r="H30" s="13"/>
      <c r="I30" s="13"/>
      <c r="J30" s="13"/>
      <c r="K30" s="12"/>
    </row>
  </sheetData>
  <customSheetViews>
    <customSheetView guid="{B3431D14-DA1D-42CD-AECD-DC76F932C18F}" scale="70">
      <selection activeCell="I12" sqref="I12"/>
    </customSheetView>
    <customSheetView guid="{D4656EEE-F1F0-44C0-BACB-E77B48D5A874}" scale="80" topLeftCell="A7">
      <selection activeCell="D20" sqref="D20"/>
    </customSheetView>
    <customSheetView guid="{BA59269D-00FA-4384-AE03-5E329FB0A2F3}" scale="80" topLeftCell="A4">
      <selection activeCell="D15" sqref="D15"/>
    </customSheetView>
    <customSheetView guid="{97C7C10C-C958-4BBD-9330-BBF29A91CAB6}" scale="80">
      <selection activeCell="J14" sqref="J14"/>
    </customSheetView>
    <customSheetView guid="{7D60AAE2-A0A1-41DC-9D9C-F6707F914EC6}" scale="80">
      <selection activeCell="B20" sqref="B20"/>
    </customSheetView>
    <customSheetView guid="{EDCD6C43-2E68-E544-A819-E89E2EF03960}" scale="70">
      <selection activeCell="C12" sqref="C12"/>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topLeftCell="A3" zoomScale="80" zoomScaleNormal="80" zoomScalePageLayoutView="80" workbookViewId="0">
      <selection activeCell="A11" sqref="A11:XFD11"/>
    </sheetView>
  </sheetViews>
  <sheetFormatPr baseColWidth="10" defaultColWidth="8.83203125" defaultRowHeight="31.5" customHeight="1" x14ac:dyDescent="0"/>
  <cols>
    <col min="2" max="2" width="23.5" customWidth="1"/>
    <col min="3" max="3" width="33.83203125" customWidth="1"/>
    <col min="4" max="4" width="40.83203125" customWidth="1"/>
    <col min="5" max="5" width="10.5" customWidth="1"/>
    <col min="6" max="6" width="10.33203125" customWidth="1"/>
    <col min="7" max="7" width="15.1640625" customWidth="1"/>
    <col min="8" max="8" width="17.5" customWidth="1"/>
    <col min="9" max="9" width="16" customWidth="1"/>
    <col min="10" max="10" width="15.1640625" customWidth="1"/>
    <col min="11" max="11" width="41.83203125" customWidth="1"/>
    <col min="13" max="13" width="18.1640625" customWidth="1"/>
  </cols>
  <sheetData>
    <row r="1" spans="1:17" ht="39.75" customHeight="1" thickBot="1">
      <c r="A1" s="747" t="s">
        <v>98</v>
      </c>
      <c r="B1" s="748"/>
      <c r="C1" s="748"/>
      <c r="D1" s="748"/>
      <c r="E1" s="748"/>
      <c r="F1" s="748"/>
      <c r="G1" s="748" t="s">
        <v>150</v>
      </c>
      <c r="H1" s="748"/>
      <c r="I1" s="748"/>
      <c r="J1" s="749"/>
      <c r="K1" s="750"/>
    </row>
    <row r="2" spans="1:17" ht="31.5" customHeight="1" thickBot="1">
      <c r="A2" s="1" t="s">
        <v>2</v>
      </c>
      <c r="B2" s="2" t="s">
        <v>3</v>
      </c>
      <c r="C2" s="2" t="s">
        <v>4</v>
      </c>
      <c r="D2" s="3" t="s">
        <v>5</v>
      </c>
      <c r="E2" s="2" t="s">
        <v>6</v>
      </c>
      <c r="F2" s="2" t="s">
        <v>7</v>
      </c>
      <c r="G2" s="2" t="s">
        <v>8</v>
      </c>
      <c r="H2" s="2" t="s">
        <v>9</v>
      </c>
      <c r="I2" s="2" t="s">
        <v>10</v>
      </c>
      <c r="J2" s="2" t="s">
        <v>11</v>
      </c>
      <c r="K2" s="4" t="s">
        <v>12</v>
      </c>
      <c r="M2" s="5" t="s">
        <v>13</v>
      </c>
      <c r="N2" s="5">
        <v>55</v>
      </c>
    </row>
    <row r="3" spans="1:17" ht="31.5" customHeight="1">
      <c r="A3" s="41"/>
      <c r="B3" s="41" t="s">
        <v>225</v>
      </c>
      <c r="C3" s="41" t="s">
        <v>179</v>
      </c>
      <c r="D3" s="42"/>
      <c r="E3" s="41"/>
      <c r="F3" s="41"/>
      <c r="G3" s="41"/>
      <c r="H3" s="41"/>
      <c r="I3" s="43"/>
      <c r="J3" s="41"/>
      <c r="K3" s="41" t="s">
        <v>226</v>
      </c>
      <c r="M3" s="11" t="s">
        <v>22</v>
      </c>
      <c r="N3" s="11">
        <f>N2-N13</f>
        <v>3</v>
      </c>
    </row>
    <row r="4" spans="1:17" ht="31.5" customHeight="1">
      <c r="A4" s="12">
        <v>1</v>
      </c>
      <c r="B4" s="13" t="s">
        <v>101</v>
      </c>
      <c r="C4" s="13" t="s">
        <v>227</v>
      </c>
      <c r="D4" s="14" t="s">
        <v>228</v>
      </c>
      <c r="E4" s="13">
        <v>2</v>
      </c>
      <c r="F4" s="13">
        <v>1</v>
      </c>
      <c r="G4" s="13" t="s">
        <v>60</v>
      </c>
      <c r="H4" s="45" t="s">
        <v>179</v>
      </c>
      <c r="I4" s="15">
        <v>42861</v>
      </c>
      <c r="J4" s="13" t="s">
        <v>145</v>
      </c>
      <c r="K4" s="12" t="s">
        <v>229</v>
      </c>
      <c r="M4" t="s">
        <v>28</v>
      </c>
      <c r="N4">
        <f>SUMIFS(E:E,G:G,"CTT")</f>
        <v>15</v>
      </c>
    </row>
    <row r="5" spans="1:17" ht="31.5" customHeight="1">
      <c r="A5" s="6">
        <v>2</v>
      </c>
      <c r="B5" s="8" t="s">
        <v>101</v>
      </c>
      <c r="C5" s="8" t="s">
        <v>230</v>
      </c>
      <c r="D5" s="9" t="s">
        <v>231</v>
      </c>
      <c r="E5" s="8">
        <v>3</v>
      </c>
      <c r="F5" s="8">
        <v>1</v>
      </c>
      <c r="G5" s="8" t="s">
        <v>60</v>
      </c>
      <c r="H5" s="44" t="s">
        <v>194</v>
      </c>
      <c r="I5" s="10">
        <v>42861</v>
      </c>
      <c r="J5" s="8" t="s">
        <v>145</v>
      </c>
      <c r="K5" s="6"/>
      <c r="M5" t="s">
        <v>33</v>
      </c>
      <c r="N5">
        <f>SUMIFS(E:E,G:G,"FLU")</f>
        <v>0</v>
      </c>
    </row>
    <row r="6" spans="1:17" ht="31.5" customHeight="1">
      <c r="A6" s="12">
        <v>3</v>
      </c>
      <c r="B6" s="13" t="s">
        <v>132</v>
      </c>
      <c r="C6" s="13" t="s">
        <v>232</v>
      </c>
      <c r="D6" s="37" t="s">
        <v>233</v>
      </c>
      <c r="E6" s="13">
        <v>3</v>
      </c>
      <c r="F6" s="13">
        <v>1</v>
      </c>
      <c r="G6" s="13" t="s">
        <v>60</v>
      </c>
      <c r="H6" s="13" t="s">
        <v>179</v>
      </c>
      <c r="I6" s="15">
        <v>42861</v>
      </c>
      <c r="J6" s="13" t="s">
        <v>234</v>
      </c>
      <c r="K6" s="12"/>
      <c r="M6" t="s">
        <v>38</v>
      </c>
      <c r="N6">
        <f>SUMIFS(E:E,G:G,"JCC")</f>
        <v>27</v>
      </c>
    </row>
    <row r="7" spans="1:17" ht="31.5" customHeight="1">
      <c r="A7" s="6">
        <v>4</v>
      </c>
      <c r="B7" s="8" t="s">
        <v>235</v>
      </c>
      <c r="C7" s="13">
        <v>10382</v>
      </c>
      <c r="D7" s="14" t="s">
        <v>236</v>
      </c>
      <c r="E7" s="13">
        <v>6</v>
      </c>
      <c r="F7" s="13">
        <v>2</v>
      </c>
      <c r="G7" s="13" t="s">
        <v>18</v>
      </c>
      <c r="H7" s="44" t="s">
        <v>194</v>
      </c>
      <c r="I7" s="15">
        <v>42861</v>
      </c>
      <c r="J7" s="13" t="s">
        <v>237</v>
      </c>
      <c r="K7" s="25" t="s">
        <v>238</v>
      </c>
      <c r="M7" t="s">
        <v>43</v>
      </c>
      <c r="N7">
        <f>SUMIFS(E:E,G:G,"EDI")</f>
        <v>0</v>
      </c>
    </row>
    <row r="8" spans="1:17" ht="31.5" customHeight="1">
      <c r="A8" s="12">
        <v>5</v>
      </c>
      <c r="B8" s="8" t="s">
        <v>132</v>
      </c>
      <c r="C8" s="8" t="s">
        <v>239</v>
      </c>
      <c r="D8" s="9" t="s">
        <v>240</v>
      </c>
      <c r="E8" s="8">
        <v>4</v>
      </c>
      <c r="F8" s="8">
        <v>1</v>
      </c>
      <c r="G8" s="8" t="s">
        <v>60</v>
      </c>
      <c r="H8" s="8" t="s">
        <v>179</v>
      </c>
      <c r="I8" s="10">
        <v>42861</v>
      </c>
      <c r="J8" s="10" t="s">
        <v>241</v>
      </c>
      <c r="K8" s="6"/>
      <c r="M8" t="s">
        <v>44</v>
      </c>
      <c r="N8">
        <f>SUMIFS(E:E,G:G,"par")</f>
        <v>0</v>
      </c>
    </row>
    <row r="9" spans="1:17" ht="31.5" customHeight="1">
      <c r="A9" s="6">
        <v>6</v>
      </c>
      <c r="B9" s="8" t="s">
        <v>132</v>
      </c>
      <c r="C9" s="8" t="s">
        <v>242</v>
      </c>
      <c r="D9" s="9" t="s">
        <v>243</v>
      </c>
      <c r="E9" s="8">
        <v>4</v>
      </c>
      <c r="F9" s="8">
        <v>1</v>
      </c>
      <c r="G9" s="8" t="s">
        <v>18</v>
      </c>
      <c r="H9" s="8" t="s">
        <v>179</v>
      </c>
      <c r="I9" s="10">
        <v>42861</v>
      </c>
      <c r="J9" s="10" t="s">
        <v>244</v>
      </c>
      <c r="K9" s="6"/>
      <c r="M9" t="s">
        <v>45</v>
      </c>
      <c r="N9">
        <f>SUMIFS(E:E,G:G,"phi")</f>
        <v>0</v>
      </c>
    </row>
    <row r="10" spans="1:17" ht="31.5" customHeight="1">
      <c r="A10" s="12">
        <v>7</v>
      </c>
      <c r="B10" s="13" t="s">
        <v>245</v>
      </c>
      <c r="C10" s="13" t="s">
        <v>246</v>
      </c>
      <c r="D10" s="14" t="s">
        <v>247</v>
      </c>
      <c r="E10" s="13">
        <v>3</v>
      </c>
      <c r="F10" s="13">
        <v>3</v>
      </c>
      <c r="G10" s="13" t="s">
        <v>60</v>
      </c>
      <c r="H10" s="13" t="s">
        <v>179</v>
      </c>
      <c r="I10" s="15">
        <v>42861</v>
      </c>
      <c r="J10" s="13" t="s">
        <v>248</v>
      </c>
      <c r="K10" s="56" t="s">
        <v>249</v>
      </c>
      <c r="M10" t="s">
        <v>47</v>
      </c>
      <c r="N10">
        <f>SUMIFS(E:E,G:G,"BRK")</f>
        <v>10</v>
      </c>
    </row>
    <row r="11" spans="1:17" ht="31.5" customHeight="1">
      <c r="A11" s="12">
        <v>8</v>
      </c>
      <c r="B11" s="8" t="s">
        <v>101</v>
      </c>
      <c r="C11" s="8" t="s">
        <v>250</v>
      </c>
      <c r="D11" s="9" t="s">
        <v>251</v>
      </c>
      <c r="E11" s="8">
        <v>4</v>
      </c>
      <c r="F11" s="8">
        <v>2</v>
      </c>
      <c r="G11" s="8" t="s">
        <v>160</v>
      </c>
      <c r="H11" s="45" t="s">
        <v>179</v>
      </c>
      <c r="I11" s="15">
        <v>42861</v>
      </c>
      <c r="J11" s="13" t="s">
        <v>145</v>
      </c>
      <c r="K11" s="6"/>
      <c r="M11" s="21" t="s">
        <v>49</v>
      </c>
      <c r="N11" s="21">
        <f>SUMIFS(E:E,G:G,"H")</f>
        <v>0</v>
      </c>
    </row>
    <row r="12" spans="1:17" ht="31.5" customHeight="1">
      <c r="A12" s="12">
        <v>9</v>
      </c>
      <c r="B12" s="8" t="s">
        <v>101</v>
      </c>
      <c r="C12" s="8" t="s">
        <v>252</v>
      </c>
      <c r="D12" s="9" t="s">
        <v>253</v>
      </c>
      <c r="E12" s="8">
        <v>2</v>
      </c>
      <c r="F12" s="8">
        <v>1</v>
      </c>
      <c r="G12" s="6" t="s">
        <v>160</v>
      </c>
      <c r="H12" s="8" t="s">
        <v>179</v>
      </c>
      <c r="I12" s="10">
        <v>42861</v>
      </c>
      <c r="J12" s="8" t="s">
        <v>145</v>
      </c>
      <c r="K12" s="6" t="s">
        <v>254</v>
      </c>
      <c r="M12" s="21"/>
      <c r="N12" s="21"/>
      <c r="Q12" s="49"/>
    </row>
    <row r="13" spans="1:17" ht="31.5" customHeight="1">
      <c r="A13" s="12">
        <v>10</v>
      </c>
      <c r="B13" s="8" t="s">
        <v>101</v>
      </c>
      <c r="C13" s="8" t="s">
        <v>255</v>
      </c>
      <c r="D13" s="9" t="s">
        <v>256</v>
      </c>
      <c r="E13" s="8">
        <v>3</v>
      </c>
      <c r="F13" s="8">
        <v>1</v>
      </c>
      <c r="G13" s="8" t="s">
        <v>160</v>
      </c>
      <c r="H13" s="8" t="s">
        <v>179</v>
      </c>
      <c r="I13" s="10">
        <v>42861</v>
      </c>
      <c r="J13" s="10" t="s">
        <v>145</v>
      </c>
      <c r="K13" s="6"/>
      <c r="M13" s="22" t="s">
        <v>50</v>
      </c>
      <c r="N13" s="22">
        <f>SUM(M4:N11)</f>
        <v>52</v>
      </c>
      <c r="Q13" s="50"/>
    </row>
    <row r="14" spans="1:17" ht="31.5" customHeight="1">
      <c r="A14" s="12">
        <v>11</v>
      </c>
      <c r="B14" s="8" t="s">
        <v>101</v>
      </c>
      <c r="C14" s="8" t="s">
        <v>257</v>
      </c>
      <c r="D14" s="9" t="s">
        <v>258</v>
      </c>
      <c r="E14" s="8">
        <v>4</v>
      </c>
      <c r="F14" s="8">
        <v>1</v>
      </c>
      <c r="G14" s="8" t="s">
        <v>160</v>
      </c>
      <c r="H14" s="8" t="s">
        <v>179</v>
      </c>
      <c r="I14" s="10">
        <v>42861</v>
      </c>
      <c r="J14" s="10" t="s">
        <v>145</v>
      </c>
      <c r="K14" s="8"/>
    </row>
    <row r="15" spans="1:17" ht="31.5" customHeight="1">
      <c r="A15" s="12">
        <v>12</v>
      </c>
      <c r="B15" s="8" t="s">
        <v>101</v>
      </c>
      <c r="C15" s="8" t="s">
        <v>259</v>
      </c>
      <c r="D15" s="9" t="s">
        <v>260</v>
      </c>
      <c r="E15" s="8">
        <v>5</v>
      </c>
      <c r="F15" s="8">
        <v>2</v>
      </c>
      <c r="G15" s="8" t="s">
        <v>160</v>
      </c>
      <c r="H15" s="44" t="s">
        <v>194</v>
      </c>
      <c r="I15" s="10">
        <v>42861</v>
      </c>
      <c r="J15" s="10" t="s">
        <v>145</v>
      </c>
      <c r="K15" s="8"/>
      <c r="M15" s="49" t="s">
        <v>173</v>
      </c>
    </row>
    <row r="16" spans="1:17" ht="31.5" customHeight="1">
      <c r="A16" s="12">
        <v>13</v>
      </c>
      <c r="B16" s="8" t="s">
        <v>101</v>
      </c>
      <c r="C16" s="8" t="s">
        <v>261</v>
      </c>
      <c r="D16" s="9" t="s">
        <v>262</v>
      </c>
      <c r="E16" s="8">
        <v>2</v>
      </c>
      <c r="F16" s="8">
        <v>1</v>
      </c>
      <c r="G16" s="8" t="s">
        <v>160</v>
      </c>
      <c r="H16" s="8" t="s">
        <v>179</v>
      </c>
      <c r="I16" s="10">
        <v>42861</v>
      </c>
      <c r="J16" s="10" t="s">
        <v>145</v>
      </c>
      <c r="K16" s="8"/>
      <c r="M16" s="50" t="s">
        <v>181</v>
      </c>
    </row>
    <row r="17" spans="1:11" ht="31.5" customHeight="1">
      <c r="A17" s="12">
        <v>14</v>
      </c>
      <c r="B17" s="8" t="s">
        <v>101</v>
      </c>
      <c r="C17" s="13" t="s">
        <v>263</v>
      </c>
      <c r="D17" s="14" t="s">
        <v>264</v>
      </c>
      <c r="E17" s="13">
        <v>1</v>
      </c>
      <c r="F17" s="13">
        <v>1</v>
      </c>
      <c r="G17" s="13" t="s">
        <v>160</v>
      </c>
      <c r="H17" s="8" t="s">
        <v>179</v>
      </c>
      <c r="I17" s="10">
        <v>42861</v>
      </c>
      <c r="J17" s="10" t="s">
        <v>145</v>
      </c>
      <c r="K17" s="12"/>
    </row>
    <row r="18" spans="1:11" ht="31.5" customHeight="1">
      <c r="A18" s="12">
        <v>15</v>
      </c>
      <c r="B18" s="8" t="s">
        <v>101</v>
      </c>
      <c r="C18" s="8" t="s">
        <v>272</v>
      </c>
      <c r="D18" s="9" t="s">
        <v>273</v>
      </c>
      <c r="E18" s="8">
        <v>3</v>
      </c>
      <c r="F18" s="8">
        <v>1</v>
      </c>
      <c r="G18" s="8" t="s">
        <v>160</v>
      </c>
      <c r="H18" s="8" t="s">
        <v>179</v>
      </c>
      <c r="I18" s="10">
        <v>42861</v>
      </c>
      <c r="J18" s="10" t="s">
        <v>145</v>
      </c>
      <c r="K18" s="8"/>
    </row>
    <row r="19" spans="1:11" ht="31.5" customHeight="1">
      <c r="A19" s="12">
        <v>16</v>
      </c>
      <c r="B19" s="55" t="s">
        <v>462</v>
      </c>
      <c r="C19" s="55" t="s">
        <v>463</v>
      </c>
      <c r="D19" s="55" t="s">
        <v>464</v>
      </c>
      <c r="E19" s="13">
        <v>3</v>
      </c>
      <c r="F19" s="13">
        <v>1</v>
      </c>
      <c r="G19" s="55" t="s">
        <v>160</v>
      </c>
      <c r="H19" s="55" t="s">
        <v>179</v>
      </c>
      <c r="I19" s="10">
        <v>42861</v>
      </c>
      <c r="J19" s="10" t="s">
        <v>465</v>
      </c>
      <c r="K19" s="8"/>
    </row>
    <row r="20" spans="1:11" ht="31.5" customHeight="1">
      <c r="A20" s="8"/>
      <c r="B20" s="8"/>
      <c r="C20" s="8"/>
      <c r="D20" s="9"/>
      <c r="E20" s="47"/>
      <c r="F20" s="8"/>
      <c r="G20" s="8"/>
      <c r="H20" s="18"/>
      <c r="I20" s="10"/>
      <c r="J20" s="10"/>
      <c r="K20" s="8"/>
    </row>
    <row r="21" spans="1:11" ht="31.5" customHeight="1">
      <c r="A21" s="8"/>
      <c r="B21" s="8"/>
      <c r="C21" s="8"/>
      <c r="D21" s="9"/>
      <c r="E21" s="8"/>
      <c r="F21" s="8"/>
      <c r="G21" s="8"/>
      <c r="H21" s="18"/>
      <c r="I21" s="10"/>
      <c r="J21" s="10"/>
      <c r="K21" s="8"/>
    </row>
    <row r="22" spans="1:11" ht="31.5" customHeight="1">
      <c r="A22" s="8"/>
      <c r="B22" s="8"/>
      <c r="C22" s="8"/>
      <c r="D22" s="9"/>
      <c r="E22" s="18">
        <f>SUM(E4:E21)</f>
        <v>52</v>
      </c>
      <c r="F22" s="18">
        <f>SUM(F4:F21)</f>
        <v>21</v>
      </c>
      <c r="G22" s="8"/>
      <c r="H22" s="18"/>
      <c r="I22" s="58"/>
      <c r="J22" s="10"/>
      <c r="K22" s="8"/>
    </row>
    <row r="23" spans="1:11" ht="31.5" customHeight="1">
      <c r="A23" s="8"/>
      <c r="B23" s="8"/>
      <c r="C23" s="8"/>
      <c r="D23" s="9"/>
      <c r="E23" s="8"/>
      <c r="F23" s="8"/>
      <c r="G23" s="8"/>
      <c r="H23" s="8"/>
      <c r="I23" s="10"/>
      <c r="J23" s="10"/>
      <c r="K23" s="8"/>
    </row>
  </sheetData>
  <customSheetViews>
    <customSheetView guid="{B3431D14-DA1D-42CD-AECD-DC76F932C18F}" scale="80">
      <selection activeCell="D22" sqref="D22"/>
    </customSheetView>
    <customSheetView guid="{D4656EEE-F1F0-44C0-BACB-E77B48D5A874}" scale="80" topLeftCell="A7">
      <selection activeCell="C26" sqref="C26"/>
    </customSheetView>
    <customSheetView guid="{BA59269D-00FA-4384-AE03-5E329FB0A2F3}" scale="80">
      <selection activeCell="C26" sqref="C26"/>
    </customSheetView>
    <customSheetView guid="{97C7C10C-C958-4BBD-9330-BBF29A91CAB6}" scale="80">
      <selection activeCell="C23" sqref="C23"/>
    </customSheetView>
    <customSheetView guid="{7D60AAE2-A0A1-41DC-9D9C-F6707F914EC6}" scale="80">
      <selection activeCell="C23" sqref="C23"/>
    </customSheetView>
    <customSheetView guid="{EDCD6C43-2E68-E544-A819-E89E2EF03960}" scale="80" topLeftCell="A7">
      <selection activeCell="D22" sqref="D22"/>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topLeftCell="A10" zoomScale="80" zoomScaleNormal="80" zoomScalePageLayoutView="80" workbookViewId="0">
      <selection activeCell="C28" sqref="C28"/>
    </sheetView>
  </sheetViews>
  <sheetFormatPr baseColWidth="10" defaultColWidth="8.83203125" defaultRowHeight="37.5" customHeight="1" x14ac:dyDescent="0"/>
  <cols>
    <col min="1" max="1" width="12.1640625" customWidth="1"/>
    <col min="2" max="2" width="27.5" customWidth="1"/>
    <col min="3" max="3" width="33.83203125" customWidth="1"/>
    <col min="4" max="4" width="36.6640625" customWidth="1"/>
    <col min="5" max="5" width="10.5" customWidth="1"/>
    <col min="6" max="6" width="10.33203125" customWidth="1"/>
    <col min="7" max="7" width="15.1640625" customWidth="1"/>
    <col min="8" max="8" width="17.5" customWidth="1"/>
    <col min="9" max="9" width="16" customWidth="1"/>
    <col min="10" max="10" width="15.1640625" customWidth="1"/>
    <col min="11" max="11" width="45.1640625" customWidth="1"/>
    <col min="13" max="13" width="18.1640625" customWidth="1"/>
  </cols>
  <sheetData>
    <row r="1" spans="1:14" ht="37.5" customHeight="1" thickBot="1">
      <c r="A1" s="747" t="s">
        <v>98</v>
      </c>
      <c r="B1" s="748"/>
      <c r="C1" s="748"/>
      <c r="D1" s="748"/>
      <c r="E1" s="748"/>
      <c r="F1" s="748"/>
      <c r="G1" s="748" t="s">
        <v>150</v>
      </c>
      <c r="H1" s="748"/>
      <c r="I1" s="748"/>
      <c r="J1" s="749"/>
      <c r="K1" s="750"/>
    </row>
    <row r="2" spans="1:14" ht="37.5" customHeight="1" thickBot="1">
      <c r="A2" s="1" t="s">
        <v>2</v>
      </c>
      <c r="B2" s="2" t="s">
        <v>3</v>
      </c>
      <c r="C2" s="2" t="s">
        <v>4</v>
      </c>
      <c r="D2" s="3" t="s">
        <v>5</v>
      </c>
      <c r="E2" s="2" t="s">
        <v>6</v>
      </c>
      <c r="F2" s="2" t="s">
        <v>7</v>
      </c>
      <c r="G2" s="2" t="s">
        <v>8</v>
      </c>
      <c r="H2" s="2" t="s">
        <v>9</v>
      </c>
      <c r="I2" s="2" t="s">
        <v>10</v>
      </c>
      <c r="J2" s="2" t="s">
        <v>11</v>
      </c>
      <c r="K2" s="4" t="s">
        <v>12</v>
      </c>
      <c r="M2" s="5" t="s">
        <v>13</v>
      </c>
      <c r="N2" s="5">
        <v>57</v>
      </c>
    </row>
    <row r="3" spans="1:14" ht="37.5" customHeight="1">
      <c r="A3" s="41"/>
      <c r="B3" s="41" t="s">
        <v>171</v>
      </c>
      <c r="C3" s="41" t="s">
        <v>172</v>
      </c>
      <c r="D3" s="42"/>
      <c r="E3" s="41"/>
      <c r="F3" s="41"/>
      <c r="G3" s="41"/>
      <c r="H3" s="41"/>
      <c r="I3" s="43"/>
      <c r="J3" s="41"/>
      <c r="K3" s="41"/>
      <c r="M3" s="11" t="s">
        <v>22</v>
      </c>
      <c r="N3" s="11">
        <f>N2-N14</f>
        <v>15</v>
      </c>
    </row>
    <row r="4" spans="1:14" ht="37.5" customHeight="1">
      <c r="A4" s="19" t="s">
        <v>174</v>
      </c>
      <c r="B4" s="8" t="s">
        <v>175</v>
      </c>
      <c r="C4" s="8" t="s">
        <v>176</v>
      </c>
      <c r="D4" s="9" t="s">
        <v>177</v>
      </c>
      <c r="E4" s="8">
        <v>2</v>
      </c>
      <c r="F4" s="8" t="s">
        <v>178</v>
      </c>
      <c r="G4" s="8" t="s">
        <v>71</v>
      </c>
      <c r="H4" s="8" t="s">
        <v>179</v>
      </c>
      <c r="I4" s="10">
        <v>42861</v>
      </c>
      <c r="J4" s="8"/>
      <c r="K4" s="51" t="s">
        <v>180</v>
      </c>
      <c r="M4" t="s">
        <v>28</v>
      </c>
      <c r="N4">
        <f>SUMIFS(E:E,G:G,"CTT")</f>
        <v>19</v>
      </c>
    </row>
    <row r="5" spans="1:14" ht="37.5" customHeight="1">
      <c r="A5" s="19" t="s">
        <v>182</v>
      </c>
      <c r="B5" s="8" t="s">
        <v>183</v>
      </c>
      <c r="C5" s="8" t="s">
        <v>184</v>
      </c>
      <c r="D5" s="9" t="s">
        <v>185</v>
      </c>
      <c r="E5" s="8">
        <v>2</v>
      </c>
      <c r="F5" s="8" t="s">
        <v>178</v>
      </c>
      <c r="G5" s="8" t="s">
        <v>71</v>
      </c>
      <c r="H5" s="8" t="s">
        <v>179</v>
      </c>
      <c r="I5" s="10">
        <v>42861</v>
      </c>
      <c r="J5" s="8"/>
      <c r="K5" s="51" t="s">
        <v>180</v>
      </c>
      <c r="M5" t="s">
        <v>33</v>
      </c>
      <c r="N5">
        <f>SUMIFS(E:E,G:G,"FLU")</f>
        <v>13</v>
      </c>
    </row>
    <row r="6" spans="1:14" ht="37.5" customHeight="1">
      <c r="A6" s="6">
        <v>1</v>
      </c>
      <c r="B6" s="8" t="s">
        <v>101</v>
      </c>
      <c r="C6" s="8" t="s">
        <v>186</v>
      </c>
      <c r="D6" s="9" t="s">
        <v>187</v>
      </c>
      <c r="E6" s="8">
        <v>4</v>
      </c>
      <c r="F6" s="8">
        <v>2</v>
      </c>
      <c r="G6" s="8" t="s">
        <v>27</v>
      </c>
      <c r="H6" s="8" t="s">
        <v>179</v>
      </c>
      <c r="I6" s="10">
        <v>42861</v>
      </c>
      <c r="J6" s="10" t="s">
        <v>145</v>
      </c>
      <c r="K6" s="6"/>
      <c r="M6" t="s">
        <v>38</v>
      </c>
      <c r="N6">
        <f>SUMIFS(E:E,G:G,"JCC")</f>
        <v>0</v>
      </c>
    </row>
    <row r="7" spans="1:14" ht="37.5" customHeight="1">
      <c r="A7" s="6">
        <v>2</v>
      </c>
      <c r="B7" s="8" t="s">
        <v>101</v>
      </c>
      <c r="C7" s="8" t="s">
        <v>188</v>
      </c>
      <c r="D7" s="9" t="s">
        <v>189</v>
      </c>
      <c r="E7" s="8">
        <v>3</v>
      </c>
      <c r="F7" s="8">
        <v>1</v>
      </c>
      <c r="G7" s="8" t="s">
        <v>27</v>
      </c>
      <c r="H7" s="8" t="s">
        <v>179</v>
      </c>
      <c r="I7" s="10">
        <v>42861</v>
      </c>
      <c r="J7" s="10" t="s">
        <v>145</v>
      </c>
      <c r="K7" s="6"/>
      <c r="M7" t="s">
        <v>43</v>
      </c>
      <c r="N7">
        <f>SUMIFS(E:E,G:G,"EDI")</f>
        <v>6</v>
      </c>
    </row>
    <row r="8" spans="1:14" ht="37.5" customHeight="1">
      <c r="A8" s="6">
        <v>3</v>
      </c>
      <c r="B8" s="8" t="s">
        <v>101</v>
      </c>
      <c r="C8" s="8" t="s">
        <v>190</v>
      </c>
      <c r="D8" s="9" t="s">
        <v>191</v>
      </c>
      <c r="E8" s="8">
        <v>2</v>
      </c>
      <c r="F8" s="8">
        <v>1</v>
      </c>
      <c r="G8" s="8" t="s">
        <v>60</v>
      </c>
      <c r="H8" s="8" t="s">
        <v>179</v>
      </c>
      <c r="I8" s="10">
        <v>42861</v>
      </c>
      <c r="J8" s="10" t="s">
        <v>145</v>
      </c>
      <c r="K8" s="6"/>
      <c r="M8" t="s">
        <v>44</v>
      </c>
      <c r="N8">
        <f>SUMIFS(E:E,G:G,"par")</f>
        <v>0</v>
      </c>
    </row>
    <row r="9" spans="1:14" ht="37.5" customHeight="1">
      <c r="A9" s="6">
        <v>4</v>
      </c>
      <c r="B9" s="8" t="s">
        <v>101</v>
      </c>
      <c r="C9" s="8" t="s">
        <v>192</v>
      </c>
      <c r="D9" s="9" t="s">
        <v>193</v>
      </c>
      <c r="E9" s="8">
        <v>3</v>
      </c>
      <c r="F9" s="8">
        <v>1</v>
      </c>
      <c r="G9" s="52" t="s">
        <v>60</v>
      </c>
      <c r="H9" s="44" t="s">
        <v>194</v>
      </c>
      <c r="I9" s="10">
        <v>42861</v>
      </c>
      <c r="J9" s="53" t="s">
        <v>145</v>
      </c>
      <c r="K9" s="6"/>
      <c r="M9" t="s">
        <v>45</v>
      </c>
      <c r="N9">
        <f>SUMIFS(E:E,G:G,"phi")</f>
        <v>0</v>
      </c>
    </row>
    <row r="10" spans="1:14" ht="37.5" customHeight="1">
      <c r="A10" s="6">
        <v>5</v>
      </c>
      <c r="B10" s="8" t="s">
        <v>132</v>
      </c>
      <c r="C10" s="8" t="s">
        <v>195</v>
      </c>
      <c r="D10" s="9" t="s">
        <v>196</v>
      </c>
      <c r="E10" s="8">
        <v>2</v>
      </c>
      <c r="F10" s="8">
        <v>1</v>
      </c>
      <c r="G10" s="8" t="s">
        <v>60</v>
      </c>
      <c r="H10" s="8" t="s">
        <v>179</v>
      </c>
      <c r="I10" s="10">
        <v>42861</v>
      </c>
      <c r="J10" s="10" t="s">
        <v>197</v>
      </c>
      <c r="K10" s="6"/>
      <c r="M10" t="s">
        <v>47</v>
      </c>
      <c r="N10">
        <f>SUMIFS(E:E,G:G,"BRK")</f>
        <v>0</v>
      </c>
    </row>
    <row r="11" spans="1:14" ht="44.25" customHeight="1">
      <c r="A11" s="6">
        <v>6</v>
      </c>
      <c r="B11" s="8" t="s">
        <v>202</v>
      </c>
      <c r="C11" s="8" t="s">
        <v>203</v>
      </c>
      <c r="D11" s="9" t="s">
        <v>204</v>
      </c>
      <c r="E11" s="8">
        <v>3</v>
      </c>
      <c r="F11" s="8">
        <v>1</v>
      </c>
      <c r="G11" s="8" t="s">
        <v>27</v>
      </c>
      <c r="H11" s="8" t="s">
        <v>179</v>
      </c>
      <c r="I11" s="10">
        <v>42861</v>
      </c>
      <c r="J11" s="10" t="s">
        <v>205</v>
      </c>
      <c r="K11" s="6"/>
      <c r="M11" s="20" t="s">
        <v>48</v>
      </c>
      <c r="N11" s="20">
        <f>SUMIFS(E:E,G:G,"SPC")</f>
        <v>4</v>
      </c>
    </row>
    <row r="12" spans="1:14" ht="37.5" customHeight="1">
      <c r="A12" s="6">
        <v>7</v>
      </c>
      <c r="B12" s="8" t="s">
        <v>132</v>
      </c>
      <c r="C12" s="8" t="s">
        <v>206</v>
      </c>
      <c r="D12" s="9" t="s">
        <v>207</v>
      </c>
      <c r="E12" s="8">
        <v>2</v>
      </c>
      <c r="F12" s="8">
        <v>1</v>
      </c>
      <c r="G12" s="8" t="s">
        <v>60</v>
      </c>
      <c r="H12" s="8" t="s">
        <v>179</v>
      </c>
      <c r="I12" s="10">
        <v>42861</v>
      </c>
      <c r="J12" s="10" t="s">
        <v>208</v>
      </c>
      <c r="K12" s="6"/>
      <c r="M12" s="21" t="s">
        <v>49</v>
      </c>
      <c r="N12" s="21">
        <f>SUMIFS(E:E,G:G,"H")</f>
        <v>0</v>
      </c>
    </row>
    <row r="13" spans="1:14" ht="37.5" customHeight="1">
      <c r="A13" s="6">
        <v>8</v>
      </c>
      <c r="B13" s="8" t="s">
        <v>101</v>
      </c>
      <c r="C13" s="8" t="s">
        <v>209</v>
      </c>
      <c r="D13" s="9" t="s">
        <v>210</v>
      </c>
      <c r="E13" s="8">
        <v>3</v>
      </c>
      <c r="F13" s="8">
        <v>1</v>
      </c>
      <c r="G13" s="8" t="s">
        <v>60</v>
      </c>
      <c r="H13" s="8" t="s">
        <v>179</v>
      </c>
      <c r="I13" s="10">
        <v>42861</v>
      </c>
      <c r="J13" s="10" t="s">
        <v>145</v>
      </c>
      <c r="K13" s="6"/>
      <c r="M13" s="21"/>
      <c r="N13" s="21"/>
    </row>
    <row r="14" spans="1:14" ht="37.5" customHeight="1">
      <c r="A14" s="6">
        <v>9</v>
      </c>
      <c r="B14" s="54" t="s">
        <v>211</v>
      </c>
      <c r="C14" s="13" t="s">
        <v>212</v>
      </c>
      <c r="D14" s="14" t="s">
        <v>213</v>
      </c>
      <c r="E14" s="13">
        <v>2</v>
      </c>
      <c r="F14" s="13">
        <v>1</v>
      </c>
      <c r="G14" s="13" t="s">
        <v>60</v>
      </c>
      <c r="H14" s="13" t="s">
        <v>179</v>
      </c>
      <c r="I14" s="15">
        <v>42861</v>
      </c>
      <c r="J14" s="13" t="s">
        <v>214</v>
      </c>
      <c r="K14" s="25" t="s">
        <v>215</v>
      </c>
      <c r="M14" s="22" t="s">
        <v>50</v>
      </c>
      <c r="N14" s="22">
        <f>SUM(M4:N12)</f>
        <v>42</v>
      </c>
    </row>
    <row r="15" spans="1:14" ht="37.5" customHeight="1">
      <c r="A15" s="12"/>
      <c r="B15" s="54" t="s">
        <v>216</v>
      </c>
      <c r="C15" s="13" t="s">
        <v>212</v>
      </c>
      <c r="D15" s="14" t="s">
        <v>213</v>
      </c>
      <c r="E15" s="8">
        <v>1</v>
      </c>
      <c r="F15" s="8">
        <v>0</v>
      </c>
      <c r="G15" s="8" t="s">
        <v>27</v>
      </c>
      <c r="H15" s="8" t="s">
        <v>179</v>
      </c>
      <c r="I15" s="10">
        <v>42861</v>
      </c>
      <c r="J15" s="737"/>
      <c r="K15" s="737"/>
    </row>
    <row r="16" spans="1:14" ht="37.5" customHeight="1">
      <c r="A16" s="12">
        <v>10</v>
      </c>
      <c r="B16" s="13" t="s">
        <v>217</v>
      </c>
      <c r="C16" s="13" t="s">
        <v>218</v>
      </c>
      <c r="D16" s="14" t="s">
        <v>219</v>
      </c>
      <c r="E16" s="13">
        <v>2</v>
      </c>
      <c r="F16" s="13">
        <v>1</v>
      </c>
      <c r="G16" s="13" t="s">
        <v>27</v>
      </c>
      <c r="H16" s="13" t="s">
        <v>179</v>
      </c>
      <c r="I16" s="15">
        <v>42861</v>
      </c>
      <c r="J16" s="38" t="s">
        <v>220</v>
      </c>
      <c r="K16" s="25" t="s">
        <v>221</v>
      </c>
      <c r="M16" s="49" t="s">
        <v>173</v>
      </c>
    </row>
    <row r="17" spans="1:22" ht="37.5" customHeight="1">
      <c r="A17" s="12">
        <v>11</v>
      </c>
      <c r="B17" s="8" t="s">
        <v>101</v>
      </c>
      <c r="C17" s="13" t="s">
        <v>222</v>
      </c>
      <c r="D17" s="14" t="s">
        <v>223</v>
      </c>
      <c r="E17" s="13">
        <v>6</v>
      </c>
      <c r="F17" s="13">
        <v>2</v>
      </c>
      <c r="G17" s="13" t="s">
        <v>224</v>
      </c>
      <c r="H17" s="13" t="s">
        <v>179</v>
      </c>
      <c r="I17" s="15">
        <v>42861</v>
      </c>
      <c r="J17" s="13" t="s">
        <v>145</v>
      </c>
      <c r="K17" s="12"/>
      <c r="M17" s="50" t="s">
        <v>181</v>
      </c>
    </row>
    <row r="18" spans="1:22" ht="37.5" customHeight="1">
      <c r="A18" s="57">
        <v>12</v>
      </c>
      <c r="B18" s="8" t="s">
        <v>101</v>
      </c>
      <c r="C18" s="13" t="s">
        <v>265</v>
      </c>
      <c r="D18" s="14" t="s">
        <v>266</v>
      </c>
      <c r="E18" s="13">
        <v>1</v>
      </c>
      <c r="F18" s="13">
        <v>1</v>
      </c>
      <c r="G18" s="13" t="s">
        <v>60</v>
      </c>
      <c r="H18" s="8" t="s">
        <v>179</v>
      </c>
      <c r="I18" s="10">
        <v>42861</v>
      </c>
      <c r="J18" s="10" t="s">
        <v>145</v>
      </c>
      <c r="K18" s="57"/>
    </row>
    <row r="19" spans="1:22" ht="37.5" customHeight="1">
      <c r="A19" s="12">
        <v>13</v>
      </c>
      <c r="B19" s="8" t="s">
        <v>267</v>
      </c>
      <c r="C19" s="8" t="s">
        <v>268</v>
      </c>
      <c r="D19" s="9" t="s">
        <v>269</v>
      </c>
      <c r="E19" s="8">
        <v>2</v>
      </c>
      <c r="F19" s="8">
        <v>1</v>
      </c>
      <c r="G19" s="8" t="s">
        <v>60</v>
      </c>
      <c r="H19" s="8" t="s">
        <v>179</v>
      </c>
      <c r="I19" s="10">
        <v>42861</v>
      </c>
      <c r="J19" s="10" t="s">
        <v>270</v>
      </c>
      <c r="K19" s="27" t="s">
        <v>271</v>
      </c>
      <c r="M19" s="19" t="s">
        <v>198</v>
      </c>
      <c r="N19" s="19" t="s">
        <v>199</v>
      </c>
      <c r="O19" s="735" t="s">
        <v>200</v>
      </c>
      <c r="P19" s="19">
        <v>3</v>
      </c>
      <c r="Q19" s="19">
        <v>1</v>
      </c>
      <c r="R19" s="19" t="s">
        <v>27</v>
      </c>
      <c r="S19" s="19" t="s">
        <v>179</v>
      </c>
      <c r="T19" s="48">
        <v>42861</v>
      </c>
      <c r="U19" s="48" t="s">
        <v>201</v>
      </c>
      <c r="V19" s="736" t="s">
        <v>1285</v>
      </c>
    </row>
    <row r="20" spans="1:22" ht="37.5" customHeight="1">
      <c r="A20" s="8">
        <v>14</v>
      </c>
      <c r="B20" s="8" t="s">
        <v>101</v>
      </c>
      <c r="C20" s="8" t="s">
        <v>1281</v>
      </c>
      <c r="D20" s="9" t="s">
        <v>1282</v>
      </c>
      <c r="E20" s="8">
        <v>2</v>
      </c>
      <c r="F20" s="8">
        <v>1</v>
      </c>
      <c r="G20" s="8" t="s">
        <v>60</v>
      </c>
      <c r="H20" s="8" t="s">
        <v>179</v>
      </c>
      <c r="I20" s="10">
        <v>42861</v>
      </c>
      <c r="J20" s="10" t="s">
        <v>145</v>
      </c>
      <c r="K20" s="47" t="s">
        <v>1283</v>
      </c>
    </row>
    <row r="21" spans="1:22" ht="37.5" customHeight="1">
      <c r="A21" s="12"/>
      <c r="B21" s="8"/>
      <c r="C21" s="13"/>
      <c r="D21" s="14"/>
      <c r="E21" s="13"/>
      <c r="F21" s="13"/>
      <c r="G21" s="13"/>
      <c r="H21" s="13"/>
      <c r="I21" s="15"/>
      <c r="J21" s="13"/>
      <c r="K21" s="12"/>
    </row>
    <row r="22" spans="1:22" ht="37.5" customHeight="1">
      <c r="A22" s="8"/>
      <c r="B22" s="8"/>
      <c r="C22" s="8"/>
      <c r="D22" s="9"/>
      <c r="E22" s="8"/>
      <c r="F22" s="8"/>
      <c r="G22" s="8"/>
      <c r="H22" s="8"/>
      <c r="I22" s="10"/>
      <c r="J22" s="10"/>
      <c r="K22" s="8"/>
    </row>
    <row r="23" spans="1:22" ht="37.5" customHeight="1">
      <c r="A23" s="8"/>
      <c r="B23" s="8"/>
      <c r="C23" s="8"/>
      <c r="D23" s="9"/>
      <c r="E23" s="8"/>
      <c r="F23" s="8"/>
      <c r="G23" s="8"/>
      <c r="H23" s="8"/>
      <c r="I23" s="10"/>
      <c r="J23" s="10"/>
      <c r="K23" s="8"/>
    </row>
    <row r="24" spans="1:22" ht="37.5" customHeight="1">
      <c r="A24" s="8"/>
      <c r="B24" s="8"/>
      <c r="C24" s="8"/>
      <c r="D24" s="9"/>
      <c r="E24" s="8"/>
      <c r="F24" s="8"/>
      <c r="G24" s="8"/>
      <c r="H24" s="8"/>
      <c r="I24" s="10"/>
      <c r="J24" s="10"/>
      <c r="K24" s="8"/>
    </row>
    <row r="25" spans="1:22" ht="37.5" customHeight="1">
      <c r="A25" s="8"/>
      <c r="B25" s="8"/>
      <c r="C25" s="8"/>
      <c r="D25" s="9"/>
      <c r="E25" s="18">
        <f>SUM(E4:E24)</f>
        <v>42</v>
      </c>
      <c r="F25" s="8"/>
      <c r="G25" s="8"/>
      <c r="H25" s="8"/>
      <c r="I25" s="10"/>
      <c r="J25" s="10"/>
      <c r="K25" s="8"/>
    </row>
    <row r="26" spans="1:22" ht="37.5" customHeight="1">
      <c r="A26" s="8"/>
      <c r="B26" s="8"/>
      <c r="C26" s="8"/>
      <c r="D26" s="9"/>
      <c r="E26" s="8"/>
      <c r="F26" s="8"/>
      <c r="G26" s="8"/>
      <c r="H26" s="8"/>
      <c r="I26" s="10"/>
      <c r="J26" s="10"/>
      <c r="K26" s="8"/>
    </row>
  </sheetData>
  <customSheetViews>
    <customSheetView guid="{B3431D14-DA1D-42CD-AECD-DC76F932C18F}" scale="80" topLeftCell="A10">
      <selection activeCell="C28" sqref="C28"/>
    </customSheetView>
    <customSheetView guid="{D4656EEE-F1F0-44C0-BACB-E77B48D5A874}" scale="80" topLeftCell="C10">
      <selection activeCell="K21" sqref="K21"/>
    </customSheetView>
    <customSheetView guid="{BA59269D-00FA-4384-AE03-5E329FB0A2F3}" scale="80" topLeftCell="A7">
      <selection activeCell="K13" sqref="K13"/>
    </customSheetView>
    <customSheetView guid="{97C7C10C-C958-4BBD-9330-BBF29A91CAB6}" scale="80">
      <selection activeCell="C24" sqref="C24"/>
    </customSheetView>
    <customSheetView guid="{7D60AAE2-A0A1-41DC-9D9C-F6707F914EC6}" scale="80">
      <selection activeCell="C24" sqref="C24"/>
    </customSheetView>
    <customSheetView guid="{EDCD6C43-2E68-E544-A819-E89E2EF03960}" scale="80" topLeftCell="A10">
      <selection activeCell="C28" sqref="C28"/>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opLeftCell="E1" zoomScale="80" zoomScaleNormal="80" zoomScalePageLayoutView="80" workbookViewId="0">
      <selection activeCell="J19" sqref="J19"/>
    </sheetView>
  </sheetViews>
  <sheetFormatPr baseColWidth="10" defaultColWidth="8.83203125" defaultRowHeight="39.75" customHeight="1" x14ac:dyDescent="0"/>
  <cols>
    <col min="2" max="2" width="23.5" customWidth="1"/>
    <col min="3" max="3" width="33.83203125" customWidth="1"/>
    <col min="4" max="4" width="36.6640625" customWidth="1"/>
    <col min="5" max="5" width="10.5" customWidth="1"/>
    <col min="6" max="6" width="10.33203125" customWidth="1"/>
    <col min="7" max="7" width="15.1640625" customWidth="1"/>
    <col min="8" max="8" width="17.5" customWidth="1"/>
    <col min="9" max="9" width="16" customWidth="1"/>
    <col min="10" max="10" width="15.1640625" customWidth="1"/>
    <col min="11" max="11" width="53.6640625" customWidth="1"/>
    <col min="13" max="13" width="18.1640625" customWidth="1"/>
  </cols>
  <sheetData>
    <row r="1" spans="1:17" ht="39.75" customHeight="1" thickBot="1">
      <c r="A1" s="751" t="s">
        <v>98</v>
      </c>
      <c r="B1" s="752"/>
      <c r="C1" s="752"/>
      <c r="D1" s="752"/>
      <c r="E1" s="752"/>
      <c r="F1" s="752"/>
      <c r="G1" s="752" t="s">
        <v>150</v>
      </c>
      <c r="H1" s="752"/>
      <c r="I1" s="752"/>
      <c r="J1" s="753"/>
      <c r="K1" s="754"/>
    </row>
    <row r="2" spans="1:17" ht="39.75" customHeight="1" thickBot="1">
      <c r="A2" s="1" t="s">
        <v>2</v>
      </c>
      <c r="B2" s="2" t="s">
        <v>3</v>
      </c>
      <c r="C2" s="2" t="s">
        <v>4</v>
      </c>
      <c r="D2" s="3" t="s">
        <v>5</v>
      </c>
      <c r="E2" s="2" t="s">
        <v>6</v>
      </c>
      <c r="F2" s="2" t="s">
        <v>7</v>
      </c>
      <c r="G2" s="2" t="s">
        <v>8</v>
      </c>
      <c r="H2" s="2" t="s">
        <v>9</v>
      </c>
      <c r="I2" s="2" t="s">
        <v>10</v>
      </c>
      <c r="J2" s="2" t="s">
        <v>11</v>
      </c>
      <c r="K2" s="4" t="s">
        <v>12</v>
      </c>
      <c r="M2" s="5" t="s">
        <v>13</v>
      </c>
      <c r="N2" s="5">
        <v>13</v>
      </c>
    </row>
    <row r="3" spans="1:17" ht="39.75" customHeight="1">
      <c r="A3" s="41"/>
      <c r="B3" s="41" t="s">
        <v>151</v>
      </c>
      <c r="C3" s="41" t="s">
        <v>152</v>
      </c>
      <c r="D3" s="42"/>
      <c r="E3" s="41"/>
      <c r="F3" s="41"/>
      <c r="G3" s="41"/>
      <c r="H3" s="41"/>
      <c r="I3" s="43"/>
      <c r="J3" s="41"/>
      <c r="K3" s="41"/>
      <c r="M3" s="11" t="s">
        <v>22</v>
      </c>
      <c r="N3" s="11">
        <f>N2-N14</f>
        <v>4</v>
      </c>
    </row>
    <row r="4" spans="1:17" ht="39.75" customHeight="1">
      <c r="A4" s="6">
        <v>1</v>
      </c>
      <c r="B4" s="8" t="s">
        <v>153</v>
      </c>
      <c r="C4" s="8">
        <v>101487</v>
      </c>
      <c r="D4" s="9" t="s">
        <v>154</v>
      </c>
      <c r="E4" s="8">
        <v>2</v>
      </c>
      <c r="F4" s="8">
        <v>1</v>
      </c>
      <c r="G4" s="8" t="s">
        <v>27</v>
      </c>
      <c r="H4" s="18" t="s">
        <v>152</v>
      </c>
      <c r="I4" s="10">
        <v>42861</v>
      </c>
      <c r="J4" s="8" t="s">
        <v>155</v>
      </c>
      <c r="K4" s="16" t="s">
        <v>156</v>
      </c>
      <c r="M4" t="s">
        <v>28</v>
      </c>
      <c r="N4">
        <f>SUMIFS(E:E,G:G,"CTT")</f>
        <v>3</v>
      </c>
    </row>
    <row r="5" spans="1:17" ht="39.75" customHeight="1">
      <c r="A5" s="6">
        <v>2</v>
      </c>
      <c r="B5" s="8" t="s">
        <v>157</v>
      </c>
      <c r="C5" s="13" t="s">
        <v>158</v>
      </c>
      <c r="D5" s="14" t="s">
        <v>159</v>
      </c>
      <c r="E5" s="8">
        <v>2</v>
      </c>
      <c r="F5" s="8">
        <v>1</v>
      </c>
      <c r="G5" s="8" t="s">
        <v>160</v>
      </c>
      <c r="H5" s="18" t="s">
        <v>152</v>
      </c>
      <c r="I5" s="10">
        <v>42861</v>
      </c>
      <c r="J5" s="13" t="s">
        <v>161</v>
      </c>
      <c r="K5" s="13" t="s">
        <v>162</v>
      </c>
      <c r="M5" t="s">
        <v>33</v>
      </c>
      <c r="N5">
        <f>SUMIFS(E:E,G:G,"FLU")</f>
        <v>2</v>
      </c>
    </row>
    <row r="6" spans="1:17" ht="39.75" customHeight="1">
      <c r="A6" s="6">
        <v>3</v>
      </c>
      <c r="B6" s="13" t="s">
        <v>101</v>
      </c>
      <c r="C6" s="13" t="s">
        <v>163</v>
      </c>
      <c r="D6" s="37" t="s">
        <v>164</v>
      </c>
      <c r="E6" s="13">
        <v>3</v>
      </c>
      <c r="F6" s="13">
        <v>1</v>
      </c>
      <c r="G6" s="13" t="s">
        <v>60</v>
      </c>
      <c r="H6" s="18" t="s">
        <v>152</v>
      </c>
      <c r="I6" s="15">
        <v>42861</v>
      </c>
      <c r="J6" s="13" t="s">
        <v>145</v>
      </c>
      <c r="K6" s="12"/>
      <c r="M6" t="s">
        <v>38</v>
      </c>
      <c r="N6">
        <f>SUMIFS(E:E,G:G,"JCC")</f>
        <v>2</v>
      </c>
    </row>
    <row r="7" spans="1:17" ht="39.75" customHeight="1">
      <c r="A7" s="6">
        <v>4</v>
      </c>
      <c r="B7" s="8" t="s">
        <v>165</v>
      </c>
      <c r="C7" s="8" t="s">
        <v>166</v>
      </c>
      <c r="D7" s="9" t="s">
        <v>167</v>
      </c>
      <c r="E7" s="8">
        <v>2</v>
      </c>
      <c r="F7" s="8">
        <v>1</v>
      </c>
      <c r="G7" s="8" t="s">
        <v>18</v>
      </c>
      <c r="H7" s="18" t="s">
        <v>152</v>
      </c>
      <c r="I7" s="10">
        <v>42861</v>
      </c>
      <c r="J7" s="8" t="s">
        <v>168</v>
      </c>
      <c r="K7" s="16" t="s">
        <v>169</v>
      </c>
      <c r="M7" t="s">
        <v>43</v>
      </c>
      <c r="N7">
        <f>SUMIFS(E:E,G:G,"EDI")</f>
        <v>0</v>
      </c>
    </row>
    <row r="8" spans="1:17" ht="39.75" customHeight="1">
      <c r="A8" s="12"/>
      <c r="B8" s="8"/>
      <c r="C8" s="13"/>
      <c r="D8" s="14"/>
      <c r="E8" s="13"/>
      <c r="F8" s="13"/>
      <c r="G8" s="13"/>
      <c r="H8" s="44"/>
      <c r="I8" s="15"/>
      <c r="J8" s="13"/>
      <c r="K8" s="13"/>
      <c r="M8" t="s">
        <v>44</v>
      </c>
      <c r="N8">
        <f>SUMIFS(E:E,G:G,"par")</f>
        <v>0</v>
      </c>
    </row>
    <row r="9" spans="1:17" ht="39.75" customHeight="1">
      <c r="A9" s="6"/>
      <c r="B9" s="8"/>
      <c r="C9" s="8"/>
      <c r="D9" s="9"/>
      <c r="E9" s="8"/>
      <c r="F9" s="8"/>
      <c r="G9" s="8"/>
      <c r="H9" s="8"/>
      <c r="I9" s="10"/>
      <c r="J9" s="10"/>
      <c r="K9" s="6"/>
      <c r="M9" t="s">
        <v>45</v>
      </c>
      <c r="N9">
        <f>SUMIFS(E:E,G:G,"phi")</f>
        <v>0</v>
      </c>
    </row>
    <row r="10" spans="1:17" ht="39.75" customHeight="1">
      <c r="A10" s="6"/>
      <c r="B10" s="8"/>
      <c r="C10" s="8"/>
      <c r="D10" s="9"/>
      <c r="E10" s="8"/>
      <c r="F10" s="8"/>
      <c r="G10" s="6"/>
      <c r="H10" s="45"/>
      <c r="I10" s="15"/>
      <c r="J10" s="13"/>
      <c r="K10" s="6"/>
      <c r="M10" t="s">
        <v>47</v>
      </c>
      <c r="N10">
        <f>SUMIFS(E:E,G:G,"BRK")</f>
        <v>2</v>
      </c>
    </row>
    <row r="11" spans="1:17" ht="39.75" customHeight="1">
      <c r="A11" s="6"/>
      <c r="B11" s="8"/>
      <c r="C11" s="8"/>
      <c r="D11" s="9"/>
      <c r="E11" s="18">
        <f>SUM(E4:E10)</f>
        <v>9</v>
      </c>
      <c r="F11" s="18">
        <f>SUM(F4:F10)</f>
        <v>4</v>
      </c>
      <c r="G11" s="6"/>
      <c r="H11" s="39" t="s">
        <v>170</v>
      </c>
      <c r="I11" s="46"/>
      <c r="J11" s="47"/>
      <c r="K11" s="47"/>
      <c r="M11" s="20" t="s">
        <v>48</v>
      </c>
      <c r="N11" s="20">
        <f>SUMIFS(E:E,G:G,"SPC")</f>
        <v>0</v>
      </c>
    </row>
    <row r="12" spans="1:17" ht="39.75" customHeight="1">
      <c r="A12" s="8"/>
      <c r="B12" s="8"/>
      <c r="C12" s="8"/>
      <c r="D12" s="9"/>
      <c r="E12" s="8"/>
      <c r="F12" s="8"/>
      <c r="G12" s="8"/>
      <c r="H12" s="44"/>
      <c r="I12" s="10"/>
      <c r="J12" s="8"/>
      <c r="K12" s="8"/>
      <c r="M12" s="21" t="s">
        <v>49</v>
      </c>
      <c r="N12" s="21">
        <f>SUMIFS(E:E,G:G,"H")</f>
        <v>0</v>
      </c>
    </row>
    <row r="13" spans="1:17" ht="39.75" customHeight="1">
      <c r="A13" s="8"/>
      <c r="B13" s="8"/>
      <c r="C13" s="13"/>
      <c r="D13" s="14"/>
      <c r="E13" s="8"/>
      <c r="F13" s="8"/>
      <c r="G13" s="8"/>
      <c r="H13" s="44"/>
      <c r="I13" s="10"/>
      <c r="J13" s="13"/>
      <c r="K13" s="13"/>
      <c r="M13" s="21"/>
      <c r="N13" s="21"/>
      <c r="Q13" s="49"/>
    </row>
    <row r="14" spans="1:17" ht="39.75" customHeight="1">
      <c r="A14" s="13"/>
      <c r="B14" s="13"/>
      <c r="C14" s="13"/>
      <c r="D14" s="14"/>
      <c r="E14" s="13"/>
      <c r="F14" s="13"/>
      <c r="G14" s="13"/>
      <c r="H14" s="13"/>
      <c r="I14" s="13"/>
      <c r="J14" s="13"/>
      <c r="K14" s="13"/>
      <c r="M14" s="22" t="s">
        <v>50</v>
      </c>
      <c r="N14" s="22">
        <f>SUM(M4:N12)</f>
        <v>9</v>
      </c>
      <c r="Q14" s="50"/>
    </row>
    <row r="15" spans="1:17" ht="39.75" customHeight="1">
      <c r="A15" s="13"/>
      <c r="B15" s="13"/>
      <c r="C15" s="13"/>
      <c r="D15" s="14"/>
      <c r="E15" s="13"/>
      <c r="F15" s="13"/>
      <c r="G15" s="13"/>
      <c r="H15" s="13"/>
      <c r="I15" s="13"/>
      <c r="J15" s="13"/>
      <c r="K15" s="13"/>
    </row>
    <row r="16" spans="1:17" ht="39.75" customHeight="1">
      <c r="A16" s="59"/>
      <c r="B16" s="59"/>
      <c r="C16" s="59"/>
      <c r="D16" s="60"/>
      <c r="E16" s="59"/>
      <c r="F16" s="59"/>
      <c r="G16" s="59"/>
      <c r="H16" s="59"/>
      <c r="I16" s="61"/>
      <c r="J16" s="59"/>
      <c r="K16" s="59"/>
      <c r="M16" s="49" t="s">
        <v>173</v>
      </c>
    </row>
    <row r="17" spans="1:13" ht="39.75" customHeight="1">
      <c r="A17" s="8"/>
      <c r="B17" s="8"/>
      <c r="C17" s="8"/>
      <c r="D17" s="9"/>
      <c r="E17" s="8"/>
      <c r="F17" s="8"/>
      <c r="G17" s="8"/>
      <c r="H17" s="8"/>
      <c r="I17" s="10"/>
      <c r="J17" s="8"/>
      <c r="K17" s="24"/>
      <c r="M17" s="50" t="s">
        <v>181</v>
      </c>
    </row>
  </sheetData>
  <customSheetViews>
    <customSheetView guid="{B3431D14-DA1D-42CD-AECD-DC76F932C18F}" scale="80" topLeftCell="E1">
      <selection activeCell="J19" sqref="J19"/>
    </customSheetView>
    <customSheetView guid="{D4656EEE-F1F0-44C0-BACB-E77B48D5A874}" scale="80" topLeftCell="E1">
      <selection activeCell="J12" sqref="J12"/>
    </customSheetView>
    <customSheetView guid="{BA59269D-00FA-4384-AE03-5E329FB0A2F3}" scale="80" topLeftCell="E1">
      <selection activeCell="J12" sqref="J12"/>
    </customSheetView>
    <customSheetView guid="{97C7C10C-C958-4BBD-9330-BBF29A91CAB6}" scale="80">
      <selection activeCell="C19" sqref="C19"/>
    </customSheetView>
    <customSheetView guid="{7D60AAE2-A0A1-41DC-9D9C-F6707F914EC6}" scale="80">
      <selection activeCell="C19" sqref="C19"/>
    </customSheetView>
    <customSheetView guid="{EDCD6C43-2E68-E544-A819-E89E2EF03960}" scale="80" topLeftCell="E1">
      <selection activeCell="J19" sqref="J19"/>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zoomScale="80" zoomScaleNormal="80" zoomScalePageLayoutView="80" workbookViewId="0">
      <selection activeCell="C24" sqref="C24"/>
    </sheetView>
  </sheetViews>
  <sheetFormatPr baseColWidth="10" defaultColWidth="8.83203125" defaultRowHeight="32.25" customHeight="1" x14ac:dyDescent="0"/>
  <cols>
    <col min="2" max="2" width="27.5" customWidth="1"/>
    <col min="3" max="3" width="27" customWidth="1"/>
    <col min="4" max="4" width="36.6640625" customWidth="1"/>
    <col min="5" max="5" width="10.5" customWidth="1"/>
    <col min="6" max="6" width="10.33203125" customWidth="1"/>
    <col min="7" max="7" width="15.1640625" customWidth="1"/>
    <col min="9" max="9" width="16" customWidth="1"/>
    <col min="10" max="10" width="15.1640625" customWidth="1"/>
    <col min="11" max="11" width="37.5" customWidth="1"/>
    <col min="13" max="13" width="18.1640625" customWidth="1"/>
  </cols>
  <sheetData>
    <row r="1" spans="1:14" ht="42" customHeight="1" thickBot="1">
      <c r="A1" s="755" t="s">
        <v>130</v>
      </c>
      <c r="B1" s="756"/>
      <c r="C1" s="756"/>
      <c r="D1" s="756"/>
      <c r="E1" s="756"/>
      <c r="F1" s="756"/>
      <c r="G1" s="756" t="s">
        <v>131</v>
      </c>
      <c r="H1" s="756"/>
      <c r="I1" s="756"/>
      <c r="J1" s="757"/>
      <c r="K1" s="758"/>
    </row>
    <row r="2" spans="1:14" ht="32.25" customHeight="1" thickBot="1">
      <c r="A2" s="1" t="s">
        <v>2</v>
      </c>
      <c r="B2" s="2" t="s">
        <v>3</v>
      </c>
      <c r="C2" s="2" t="s">
        <v>4</v>
      </c>
      <c r="D2" s="3" t="s">
        <v>5</v>
      </c>
      <c r="E2" s="2" t="s">
        <v>6</v>
      </c>
      <c r="F2" s="2" t="s">
        <v>7</v>
      </c>
      <c r="G2" s="2" t="s">
        <v>8</v>
      </c>
      <c r="H2" s="2" t="s">
        <v>9</v>
      </c>
      <c r="I2" s="2" t="s">
        <v>10</v>
      </c>
      <c r="J2" s="2" t="s">
        <v>11</v>
      </c>
      <c r="K2" s="4" t="s">
        <v>12</v>
      </c>
      <c r="M2" s="5" t="s">
        <v>13</v>
      </c>
      <c r="N2" s="5">
        <v>13</v>
      </c>
    </row>
    <row r="3" spans="1:14" ht="32.25" customHeight="1">
      <c r="A3" s="12">
        <v>1</v>
      </c>
      <c r="B3" s="13" t="s">
        <v>132</v>
      </c>
      <c r="C3" s="13" t="s">
        <v>133</v>
      </c>
      <c r="D3" s="14" t="s">
        <v>134</v>
      </c>
      <c r="E3" s="13">
        <v>2</v>
      </c>
      <c r="F3" s="13">
        <v>1</v>
      </c>
      <c r="G3" s="13" t="s">
        <v>18</v>
      </c>
      <c r="H3" s="13" t="s">
        <v>135</v>
      </c>
      <c r="I3" s="15">
        <v>42861</v>
      </c>
      <c r="J3" s="13" t="s">
        <v>136</v>
      </c>
      <c r="K3" s="12"/>
      <c r="M3" s="11" t="s">
        <v>22</v>
      </c>
      <c r="N3" s="11">
        <f>N2-N14</f>
        <v>0</v>
      </c>
    </row>
    <row r="4" spans="1:14" ht="32.25" customHeight="1">
      <c r="A4" s="6">
        <v>2</v>
      </c>
      <c r="B4" s="8" t="s">
        <v>132</v>
      </c>
      <c r="C4" s="8" t="s">
        <v>137</v>
      </c>
      <c r="D4" s="9" t="s">
        <v>138</v>
      </c>
      <c r="E4" s="8">
        <v>2</v>
      </c>
      <c r="F4" s="8">
        <v>1</v>
      </c>
      <c r="G4" s="8" t="s">
        <v>60</v>
      </c>
      <c r="H4" s="13" t="s">
        <v>135</v>
      </c>
      <c r="I4" s="15">
        <v>42861</v>
      </c>
      <c r="J4" s="8" t="s">
        <v>139</v>
      </c>
      <c r="K4" s="6"/>
      <c r="M4" t="s">
        <v>28</v>
      </c>
      <c r="N4">
        <f>SUMIFS(E:E,G:G,"CTT")</f>
        <v>11</v>
      </c>
    </row>
    <row r="5" spans="1:14" ht="32.25" customHeight="1">
      <c r="A5" s="12">
        <v>3</v>
      </c>
      <c r="B5" s="13" t="s">
        <v>132</v>
      </c>
      <c r="C5" s="13" t="s">
        <v>140</v>
      </c>
      <c r="D5" s="37" t="s">
        <v>141</v>
      </c>
      <c r="E5" s="13">
        <v>3</v>
      </c>
      <c r="F5" s="13">
        <v>1</v>
      </c>
      <c r="G5" s="13" t="s">
        <v>60</v>
      </c>
      <c r="H5" s="13" t="s">
        <v>135</v>
      </c>
      <c r="I5" s="15">
        <v>42861</v>
      </c>
      <c r="J5" s="13" t="s">
        <v>142</v>
      </c>
      <c r="K5" s="12"/>
      <c r="M5" t="s">
        <v>33</v>
      </c>
      <c r="N5">
        <f>SUMIFS(E:E,G:G,"FLU")</f>
        <v>0</v>
      </c>
    </row>
    <row r="6" spans="1:14" ht="32.25" customHeight="1">
      <c r="A6" s="6">
        <v>4</v>
      </c>
      <c r="B6" s="13" t="s">
        <v>101</v>
      </c>
      <c r="C6" s="13" t="s">
        <v>143</v>
      </c>
      <c r="D6" s="37" t="s">
        <v>144</v>
      </c>
      <c r="E6" s="13">
        <v>2</v>
      </c>
      <c r="F6" s="13">
        <v>1</v>
      </c>
      <c r="G6" s="13" t="s">
        <v>60</v>
      </c>
      <c r="H6" s="13" t="s">
        <v>135</v>
      </c>
      <c r="I6" s="15">
        <v>42861</v>
      </c>
      <c r="J6" s="13" t="s">
        <v>145</v>
      </c>
      <c r="K6" s="12"/>
      <c r="M6" t="s">
        <v>38</v>
      </c>
      <c r="N6">
        <f>SUMIFS(E:E,G:G,"JCC")</f>
        <v>0</v>
      </c>
    </row>
    <row r="7" spans="1:14" ht="32.25" customHeight="1">
      <c r="A7" s="12">
        <v>5</v>
      </c>
      <c r="B7" s="13" t="s">
        <v>34</v>
      </c>
      <c r="C7" s="13" t="s">
        <v>146</v>
      </c>
      <c r="D7" s="14" t="s">
        <v>147</v>
      </c>
      <c r="E7" s="13">
        <v>4</v>
      </c>
      <c r="F7" s="13">
        <v>2</v>
      </c>
      <c r="G7" s="13" t="s">
        <v>60</v>
      </c>
      <c r="H7" s="13" t="s">
        <v>135</v>
      </c>
      <c r="I7" s="15">
        <v>42861</v>
      </c>
      <c r="J7" s="38" t="s">
        <v>148</v>
      </c>
      <c r="K7" s="13"/>
      <c r="M7" t="s">
        <v>43</v>
      </c>
      <c r="N7">
        <f>SUMIFS(E:E,G:G,"EDI")</f>
        <v>0</v>
      </c>
    </row>
    <row r="8" spans="1:14" ht="32.25" customHeight="1">
      <c r="A8" s="12"/>
      <c r="B8" s="13"/>
      <c r="C8" s="13"/>
      <c r="D8" s="14"/>
      <c r="E8" s="13"/>
      <c r="F8" s="13"/>
      <c r="G8" s="13"/>
      <c r="H8" s="13"/>
      <c r="I8" s="13"/>
      <c r="J8" s="13"/>
      <c r="K8" s="12"/>
      <c r="M8" t="s">
        <v>44</v>
      </c>
      <c r="N8">
        <f>SUMIFS(E:E,G:G,"par")</f>
        <v>0</v>
      </c>
    </row>
    <row r="9" spans="1:14" ht="32.25" customHeight="1">
      <c r="A9" s="6"/>
      <c r="B9" s="8"/>
      <c r="C9" s="8"/>
      <c r="D9" s="9"/>
      <c r="E9" s="8"/>
      <c r="F9" s="8"/>
      <c r="G9" s="8"/>
      <c r="H9" s="8"/>
      <c r="I9" s="10"/>
      <c r="J9" s="10"/>
      <c r="K9" s="6"/>
      <c r="M9" t="s">
        <v>45</v>
      </c>
      <c r="N9">
        <f>SUMIFS(E:E,G:G,"phi")</f>
        <v>0</v>
      </c>
    </row>
    <row r="10" spans="1:14" ht="32.25" customHeight="1">
      <c r="A10" s="6"/>
      <c r="B10" s="8"/>
      <c r="C10" s="8"/>
      <c r="D10" s="9"/>
      <c r="E10" s="8"/>
      <c r="F10" s="8"/>
      <c r="G10" s="6"/>
      <c r="H10" s="8"/>
      <c r="I10" s="8"/>
      <c r="J10" s="8"/>
      <c r="K10" s="6"/>
      <c r="M10" t="s">
        <v>47</v>
      </c>
      <c r="N10">
        <f>SUMIFS(E:E,G:G,"BRK")</f>
        <v>2</v>
      </c>
    </row>
    <row r="11" spans="1:14" ht="32.25" customHeight="1">
      <c r="A11" s="6"/>
      <c r="B11" s="8"/>
      <c r="C11" s="8"/>
      <c r="D11" s="9"/>
      <c r="E11" s="18">
        <f>SUM(E3:E10)</f>
        <v>13</v>
      </c>
      <c r="F11" s="18">
        <f>SUM(F3:F10)</f>
        <v>6</v>
      </c>
      <c r="G11" s="6"/>
      <c r="H11" s="39" t="s">
        <v>149</v>
      </c>
      <c r="I11" s="8"/>
      <c r="J11" s="8"/>
      <c r="K11" s="6"/>
      <c r="M11" s="20" t="s">
        <v>48</v>
      </c>
      <c r="N11" s="20">
        <f>SUMIFS(E:E,G:G,"SPC")</f>
        <v>0</v>
      </c>
    </row>
    <row r="12" spans="1:14" ht="32.25" customHeight="1">
      <c r="A12" s="8"/>
      <c r="B12" s="8"/>
      <c r="C12" s="8"/>
      <c r="D12" s="9"/>
      <c r="E12" s="8"/>
      <c r="F12" s="8"/>
      <c r="G12" s="8"/>
      <c r="H12" s="8"/>
      <c r="I12" s="8"/>
      <c r="J12" s="8"/>
      <c r="K12" s="8"/>
      <c r="M12" s="21" t="s">
        <v>49</v>
      </c>
      <c r="N12" s="21">
        <f>SUMIFS(E:E,G:G,"H")</f>
        <v>0</v>
      </c>
    </row>
    <row r="13" spans="1:14" ht="32.25" customHeight="1">
      <c r="A13" s="6"/>
      <c r="B13" s="8"/>
      <c r="C13" s="8"/>
      <c r="D13" s="9"/>
      <c r="E13" s="8"/>
      <c r="F13" s="8"/>
      <c r="G13" s="6"/>
      <c r="H13" s="39"/>
      <c r="I13" s="8"/>
      <c r="J13" s="13"/>
      <c r="K13" s="12"/>
      <c r="M13" s="21"/>
      <c r="N13" s="21"/>
    </row>
    <row r="14" spans="1:14" ht="32.25" customHeight="1">
      <c r="A14" s="12"/>
      <c r="B14" s="13"/>
      <c r="C14" s="13"/>
      <c r="D14" s="14"/>
      <c r="E14" s="13"/>
      <c r="F14" s="13"/>
      <c r="G14" s="13"/>
      <c r="H14" s="13"/>
      <c r="I14" s="13"/>
      <c r="J14" s="13"/>
      <c r="K14" s="12"/>
      <c r="M14" s="22" t="s">
        <v>50</v>
      </c>
      <c r="N14" s="22">
        <f>SUM(M4:N12)</f>
        <v>13</v>
      </c>
    </row>
    <row r="15" spans="1:14" ht="32.25" customHeight="1">
      <c r="A15" s="12"/>
      <c r="B15" s="13"/>
      <c r="C15" s="13"/>
      <c r="D15" s="14"/>
      <c r="E15" s="13"/>
      <c r="F15" s="13"/>
      <c r="G15" s="13"/>
      <c r="H15" s="13"/>
      <c r="I15" s="13"/>
      <c r="J15" s="13"/>
      <c r="K15" s="12"/>
    </row>
    <row r="16" spans="1:14" ht="32.25" customHeight="1">
      <c r="A16" s="6"/>
      <c r="B16" s="8"/>
      <c r="C16" s="8"/>
      <c r="D16" s="9"/>
      <c r="E16" s="8"/>
      <c r="F16" s="8"/>
      <c r="G16" s="8"/>
      <c r="H16" s="8"/>
      <c r="I16" s="10"/>
      <c r="J16" s="8"/>
      <c r="K16" s="6"/>
      <c r="M16" s="40"/>
    </row>
    <row r="17" spans="1:11" ht="32.25" customHeight="1">
      <c r="A17" s="12"/>
      <c r="B17" s="13"/>
      <c r="C17" s="13"/>
      <c r="D17" s="14"/>
      <c r="E17" s="13"/>
      <c r="F17" s="13"/>
      <c r="G17" s="13"/>
      <c r="H17" s="13"/>
      <c r="I17" s="13"/>
      <c r="J17" s="13"/>
      <c r="K17" s="12"/>
    </row>
    <row r="18" spans="1:11" ht="32.25" customHeight="1">
      <c r="A18" s="6"/>
      <c r="B18" s="8"/>
      <c r="C18" s="8"/>
      <c r="D18" s="9"/>
      <c r="E18" s="8"/>
      <c r="F18" s="8"/>
      <c r="G18" s="6"/>
      <c r="H18" s="8"/>
      <c r="I18" s="8"/>
      <c r="J18" s="8"/>
      <c r="K18" s="6"/>
    </row>
  </sheetData>
  <customSheetViews>
    <customSheetView guid="{B3431D14-DA1D-42CD-AECD-DC76F932C18F}" scale="80">
      <selection activeCell="C24" sqref="C24"/>
      <pageSetup paperSize="9" orientation="portrait"/>
    </customSheetView>
    <customSheetView guid="{D4656EEE-F1F0-44C0-BACB-E77B48D5A874}" scale="80">
      <selection activeCell="C24" sqref="C24"/>
      <pageSetup paperSize="9" orientation="portrait"/>
    </customSheetView>
    <customSheetView guid="{BA59269D-00FA-4384-AE03-5E329FB0A2F3}" scale="80">
      <selection activeCell="C24" sqref="C24"/>
      <pageSetup paperSize="9" orientation="portrait"/>
    </customSheetView>
    <customSheetView guid="{97C7C10C-C958-4BBD-9330-BBF29A91CAB6}" scale="80">
      <selection activeCell="C24" sqref="C24"/>
      <pageSetup paperSize="9" orientation="portrait"/>
    </customSheetView>
    <customSheetView guid="{7D60AAE2-A0A1-41DC-9D9C-F6707F914EC6}" scale="80">
      <selection activeCell="C24" sqref="C24"/>
      <pageSetup paperSize="9" orientation="portrait"/>
    </customSheetView>
    <customSheetView guid="{EDCD6C43-2E68-E544-A819-E89E2EF03960}" scale="80">
      <selection activeCell="C24" sqref="C24"/>
      <pageSetup paperSize="9" orientation="portrait"/>
    </customSheetView>
  </customSheetViews>
  <mergeCells count="2">
    <mergeCell ref="A1:F1"/>
    <mergeCell ref="G1:K1"/>
  </mergeCells>
  <phoneticPr fontId="82"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3" zoomScale="80" zoomScaleNormal="80" zoomScalePageLayoutView="80" workbookViewId="0">
      <selection activeCell="D31" sqref="D31"/>
    </sheetView>
  </sheetViews>
  <sheetFormatPr baseColWidth="10" defaultColWidth="8.83203125" defaultRowHeight="39.75" customHeight="1" x14ac:dyDescent="0"/>
  <cols>
    <col min="2" max="2" width="29" customWidth="1"/>
    <col min="3" max="3" width="42.6640625" customWidth="1"/>
    <col min="4" max="4" width="47" customWidth="1"/>
    <col min="5" max="5" width="10.5" customWidth="1"/>
    <col min="6" max="6" width="10.33203125" customWidth="1"/>
    <col min="7" max="7" width="18.83203125" customWidth="1"/>
    <col min="8" max="8" width="14.6640625" customWidth="1"/>
    <col min="9" max="9" width="16" customWidth="1"/>
    <col min="10" max="10" width="15.1640625" customWidth="1"/>
    <col min="11" max="11" width="57.5" customWidth="1"/>
    <col min="13" max="13" width="18.1640625" customWidth="1"/>
  </cols>
  <sheetData>
    <row r="1" spans="1:14" ht="39.75" customHeight="1" thickBot="1">
      <c r="A1" s="755" t="s">
        <v>0</v>
      </c>
      <c r="B1" s="756"/>
      <c r="C1" s="756"/>
      <c r="D1" s="756"/>
      <c r="E1" s="756"/>
      <c r="F1" s="756"/>
      <c r="G1" s="756" t="s">
        <v>466</v>
      </c>
      <c r="H1" s="756"/>
      <c r="I1" s="756"/>
      <c r="J1" s="757"/>
      <c r="K1" s="758"/>
    </row>
    <row r="2" spans="1:14" ht="39.75" customHeight="1" thickBot="1">
      <c r="A2" s="1" t="s">
        <v>2</v>
      </c>
      <c r="B2" s="2" t="s">
        <v>3</v>
      </c>
      <c r="C2" s="2" t="s">
        <v>4</v>
      </c>
      <c r="D2" s="3" t="s">
        <v>5</v>
      </c>
      <c r="E2" s="2" t="s">
        <v>6</v>
      </c>
      <c r="F2" s="2" t="s">
        <v>7</v>
      </c>
      <c r="G2" s="2" t="s">
        <v>8</v>
      </c>
      <c r="H2" s="2" t="s">
        <v>9</v>
      </c>
      <c r="I2" s="2" t="s">
        <v>10</v>
      </c>
      <c r="J2" s="2" t="s">
        <v>11</v>
      </c>
      <c r="K2" s="4" t="s">
        <v>12</v>
      </c>
      <c r="M2" s="5" t="s">
        <v>13</v>
      </c>
      <c r="N2" s="5">
        <v>58</v>
      </c>
    </row>
    <row r="3" spans="1:14" ht="39.75" customHeight="1">
      <c r="A3" s="41">
        <v>58</v>
      </c>
      <c r="B3" s="41" t="s">
        <v>225</v>
      </c>
      <c r="C3" s="41"/>
      <c r="D3" s="42"/>
      <c r="E3" s="41"/>
      <c r="F3" s="41"/>
      <c r="G3" s="41"/>
      <c r="H3" s="41"/>
      <c r="I3" s="43"/>
      <c r="J3" s="43"/>
      <c r="K3" s="104" t="s">
        <v>622</v>
      </c>
      <c r="M3" s="11" t="s">
        <v>22</v>
      </c>
      <c r="N3" s="11">
        <f>N2-N14</f>
        <v>3</v>
      </c>
    </row>
    <row r="4" spans="1:14" ht="39.75" customHeight="1">
      <c r="A4" s="6">
        <v>1</v>
      </c>
      <c r="B4" s="8" t="s">
        <v>101</v>
      </c>
      <c r="C4" s="8" t="s">
        <v>623</v>
      </c>
      <c r="D4" s="79" t="s">
        <v>624</v>
      </c>
      <c r="E4" s="8">
        <v>2</v>
      </c>
      <c r="F4" s="8">
        <v>1</v>
      </c>
      <c r="G4" s="27" t="s">
        <v>224</v>
      </c>
      <c r="H4" s="8" t="s">
        <v>471</v>
      </c>
      <c r="I4" s="10">
        <v>42861</v>
      </c>
      <c r="J4" s="10" t="s">
        <v>145</v>
      </c>
      <c r="K4" s="6"/>
      <c r="M4" t="s">
        <v>28</v>
      </c>
      <c r="N4">
        <f>SUMIFS(E:E,G:G,"CTT")</f>
        <v>0</v>
      </c>
    </row>
    <row r="5" spans="1:14" ht="39.75" customHeight="1">
      <c r="A5" s="12">
        <v>2</v>
      </c>
      <c r="B5" s="13" t="s">
        <v>101</v>
      </c>
      <c r="C5" s="13" t="s">
        <v>625</v>
      </c>
      <c r="D5" s="14" t="s">
        <v>626</v>
      </c>
      <c r="E5" s="13">
        <v>4</v>
      </c>
      <c r="F5" s="13">
        <v>1</v>
      </c>
      <c r="G5" s="13" t="s">
        <v>160</v>
      </c>
      <c r="H5" s="13" t="s">
        <v>471</v>
      </c>
      <c r="I5" s="15">
        <v>42861</v>
      </c>
      <c r="J5" s="13" t="s">
        <v>145</v>
      </c>
      <c r="K5" s="12"/>
      <c r="M5" t="s">
        <v>33</v>
      </c>
      <c r="N5">
        <f>SUMIFS(E:E,G:G,"FLU")</f>
        <v>0</v>
      </c>
    </row>
    <row r="6" spans="1:14" ht="39.75" customHeight="1">
      <c r="A6" s="6">
        <v>3</v>
      </c>
      <c r="B6" s="8" t="s">
        <v>305</v>
      </c>
      <c r="C6" s="8" t="s">
        <v>529</v>
      </c>
      <c r="D6" s="9" t="s">
        <v>530</v>
      </c>
      <c r="E6" s="8">
        <v>3</v>
      </c>
      <c r="F6" s="8">
        <v>1</v>
      </c>
      <c r="G6" s="8" t="s">
        <v>160</v>
      </c>
      <c r="H6" s="8" t="s">
        <v>471</v>
      </c>
      <c r="I6" s="10">
        <v>42861</v>
      </c>
      <c r="J6" s="8" t="s">
        <v>531</v>
      </c>
      <c r="K6" s="6"/>
      <c r="M6" t="s">
        <v>38</v>
      </c>
      <c r="N6">
        <f>SUMIFS(E:E,G:G,"JCC")</f>
        <v>37</v>
      </c>
    </row>
    <row r="7" spans="1:14" ht="39.75" customHeight="1">
      <c r="A7" s="12">
        <v>4</v>
      </c>
      <c r="B7" s="13" t="s">
        <v>132</v>
      </c>
      <c r="C7" s="13" t="s">
        <v>627</v>
      </c>
      <c r="D7" s="14" t="s">
        <v>628</v>
      </c>
      <c r="E7" s="13">
        <v>2</v>
      </c>
      <c r="F7" s="13">
        <v>1</v>
      </c>
      <c r="G7" s="13" t="s">
        <v>160</v>
      </c>
      <c r="H7" s="8" t="s">
        <v>471</v>
      </c>
      <c r="I7" s="10">
        <v>42861</v>
      </c>
      <c r="J7" s="13" t="s">
        <v>629</v>
      </c>
      <c r="K7" s="12"/>
      <c r="M7" t="s">
        <v>43</v>
      </c>
      <c r="N7">
        <f>SUMIFS(E:E,G:G,"EDI")</f>
        <v>18</v>
      </c>
    </row>
    <row r="8" spans="1:14" ht="39.75" customHeight="1">
      <c r="A8" s="6">
        <v>5</v>
      </c>
      <c r="B8" s="8" t="s">
        <v>301</v>
      </c>
      <c r="C8" s="24" t="s">
        <v>630</v>
      </c>
      <c r="D8" s="9" t="s">
        <v>631</v>
      </c>
      <c r="E8" s="8">
        <v>4</v>
      </c>
      <c r="F8" s="8">
        <v>1</v>
      </c>
      <c r="G8" s="6" t="s">
        <v>160</v>
      </c>
      <c r="H8" s="8" t="s">
        <v>471</v>
      </c>
      <c r="I8" s="10">
        <v>42861</v>
      </c>
      <c r="J8" s="8" t="s">
        <v>632</v>
      </c>
      <c r="K8" s="6"/>
      <c r="M8" t="s">
        <v>44</v>
      </c>
      <c r="N8">
        <f>SUMIFS(E:E,G:G,"par")</f>
        <v>0</v>
      </c>
    </row>
    <row r="9" spans="1:14" ht="39.75" customHeight="1">
      <c r="A9" s="12">
        <v>6</v>
      </c>
      <c r="B9" s="13" t="s">
        <v>101</v>
      </c>
      <c r="C9" s="8" t="s">
        <v>633</v>
      </c>
      <c r="D9" s="9" t="s">
        <v>634</v>
      </c>
      <c r="E9" s="8">
        <v>2</v>
      </c>
      <c r="F9" s="8">
        <v>1</v>
      </c>
      <c r="G9" s="8" t="s">
        <v>160</v>
      </c>
      <c r="H9" s="13" t="s">
        <v>471</v>
      </c>
      <c r="I9" s="15">
        <v>42861</v>
      </c>
      <c r="J9" s="13" t="s">
        <v>145</v>
      </c>
      <c r="K9" s="6"/>
      <c r="M9" t="s">
        <v>45</v>
      </c>
      <c r="N9">
        <f>SUMIFS(E:E,G:G,"phi")</f>
        <v>0</v>
      </c>
    </row>
    <row r="10" spans="1:14" ht="39.75" customHeight="1">
      <c r="A10" s="6">
        <v>7</v>
      </c>
      <c r="B10" s="8" t="s">
        <v>101</v>
      </c>
      <c r="C10" s="24" t="s">
        <v>635</v>
      </c>
      <c r="D10" s="9" t="s">
        <v>636</v>
      </c>
      <c r="E10" s="8">
        <v>3</v>
      </c>
      <c r="F10" s="8">
        <v>1</v>
      </c>
      <c r="G10" s="6" t="s">
        <v>160</v>
      </c>
      <c r="H10" s="8" t="s">
        <v>471</v>
      </c>
      <c r="I10" s="10">
        <v>42861</v>
      </c>
      <c r="J10" s="8" t="s">
        <v>145</v>
      </c>
      <c r="K10" s="6" t="s">
        <v>637</v>
      </c>
      <c r="M10" t="s">
        <v>47</v>
      </c>
      <c r="N10">
        <f>SUMIFS(E:E,G:G,"BRK")</f>
        <v>0</v>
      </c>
    </row>
    <row r="11" spans="1:14" ht="39.75" customHeight="1">
      <c r="A11" s="12">
        <v>8</v>
      </c>
      <c r="B11" s="8" t="s">
        <v>101</v>
      </c>
      <c r="C11" s="13" t="s">
        <v>638</v>
      </c>
      <c r="D11" s="14" t="s">
        <v>639</v>
      </c>
      <c r="E11" s="13">
        <v>4</v>
      </c>
      <c r="F11" s="13">
        <v>1</v>
      </c>
      <c r="G11" s="13" t="s">
        <v>160</v>
      </c>
      <c r="H11" s="8" t="s">
        <v>471</v>
      </c>
      <c r="I11" s="10">
        <v>42861</v>
      </c>
      <c r="J11" s="8" t="s">
        <v>145</v>
      </c>
      <c r="K11" s="12"/>
      <c r="M11" s="20" t="s">
        <v>48</v>
      </c>
      <c r="N11" s="20">
        <f>SUMIFS(E:E,G:G,"SPC")</f>
        <v>0</v>
      </c>
    </row>
    <row r="12" spans="1:14" ht="39.75" customHeight="1">
      <c r="A12" s="6">
        <v>9</v>
      </c>
      <c r="B12" s="8" t="s">
        <v>101</v>
      </c>
      <c r="C12" s="13" t="s">
        <v>640</v>
      </c>
      <c r="D12" s="14" t="s">
        <v>641</v>
      </c>
      <c r="E12" s="13">
        <v>3</v>
      </c>
      <c r="F12" s="13">
        <v>1</v>
      </c>
      <c r="G12" s="13" t="s">
        <v>160</v>
      </c>
      <c r="H12" s="8" t="s">
        <v>471</v>
      </c>
      <c r="I12" s="10">
        <v>42861</v>
      </c>
      <c r="J12" s="8" t="s">
        <v>145</v>
      </c>
      <c r="K12" s="12"/>
      <c r="M12" s="21" t="s">
        <v>49</v>
      </c>
      <c r="N12" s="21">
        <f>SUMIFS(E:E,G:G,"H")</f>
        <v>0</v>
      </c>
    </row>
    <row r="13" spans="1:14" ht="39.75" customHeight="1">
      <c r="A13" s="12">
        <v>10</v>
      </c>
      <c r="B13" s="8" t="s">
        <v>101</v>
      </c>
      <c r="C13" s="8" t="s">
        <v>642</v>
      </c>
      <c r="D13" s="9" t="s">
        <v>643</v>
      </c>
      <c r="E13" s="8">
        <v>3</v>
      </c>
      <c r="F13" s="8">
        <v>1</v>
      </c>
      <c r="G13" s="8" t="s">
        <v>160</v>
      </c>
      <c r="H13" s="8" t="s">
        <v>471</v>
      </c>
      <c r="I13" s="10">
        <v>42861</v>
      </c>
      <c r="J13" s="8" t="s">
        <v>145</v>
      </c>
      <c r="K13" s="6"/>
      <c r="M13" s="21"/>
      <c r="N13" s="21"/>
    </row>
    <row r="14" spans="1:14" ht="39.75" customHeight="1">
      <c r="A14" s="6">
        <v>11</v>
      </c>
      <c r="B14" s="8" t="s">
        <v>101</v>
      </c>
      <c r="C14" s="8" t="s">
        <v>644</v>
      </c>
      <c r="D14" s="9" t="s">
        <v>645</v>
      </c>
      <c r="E14" s="8">
        <v>3</v>
      </c>
      <c r="F14" s="8">
        <v>1</v>
      </c>
      <c r="G14" s="94" t="s">
        <v>224</v>
      </c>
      <c r="H14" s="8" t="s">
        <v>471</v>
      </c>
      <c r="I14" s="10">
        <v>42861</v>
      </c>
      <c r="J14" s="8" t="s">
        <v>145</v>
      </c>
      <c r="K14" s="6"/>
      <c r="M14" s="22" t="s">
        <v>50</v>
      </c>
      <c r="N14" s="22">
        <f>SUM(M4:N12)</f>
        <v>55</v>
      </c>
    </row>
    <row r="15" spans="1:14" ht="39.75" customHeight="1">
      <c r="A15" s="12">
        <v>12</v>
      </c>
      <c r="B15" s="8" t="s">
        <v>101</v>
      </c>
      <c r="C15" s="8" t="s">
        <v>646</v>
      </c>
      <c r="D15" s="9" t="s">
        <v>647</v>
      </c>
      <c r="E15" s="8">
        <v>3</v>
      </c>
      <c r="F15" s="8">
        <v>1</v>
      </c>
      <c r="G15" s="94" t="s">
        <v>224</v>
      </c>
      <c r="H15" s="8" t="s">
        <v>471</v>
      </c>
      <c r="I15" s="10">
        <v>42861</v>
      </c>
      <c r="J15" s="8" t="s">
        <v>145</v>
      </c>
      <c r="K15" s="6"/>
    </row>
    <row r="16" spans="1:14" ht="39.75" customHeight="1">
      <c r="A16" s="6">
        <v>13</v>
      </c>
      <c r="B16" s="8" t="s">
        <v>101</v>
      </c>
      <c r="C16" s="13" t="s">
        <v>648</v>
      </c>
      <c r="D16" s="14" t="s">
        <v>649</v>
      </c>
      <c r="E16" s="13">
        <v>3</v>
      </c>
      <c r="F16" s="13">
        <v>1</v>
      </c>
      <c r="G16" s="105" t="s">
        <v>224</v>
      </c>
      <c r="H16" s="8" t="s">
        <v>471</v>
      </c>
      <c r="I16" s="10">
        <v>42861</v>
      </c>
      <c r="J16" s="8" t="s">
        <v>145</v>
      </c>
      <c r="K16" s="12"/>
      <c r="M16" s="23" t="s">
        <v>507</v>
      </c>
    </row>
    <row r="17" spans="1:13" ht="39.75" customHeight="1">
      <c r="A17" s="12">
        <v>14</v>
      </c>
      <c r="B17" s="8" t="s">
        <v>101</v>
      </c>
      <c r="C17" s="13" t="s">
        <v>650</v>
      </c>
      <c r="D17" s="14" t="s">
        <v>651</v>
      </c>
      <c r="E17" s="13">
        <v>4</v>
      </c>
      <c r="F17" s="13">
        <v>1</v>
      </c>
      <c r="G17" s="105" t="s">
        <v>224</v>
      </c>
      <c r="H17" s="8" t="s">
        <v>471</v>
      </c>
      <c r="I17" s="10">
        <v>42861</v>
      </c>
      <c r="J17" s="8" t="s">
        <v>145</v>
      </c>
      <c r="K17" s="12"/>
      <c r="M17" s="108" t="s">
        <v>510</v>
      </c>
    </row>
    <row r="18" spans="1:13" ht="39.75" customHeight="1">
      <c r="A18" s="6">
        <v>15</v>
      </c>
      <c r="B18" s="8" t="s">
        <v>101</v>
      </c>
      <c r="C18" s="13" t="s">
        <v>652</v>
      </c>
      <c r="D18" s="14" t="s">
        <v>653</v>
      </c>
      <c r="E18" s="13">
        <v>7</v>
      </c>
      <c r="F18" s="13">
        <v>2</v>
      </c>
      <c r="G18" s="101" t="s">
        <v>160</v>
      </c>
      <c r="H18" s="8" t="s">
        <v>471</v>
      </c>
      <c r="I18" s="10">
        <v>42861</v>
      </c>
      <c r="J18" s="8" t="s">
        <v>145</v>
      </c>
      <c r="K18" s="12"/>
      <c r="M18" t="s">
        <v>513</v>
      </c>
    </row>
    <row r="19" spans="1:13" ht="39.75" customHeight="1">
      <c r="A19" s="12">
        <v>16</v>
      </c>
      <c r="B19" s="8" t="s">
        <v>101</v>
      </c>
      <c r="C19" s="8" t="s">
        <v>654</v>
      </c>
      <c r="D19" s="9" t="s">
        <v>655</v>
      </c>
      <c r="E19" s="99">
        <v>2</v>
      </c>
      <c r="F19" s="99">
        <v>1</v>
      </c>
      <c r="G19" s="52" t="s">
        <v>160</v>
      </c>
      <c r="H19" s="8" t="s">
        <v>471</v>
      </c>
      <c r="I19" s="10">
        <v>42861</v>
      </c>
      <c r="J19" s="8" t="s">
        <v>145</v>
      </c>
      <c r="K19" s="106"/>
      <c r="M19" t="s">
        <v>516</v>
      </c>
    </row>
    <row r="20" spans="1:13" ht="39.75" customHeight="1">
      <c r="A20" s="6">
        <v>17</v>
      </c>
      <c r="B20" s="8" t="s">
        <v>301</v>
      </c>
      <c r="C20" s="26" t="s">
        <v>656</v>
      </c>
      <c r="D20" s="14" t="s">
        <v>657</v>
      </c>
      <c r="E20" s="13">
        <v>3</v>
      </c>
      <c r="F20" s="13">
        <v>1</v>
      </c>
      <c r="G20" s="107" t="s">
        <v>224</v>
      </c>
      <c r="H20" s="8" t="s">
        <v>471</v>
      </c>
      <c r="I20" s="10">
        <v>42861</v>
      </c>
      <c r="J20" s="8" t="s">
        <v>658</v>
      </c>
      <c r="K20" s="98" t="s">
        <v>659</v>
      </c>
    </row>
    <row r="21" spans="1:13" ht="39.75" customHeight="1">
      <c r="A21" s="6"/>
      <c r="B21" s="8"/>
      <c r="C21" s="26"/>
      <c r="D21" s="14"/>
      <c r="E21" s="13"/>
      <c r="F21" s="13"/>
      <c r="G21" s="107"/>
      <c r="H21" s="8"/>
      <c r="I21" s="10"/>
      <c r="J21" s="8"/>
      <c r="K21" s="12"/>
    </row>
    <row r="22" spans="1:13" ht="39.75" customHeight="1">
      <c r="A22" s="13"/>
      <c r="B22" s="8"/>
      <c r="C22" s="13"/>
      <c r="D22" s="14"/>
      <c r="E22" s="13"/>
      <c r="F22" s="13"/>
      <c r="G22" s="13"/>
      <c r="H22" s="8"/>
      <c r="I22" s="10"/>
      <c r="J22" s="8"/>
      <c r="K22" s="13"/>
    </row>
    <row r="23" spans="1:13" ht="39.75" customHeight="1">
      <c r="A23" s="12"/>
      <c r="B23" s="8"/>
      <c r="C23" s="13"/>
      <c r="D23" s="14"/>
      <c r="E23" s="29">
        <f>SUM(E4:E22)</f>
        <v>55</v>
      </c>
      <c r="F23" s="29">
        <f>SUM(F4:F22)</f>
        <v>18</v>
      </c>
      <c r="G23" s="13"/>
      <c r="H23" s="8"/>
      <c r="I23" s="10"/>
      <c r="J23" s="8"/>
      <c r="K23" s="12"/>
    </row>
    <row r="24" spans="1:13" ht="39.75" customHeight="1">
      <c r="A24" s="12"/>
      <c r="B24" s="8"/>
      <c r="C24" s="13"/>
      <c r="D24" s="14"/>
      <c r="E24" s="29"/>
      <c r="F24" s="29"/>
      <c r="G24" s="13"/>
      <c r="H24" s="8"/>
      <c r="I24" s="10"/>
      <c r="J24" s="8"/>
      <c r="K24" s="12"/>
    </row>
    <row r="25" spans="1:13" ht="39.75" customHeight="1">
      <c r="A25" s="13"/>
      <c r="B25" s="8"/>
      <c r="C25" s="13"/>
      <c r="D25" s="14"/>
      <c r="E25" s="13"/>
      <c r="F25" s="13"/>
      <c r="G25" s="13"/>
      <c r="H25" s="8"/>
      <c r="I25" s="10"/>
      <c r="J25" s="8"/>
      <c r="K25" s="13"/>
    </row>
  </sheetData>
  <customSheetViews>
    <customSheetView guid="{B3431D14-DA1D-42CD-AECD-DC76F932C18F}" scale="80" topLeftCell="A13">
      <selection activeCell="D31" sqref="D31"/>
      <pageSetup paperSize="9" scale="19" orientation="portrait"/>
    </customSheetView>
    <customSheetView guid="{D4656EEE-F1F0-44C0-BACB-E77B48D5A874}" scale="80" topLeftCell="A13">
      <selection activeCell="D31" sqref="D31"/>
      <pageSetup paperSize="9" scale="19" orientation="portrait"/>
    </customSheetView>
    <customSheetView guid="{BA59269D-00FA-4384-AE03-5E329FB0A2F3}" scale="80" topLeftCell="A13">
      <selection activeCell="D31" sqref="D31"/>
      <pageSetup paperSize="9" scale="19" orientation="portrait"/>
    </customSheetView>
    <customSheetView guid="{97C7C10C-C958-4BBD-9330-BBF29A91CAB6}" scale="80" topLeftCell="A13">
      <selection activeCell="D31" sqref="D31"/>
      <pageSetup paperSize="9" scale="19" orientation="portrait"/>
    </customSheetView>
    <customSheetView guid="{7D60AAE2-A0A1-41DC-9D9C-F6707F914EC6}" scale="80">
      <selection activeCell="D19" sqref="D19"/>
      <pageSetup paperSize="9" scale="19" orientation="portrait"/>
    </customSheetView>
    <customSheetView guid="{EDCD6C43-2E68-E544-A819-E89E2EF03960}" scale="80" topLeftCell="A13">
      <selection activeCell="D31" sqref="D31"/>
      <pageSetup paperSize="9" scale="19" orientation="portrait"/>
    </customSheetView>
  </customSheetViews>
  <mergeCells count="2">
    <mergeCell ref="A1:F1"/>
    <mergeCell ref="G1:K1"/>
  </mergeCells>
  <phoneticPr fontId="82" type="noConversion"/>
  <pageMargins left="0.75" right="0.75" top="1" bottom="1" header="0.5" footer="0.5"/>
  <pageSetup paperSize="9" scale="1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A13" zoomScale="80" zoomScaleNormal="80" zoomScalePageLayoutView="80" workbookViewId="0">
      <selection activeCell="C28" sqref="C28"/>
    </sheetView>
  </sheetViews>
  <sheetFormatPr baseColWidth="10" defaultColWidth="8.83203125" defaultRowHeight="41.25" customHeight="1" x14ac:dyDescent="0"/>
  <cols>
    <col min="1" max="1" width="11.83203125" customWidth="1"/>
    <col min="2" max="2" width="29" customWidth="1"/>
    <col min="3" max="3" width="42.6640625" customWidth="1"/>
    <col min="4" max="4" width="47" customWidth="1"/>
    <col min="5" max="5" width="10.5" customWidth="1"/>
    <col min="6" max="6" width="10.33203125" customWidth="1"/>
    <col min="7" max="7" width="18.83203125" customWidth="1"/>
    <col min="8" max="8" width="14.6640625" customWidth="1"/>
    <col min="9" max="9" width="16" customWidth="1"/>
    <col min="10" max="10" width="15.1640625" customWidth="1"/>
    <col min="11" max="11" width="43.5" customWidth="1"/>
    <col min="13" max="13" width="18.1640625" customWidth="1"/>
  </cols>
  <sheetData>
    <row r="1" spans="1:14" ht="41.25" customHeight="1" thickBot="1">
      <c r="A1" s="755" t="s">
        <v>0</v>
      </c>
      <c r="B1" s="756"/>
      <c r="C1" s="756"/>
      <c r="D1" s="756"/>
      <c r="E1" s="756"/>
      <c r="F1" s="756"/>
      <c r="G1" s="756" t="s">
        <v>466</v>
      </c>
      <c r="H1" s="756"/>
      <c r="I1" s="756"/>
      <c r="J1" s="757"/>
      <c r="K1" s="758"/>
    </row>
    <row r="2" spans="1:14" ht="41.25" customHeight="1" thickBot="1">
      <c r="A2" s="1" t="s">
        <v>2</v>
      </c>
      <c r="B2" s="2" t="s">
        <v>3</v>
      </c>
      <c r="C2" s="2" t="s">
        <v>4</v>
      </c>
      <c r="D2" s="3" t="s">
        <v>5</v>
      </c>
      <c r="E2" s="2" t="s">
        <v>6</v>
      </c>
      <c r="F2" s="2" t="s">
        <v>7</v>
      </c>
      <c r="G2" s="2" t="s">
        <v>8</v>
      </c>
      <c r="H2" s="2" t="s">
        <v>9</v>
      </c>
      <c r="I2" s="2" t="s">
        <v>10</v>
      </c>
      <c r="J2" s="2" t="s">
        <v>11</v>
      </c>
      <c r="K2" s="4" t="s">
        <v>12</v>
      </c>
      <c r="M2" s="5" t="s">
        <v>13</v>
      </c>
      <c r="N2" s="5">
        <v>56</v>
      </c>
    </row>
    <row r="3" spans="1:14" ht="41.25" customHeight="1">
      <c r="A3" s="41">
        <v>56</v>
      </c>
      <c r="B3" s="41" t="s">
        <v>171</v>
      </c>
      <c r="C3" s="41"/>
      <c r="D3" s="42"/>
      <c r="E3" s="41"/>
      <c r="F3" s="41"/>
      <c r="G3" s="41"/>
      <c r="H3" s="41"/>
      <c r="I3" s="43"/>
      <c r="J3" s="43"/>
      <c r="K3" s="41" t="s">
        <v>567</v>
      </c>
      <c r="M3" s="11" t="s">
        <v>22</v>
      </c>
      <c r="N3" s="11">
        <f>N2-N14</f>
        <v>1</v>
      </c>
    </row>
    <row r="4" spans="1:14" ht="41.25" customHeight="1">
      <c r="A4" s="6">
        <v>1</v>
      </c>
      <c r="B4" s="8" t="s">
        <v>101</v>
      </c>
      <c r="C4" s="8" t="s">
        <v>568</v>
      </c>
      <c r="D4" s="9" t="s">
        <v>569</v>
      </c>
      <c r="E4" s="8">
        <v>2</v>
      </c>
      <c r="F4" s="8">
        <v>1</v>
      </c>
      <c r="G4" s="6" t="s">
        <v>570</v>
      </c>
      <c r="H4" s="8" t="s">
        <v>471</v>
      </c>
      <c r="I4" s="10">
        <v>42861</v>
      </c>
      <c r="J4" s="8" t="s">
        <v>145</v>
      </c>
      <c r="K4" s="6" t="s">
        <v>571</v>
      </c>
      <c r="M4" t="s">
        <v>28</v>
      </c>
      <c r="N4">
        <f>SUMIFS(E:E,G:G,"CTT")</f>
        <v>28</v>
      </c>
    </row>
    <row r="5" spans="1:14" ht="41.25" customHeight="1">
      <c r="A5" s="12">
        <v>2</v>
      </c>
      <c r="B5" s="8" t="s">
        <v>101</v>
      </c>
      <c r="C5" s="13" t="s">
        <v>572</v>
      </c>
      <c r="D5" s="14" t="s">
        <v>573</v>
      </c>
      <c r="E5" s="13">
        <v>2</v>
      </c>
      <c r="F5" s="13">
        <v>1</v>
      </c>
      <c r="G5" s="13" t="s">
        <v>570</v>
      </c>
      <c r="H5" s="8" t="s">
        <v>471</v>
      </c>
      <c r="I5" s="10">
        <v>42861</v>
      </c>
      <c r="J5" s="8" t="s">
        <v>145</v>
      </c>
      <c r="K5" s="12"/>
      <c r="M5" t="s">
        <v>33</v>
      </c>
      <c r="N5">
        <f>SUMIFS(E:E,G:G,"FLU")</f>
        <v>0</v>
      </c>
    </row>
    <row r="6" spans="1:14" ht="41.25" customHeight="1">
      <c r="A6" s="6">
        <v>3</v>
      </c>
      <c r="B6" s="8" t="s">
        <v>101</v>
      </c>
      <c r="C6" s="13" t="s">
        <v>574</v>
      </c>
      <c r="D6" s="14" t="s">
        <v>575</v>
      </c>
      <c r="E6" s="13">
        <v>4</v>
      </c>
      <c r="F6" s="13">
        <v>2</v>
      </c>
      <c r="G6" s="13" t="s">
        <v>570</v>
      </c>
      <c r="H6" s="8" t="s">
        <v>471</v>
      </c>
      <c r="I6" s="10">
        <v>42861</v>
      </c>
      <c r="J6" s="8" t="s">
        <v>145</v>
      </c>
      <c r="K6" s="12"/>
      <c r="M6" t="s">
        <v>38</v>
      </c>
      <c r="N6">
        <f>SUMIFS(E:E,G:G,"JCC")</f>
        <v>0</v>
      </c>
    </row>
    <row r="7" spans="1:14" ht="41.25" customHeight="1">
      <c r="A7" s="12">
        <v>4</v>
      </c>
      <c r="B7" s="8" t="s">
        <v>101</v>
      </c>
      <c r="C7" s="8" t="s">
        <v>576</v>
      </c>
      <c r="D7" s="9" t="s">
        <v>577</v>
      </c>
      <c r="E7" s="8">
        <v>2</v>
      </c>
      <c r="F7" s="8">
        <v>1</v>
      </c>
      <c r="G7" s="8" t="s">
        <v>60</v>
      </c>
      <c r="H7" s="8" t="s">
        <v>471</v>
      </c>
      <c r="I7" s="10">
        <v>42861</v>
      </c>
      <c r="J7" s="8" t="s">
        <v>145</v>
      </c>
      <c r="K7" s="6"/>
      <c r="M7" t="s">
        <v>43</v>
      </c>
      <c r="N7">
        <f>SUMIFS(E:E,G:G,"EDI")</f>
        <v>0</v>
      </c>
    </row>
    <row r="8" spans="1:14" ht="41.25" customHeight="1">
      <c r="A8" s="6">
        <v>5</v>
      </c>
      <c r="B8" s="8" t="s">
        <v>101</v>
      </c>
      <c r="C8" s="8" t="s">
        <v>578</v>
      </c>
      <c r="D8" s="9" t="s">
        <v>579</v>
      </c>
      <c r="E8" s="8">
        <v>4</v>
      </c>
      <c r="F8" s="8">
        <v>1</v>
      </c>
      <c r="G8" s="8" t="s">
        <v>60</v>
      </c>
      <c r="H8" s="8" t="s">
        <v>471</v>
      </c>
      <c r="I8" s="10">
        <v>42861</v>
      </c>
      <c r="J8" s="10" t="s">
        <v>145</v>
      </c>
      <c r="K8" s="6"/>
      <c r="M8" t="s">
        <v>44</v>
      </c>
      <c r="N8">
        <f>SUMIFS(E:E,G:G,"par")</f>
        <v>27</v>
      </c>
    </row>
    <row r="9" spans="1:14" ht="41.25" customHeight="1">
      <c r="A9" s="12">
        <v>6</v>
      </c>
      <c r="B9" s="13" t="s">
        <v>132</v>
      </c>
      <c r="C9" s="26" t="s">
        <v>580</v>
      </c>
      <c r="D9" s="14" t="s">
        <v>581</v>
      </c>
      <c r="E9" s="13">
        <v>2</v>
      </c>
      <c r="F9" s="13">
        <v>1</v>
      </c>
      <c r="G9" s="13" t="s">
        <v>60</v>
      </c>
      <c r="H9" s="13" t="s">
        <v>471</v>
      </c>
      <c r="I9" s="15">
        <v>42861</v>
      </c>
      <c r="J9" s="13" t="s">
        <v>582</v>
      </c>
      <c r="K9" s="12"/>
      <c r="M9" t="s">
        <v>45</v>
      </c>
      <c r="N9">
        <f>SUMIFS(E:E,G:G,"phi")</f>
        <v>0</v>
      </c>
    </row>
    <row r="10" spans="1:14" ht="41.25" customHeight="1">
      <c r="A10" s="6">
        <v>7</v>
      </c>
      <c r="B10" s="13" t="s">
        <v>301</v>
      </c>
      <c r="C10" s="13" t="s">
        <v>583</v>
      </c>
      <c r="D10" s="14" t="s">
        <v>584</v>
      </c>
      <c r="E10" s="13">
        <v>4</v>
      </c>
      <c r="F10" s="13">
        <v>1</v>
      </c>
      <c r="G10" s="13" t="s">
        <v>60</v>
      </c>
      <c r="H10" s="13" t="s">
        <v>471</v>
      </c>
      <c r="I10" s="15">
        <v>42861</v>
      </c>
      <c r="J10" s="13" t="s">
        <v>585</v>
      </c>
      <c r="K10" s="12"/>
      <c r="M10" t="s">
        <v>47</v>
      </c>
      <c r="N10">
        <f>SUMIFS(E:E,G:G,"BRK")</f>
        <v>0</v>
      </c>
    </row>
    <row r="11" spans="1:14" ht="41.25" customHeight="1">
      <c r="A11" s="12">
        <v>8</v>
      </c>
      <c r="B11" s="8" t="s">
        <v>101</v>
      </c>
      <c r="C11" s="8" t="s">
        <v>586</v>
      </c>
      <c r="D11" s="9" t="s">
        <v>587</v>
      </c>
      <c r="E11" s="8">
        <v>2</v>
      </c>
      <c r="F11" s="8">
        <v>1</v>
      </c>
      <c r="G11" s="6" t="s">
        <v>60</v>
      </c>
      <c r="H11" s="8" t="s">
        <v>471</v>
      </c>
      <c r="I11" s="10">
        <v>42861</v>
      </c>
      <c r="J11" s="8" t="s">
        <v>145</v>
      </c>
      <c r="K11" s="6"/>
      <c r="M11" s="20" t="s">
        <v>48</v>
      </c>
      <c r="N11" s="20">
        <f>SUMIFS(E:E,G:G,"SPC")</f>
        <v>0</v>
      </c>
    </row>
    <row r="12" spans="1:14" ht="41.25" customHeight="1">
      <c r="A12" s="6">
        <v>9</v>
      </c>
      <c r="B12" s="27" t="s">
        <v>588</v>
      </c>
      <c r="C12" s="27" t="s">
        <v>589</v>
      </c>
      <c r="D12" s="9" t="s">
        <v>590</v>
      </c>
      <c r="E12" s="99">
        <v>3</v>
      </c>
      <c r="F12" s="8">
        <v>1</v>
      </c>
      <c r="G12" s="8" t="s">
        <v>60</v>
      </c>
      <c r="H12" s="8" t="s">
        <v>471</v>
      </c>
      <c r="I12" s="10">
        <v>42861</v>
      </c>
      <c r="J12" s="8" t="s">
        <v>591</v>
      </c>
      <c r="K12" s="6"/>
      <c r="M12" s="21" t="s">
        <v>49</v>
      </c>
      <c r="N12" s="21">
        <f>SUMIFS(E:E,G:G,"H")</f>
        <v>0</v>
      </c>
    </row>
    <row r="13" spans="1:14" ht="41.25" customHeight="1">
      <c r="A13" s="12">
        <v>10</v>
      </c>
      <c r="B13" s="8" t="s">
        <v>132</v>
      </c>
      <c r="C13" s="13" t="s">
        <v>592</v>
      </c>
      <c r="D13" s="14" t="s">
        <v>593</v>
      </c>
      <c r="E13" s="84">
        <v>2</v>
      </c>
      <c r="F13" s="13">
        <v>1</v>
      </c>
      <c r="G13" s="13" t="s">
        <v>60</v>
      </c>
      <c r="H13" s="8" t="s">
        <v>471</v>
      </c>
      <c r="I13" s="10">
        <v>42861</v>
      </c>
      <c r="J13" s="8" t="s">
        <v>594</v>
      </c>
      <c r="K13" s="12"/>
      <c r="M13" s="21"/>
      <c r="N13" s="21"/>
    </row>
    <row r="14" spans="1:14" ht="41.25" customHeight="1">
      <c r="A14" s="6">
        <v>11</v>
      </c>
      <c r="B14" s="8" t="s">
        <v>101</v>
      </c>
      <c r="C14" s="13" t="s">
        <v>595</v>
      </c>
      <c r="D14" s="14" t="s">
        <v>596</v>
      </c>
      <c r="E14" s="84">
        <v>2</v>
      </c>
      <c r="F14" s="13">
        <v>1</v>
      </c>
      <c r="G14" s="13" t="s">
        <v>60</v>
      </c>
      <c r="H14" s="8" t="s">
        <v>471</v>
      </c>
      <c r="I14" s="10">
        <v>42861</v>
      </c>
      <c r="J14" s="8" t="s">
        <v>145</v>
      </c>
      <c r="K14" s="12"/>
      <c r="M14" s="22" t="s">
        <v>50</v>
      </c>
      <c r="N14" s="22">
        <f>SUM(M4:N12)</f>
        <v>55</v>
      </c>
    </row>
    <row r="15" spans="1:14" ht="41.25" customHeight="1">
      <c r="A15" s="12">
        <v>12</v>
      </c>
      <c r="B15" s="8" t="s">
        <v>597</v>
      </c>
      <c r="C15" s="8" t="s">
        <v>598</v>
      </c>
      <c r="D15" s="9" t="s">
        <v>599</v>
      </c>
      <c r="E15" s="99">
        <v>2</v>
      </c>
      <c r="F15" s="8">
        <v>1</v>
      </c>
      <c r="G15" s="52" t="s">
        <v>60</v>
      </c>
      <c r="H15" s="8" t="s">
        <v>471</v>
      </c>
      <c r="I15" s="10">
        <v>42861</v>
      </c>
      <c r="J15" s="8" t="s">
        <v>600</v>
      </c>
      <c r="K15" s="6"/>
    </row>
    <row r="16" spans="1:14" ht="41.25" customHeight="1">
      <c r="A16" s="6">
        <v>13</v>
      </c>
      <c r="B16" s="27" t="s">
        <v>132</v>
      </c>
      <c r="C16" s="27" t="s">
        <v>601</v>
      </c>
      <c r="D16" s="9" t="s">
        <v>602</v>
      </c>
      <c r="E16" s="99">
        <v>3</v>
      </c>
      <c r="F16" s="8">
        <v>1</v>
      </c>
      <c r="G16" s="6" t="s">
        <v>60</v>
      </c>
      <c r="H16" s="8" t="s">
        <v>471</v>
      </c>
      <c r="I16" s="10">
        <v>42861</v>
      </c>
      <c r="J16" s="8" t="s">
        <v>603</v>
      </c>
      <c r="K16" s="6"/>
      <c r="M16" s="23" t="s">
        <v>507</v>
      </c>
    </row>
    <row r="17" spans="1:13" ht="41.25" customHeight="1">
      <c r="A17" s="12">
        <v>14</v>
      </c>
      <c r="B17" s="8" t="s">
        <v>101</v>
      </c>
      <c r="C17" s="8" t="s">
        <v>604</v>
      </c>
      <c r="D17" s="9" t="s">
        <v>605</v>
      </c>
      <c r="E17" s="99">
        <v>5</v>
      </c>
      <c r="F17" s="8">
        <v>2</v>
      </c>
      <c r="G17" s="8" t="s">
        <v>570</v>
      </c>
      <c r="H17" s="8" t="s">
        <v>471</v>
      </c>
      <c r="I17" s="10">
        <v>42861</v>
      </c>
      <c r="J17" s="8" t="s">
        <v>145</v>
      </c>
      <c r="K17" s="6"/>
      <c r="M17" s="108" t="s">
        <v>510</v>
      </c>
    </row>
    <row r="18" spans="1:13" ht="41.25" customHeight="1">
      <c r="A18" s="6">
        <v>15</v>
      </c>
      <c r="B18" s="27" t="s">
        <v>606</v>
      </c>
      <c r="C18" s="25">
        <v>50617</v>
      </c>
      <c r="D18" s="14" t="s">
        <v>607</v>
      </c>
      <c r="E18" s="84">
        <v>1</v>
      </c>
      <c r="F18" s="13">
        <v>1</v>
      </c>
      <c r="G18" s="13" t="s">
        <v>60</v>
      </c>
      <c r="H18" s="8" t="s">
        <v>471</v>
      </c>
      <c r="I18" s="10">
        <v>42861</v>
      </c>
      <c r="J18" s="8" t="s">
        <v>608</v>
      </c>
      <c r="K18" s="13" t="s">
        <v>609</v>
      </c>
      <c r="M18" t="s">
        <v>513</v>
      </c>
    </row>
    <row r="19" spans="1:13" ht="41.25" customHeight="1">
      <c r="A19" s="12">
        <v>16</v>
      </c>
      <c r="B19" s="27" t="s">
        <v>610</v>
      </c>
      <c r="C19" s="25" t="s">
        <v>611</v>
      </c>
      <c r="D19" s="14" t="s">
        <v>612</v>
      </c>
      <c r="E19" s="84">
        <v>1</v>
      </c>
      <c r="F19" s="13">
        <v>1</v>
      </c>
      <c r="G19" s="57" t="s">
        <v>60</v>
      </c>
      <c r="H19" s="8" t="s">
        <v>471</v>
      </c>
      <c r="I19" s="10">
        <v>42861</v>
      </c>
      <c r="J19" s="8" t="s">
        <v>613</v>
      </c>
      <c r="K19" s="12"/>
      <c r="M19" t="s">
        <v>516</v>
      </c>
    </row>
    <row r="20" spans="1:13" ht="41.25" customHeight="1">
      <c r="A20" s="6">
        <v>17</v>
      </c>
      <c r="B20" s="99" t="s">
        <v>305</v>
      </c>
      <c r="C20" s="84">
        <v>2707</v>
      </c>
      <c r="D20" s="100" t="s">
        <v>614</v>
      </c>
      <c r="E20" s="84">
        <v>5</v>
      </c>
      <c r="F20" s="84">
        <v>2</v>
      </c>
      <c r="G20" s="101" t="s">
        <v>570</v>
      </c>
      <c r="H20" s="99" t="s">
        <v>471</v>
      </c>
      <c r="I20" s="102">
        <v>42861</v>
      </c>
      <c r="J20" s="99" t="s">
        <v>615</v>
      </c>
      <c r="K20" s="103"/>
    </row>
    <row r="21" spans="1:13" ht="41.25" customHeight="1">
      <c r="A21" s="12">
        <v>18</v>
      </c>
      <c r="B21" s="8" t="s">
        <v>101</v>
      </c>
      <c r="C21" s="24" t="s">
        <v>616</v>
      </c>
      <c r="D21" s="9" t="s">
        <v>617</v>
      </c>
      <c r="E21" s="8">
        <v>3</v>
      </c>
      <c r="F21" s="8">
        <v>1</v>
      </c>
      <c r="G21" s="8" t="s">
        <v>570</v>
      </c>
      <c r="H21" s="8" t="s">
        <v>471</v>
      </c>
      <c r="I21" s="10">
        <v>42861</v>
      </c>
      <c r="J21" s="8" t="s">
        <v>145</v>
      </c>
      <c r="K21" s="6"/>
    </row>
    <row r="22" spans="1:13" ht="41.25" customHeight="1">
      <c r="A22" s="6">
        <v>19</v>
      </c>
      <c r="B22" s="8" t="s">
        <v>101</v>
      </c>
      <c r="C22" s="8" t="s">
        <v>618</v>
      </c>
      <c r="D22" s="9" t="s">
        <v>619</v>
      </c>
      <c r="E22" s="8">
        <v>4</v>
      </c>
      <c r="F22" s="8">
        <v>1</v>
      </c>
      <c r="G22" s="8" t="s">
        <v>570</v>
      </c>
      <c r="H22" s="8" t="s">
        <v>471</v>
      </c>
      <c r="I22" s="10">
        <v>42861</v>
      </c>
      <c r="J22" s="8" t="s">
        <v>145</v>
      </c>
      <c r="K22" s="8"/>
    </row>
    <row r="23" spans="1:13" ht="41.25" customHeight="1">
      <c r="A23" s="12">
        <v>20</v>
      </c>
      <c r="B23" s="8" t="s">
        <v>101</v>
      </c>
      <c r="C23" s="13" t="s">
        <v>620</v>
      </c>
      <c r="D23" s="14" t="s">
        <v>621</v>
      </c>
      <c r="E23" s="13">
        <v>2</v>
      </c>
      <c r="F23" s="13">
        <v>1</v>
      </c>
      <c r="G23" s="8" t="s">
        <v>570</v>
      </c>
      <c r="H23" s="8" t="s">
        <v>471</v>
      </c>
      <c r="I23" s="10">
        <v>42861</v>
      </c>
      <c r="J23" s="8" t="s">
        <v>145</v>
      </c>
      <c r="K23" s="12"/>
    </row>
    <row r="24" spans="1:13" ht="41.25" customHeight="1">
      <c r="A24" s="12"/>
      <c r="B24" s="8"/>
      <c r="C24" s="13"/>
      <c r="D24" s="14"/>
      <c r="E24" s="13"/>
      <c r="F24" s="13"/>
      <c r="G24" s="8"/>
      <c r="H24" s="8"/>
      <c r="I24" s="10"/>
      <c r="J24" s="8"/>
      <c r="K24" s="12"/>
    </row>
    <row r="25" spans="1:13" ht="41.25" customHeight="1">
      <c r="A25" s="6"/>
      <c r="B25" s="8"/>
      <c r="C25" s="24"/>
      <c r="D25" s="9"/>
      <c r="E25" s="18">
        <f>SUM(E4:E23)</f>
        <v>55</v>
      </c>
      <c r="F25" s="18">
        <f>SUM(F4:F23)</f>
        <v>23</v>
      </c>
      <c r="G25" s="6"/>
      <c r="H25" s="8"/>
      <c r="I25" s="10"/>
      <c r="J25" s="8"/>
      <c r="K25" s="6"/>
    </row>
    <row r="26" spans="1:13" ht="41.25" customHeight="1">
      <c r="A26" s="12"/>
      <c r="B26" s="8"/>
      <c r="C26" s="13"/>
      <c r="D26" s="14"/>
      <c r="E26" s="13"/>
      <c r="F26" s="13"/>
      <c r="G26" s="8"/>
      <c r="H26" s="8"/>
      <c r="I26" s="10"/>
      <c r="J26" s="8"/>
      <c r="K26" s="12"/>
    </row>
  </sheetData>
  <customSheetViews>
    <customSheetView guid="{B3431D14-DA1D-42CD-AECD-DC76F932C18F}" scale="80" topLeftCell="A13">
      <selection activeCell="C28" sqref="C28"/>
    </customSheetView>
    <customSheetView guid="{D4656EEE-F1F0-44C0-BACB-E77B48D5A874}" scale="80" topLeftCell="A13">
      <selection activeCell="C28" sqref="C28"/>
    </customSheetView>
    <customSheetView guid="{BA59269D-00FA-4384-AE03-5E329FB0A2F3}" scale="80" topLeftCell="A13">
      <selection activeCell="C28" sqref="C28"/>
    </customSheetView>
    <customSheetView guid="{97C7C10C-C958-4BBD-9330-BBF29A91CAB6}" scale="80" topLeftCell="A13">
      <selection activeCell="C28" sqref="C28"/>
    </customSheetView>
    <customSheetView guid="{7D60AAE2-A0A1-41DC-9D9C-F6707F914EC6}" scale="80">
      <selection activeCell="D28" sqref="D28"/>
    </customSheetView>
    <customSheetView guid="{EDCD6C43-2E68-E544-A819-E89E2EF03960}" scale="80" topLeftCell="A13">
      <selection activeCell="C28" sqref="C28"/>
    </customSheetView>
  </customSheetViews>
  <mergeCells count="2">
    <mergeCell ref="A1:F1"/>
    <mergeCell ref="G1:K1"/>
  </mergeCells>
  <phoneticPr fontId="82"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22</vt:i4>
      </vt:variant>
    </vt:vector>
  </HeadingPairs>
  <TitlesOfParts>
    <vt:vector size="22" baseType="lpstr">
      <vt:lpstr>GUIDE</vt:lpstr>
      <vt:lpstr>WP#1</vt:lpstr>
      <vt:lpstr>NY#1</vt:lpstr>
      <vt:lpstr>DC#1</vt:lpstr>
      <vt:lpstr>DC#2</vt:lpstr>
      <vt:lpstr>DS#3</vt:lpstr>
      <vt:lpstr>BO#1</vt:lpstr>
      <vt:lpstr>NF#1</vt:lpstr>
      <vt:lpstr>NF#2</vt:lpstr>
      <vt:lpstr>NF#3</vt:lpstr>
      <vt:lpstr>NF#4</vt:lpstr>
      <vt:lpstr>NT#5</vt:lpstr>
      <vt:lpstr>NT#6</vt:lpstr>
      <vt:lpstr>DN#1</vt:lpstr>
      <vt:lpstr>DN#2</vt:lpstr>
      <vt:lpstr>TP#1</vt:lpstr>
      <vt:lpstr>EDI+BRK LIST</vt:lpstr>
      <vt:lpstr>EC NY上车</vt:lpstr>
      <vt:lpstr>BUS#18 AP8C</vt:lpstr>
      <vt:lpstr>BUS#19 康宁接驳</vt:lpstr>
      <vt:lpstr>BUS#21 NY5C</vt:lpstr>
      <vt:lpstr>美东接驳</vt:lpstr>
    </vt:vector>
  </TitlesOfParts>
  <Company>home</Company>
  <LinksUpToDate>false</LinksUpToDate>
  <SharedDoc>true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Lee</dc:creator>
  <cp:lastModifiedBy>Sean Lu</cp:lastModifiedBy>
  <dcterms:created xsi:type="dcterms:W3CDTF">2017-05-05T21:10:07Z</dcterms:created>
  <dcterms:modified xsi:type="dcterms:W3CDTF">2017-05-05T22:33:48Z</dcterms:modified>
</cp:coreProperties>
</file>