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360" yWindow="100" windowWidth="20120" windowHeight="12340" firstSheet="19" activeTab="25"/>
  </bookViews>
  <sheets>
    <sheet name="GUIDE" sheetId="1" r:id="rId1"/>
    <sheet name="WP#1" sheetId="2" r:id="rId2"/>
    <sheet name="NY#1" sheetId="3" r:id="rId3"/>
    <sheet name="DC#1" sheetId="4" r:id="rId4"/>
    <sheet name="DC#2" sheetId="5" r:id="rId5"/>
    <sheet name="DC#3" sheetId="6" r:id="rId6"/>
    <sheet name="DC#4" sheetId="7" r:id="rId7"/>
    <sheet name="DC#5" sheetId="8" r:id="rId8"/>
    <sheet name="DS#6" sheetId="9" r:id="rId9"/>
    <sheet name="NF2D#1" sheetId="10" r:id="rId10"/>
    <sheet name="NF#2" sheetId="11" r:id="rId11"/>
    <sheet name="NF#3" sheetId="12" r:id="rId12"/>
    <sheet name="NF#4" sheetId="13" r:id="rId13"/>
    <sheet name="NF#5" sheetId="14" r:id="rId14"/>
    <sheet name="NF#6" sheetId="15" r:id="rId15"/>
    <sheet name="NF#7" sheetId="16" r:id="rId16"/>
    <sheet name="NF#8" sheetId="17" r:id="rId17"/>
    <sheet name="NF#9" sheetId="18" r:id="rId18"/>
    <sheet name="NF#10" sheetId="19" r:id="rId19"/>
    <sheet name="NF#11" sheetId="20" r:id="rId20"/>
    <sheet name="NF#12" sheetId="21" r:id="rId21"/>
    <sheet name="NF#13" sheetId="22" r:id="rId22"/>
    <sheet name="NF#14" sheetId="23" r:id="rId23"/>
    <sheet name="NF#15" sheetId="24" r:id="rId24"/>
    <sheet name="NF#16" sheetId="25" r:id="rId25"/>
    <sheet name="NT#7" sheetId="26" r:id="rId26"/>
    <sheet name="NT#18" sheetId="27" r:id="rId27"/>
    <sheet name="NT#19" sheetId="28" r:id="rId28"/>
    <sheet name="NT#20" sheetId="29" r:id="rId29"/>
    <sheet name="NT#21" sheetId="30" r:id="rId30"/>
    <sheet name="NT#22" sheetId="31" r:id="rId31"/>
    <sheet name="NT#23" sheetId="32" r:id="rId32"/>
    <sheet name="BO#1" sheetId="33" r:id="rId33"/>
    <sheet name="BO#2" sheetId="34" r:id="rId34"/>
    <sheet name="BO#3" sheetId="35" r:id="rId35"/>
    <sheet name="MV#1" sheetId="36" r:id="rId36"/>
    <sheet name="MV#2" sheetId="37" r:id="rId37"/>
    <sheet name="MV#3" sheetId="38" r:id="rId38"/>
    <sheet name="MV#4" sheetId="39" r:id="rId39"/>
    <sheet name="MV#5" sheetId="40" r:id="rId40"/>
    <sheet name="DL#1" sheetId="41" r:id="rId41"/>
    <sheet name="GF#1" sheetId="42" r:id="rId42"/>
    <sheet name="DN#1" sheetId="43" r:id="rId43"/>
    <sheet name="DN#2" sheetId="44" r:id="rId44"/>
    <sheet name="DN#3" sheetId="45" r:id="rId45"/>
    <sheet name="DN#4" sheetId="46" r:id="rId46"/>
    <sheet name="DN#5" sheetId="47" r:id="rId47"/>
    <sheet name="DN#6" sheetId="48" r:id="rId48"/>
    <sheet name="DN#7" sheetId="49" r:id="rId49"/>
    <sheet name="DN#8" sheetId="50" r:id="rId50"/>
    <sheet name="DN#9" sheetId="51" r:id="rId51"/>
    <sheet name="DN#10" sheetId="52" r:id="rId52"/>
    <sheet name="DN#11" sheetId="53" r:id="rId53"/>
    <sheet name="TR#1" sheetId="54" r:id="rId54"/>
    <sheet name="TR#2" sheetId="55" r:id="rId55"/>
    <sheet name="TR#3" sheetId="56" r:id="rId56"/>
    <sheet name="TR#4" sheetId="57" r:id="rId57"/>
    <sheet name="TR3D#1" sheetId="58" r:id="rId58"/>
    <sheet name="QB#1" sheetId="59" r:id="rId59"/>
    <sheet name="AC#1" sheetId="60" r:id="rId60"/>
    <sheet name="AC#2" sheetId="61" r:id="rId61"/>
    <sheet name="AC#3" sheetId="62" r:id="rId62"/>
    <sheet name="AC#4" sheetId="63" r:id="rId63"/>
    <sheet name="CM#1" sheetId="64" r:id="rId64"/>
    <sheet name="CM#2" sheetId="65" r:id="rId65"/>
  </sheets>
  <definedNames>
    <definedName name="_xlnm._FilterDatabase" localSheetId="0" hidden="1">GUIDE!$G$1:$G$181</definedName>
    <definedName name="Z_0BB97CEB_9837_4394_B4BD_E6113E7B39CB_.wvu.FilterData" localSheetId="0" hidden="1">GUIDE!$G$1:$G$181</definedName>
    <definedName name="Z_1295BDC4_29C2_4D04_9A2D_846B5B68589B_.wvu.FilterData" localSheetId="0" hidden="1">GUIDE!$G$1:$G$181</definedName>
    <definedName name="Z_23EF6D9B_A14E_2740_8D04_8096A56BF976_.wvu.FilterData" localSheetId="0" hidden="1">GUIDE!$G$1:$G$181</definedName>
    <definedName name="Z_55E9CEA7_B48E_4125_A820_676D57D89436_.wvu.FilterData" localSheetId="0" hidden="1">GUIDE!$G$1:$G$181</definedName>
    <definedName name="Z_5694D648_3309_484E_9122_6B6D7F03BCCF_.wvu.FilterData" localSheetId="0" hidden="1">GUIDE!$G$1:$G$181</definedName>
    <definedName name="Z_57649A92_2EDB_4D7A_93B5_E224257AC4E5_.wvu.FilterData" localSheetId="0" hidden="1">GUIDE!$G$1:$G$181</definedName>
    <definedName name="Z_62AC636D_0D39_481F_A02F_4FBFBAC989DE_.wvu.FilterData" localSheetId="0" hidden="1">GUIDE!$G$1:$G$181</definedName>
    <definedName name="Z_9F010E5B_B169_4C29_BB33_F46BDD1BCD1E_.wvu.FilterData" localSheetId="0" hidden="1">GUIDE!$G$1:$G$181</definedName>
    <definedName name="Z_A988F4CF_7060_4CDE_BDD7_91861CC058B5_.wvu.FilterData" localSheetId="0" hidden="1">GUIDE!$G$1:$G$181</definedName>
    <definedName name="Z_B01C946B_DE29_407C_8C9B_8963BBD99C76_.wvu.FilterData" localSheetId="0" hidden="1">GUIDE!$G$1:$G$181</definedName>
    <definedName name="Z_B1F3A972_B1F1_4161_90C8_DD2B3AF80E16_.wvu.FilterData" localSheetId="0" hidden="1">GUIDE!$G$1:$G$181</definedName>
    <definedName name="Z_C902B6A1_F8E1_458A_944D_42D35EB111E9_.wvu.FilterData" localSheetId="0" hidden="1">GUIDE!$G$1:$G$181</definedName>
    <definedName name="Z_DA067653_A3EC_4B28_8C95_12EBDC89FFDF_.wvu.FilterData" localSheetId="0" hidden="1">GUIDE!$G$1:$G$181</definedName>
    <definedName name="Z_DA52CC45_72BF_4E58_AD7F_AA8030FC7C7B_.wvu.FilterData" localSheetId="0" hidden="1">GUIDE!$G$1:$G$181</definedName>
    <definedName name="Z_EE2EF7FC_A3FE_493F_AF85_C5441615DCEA_.wvu.FilterData" localSheetId="0" hidden="1">GUIDE!$G$1:$G$181</definedName>
  </definedNames>
  <calcPr calcId="140001" concurrentCalc="0"/>
  <customWorkbookViews>
    <customWorkbookView name="Sean Lu - 个人视图" guid="{23EF6D9B-A14E-2740-8D04-8096A56BF976}" mergeInterval="0" personalView="1" xWindow="18" yWindow="59" windowWidth="1006" windowHeight="563" activeSheetId="26"/>
    <customWorkbookView name="Lena Zhong - Personal View" guid="{B1F3A972-B1F1-4161-90C8-DD2B3AF80E16}" mergeInterval="0" personalView="1" maximized="1" windowWidth="1916" windowHeight="855" activeSheetId="1"/>
    <customWorkbookView name="Frances Lee - Personal View" guid="{8CC4B7ED-BDBD-4A32-BFC7-B1BFCD76DA5B}" mergeInterval="0" personalView="1" maximized="1" windowWidth="1916" windowHeight="855" activeSheetId="65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53" l="1"/>
  <c r="E22" i="53"/>
  <c r="F24" i="44"/>
  <c r="E24" i="44"/>
  <c r="E28" i="43"/>
  <c r="F28" i="43"/>
  <c r="F18" i="52"/>
  <c r="E18" i="52"/>
  <c r="F20" i="51"/>
  <c r="E20" i="51"/>
  <c r="F20" i="50"/>
  <c r="E20" i="50"/>
  <c r="F17" i="49"/>
  <c r="E17" i="49"/>
  <c r="F19" i="48"/>
  <c r="E19" i="48"/>
  <c r="F20" i="47"/>
  <c r="E20" i="47"/>
  <c r="F20" i="46"/>
  <c r="E20" i="46"/>
  <c r="F21" i="45"/>
  <c r="E21" i="45"/>
  <c r="F23" i="63"/>
  <c r="E23" i="63"/>
  <c r="F26" i="62"/>
  <c r="E26" i="62"/>
  <c r="E27" i="61"/>
  <c r="F27" i="61"/>
  <c r="F18" i="60"/>
  <c r="E18" i="60"/>
  <c r="F17" i="65"/>
  <c r="E17" i="65"/>
  <c r="F24" i="64"/>
  <c r="E24" i="64"/>
  <c r="F28" i="59"/>
  <c r="E28" i="59"/>
  <c r="F9" i="58"/>
  <c r="E9" i="58"/>
  <c r="F24" i="54"/>
  <c r="E24" i="54"/>
  <c r="F21" i="55"/>
  <c r="E21" i="55"/>
  <c r="F21" i="56"/>
  <c r="E21" i="56"/>
  <c r="F23" i="57"/>
  <c r="E23" i="57"/>
  <c r="F23" i="32"/>
  <c r="E23" i="32"/>
  <c r="F22" i="31"/>
  <c r="E22" i="31"/>
  <c r="F24" i="30"/>
  <c r="E24" i="30"/>
  <c r="F19" i="29"/>
  <c r="E19" i="29"/>
  <c r="F23" i="28"/>
  <c r="E23" i="28"/>
  <c r="F24" i="27"/>
  <c r="E24" i="27"/>
  <c r="F25" i="26"/>
  <c r="E25" i="26"/>
  <c r="F26" i="23"/>
  <c r="E26" i="23"/>
  <c r="F27" i="25"/>
  <c r="E27" i="25"/>
  <c r="F22" i="24"/>
  <c r="E22" i="24"/>
  <c r="F22" i="22"/>
  <c r="E22" i="22"/>
  <c r="F16" i="21"/>
  <c r="E16" i="21"/>
  <c r="F27" i="20"/>
  <c r="E27" i="20"/>
  <c r="F26" i="19"/>
  <c r="E26" i="19"/>
  <c r="F15" i="17"/>
  <c r="E15" i="17"/>
  <c r="F24" i="18"/>
  <c r="E24" i="18"/>
  <c r="D6" i="18"/>
  <c r="F25" i="16"/>
  <c r="E25" i="16"/>
  <c r="F16" i="15"/>
  <c r="E16" i="15"/>
  <c r="E22" i="14"/>
  <c r="F22" i="14"/>
  <c r="F19" i="13"/>
  <c r="E19" i="13"/>
  <c r="F17" i="12"/>
  <c r="E17" i="12"/>
  <c r="F24" i="10"/>
  <c r="E24" i="10"/>
  <c r="F17" i="11"/>
  <c r="E17" i="11"/>
  <c r="F20" i="40"/>
  <c r="E20" i="40"/>
  <c r="F19" i="39"/>
  <c r="E19" i="39"/>
  <c r="F19" i="38"/>
  <c r="E19" i="38"/>
  <c r="F25" i="37"/>
  <c r="E25" i="37"/>
  <c r="F17" i="36"/>
  <c r="E17" i="36"/>
  <c r="F17" i="42"/>
  <c r="E17" i="42"/>
  <c r="F22" i="41"/>
  <c r="E22" i="41"/>
  <c r="F20" i="34"/>
  <c r="E20" i="34"/>
  <c r="F19" i="35"/>
  <c r="E19" i="35"/>
  <c r="F9" i="33"/>
  <c r="E9" i="33"/>
  <c r="F23" i="9"/>
  <c r="E20" i="8"/>
  <c r="E25" i="7"/>
  <c r="F23" i="6"/>
  <c r="E23" i="6"/>
  <c r="F20" i="5"/>
  <c r="E20" i="5"/>
  <c r="F22" i="4"/>
  <c r="E22" i="4"/>
  <c r="E23" i="9"/>
  <c r="F20" i="8"/>
  <c r="N12" i="57"/>
  <c r="N11" i="57"/>
  <c r="N10" i="57"/>
  <c r="N9" i="57"/>
  <c r="N8" i="57"/>
  <c r="N7" i="57"/>
  <c r="N6" i="57"/>
  <c r="N5" i="57"/>
  <c r="N4" i="57"/>
  <c r="N14" i="57"/>
  <c r="N3" i="57"/>
  <c r="N12" i="59"/>
  <c r="N11" i="59"/>
  <c r="N10" i="59"/>
  <c r="N9" i="59"/>
  <c r="N8" i="59"/>
  <c r="N7" i="59"/>
  <c r="N6" i="59"/>
  <c r="N5" i="59"/>
  <c r="N4" i="59"/>
  <c r="N14" i="59"/>
  <c r="N3" i="59"/>
  <c r="N12" i="42"/>
  <c r="N11" i="42"/>
  <c r="N10" i="42"/>
  <c r="N9" i="42"/>
  <c r="N8" i="42"/>
  <c r="N7" i="42"/>
  <c r="N6" i="42"/>
  <c r="N5" i="42"/>
  <c r="N4" i="42"/>
  <c r="N12" i="65"/>
  <c r="N11" i="65"/>
  <c r="N10" i="65"/>
  <c r="N9" i="65"/>
  <c r="N8" i="65"/>
  <c r="N7" i="65"/>
  <c r="N6" i="65"/>
  <c r="N5" i="65"/>
  <c r="N4" i="65"/>
  <c r="N12" i="64"/>
  <c r="N11" i="64"/>
  <c r="N10" i="64"/>
  <c r="N9" i="64"/>
  <c r="N8" i="64"/>
  <c r="N7" i="64"/>
  <c r="N6" i="64"/>
  <c r="N5" i="64"/>
  <c r="N4" i="64"/>
  <c r="N12" i="63"/>
  <c r="N11" i="63"/>
  <c r="N10" i="63"/>
  <c r="N9" i="63"/>
  <c r="N8" i="63"/>
  <c r="N7" i="63"/>
  <c r="N6" i="63"/>
  <c r="N5" i="63"/>
  <c r="N4" i="63"/>
  <c r="N12" i="62"/>
  <c r="N11" i="62"/>
  <c r="N10" i="62"/>
  <c r="N9" i="62"/>
  <c r="N8" i="62"/>
  <c r="N7" i="62"/>
  <c r="N6" i="62"/>
  <c r="N5" i="62"/>
  <c r="N4" i="62"/>
  <c r="N12" i="61"/>
  <c r="N11" i="61"/>
  <c r="N10" i="61"/>
  <c r="N9" i="61"/>
  <c r="N8" i="61"/>
  <c r="N7" i="61"/>
  <c r="N6" i="61"/>
  <c r="N5" i="61"/>
  <c r="N4" i="61"/>
  <c r="N12" i="60"/>
  <c r="N11" i="60"/>
  <c r="N10" i="60"/>
  <c r="N9" i="60"/>
  <c r="N8" i="60"/>
  <c r="N7" i="60"/>
  <c r="N6" i="60"/>
  <c r="N5" i="60"/>
  <c r="N4" i="60"/>
  <c r="N14" i="60"/>
  <c r="N3" i="60"/>
  <c r="N12" i="58"/>
  <c r="N11" i="58"/>
  <c r="N10" i="58"/>
  <c r="N9" i="58"/>
  <c r="N8" i="58"/>
  <c r="N7" i="58"/>
  <c r="N6" i="58"/>
  <c r="N5" i="58"/>
  <c r="N4" i="58"/>
  <c r="N12" i="56"/>
  <c r="N11" i="56"/>
  <c r="N10" i="56"/>
  <c r="N9" i="56"/>
  <c r="N8" i="56"/>
  <c r="N7" i="56"/>
  <c r="N6" i="56"/>
  <c r="N5" i="56"/>
  <c r="N4" i="56"/>
  <c r="N14" i="56"/>
  <c r="N3" i="56"/>
  <c r="N12" i="55"/>
  <c r="N11" i="55"/>
  <c r="N10" i="55"/>
  <c r="N9" i="55"/>
  <c r="N8" i="55"/>
  <c r="N7" i="55"/>
  <c r="N6" i="55"/>
  <c r="N5" i="55"/>
  <c r="N4" i="55"/>
  <c r="N12" i="54"/>
  <c r="N11" i="54"/>
  <c r="N10" i="54"/>
  <c r="N9" i="54"/>
  <c r="N8" i="54"/>
  <c r="N7" i="54"/>
  <c r="N6" i="54"/>
  <c r="N5" i="54"/>
  <c r="N4" i="54"/>
  <c r="N12" i="53"/>
  <c r="N11" i="53"/>
  <c r="N10" i="53"/>
  <c r="N9" i="53"/>
  <c r="N8" i="53"/>
  <c r="N7" i="53"/>
  <c r="N6" i="53"/>
  <c r="N5" i="53"/>
  <c r="N4" i="53"/>
  <c r="N12" i="52"/>
  <c r="N11" i="52"/>
  <c r="N10" i="52"/>
  <c r="N9" i="52"/>
  <c r="N8" i="52"/>
  <c r="N7" i="52"/>
  <c r="N6" i="52"/>
  <c r="N5" i="52"/>
  <c r="N4" i="52"/>
  <c r="N12" i="51"/>
  <c r="N11" i="51"/>
  <c r="N10" i="51"/>
  <c r="N9" i="51"/>
  <c r="N8" i="51"/>
  <c r="N7" i="51"/>
  <c r="N6" i="51"/>
  <c r="N5" i="51"/>
  <c r="N4" i="51"/>
  <c r="N14" i="51"/>
  <c r="N3" i="51"/>
  <c r="N12" i="50"/>
  <c r="N11" i="50"/>
  <c r="N10" i="50"/>
  <c r="N9" i="50"/>
  <c r="N8" i="50"/>
  <c r="N7" i="50"/>
  <c r="N6" i="50"/>
  <c r="N5" i="50"/>
  <c r="N4" i="50"/>
  <c r="N12" i="49"/>
  <c r="N11" i="49"/>
  <c r="N10" i="49"/>
  <c r="N9" i="49"/>
  <c r="N8" i="49"/>
  <c r="N7" i="49"/>
  <c r="N6" i="49"/>
  <c r="N5" i="49"/>
  <c r="N4" i="49"/>
  <c r="N12" i="48"/>
  <c r="N11" i="48"/>
  <c r="N10" i="48"/>
  <c r="N9" i="48"/>
  <c r="N8" i="48"/>
  <c r="N7" i="48"/>
  <c r="N6" i="48"/>
  <c r="N5" i="48"/>
  <c r="N4" i="48"/>
  <c r="N12" i="47"/>
  <c r="N11" i="47"/>
  <c r="N10" i="47"/>
  <c r="N9" i="47"/>
  <c r="N8" i="47"/>
  <c r="N7" i="47"/>
  <c r="N6" i="47"/>
  <c r="N5" i="47"/>
  <c r="N4" i="47"/>
  <c r="N14" i="47"/>
  <c r="N3" i="47"/>
  <c r="N12" i="46"/>
  <c r="N11" i="46"/>
  <c r="N10" i="46"/>
  <c r="N9" i="46"/>
  <c r="N8" i="46"/>
  <c r="N7" i="46"/>
  <c r="N6" i="46"/>
  <c r="N5" i="46"/>
  <c r="N4" i="46"/>
  <c r="N12" i="45"/>
  <c r="N11" i="45"/>
  <c r="N10" i="45"/>
  <c r="N9" i="45"/>
  <c r="N8" i="45"/>
  <c r="N7" i="45"/>
  <c r="N6" i="45"/>
  <c r="N5" i="45"/>
  <c r="N4" i="45"/>
  <c r="N14" i="45"/>
  <c r="N3" i="45"/>
  <c r="N12" i="44"/>
  <c r="N11" i="44"/>
  <c r="N10" i="44"/>
  <c r="N9" i="44"/>
  <c r="N8" i="44"/>
  <c r="N7" i="44"/>
  <c r="N6" i="44"/>
  <c r="N5" i="44"/>
  <c r="N4" i="44"/>
  <c r="N12" i="43"/>
  <c r="N11" i="43"/>
  <c r="N10" i="43"/>
  <c r="N9" i="43"/>
  <c r="N8" i="43"/>
  <c r="N7" i="43"/>
  <c r="N6" i="43"/>
  <c r="N5" i="43"/>
  <c r="N4" i="43"/>
  <c r="N14" i="43"/>
  <c r="N3" i="43"/>
  <c r="N12" i="41"/>
  <c r="N11" i="41"/>
  <c r="N10" i="41"/>
  <c r="N9" i="41"/>
  <c r="N8" i="41"/>
  <c r="N7" i="41"/>
  <c r="N6" i="41"/>
  <c r="N5" i="41"/>
  <c r="N4" i="41"/>
  <c r="N12" i="40"/>
  <c r="N11" i="40"/>
  <c r="N10" i="40"/>
  <c r="N9" i="40"/>
  <c r="N8" i="40"/>
  <c r="N7" i="40"/>
  <c r="N6" i="40"/>
  <c r="N5" i="40"/>
  <c r="N4" i="40"/>
  <c r="N12" i="39"/>
  <c r="N11" i="39"/>
  <c r="N10" i="39"/>
  <c r="N9" i="39"/>
  <c r="N8" i="39"/>
  <c r="N7" i="39"/>
  <c r="N6" i="39"/>
  <c r="N5" i="39"/>
  <c r="N4" i="39"/>
  <c r="N14" i="39"/>
  <c r="N3" i="39"/>
  <c r="N12" i="38"/>
  <c r="N11" i="38"/>
  <c r="N10" i="38"/>
  <c r="N9" i="38"/>
  <c r="N8" i="38"/>
  <c r="N7" i="38"/>
  <c r="N6" i="38"/>
  <c r="N5" i="38"/>
  <c r="N4" i="38"/>
  <c r="N12" i="37"/>
  <c r="N11" i="37"/>
  <c r="N10" i="37"/>
  <c r="N9" i="37"/>
  <c r="N8" i="37"/>
  <c r="N7" i="37"/>
  <c r="N6" i="37"/>
  <c r="N5" i="37"/>
  <c r="N4" i="37"/>
  <c r="N12" i="36"/>
  <c r="N11" i="36"/>
  <c r="N10" i="36"/>
  <c r="N9" i="36"/>
  <c r="N8" i="36"/>
  <c r="N7" i="36"/>
  <c r="N6" i="36"/>
  <c r="N5" i="36"/>
  <c r="N4" i="36"/>
  <c r="N12" i="35"/>
  <c r="N11" i="35"/>
  <c r="N10" i="35"/>
  <c r="N9" i="35"/>
  <c r="N8" i="35"/>
  <c r="N7" i="35"/>
  <c r="N6" i="35"/>
  <c r="N5" i="35"/>
  <c r="N4" i="35"/>
  <c r="N12" i="34"/>
  <c r="N11" i="34"/>
  <c r="N10" i="34"/>
  <c r="N9" i="34"/>
  <c r="N8" i="34"/>
  <c r="N7" i="34"/>
  <c r="N6" i="34"/>
  <c r="N5" i="34"/>
  <c r="N4" i="34"/>
  <c r="N12" i="33"/>
  <c r="N11" i="33"/>
  <c r="N10" i="33"/>
  <c r="N9" i="33"/>
  <c r="N8" i="33"/>
  <c r="N7" i="33"/>
  <c r="N6" i="33"/>
  <c r="N5" i="33"/>
  <c r="N4" i="33"/>
  <c r="N12" i="32"/>
  <c r="N11" i="32"/>
  <c r="N10" i="32"/>
  <c r="N9" i="32"/>
  <c r="N8" i="32"/>
  <c r="N7" i="32"/>
  <c r="N6" i="32"/>
  <c r="N5" i="32"/>
  <c r="N4" i="32"/>
  <c r="N14" i="32"/>
  <c r="N3" i="32"/>
  <c r="N12" i="31"/>
  <c r="N11" i="31"/>
  <c r="N10" i="31"/>
  <c r="N9" i="31"/>
  <c r="N8" i="31"/>
  <c r="N7" i="31"/>
  <c r="N6" i="31"/>
  <c r="N5" i="31"/>
  <c r="N4" i="31"/>
  <c r="N12" i="30"/>
  <c r="N11" i="30"/>
  <c r="N10" i="30"/>
  <c r="N9" i="30"/>
  <c r="N8" i="30"/>
  <c r="N7" i="30"/>
  <c r="N6" i="30"/>
  <c r="N5" i="30"/>
  <c r="N4" i="30"/>
  <c r="N14" i="30"/>
  <c r="N3" i="30"/>
  <c r="N12" i="29"/>
  <c r="N11" i="29"/>
  <c r="N10" i="29"/>
  <c r="N9" i="29"/>
  <c r="N8" i="29"/>
  <c r="N7" i="29"/>
  <c r="N6" i="29"/>
  <c r="N5" i="29"/>
  <c r="N4" i="29"/>
  <c r="N12" i="28"/>
  <c r="N11" i="28"/>
  <c r="N10" i="28"/>
  <c r="N9" i="28"/>
  <c r="N8" i="28"/>
  <c r="N7" i="28"/>
  <c r="N6" i="28"/>
  <c r="N5" i="28"/>
  <c r="N4" i="28"/>
  <c r="N12" i="27"/>
  <c r="N11" i="27"/>
  <c r="N10" i="27"/>
  <c r="N9" i="27"/>
  <c r="N8" i="27"/>
  <c r="N7" i="27"/>
  <c r="N6" i="27"/>
  <c r="N5" i="27"/>
  <c r="N4" i="27"/>
  <c r="N12" i="26"/>
  <c r="N11" i="26"/>
  <c r="N10" i="26"/>
  <c r="N9" i="26"/>
  <c r="N8" i="26"/>
  <c r="N7" i="26"/>
  <c r="N6" i="26"/>
  <c r="N5" i="26"/>
  <c r="N4" i="26"/>
  <c r="N14" i="26"/>
  <c r="N3" i="26"/>
  <c r="N12" i="25"/>
  <c r="N11" i="25"/>
  <c r="N10" i="25"/>
  <c r="N9" i="25"/>
  <c r="N8" i="25"/>
  <c r="N7" i="25"/>
  <c r="N6" i="25"/>
  <c r="N5" i="25"/>
  <c r="N4" i="25"/>
  <c r="N12" i="24"/>
  <c r="N11" i="24"/>
  <c r="N10" i="24"/>
  <c r="N9" i="24"/>
  <c r="N8" i="24"/>
  <c r="N7" i="24"/>
  <c r="N6" i="24"/>
  <c r="N5" i="24"/>
  <c r="N4" i="24"/>
  <c r="N12" i="23"/>
  <c r="N11" i="23"/>
  <c r="N10" i="23"/>
  <c r="N9" i="23"/>
  <c r="N8" i="23"/>
  <c r="N7" i="23"/>
  <c r="N6" i="23"/>
  <c r="N5" i="23"/>
  <c r="N4" i="23"/>
  <c r="N14" i="23"/>
  <c r="N3" i="23"/>
  <c r="N12" i="22"/>
  <c r="N11" i="22"/>
  <c r="N10" i="22"/>
  <c r="N9" i="22"/>
  <c r="N8" i="22"/>
  <c r="N7" i="22"/>
  <c r="N6" i="22"/>
  <c r="N5" i="22"/>
  <c r="N4" i="22"/>
  <c r="N12" i="21"/>
  <c r="N11" i="21"/>
  <c r="N10" i="21"/>
  <c r="N9" i="21"/>
  <c r="N8" i="21"/>
  <c r="N7" i="21"/>
  <c r="N6" i="21"/>
  <c r="N5" i="21"/>
  <c r="N4" i="21"/>
  <c r="N14" i="21"/>
  <c r="N3" i="21"/>
  <c r="N12" i="20"/>
  <c r="N11" i="20"/>
  <c r="N10" i="20"/>
  <c r="N9" i="20"/>
  <c r="N8" i="20"/>
  <c r="N7" i="20"/>
  <c r="N6" i="20"/>
  <c r="N5" i="20"/>
  <c r="N4" i="20"/>
  <c r="N12" i="19"/>
  <c r="N11" i="19"/>
  <c r="N10" i="19"/>
  <c r="N9" i="19"/>
  <c r="N8" i="19"/>
  <c r="N7" i="19"/>
  <c r="N6" i="19"/>
  <c r="N5" i="19"/>
  <c r="N4" i="19"/>
  <c r="N12" i="18"/>
  <c r="N11" i="18"/>
  <c r="N10" i="18"/>
  <c r="N9" i="18"/>
  <c r="N8" i="18"/>
  <c r="N7" i="18"/>
  <c r="N6" i="18"/>
  <c r="N5" i="18"/>
  <c r="N4" i="18"/>
  <c r="N12" i="17"/>
  <c r="N11" i="17"/>
  <c r="N10" i="17"/>
  <c r="N9" i="17"/>
  <c r="N8" i="17"/>
  <c r="N7" i="17"/>
  <c r="N6" i="17"/>
  <c r="N5" i="17"/>
  <c r="N4" i="17"/>
  <c r="N12" i="16"/>
  <c r="N11" i="16"/>
  <c r="N10" i="16"/>
  <c r="N9" i="16"/>
  <c r="N8" i="16"/>
  <c r="N7" i="16"/>
  <c r="N6" i="16"/>
  <c r="N5" i="16"/>
  <c r="N4" i="16"/>
  <c r="N12" i="15"/>
  <c r="N11" i="15"/>
  <c r="N10" i="15"/>
  <c r="N9" i="15"/>
  <c r="N8" i="15"/>
  <c r="N7" i="15"/>
  <c r="N6" i="15"/>
  <c r="N5" i="15"/>
  <c r="N4" i="15"/>
  <c r="N12" i="14"/>
  <c r="N11" i="14"/>
  <c r="N10" i="14"/>
  <c r="N9" i="14"/>
  <c r="N8" i="14"/>
  <c r="N7" i="14"/>
  <c r="N6" i="14"/>
  <c r="N5" i="14"/>
  <c r="N4" i="14"/>
  <c r="N12" i="13"/>
  <c r="N11" i="13"/>
  <c r="N10" i="13"/>
  <c r="N9" i="13"/>
  <c r="N8" i="13"/>
  <c r="N7" i="13"/>
  <c r="N6" i="13"/>
  <c r="N5" i="13"/>
  <c r="N4" i="13"/>
  <c r="N12" i="12"/>
  <c r="N11" i="12"/>
  <c r="N10" i="12"/>
  <c r="N9" i="12"/>
  <c r="N8" i="12"/>
  <c r="N7" i="12"/>
  <c r="N6" i="12"/>
  <c r="N5" i="12"/>
  <c r="N4" i="12"/>
  <c r="N12" i="11"/>
  <c r="N11" i="11"/>
  <c r="N10" i="11"/>
  <c r="N9" i="11"/>
  <c r="N8" i="11"/>
  <c r="N7" i="11"/>
  <c r="N6" i="11"/>
  <c r="N5" i="11"/>
  <c r="N4" i="11"/>
  <c r="N14" i="11"/>
  <c r="N3" i="11"/>
  <c r="N12" i="10"/>
  <c r="N11" i="10"/>
  <c r="N10" i="10"/>
  <c r="N9" i="10"/>
  <c r="N8" i="10"/>
  <c r="N7" i="10"/>
  <c r="N6" i="10"/>
  <c r="N5" i="10"/>
  <c r="N4" i="10"/>
  <c r="N12" i="9"/>
  <c r="N11" i="9"/>
  <c r="N10" i="9"/>
  <c r="N9" i="9"/>
  <c r="N8" i="9"/>
  <c r="N7" i="9"/>
  <c r="N6" i="9"/>
  <c r="N5" i="9"/>
  <c r="N4" i="9"/>
  <c r="N12" i="8"/>
  <c r="N11" i="8"/>
  <c r="N10" i="8"/>
  <c r="N9" i="8"/>
  <c r="N8" i="8"/>
  <c r="N7" i="8"/>
  <c r="N6" i="8"/>
  <c r="N5" i="8"/>
  <c r="N4" i="8"/>
  <c r="N12" i="7"/>
  <c r="N11" i="7"/>
  <c r="N10" i="7"/>
  <c r="N9" i="7"/>
  <c r="N8" i="7"/>
  <c r="N7" i="7"/>
  <c r="N6" i="7"/>
  <c r="N5" i="7"/>
  <c r="N4" i="7"/>
  <c r="N12" i="6"/>
  <c r="N11" i="6"/>
  <c r="N10" i="6"/>
  <c r="N9" i="6"/>
  <c r="N8" i="6"/>
  <c r="N7" i="6"/>
  <c r="N6" i="6"/>
  <c r="N5" i="6"/>
  <c r="N4" i="6"/>
  <c r="N12" i="5"/>
  <c r="N11" i="5"/>
  <c r="N10" i="5"/>
  <c r="N9" i="5"/>
  <c r="N8" i="5"/>
  <c r="N7" i="5"/>
  <c r="N6" i="5"/>
  <c r="N5" i="5"/>
  <c r="N4" i="5"/>
  <c r="N12" i="4"/>
  <c r="N11" i="4"/>
  <c r="N10" i="4"/>
  <c r="N9" i="4"/>
  <c r="N8" i="4"/>
  <c r="N7" i="4"/>
  <c r="N6" i="4"/>
  <c r="N5" i="4"/>
  <c r="N4" i="4"/>
  <c r="N12" i="2"/>
  <c r="N11" i="2"/>
  <c r="N10" i="2"/>
  <c r="N9" i="2"/>
  <c r="N8" i="2"/>
  <c r="N7" i="2"/>
  <c r="N6" i="2"/>
  <c r="N5" i="2"/>
  <c r="N4" i="2"/>
  <c r="N14" i="50"/>
  <c r="N3" i="50"/>
  <c r="N14" i="49"/>
  <c r="N3" i="49"/>
  <c r="N14" i="48"/>
  <c r="N3" i="48"/>
  <c r="N14" i="54"/>
  <c r="N3" i="54"/>
  <c r="N14" i="29"/>
  <c r="N3" i="29"/>
  <c r="N14" i="27"/>
  <c r="N3" i="27"/>
  <c r="N14" i="18"/>
  <c r="N3" i="18"/>
  <c r="N14" i="16"/>
  <c r="N3" i="16"/>
  <c r="N14" i="40"/>
  <c r="N3" i="40"/>
  <c r="N14" i="37"/>
  <c r="N3" i="37"/>
  <c r="N14" i="36"/>
  <c r="N3" i="36"/>
  <c r="N14" i="42"/>
  <c r="N3" i="42"/>
  <c r="N14" i="41"/>
  <c r="N3" i="41"/>
  <c r="N14" i="34"/>
  <c r="N3" i="34"/>
  <c r="N14" i="6"/>
  <c r="N3" i="6"/>
  <c r="N14" i="4"/>
  <c r="N3" i="4"/>
  <c r="N14" i="63"/>
  <c r="N3" i="63"/>
  <c r="N14" i="62"/>
  <c r="N3" i="62"/>
  <c r="N14" i="61"/>
  <c r="N3" i="61"/>
  <c r="N14" i="58"/>
  <c r="N3" i="58"/>
  <c r="N14" i="55"/>
  <c r="N3" i="55"/>
  <c r="N14" i="65"/>
  <c r="N3" i="65"/>
  <c r="N14" i="64"/>
  <c r="N3" i="64"/>
  <c r="N14" i="53"/>
  <c r="N3" i="53"/>
  <c r="N14" i="52"/>
  <c r="N3" i="52"/>
  <c r="N14" i="46"/>
  <c r="N3" i="46"/>
  <c r="N14" i="44"/>
  <c r="N3" i="44"/>
  <c r="N14" i="38"/>
  <c r="N3" i="38"/>
  <c r="N14" i="35"/>
  <c r="N3" i="35"/>
  <c r="N14" i="33"/>
  <c r="N3" i="33"/>
  <c r="N14" i="31"/>
  <c r="N3" i="31"/>
  <c r="N14" i="28"/>
  <c r="N3" i="28"/>
  <c r="N14" i="25"/>
  <c r="N3" i="25"/>
  <c r="N14" i="24"/>
  <c r="N3" i="24"/>
  <c r="N14" i="22"/>
  <c r="N3" i="22"/>
  <c r="N14" i="20"/>
  <c r="N3" i="20"/>
  <c r="N14" i="19"/>
  <c r="N3" i="19"/>
  <c r="N14" i="17"/>
  <c r="N3" i="17"/>
  <c r="N14" i="15"/>
  <c r="N3" i="15"/>
  <c r="N14" i="14"/>
  <c r="N3" i="14"/>
  <c r="N14" i="13"/>
  <c r="N3" i="13"/>
  <c r="N14" i="12"/>
  <c r="N3" i="12"/>
  <c r="N14" i="10"/>
  <c r="N3" i="10"/>
  <c r="N14" i="9"/>
  <c r="N3" i="9"/>
  <c r="N14" i="8"/>
  <c r="N3" i="8"/>
  <c r="N14" i="7"/>
  <c r="N3" i="7"/>
  <c r="N14" i="5"/>
  <c r="N3" i="5"/>
  <c r="N14" i="2"/>
  <c r="N3" i="2"/>
  <c r="N12" i="3"/>
  <c r="N11" i="3"/>
  <c r="N10" i="3"/>
  <c r="N9" i="3"/>
  <c r="N8" i="3"/>
  <c r="N7" i="3"/>
  <c r="N6" i="3"/>
  <c r="N5" i="3"/>
  <c r="N4" i="3"/>
  <c r="N14" i="3"/>
  <c r="N3" i="3"/>
</calcChain>
</file>

<file path=xl/comments1.xml><?xml version="1.0" encoding="utf-8"?>
<comments xmlns="http://schemas.openxmlformats.org/spreadsheetml/2006/main">
  <authors>
    <author>Ken Fung</author>
    <author>Sally Zhang</author>
  </authors>
  <commentList>
    <comment ref="F23" authorId="0" guid="{3AF7725A-8175-4642-A42E-81649EE663E7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sz val="9"/>
            <color indexed="81"/>
            <rFont val="Tahoma"/>
            <family val="2"/>
          </rPr>
          <t xml:space="preserve">
DC+NF
</t>
        </r>
      </text>
    </comment>
    <comment ref="F46" authorId="0" guid="{FF2A5AC8-B54D-4CBF-858D-AD0070A4A6DE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sz val="9"/>
            <color indexed="81"/>
            <rFont val="Tahoma"/>
            <family val="2"/>
          </rPr>
          <t xml:space="preserve">
NF
</t>
        </r>
      </text>
    </comment>
    <comment ref="F155" authorId="1" guid="{6CC71689-3B89-46C1-B03A-521D754F99D7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QB 暂时bill sally zhang 账号
</t>
        </r>
      </text>
    </comment>
  </commentList>
</comments>
</file>

<file path=xl/sharedStrings.xml><?xml version="1.0" encoding="utf-8"?>
<sst xmlns="http://schemas.openxmlformats.org/spreadsheetml/2006/main" count="8256" uniqueCount="3261">
  <si>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</si>
  <si>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</si>
  <si>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</si>
  <si>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</si>
  <si>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</si>
  <si>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</si>
  <si>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</si>
  <si>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</si>
  <si>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</si>
  <si>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</si>
  <si>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</si>
  <si>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</si>
  <si>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available seats</t>
  </si>
  <si>
    <t>ChinaTown</t>
  </si>
  <si>
    <t>Flushing</t>
  </si>
  <si>
    <t>Jersey city</t>
  </si>
  <si>
    <t>East Brunswick</t>
  </si>
  <si>
    <t>Parsippany</t>
  </si>
  <si>
    <t>Philadelphia</t>
  </si>
  <si>
    <t>Brooklyn</t>
  </si>
  <si>
    <t>Special</t>
  </si>
  <si>
    <t>Hold</t>
  </si>
  <si>
    <t>TOTAL pax</t>
  </si>
  <si>
    <t>日期：5-27-2017</t>
  </si>
  <si>
    <t>團：奧特萊斯Woodbury1天購物(WP1)</t>
  </si>
  <si>
    <t>團：紐約市區一日游 (NY1)</t>
  </si>
  <si>
    <t>團: 費城-華盛頓DC2天(DC2)</t>
  </si>
  <si>
    <r>
      <t>團: 華盛頓DC－仙人洞2天 (</t>
    </r>
    <r>
      <rPr>
        <b/>
        <sz val="22"/>
        <color rgb="FFFF0000"/>
        <rFont val="宋体"/>
        <family val="2"/>
        <scheme val="minor"/>
      </rPr>
      <t>DS2</t>
    </r>
    <r>
      <rPr>
        <b/>
        <sz val="22"/>
        <color theme="1"/>
        <rFont val="宋体"/>
        <family val="2"/>
        <scheme val="minor"/>
      </rPr>
      <t>)</t>
    </r>
  </si>
  <si>
    <t>團：(NF2D) 两天一夜尼亞加拉瀑布深度游</t>
  </si>
  <si>
    <t>團：(美境)尼亚加拉瀑布2日游 (NF2)</t>
  </si>
  <si>
    <t>團：尼亚加拉瀑布-千岛2天(NT2)</t>
  </si>
  <si>
    <t>團：紐約-羅德島-波士頓 2天 (BO2)</t>
  </si>
  <si>
    <t>團：玛莎葡萄岛2天 (MV2)</t>
  </si>
  <si>
    <t>團：玛莎葡萄岛3天 (MV3)</t>
  </si>
  <si>
    <t>日期：5-327-2017</t>
  </si>
  <si>
    <t>團：乔治湖-普莱西德湖2日游 (DL2)</t>
  </si>
  <si>
    <t>團：小美東3天2夜 (DN3)</t>
  </si>
  <si>
    <t>團：五指湖-美東小三峽2日遊 (GF2)</t>
  </si>
  <si>
    <t>團：尼亞加拉瀑布-多倫多-千島3日(TR3)</t>
  </si>
  <si>
    <t>團：緬因州-阿卡迪亞國家公園三天游(AC3)</t>
  </si>
  <si>
    <t>團： 长白山，炮台峰奇景游3天 (CM3)</t>
  </si>
  <si>
    <t>團：满地可-魁北克3天2夜 (QB3)</t>
  </si>
  <si>
    <t xml:space="preserve"> 中巴31 座</t>
  </si>
  <si>
    <t xml:space="preserve"> 高顶VAN--14 座</t>
  </si>
  <si>
    <t>BUS#1</t>
  </si>
  <si>
    <t>DC2 / DC2A</t>
  </si>
  <si>
    <t>JCC 8:15 + EDI 9:00</t>
  </si>
  <si>
    <t>TAKETOURS</t>
  </si>
  <si>
    <t xml:space="preserve"> AT19-481-0317</t>
  </si>
  <si>
    <t>3472793617</t>
  </si>
  <si>
    <t>JCC</t>
  </si>
  <si>
    <t>DC2</t>
  </si>
  <si>
    <t>AUTO</t>
  </si>
  <si>
    <t xml:space="preserve"> AT21-482-0257</t>
  </si>
  <si>
    <t xml:space="preserve"> 2015657369;2015657369</t>
  </si>
  <si>
    <t>T4F</t>
  </si>
  <si>
    <t>E-576121</t>
  </si>
  <si>
    <t>+1 7169039360</t>
  </si>
  <si>
    <t>LL151658</t>
  </si>
  <si>
    <t>MF27-482-1887</t>
  </si>
  <si>
    <t>1(201)790-5423;+1(201)253-5565</t>
  </si>
  <si>
    <t xml:space="preserve">E-583273
</t>
  </si>
  <si>
    <t>1 2017056259</t>
  </si>
  <si>
    <t>LL152863</t>
  </si>
  <si>
    <t xml:space="preserve">ME23-483-2207 </t>
  </si>
  <si>
    <t xml:space="preserve"> 2018859815;5514040331</t>
  </si>
  <si>
    <t>DC2A</t>
  </si>
  <si>
    <t>MT16-483-5237</t>
  </si>
  <si>
    <t>2019200964;5513589936</t>
  </si>
  <si>
    <t>MT24-484-0807</t>
  </si>
  <si>
    <t xml:space="preserve"> 2018502041</t>
  </si>
  <si>
    <t>ME29-483-7417</t>
  </si>
  <si>
    <t>2017744023;8322927475</t>
  </si>
  <si>
    <t>MF13-484-1647</t>
  </si>
  <si>
    <t>2014866680;5512636416</t>
  </si>
  <si>
    <t>MS19-484-4947</t>
  </si>
  <si>
    <t>8182452287</t>
  </si>
  <si>
    <t>MS18-484-6537</t>
  </si>
  <si>
    <t>2012645094;2018874353</t>
  </si>
  <si>
    <t>MS12-484-7197</t>
  </si>
  <si>
    <t>2014236384;5512296620</t>
  </si>
  <si>
    <t>ME12-484-8467</t>
  </si>
  <si>
    <t>5712531025;5712531025</t>
  </si>
  <si>
    <t xml:space="preserve">MT28-482-4677 </t>
  </si>
  <si>
    <t>2017748816</t>
  </si>
  <si>
    <t>EDI</t>
  </si>
  <si>
    <t>MT10-483-8447</t>
  </si>
  <si>
    <t>4019655832</t>
  </si>
  <si>
    <t xml:space="preserve"> ME06-484-7907</t>
  </si>
  <si>
    <t>15055676337;17324917710</t>
  </si>
  <si>
    <t>E-591838</t>
  </si>
  <si>
    <t>+1 646 866 0078</t>
  </si>
  <si>
    <t>LL154641</t>
  </si>
  <si>
    <t>BUS#2</t>
  </si>
  <si>
    <t>CTT+BRK +JCC</t>
  </si>
  <si>
    <t>JS19-467-8137</t>
  </si>
  <si>
    <t>4015277638;4016540473</t>
  </si>
  <si>
    <t>CTT</t>
  </si>
  <si>
    <t>AF16-478-0077</t>
  </si>
  <si>
    <t xml:space="preserve"> 447471189027
dalmaniasam2@gmail.com</t>
  </si>
  <si>
    <t>AT11-479-4967</t>
  </si>
  <si>
    <t xml:space="preserve"> 203 8183836;203 8188682</t>
  </si>
  <si>
    <t>GVS TRAVEL YAN</t>
  </si>
  <si>
    <t>100788/A3684</t>
  </si>
  <si>
    <t>646-633-2841</t>
  </si>
  <si>
    <t>LL151140</t>
  </si>
  <si>
    <t>SEAT#13-16</t>
  </si>
  <si>
    <t xml:space="preserve">KKday.com Int'l Company </t>
  </si>
  <si>
    <t>100971/17KK042197949</t>
  </si>
  <si>
    <t>+886932238150</t>
  </si>
  <si>
    <t>LL151345</t>
  </si>
  <si>
    <t>公司JIMI</t>
  </si>
  <si>
    <t>102085/A28983</t>
  </si>
  <si>
    <t>4155688283</t>
  </si>
  <si>
    <t>BRK</t>
  </si>
  <si>
    <t>LL152812</t>
  </si>
  <si>
    <t>SEAT#17-20</t>
  </si>
  <si>
    <t>MT15-483-8237</t>
  </si>
  <si>
    <t>6469345508</t>
  </si>
  <si>
    <t>E-589621</t>
  </si>
  <si>
    <t>+1 9294359003</t>
  </si>
  <si>
    <t>LL154136</t>
  </si>
  <si>
    <t>E-590242</t>
  </si>
  <si>
    <t>+1 6615771352</t>
  </si>
  <si>
    <t>LL154318</t>
  </si>
  <si>
    <t>E-588607; Nana Nikabadze</t>
  </si>
  <si>
    <t>3476125327</t>
  </si>
  <si>
    <t>LL153886</t>
  </si>
  <si>
    <t>5/29 改来.8PAX CHANGE TO 5PAX</t>
  </si>
  <si>
    <t>MN12-485-0427</t>
  </si>
  <si>
    <t>6307652733;5512478363</t>
  </si>
  <si>
    <t>GOLDEN BUS TOURS</t>
  </si>
  <si>
    <t>9785034506</t>
  </si>
  <si>
    <t>LL154521</t>
  </si>
  <si>
    <t xml:space="preserve">Due to motion sickness and back pain issues,
 please provide front row seats </t>
  </si>
  <si>
    <t>C-2022591-CN</t>
  </si>
  <si>
    <t>86-13922279525</t>
  </si>
  <si>
    <t>LL154642</t>
  </si>
  <si>
    <t>BAY SKY TRAVEL-SHANICE</t>
  </si>
  <si>
    <t>103670; MR HUANG</t>
  </si>
  <si>
    <t>646-244-2319</t>
  </si>
  <si>
    <t>LL154843</t>
  </si>
  <si>
    <t>SEAT#29-32</t>
  </si>
  <si>
    <t>MS13-483-0277</t>
  </si>
  <si>
    <t>7577496315</t>
  </si>
  <si>
    <t>CHANGE FROM 5/28</t>
  </si>
  <si>
    <t>MF15-484-2127</t>
  </si>
  <si>
    <t>917 355 2989</t>
  </si>
  <si>
    <t>BUS#3</t>
  </si>
  <si>
    <t>CTT+FLU</t>
  </si>
  <si>
    <t>MT13-482-4247</t>
  </si>
  <si>
    <t>(347) 500-7400;718-479-1076</t>
  </si>
  <si>
    <t>FLU</t>
  </si>
  <si>
    <t>3PAX CHANGE TO 2PAX</t>
  </si>
  <si>
    <t>MT17-483-8067</t>
  </si>
  <si>
    <t>9173456506;9173456506</t>
  </si>
  <si>
    <t xml:space="preserve">ME23-484-9297 </t>
  </si>
  <si>
    <t xml:space="preserve"> 9175207281;9175207281</t>
  </si>
  <si>
    <t>ME24-484-9297</t>
  </si>
  <si>
    <t>631-404-8812</t>
  </si>
  <si>
    <t>Please arrange a window seat near the front if possible</t>
  </si>
  <si>
    <t>MN04-484-9867</t>
  </si>
  <si>
    <t>(506) 72553607;(201) 8713200</t>
  </si>
  <si>
    <t>MS23-483-0727</t>
  </si>
  <si>
    <t>8609640624</t>
  </si>
  <si>
    <t>ME10-483-1917</t>
  </si>
  <si>
    <t>5162880819</t>
  </si>
  <si>
    <t>E-586435</t>
  </si>
  <si>
    <t>+1 9142080282</t>
  </si>
  <si>
    <t>LL153432</t>
  </si>
  <si>
    <t>公司Jenny</t>
  </si>
  <si>
    <t>102749/A29091</t>
  </si>
  <si>
    <t>9176081654</t>
  </si>
  <si>
    <t>LL153668</t>
  </si>
  <si>
    <t>SEAT#24.27.28</t>
  </si>
  <si>
    <t xml:space="preserve">9172247999 </t>
  </si>
  <si>
    <t>LL153710</t>
  </si>
  <si>
    <t>公司Lillian</t>
  </si>
  <si>
    <t>102854/A29105</t>
  </si>
  <si>
    <t xml:space="preserve"> 917-353-2318</t>
  </si>
  <si>
    <t>LL153822</t>
  </si>
  <si>
    <t>seat#29-34</t>
  </si>
  <si>
    <t>E-588679</t>
  </si>
  <si>
    <t>+1 2145438961</t>
  </si>
  <si>
    <t>LL153918</t>
  </si>
  <si>
    <t>E-588688</t>
  </si>
  <si>
    <t>LL153929</t>
  </si>
  <si>
    <t>E-591814</t>
  </si>
  <si>
    <t>LL154632</t>
  </si>
  <si>
    <t>E-592033</t>
  </si>
  <si>
    <t>+1 2035120861</t>
  </si>
  <si>
    <t>LL154708</t>
  </si>
  <si>
    <t>公司MANDY</t>
  </si>
  <si>
    <t>103668/F22791</t>
  </si>
  <si>
    <t>929-264-4955</t>
  </si>
  <si>
    <t>LL154841</t>
  </si>
  <si>
    <t>SEAT#21-23, 3人改成2人, 2人改成3人</t>
  </si>
  <si>
    <t>MT16-485-9477</t>
  </si>
  <si>
    <t>3479382476</t>
  </si>
  <si>
    <t>DC2 (DNP)</t>
  </si>
  <si>
    <t xml:space="preserve"> MT12-485-9477</t>
  </si>
  <si>
    <t>9172916574</t>
  </si>
  <si>
    <t>MT19-485-9857</t>
  </si>
  <si>
    <t>3474447444</t>
  </si>
  <si>
    <t xml:space="preserve">BUS#5--Dynamic pricing（$95/ $75)   </t>
  </si>
  <si>
    <t>之后进来的订单都按DNP价格来打</t>
  </si>
  <si>
    <t>MT13-485-3857</t>
  </si>
  <si>
    <t>8184862182;8183632614</t>
  </si>
  <si>
    <t>MT15-485-4277</t>
  </si>
  <si>
    <t>9173254342</t>
  </si>
  <si>
    <t>MT18-485-5587</t>
  </si>
  <si>
    <t>2019826344;2019826344</t>
  </si>
  <si>
    <t>MT17-485-5687</t>
  </si>
  <si>
    <t>9293980373;9293980373</t>
  </si>
  <si>
    <t>MT18-485-5757</t>
  </si>
  <si>
    <t>+15168177870</t>
  </si>
  <si>
    <t>E-594055</t>
  </si>
  <si>
    <t>+1 6467758271</t>
  </si>
  <si>
    <t>LL155209</t>
  </si>
  <si>
    <t>MT12-485-9067</t>
  </si>
  <si>
    <t>551-358-3220</t>
  </si>
  <si>
    <t>MT23-486-0407</t>
  </si>
  <si>
    <t>5512295384;3475830864</t>
  </si>
  <si>
    <t>MT17-486-1377</t>
  </si>
  <si>
    <t>2016260145;2016260150</t>
  </si>
  <si>
    <t xml:space="preserve">MT23-486-0567 </t>
  </si>
  <si>
    <t>9175393733;00852-62183090</t>
  </si>
  <si>
    <t>E-595363</t>
  </si>
  <si>
    <t>+1 6466432478</t>
  </si>
  <si>
    <t>LL155460</t>
  </si>
  <si>
    <t>MT19-486-1877</t>
  </si>
  <si>
    <t>9174033552</t>
  </si>
  <si>
    <t>MT16-486-1867</t>
  </si>
  <si>
    <t xml:space="preserve"> 2673033083</t>
  </si>
  <si>
    <t xml:space="preserve">MT14-486-2317 </t>
  </si>
  <si>
    <t xml:space="preserve"> 8123611350</t>
  </si>
  <si>
    <t>美东 EC:16</t>
  </si>
  <si>
    <t>合并 BUS#4  DC2</t>
  </si>
  <si>
    <t>BOJ2</t>
  </si>
  <si>
    <t>NAMEI</t>
  </si>
  <si>
    <t>EC164288</t>
  </si>
  <si>
    <t>510-693-7646</t>
  </si>
  <si>
    <t>DX:1</t>
  </si>
  <si>
    <t>SPC</t>
  </si>
  <si>
    <t>美东BO团客人，5/27请导游到酒店接客人参加DC2</t>
  </si>
  <si>
    <t>24WJE1</t>
  </si>
  <si>
    <t>CTRIP</t>
  </si>
  <si>
    <t>EC164347</t>
  </si>
  <si>
    <t>159-2719-2516</t>
  </si>
  <si>
    <t>EC:1</t>
  </si>
  <si>
    <t>美东JE团客人，5/27请导游到酒店接客人参加DC2</t>
  </si>
  <si>
    <t>BOJ3</t>
  </si>
  <si>
    <t>EC166084</t>
  </si>
  <si>
    <t>626-239-5292</t>
  </si>
  <si>
    <t>美东J团客人，5/27请导游到酒店接客人参加DC2， 5/28 行程结束后送至DCA DL1726 17:25。</t>
  </si>
  <si>
    <t>BOJ4</t>
  </si>
  <si>
    <t>A JOY TOUR</t>
  </si>
  <si>
    <t>EC166672</t>
  </si>
  <si>
    <t>86-15001083668</t>
  </si>
  <si>
    <t>EC:0.01</t>
  </si>
  <si>
    <t>美东J团客人，5/27请导游到酒店接客人参加DC2</t>
  </si>
  <si>
    <t>24WJE2</t>
  </si>
  <si>
    <t>LULUTRIP</t>
  </si>
  <si>
    <t>EC167116</t>
  </si>
  <si>
    <t>1716-907-5922</t>
  </si>
  <si>
    <t>24WJE3</t>
  </si>
  <si>
    <t>WANNAR TRAVEL</t>
  </si>
  <si>
    <t>EC167137</t>
  </si>
  <si>
    <t>1-408-663-7709</t>
  </si>
  <si>
    <t>EC:2</t>
  </si>
  <si>
    <t>MT18-485-4087</t>
  </si>
  <si>
    <t xml:space="preserve"> 917-280-2095;914-346-5408</t>
  </si>
  <si>
    <t xml:space="preserve">MT27-485-4767 </t>
  </si>
  <si>
    <t xml:space="preserve"> 9178636526;7189913157</t>
  </si>
  <si>
    <t>E-592981</t>
  </si>
  <si>
    <t>LL154910</t>
  </si>
  <si>
    <t>MT27-485-4937</t>
  </si>
  <si>
    <t>7329838768</t>
  </si>
  <si>
    <t xml:space="preserve">MT23-485-8577 </t>
  </si>
  <si>
    <t>4709853840;7327634066</t>
  </si>
  <si>
    <t>E-594136</t>
  </si>
  <si>
    <t>+1 9145741453</t>
  </si>
  <si>
    <t>LL155207</t>
  </si>
  <si>
    <t>E-594490</t>
  </si>
  <si>
    <t>+1 3474992387</t>
  </si>
  <si>
    <t>LL155255</t>
  </si>
  <si>
    <t>MT15-485-9247</t>
  </si>
  <si>
    <t xml:space="preserve"> 8578919246;8578919246</t>
  </si>
  <si>
    <t>MT28-486-0197</t>
  </si>
  <si>
    <t>2019127457</t>
  </si>
  <si>
    <t>E-594898</t>
  </si>
  <si>
    <t>+1 3472496752</t>
  </si>
  <si>
    <t>LL155370</t>
  </si>
  <si>
    <t>E-594787</t>
  </si>
  <si>
    <t>+34 639929374</t>
  </si>
  <si>
    <t>LL155371</t>
  </si>
  <si>
    <t>E-595513</t>
  </si>
  <si>
    <t>1347-912-8390</t>
  </si>
  <si>
    <t>LL155487</t>
  </si>
  <si>
    <t xml:space="preserve">BUS#4---Dynamic pricing（$95/ $75) </t>
  </si>
  <si>
    <t>BUS#6</t>
  </si>
  <si>
    <t xml:space="preserve">DS2仙人洞 </t>
  </si>
  <si>
    <t>只开一辆仙人洞</t>
  </si>
  <si>
    <t>E-564823</t>
  </si>
  <si>
    <t>+65 98558662</t>
  </si>
  <si>
    <t>DS2 仙人洞</t>
  </si>
  <si>
    <t>LL149620</t>
  </si>
  <si>
    <t xml:space="preserve"> AS10-479-9857</t>
  </si>
  <si>
    <t>5853581098</t>
  </si>
  <si>
    <t>4 pax change to 3 pax</t>
  </si>
  <si>
    <t>MF01-484-0957</t>
  </si>
  <si>
    <t>2019366666</t>
  </si>
  <si>
    <t>MT16-485-4037</t>
  </si>
  <si>
    <t>6463398490</t>
  </si>
  <si>
    <t xml:space="preserve">103292/F22718 </t>
  </si>
  <si>
    <t>203-609-1435</t>
  </si>
  <si>
    <t>LL154386</t>
  </si>
  <si>
    <t>SEAT#15.16</t>
  </si>
  <si>
    <t>GOLDEN BUS TOUR</t>
  </si>
  <si>
    <t xml:space="preserve">7025280685 </t>
  </si>
  <si>
    <t>LL154590</t>
  </si>
  <si>
    <t xml:space="preserve">Please arrange in the middle area of the bus and sit together </t>
  </si>
  <si>
    <t>WD TRAVEL INC</t>
  </si>
  <si>
    <t>6468749882</t>
  </si>
  <si>
    <t>LL154691</t>
  </si>
  <si>
    <t>True Friends</t>
  </si>
  <si>
    <t>103640； Chen Tao Weng</t>
  </si>
  <si>
    <t>6157663660</t>
  </si>
  <si>
    <t>LL154812</t>
  </si>
  <si>
    <t>SEAT#23.24.27.28</t>
  </si>
  <si>
    <t xml:space="preserve">MT29-485-4907 </t>
  </si>
  <si>
    <t>34675323129</t>
  </si>
  <si>
    <t>MT11-485-5497</t>
  </si>
  <si>
    <t>5512639630</t>
  </si>
  <si>
    <t>客人要改成2人，已告知客人需要联系代理。</t>
  </si>
  <si>
    <t>公司LILY</t>
  </si>
  <si>
    <t>103993;F22857</t>
  </si>
  <si>
    <t xml:space="preserve"> 917-439-5275</t>
  </si>
  <si>
    <t>LL155337</t>
  </si>
  <si>
    <t>新聯合</t>
  </si>
  <si>
    <t>103890/95487</t>
  </si>
  <si>
    <t>5188981439</t>
  </si>
  <si>
    <t>LL155167</t>
  </si>
  <si>
    <t>公Mandy</t>
  </si>
  <si>
    <t>103951/F22842</t>
  </si>
  <si>
    <t>718-219-9897</t>
  </si>
  <si>
    <t>LL155281</t>
  </si>
  <si>
    <t>SEAT#33-34.41</t>
  </si>
  <si>
    <t>MT17-485-8207</t>
  </si>
  <si>
    <t>5166057653</t>
  </si>
  <si>
    <t>WeWant Gigi</t>
  </si>
  <si>
    <t>CHEN/WENZHEN</t>
  </si>
  <si>
    <t>917-362-2058</t>
  </si>
  <si>
    <t>LL155272</t>
  </si>
  <si>
    <t>seat#35-40</t>
  </si>
  <si>
    <t>MT15-485-9137</t>
  </si>
  <si>
    <t>3477612083</t>
  </si>
  <si>
    <t>公司SHERERY</t>
  </si>
  <si>
    <t xml:space="preserve">103999/F22858 </t>
  </si>
  <si>
    <t xml:space="preserve"> 917-919-1386</t>
  </si>
  <si>
    <t>LL155338</t>
  </si>
  <si>
    <t>座位请安排在一起</t>
  </si>
  <si>
    <t xml:space="preserve">MT28-486-2437 </t>
  </si>
  <si>
    <t>2019826094;5512288841</t>
  </si>
  <si>
    <t>MT09-486-2957</t>
  </si>
  <si>
    <t>6265517014</t>
  </si>
  <si>
    <r>
      <t>SEAT#13.14;</t>
    </r>
    <r>
      <rPr>
        <sz val="11"/>
        <color rgb="FFFF0000"/>
        <rFont val="宋体"/>
        <family val="2"/>
        <scheme val="minor"/>
      </rPr>
      <t xml:space="preserve"> 客人特别要求去普林斯顿大学游览， 请尽量安排此景点参观</t>
    </r>
  </si>
  <si>
    <t>group of 57 pax, 单独一辆大巴</t>
  </si>
  <si>
    <t>公司Jimigo(A)</t>
  </si>
  <si>
    <t>101155/A28772; LI, PETER</t>
  </si>
  <si>
    <t>718-415-8168</t>
  </si>
  <si>
    <t>BO2</t>
  </si>
  <si>
    <t>LL151592</t>
  </si>
  <si>
    <r>
      <rPr>
        <sz val="11"/>
        <color rgb="FFFF0000"/>
        <rFont val="Calibri"/>
        <family val="2"/>
      </rPr>
      <t>51 PAX IN 17 ROOMS + 6 SINGLE ROOMS</t>
    </r>
    <r>
      <rPr>
        <sz val="11"/>
        <color theme="1"/>
        <rFont val="Calibri"/>
        <family val="2"/>
      </rPr>
      <t>, 54人改成57人</t>
    </r>
  </si>
  <si>
    <t>公司Jimigo(B)</t>
  </si>
  <si>
    <t>MING YUAN CHINESE SCHOOL; 請導遊留意:有一部份客人是吃素的</t>
  </si>
  <si>
    <t>公司Jimigo(C )</t>
  </si>
  <si>
    <t>AN13-478-8117</t>
  </si>
  <si>
    <t>5168602589;5168708870</t>
  </si>
  <si>
    <t>E TOURS</t>
  </si>
  <si>
    <t xml:space="preserve">050217004;Edwin Tintin </t>
  </si>
  <si>
    <t xml:space="preserve">(929) 329 4736 </t>
  </si>
  <si>
    <t>LL152422</t>
  </si>
  <si>
    <t>C-2019681-US</t>
  </si>
  <si>
    <t>1-7143089837</t>
  </si>
  <si>
    <t>LL153076</t>
  </si>
  <si>
    <t>E-591574</t>
  </si>
  <si>
    <t>+81 8047332668</t>
  </si>
  <si>
    <t>LL154602</t>
  </si>
  <si>
    <t>MT27-483-9357</t>
  </si>
  <si>
    <t>5165032221;5168708250</t>
  </si>
  <si>
    <t>E-587728</t>
  </si>
  <si>
    <t>+1 4046636286</t>
  </si>
  <si>
    <t>LL153715</t>
  </si>
  <si>
    <t xml:space="preserve"> MS15-484-6437</t>
  </si>
  <si>
    <t>9176837726;9176837726</t>
  </si>
  <si>
    <t>2 pax change to 3 pax</t>
  </si>
  <si>
    <t>Happy NY Emily</t>
  </si>
  <si>
    <t>14709; CHEN AIDI</t>
  </si>
  <si>
    <t>718-279-0960</t>
  </si>
  <si>
    <t>LL154560</t>
  </si>
  <si>
    <t>seat#24.27.28</t>
  </si>
  <si>
    <t>Wonderful TRAVEL</t>
  </si>
  <si>
    <t>917-951-8611</t>
  </si>
  <si>
    <t>LL154998</t>
  </si>
  <si>
    <t>seat#29.30., 2人改成3人？改期到5/28？？</t>
  </si>
  <si>
    <t>E-593173</t>
  </si>
  <si>
    <t>+1 6464189781</t>
  </si>
  <si>
    <t>LL154966</t>
  </si>
  <si>
    <t>MT04-485-7137</t>
  </si>
  <si>
    <t xml:space="preserve"> 909-835-7108;210-861-3253</t>
  </si>
  <si>
    <t>公司IVY</t>
  </si>
  <si>
    <t>103869/A29268</t>
  </si>
  <si>
    <t>347-861-8149</t>
  </si>
  <si>
    <t>LL155149</t>
  </si>
  <si>
    <t>SEAT#21.22</t>
  </si>
  <si>
    <t>E-593530</t>
  </si>
  <si>
    <t>+55 11973212564</t>
  </si>
  <si>
    <t>LL155260</t>
  </si>
  <si>
    <t xml:space="preserve">MT21-485-8647 </t>
  </si>
  <si>
    <t>7176817973</t>
  </si>
  <si>
    <t xml:space="preserve"> MT16-485-9787</t>
  </si>
  <si>
    <t>2015195596;5512540423</t>
  </si>
  <si>
    <t xml:space="preserve">CTT+BRK+EDI </t>
  </si>
  <si>
    <t>AT17-481-6637</t>
  </si>
  <si>
    <t>732-261-6809;732-261-6809</t>
  </si>
  <si>
    <t>KKday.com Int'l Company</t>
  </si>
  <si>
    <t>99086/17KK032855659</t>
  </si>
  <si>
    <t>886983665548</t>
  </si>
  <si>
    <t>LL148926</t>
  </si>
  <si>
    <t>E-579739</t>
  </si>
  <si>
    <t>+1 4046608853</t>
  </si>
  <si>
    <t>LL152196</t>
  </si>
  <si>
    <t>US INT'L PROSPECT-JEAN</t>
  </si>
  <si>
    <t>GUO/KUN</t>
  </si>
  <si>
    <t>862-270-8474</t>
  </si>
  <si>
    <t>LL153278</t>
  </si>
  <si>
    <t>SEAT#13-18</t>
  </si>
  <si>
    <t>E-585667</t>
  </si>
  <si>
    <t>+1 2153852385</t>
  </si>
  <si>
    <t>LL153288</t>
  </si>
  <si>
    <t>小骑兵LISA</t>
  </si>
  <si>
    <t>AICT-12266</t>
  </si>
  <si>
    <t>4129539923</t>
  </si>
  <si>
    <t>LL154186</t>
  </si>
  <si>
    <t>seat#19.20.24 ;  25-30</t>
  </si>
  <si>
    <t>170521-375699-486771-0 CN
Liu, Fangyao</t>
  </si>
  <si>
    <t>312-927-4559</t>
  </si>
  <si>
    <t>LL154826</t>
  </si>
  <si>
    <t xml:space="preserve"> 第2天行程结束后， 不跟车回纽约</t>
  </si>
  <si>
    <t>公司Sherery</t>
  </si>
  <si>
    <t>103458/F22746</t>
  </si>
  <si>
    <t xml:space="preserve">917-821-7426
</t>
  </si>
  <si>
    <t>LL154595</t>
  </si>
  <si>
    <t>SEAT#34-35</t>
  </si>
  <si>
    <t>E-591913</t>
  </si>
  <si>
    <t>+1 2019121039</t>
  </si>
  <si>
    <t>LL154653</t>
  </si>
  <si>
    <t>BAYSKY</t>
  </si>
  <si>
    <t>103790； MRS SONG</t>
  </si>
  <si>
    <t>9177105444</t>
  </si>
  <si>
    <t>LL155001</t>
  </si>
  <si>
    <t>SEAT#21-23</t>
  </si>
  <si>
    <t xml:space="preserve">快樂 </t>
  </si>
  <si>
    <t>103777; JIANG/JINGQIN</t>
  </si>
  <si>
    <t>917-770-8158</t>
  </si>
  <si>
    <t>LL154981</t>
  </si>
  <si>
    <t>seat#31-33</t>
  </si>
  <si>
    <t xml:space="preserve">E-593695 </t>
  </si>
  <si>
    <t>7326424910</t>
  </si>
  <si>
    <t>LL155056</t>
  </si>
  <si>
    <t>公司JENNY</t>
  </si>
  <si>
    <t>103817/A29260</t>
  </si>
  <si>
    <t>7188772466</t>
  </si>
  <si>
    <t>LL155063</t>
  </si>
  <si>
    <t>SEAT#37.38.41.42</t>
  </si>
  <si>
    <t>LLL INT'L-ANNIE</t>
  </si>
  <si>
    <t>103832；XU/SHUZHEN</t>
  </si>
  <si>
    <t>732-307-4887</t>
  </si>
  <si>
    <t>LL155098</t>
  </si>
  <si>
    <t>SEAT#55.56, 2人改成3人 ， 客人要求座位要最后一排，</t>
  </si>
  <si>
    <t>MT00-485-7127</t>
  </si>
  <si>
    <t>9293394691;4022138116</t>
  </si>
  <si>
    <t xml:space="preserve"> MT12-486-2097</t>
  </si>
  <si>
    <t>9294341132;3472335100</t>
  </si>
  <si>
    <t>JOY TRAVEL-WILLIAM ZHAO / YUANYUAN LL153356X3PAX CXL</t>
  </si>
  <si>
    <t>TAKETOURS AT21-481-0847X3PAX CHANGE TO 5/20</t>
  </si>
  <si>
    <t>T4F E-580120X3 LL152270 CHANGE TO 6/10</t>
  </si>
  <si>
    <t>E-572746</t>
  </si>
  <si>
    <t>+1 8573897960</t>
  </si>
  <si>
    <t>DL2</t>
  </si>
  <si>
    <t>LL151190</t>
  </si>
  <si>
    <t>AT11-480-7747</t>
  </si>
  <si>
    <t>972-8-9439270</t>
  </si>
  <si>
    <t>E-574846</t>
  </si>
  <si>
    <t>+1 9176098759</t>
  </si>
  <si>
    <t>LL151471</t>
  </si>
  <si>
    <t>AT10-481-7527</t>
  </si>
  <si>
    <t>6318270919;</t>
  </si>
  <si>
    <t>get seats in the back.</t>
  </si>
  <si>
    <t>公司IVY(A)</t>
  </si>
  <si>
    <t xml:space="preserve"> 101447/A28852 </t>
  </si>
  <si>
    <t>347-255-9888</t>
  </si>
  <si>
    <t>LL151972</t>
  </si>
  <si>
    <t>公司Ivy(B)</t>
  </si>
  <si>
    <t>102174/A29001</t>
  </si>
  <si>
    <t>646-675-4743</t>
  </si>
  <si>
    <t>LL152917</t>
  </si>
  <si>
    <t>seat#13.14.17</t>
  </si>
  <si>
    <t>E-583720</t>
  </si>
  <si>
    <t>5514046482</t>
  </si>
  <si>
    <t>LL152918</t>
  </si>
  <si>
    <r>
      <rPr>
        <b/>
        <sz val="11"/>
        <color theme="1"/>
        <rFont val="宋体"/>
        <family val="2"/>
        <scheme val="minor"/>
      </rPr>
      <t>SEAT#11.12</t>
    </r>
    <r>
      <rPr>
        <sz val="11"/>
        <color theme="1"/>
        <rFont val="宋体"/>
        <family val="2"/>
        <scheme val="minor"/>
      </rPr>
      <t>, SENIOR REQUEST FRONT SEAT</t>
    </r>
  </si>
  <si>
    <t xml:space="preserve">MN21-483-3857 </t>
  </si>
  <si>
    <t>6466849420;6467246204</t>
  </si>
  <si>
    <t>E-585334</t>
  </si>
  <si>
    <t>+1 9292398653</t>
  </si>
  <si>
    <t>LL153238</t>
  </si>
  <si>
    <t xml:space="preserve">Customer asked for ensure that they get seats together.  </t>
  </si>
  <si>
    <t>MF19-484-3567</t>
  </si>
  <si>
    <t>6462705303;7187082799</t>
  </si>
  <si>
    <t>E-588817</t>
  </si>
  <si>
    <t>+1 3473790091</t>
  </si>
  <si>
    <t>LL153994</t>
  </si>
  <si>
    <t>3人1房+1人1房</t>
  </si>
  <si>
    <t>MN13-485-0907</t>
  </si>
  <si>
    <t>2017440919;2018980143</t>
  </si>
  <si>
    <t>EDI 7:00</t>
  </si>
  <si>
    <t>MN25-485-1157</t>
  </si>
  <si>
    <t>917 7742396;917 7742396</t>
  </si>
  <si>
    <t>MT07-485-1877</t>
  </si>
  <si>
    <t>9172939170;2015656701</t>
  </si>
  <si>
    <t>MT12-485-2437</t>
  </si>
  <si>
    <t xml:space="preserve"> 8609972433;5512223585</t>
  </si>
  <si>
    <t>170521-370075-486633-0 CN
li, cheng wei</t>
  </si>
  <si>
    <t>8613694505419</t>
  </si>
  <si>
    <t>LL154793</t>
  </si>
  <si>
    <t>3 PAX 2 ROOMS</t>
  </si>
  <si>
    <t>WONDER TRAVEL-JACKIE</t>
  </si>
  <si>
    <t>718-795-6232</t>
  </si>
  <si>
    <t>LL155081</t>
  </si>
  <si>
    <t>SEAT#33-40 代理参团</t>
  </si>
  <si>
    <t>FEIYANG-CRYSTASL</t>
  </si>
  <si>
    <t>WONG/HUI LIAN</t>
  </si>
  <si>
    <t>917 932 6255</t>
  </si>
  <si>
    <t>LL155007</t>
  </si>
  <si>
    <t>SEAT#41-43</t>
  </si>
  <si>
    <t>MT02-486-0747</t>
  </si>
  <si>
    <t>5519986539;5516891556</t>
  </si>
  <si>
    <t>FT10-472-8017</t>
  </si>
  <si>
    <t>6462676468</t>
  </si>
  <si>
    <t>GF2</t>
  </si>
  <si>
    <t>公司CINDY/TIFFANY</t>
  </si>
  <si>
    <t xml:space="preserve">99642/F21913 </t>
  </si>
  <si>
    <t xml:space="preserve"> 718-268-0981</t>
  </si>
  <si>
    <t xml:space="preserve">LL149655 </t>
  </si>
  <si>
    <r>
      <rPr>
        <b/>
        <sz val="11"/>
        <color theme="1"/>
        <rFont val="宋体"/>
        <family val="2"/>
        <scheme val="minor"/>
      </rPr>
      <t xml:space="preserve">SEAT#11.12 </t>
    </r>
    <r>
      <rPr>
        <sz val="11"/>
        <color theme="1"/>
        <rFont val="宋体"/>
        <family val="2"/>
        <scheme val="minor"/>
      </rPr>
      <t xml:space="preserve"> (原订#15.16）</t>
    </r>
  </si>
  <si>
    <t>3A</t>
  </si>
  <si>
    <t>公司Cher</t>
  </si>
  <si>
    <t xml:space="preserve">100092/F22006 </t>
  </si>
  <si>
    <t>646-371-3966</t>
  </si>
  <si>
    <t>LL150239</t>
  </si>
  <si>
    <t>seat#13.14</t>
  </si>
  <si>
    <t>3B</t>
  </si>
  <si>
    <t>AT26-481-1967</t>
  </si>
  <si>
    <t>9176649874;6467094669</t>
  </si>
  <si>
    <t>飞扬-ALEX</t>
  </si>
  <si>
    <t>LIU/YINAN</t>
  </si>
  <si>
    <t>6467055212</t>
  </si>
  <si>
    <t>LL154076</t>
  </si>
  <si>
    <t>INFINITY-SALLY</t>
  </si>
  <si>
    <t>101998/1554</t>
  </si>
  <si>
    <t>718-530-2016</t>
  </si>
  <si>
    <t>LL152689</t>
  </si>
  <si>
    <t>SEAT#17.18</t>
  </si>
  <si>
    <t>CCH EMMA</t>
  </si>
  <si>
    <t>6468359212</t>
  </si>
  <si>
    <t>LL153157</t>
  </si>
  <si>
    <t>SEAT#19.20. 3人改成2人</t>
  </si>
  <si>
    <t>MF18-484-1827</t>
  </si>
  <si>
    <t xml:space="preserve"> 9173650545</t>
  </si>
  <si>
    <t>MF11-484-2987</t>
  </si>
  <si>
    <t xml:space="preserve"> 9177967357</t>
  </si>
  <si>
    <t>MS20-484-7267</t>
  </si>
  <si>
    <t>5168135882</t>
  </si>
  <si>
    <t>MN27-485-1237</t>
  </si>
  <si>
    <t>3479091257</t>
  </si>
  <si>
    <t>XIANYUE TRAVEL-JENNY</t>
  </si>
  <si>
    <t>103927; ZHU,RUILING</t>
  </si>
  <si>
    <t>917-325-1879</t>
  </si>
  <si>
    <t>LL155241</t>
  </si>
  <si>
    <t>SEAT#33-35</t>
  </si>
  <si>
    <t xml:space="preserve"> MT23-486-2857 </t>
  </si>
  <si>
    <t>9177743178</t>
  </si>
  <si>
    <t>SEAT#1.2.4; 5.6.7.8 11.12 BLOCKED FOR ONLINE PAX</t>
  </si>
  <si>
    <t xml:space="preserve"> AT26-481-5957</t>
  </si>
  <si>
    <t>5164746904</t>
  </si>
  <si>
    <t>MV2</t>
  </si>
  <si>
    <t>SOGO Li</t>
  </si>
  <si>
    <t>101616/36958</t>
  </si>
  <si>
    <t>917-963-5376</t>
  </si>
  <si>
    <t>LL152150</t>
  </si>
  <si>
    <r>
      <rPr>
        <b/>
        <sz val="11"/>
        <color theme="1"/>
        <rFont val="宋体"/>
        <family val="2"/>
        <scheme val="minor"/>
      </rPr>
      <t>seat#15.16.19.20</t>
    </r>
    <r>
      <rPr>
        <sz val="11"/>
        <color theme="1"/>
        <rFont val="宋体"/>
        <family val="2"/>
        <scheme val="minor"/>
      </rPr>
      <t>, 暈車,座位盡量靠前</t>
    </r>
  </si>
  <si>
    <t>佳美KELLY</t>
  </si>
  <si>
    <t>103376/305252</t>
  </si>
  <si>
    <t>929-329-8189</t>
  </si>
  <si>
    <t>LL154497</t>
  </si>
  <si>
    <r>
      <rPr>
        <b/>
        <sz val="11"/>
        <color theme="1"/>
        <rFont val="宋体"/>
        <family val="2"/>
        <scheme val="minor"/>
      </rPr>
      <t xml:space="preserve">SEAT#23.24,   </t>
    </r>
    <r>
      <rPr>
        <sz val="11"/>
        <color theme="1"/>
        <rFont val="宋体"/>
        <family val="2"/>
        <scheme val="minor"/>
      </rPr>
      <t>2人改成3人, 3人改成2人</t>
    </r>
  </si>
  <si>
    <t>Shun Da</t>
  </si>
  <si>
    <t>103385; baoaiguang</t>
  </si>
  <si>
    <t>9172139385</t>
  </si>
  <si>
    <t>LL154500</t>
  </si>
  <si>
    <r>
      <t xml:space="preserve">老人中心的老人，座位盡量靠前; 
</t>
    </r>
    <r>
      <rPr>
        <b/>
        <sz val="11"/>
        <rFont val="宋体"/>
        <family val="2"/>
        <scheme val="minor"/>
      </rPr>
      <t xml:space="preserve">SEAT# </t>
    </r>
    <r>
      <rPr>
        <b/>
        <sz val="11"/>
        <color rgb="FFFF0000"/>
        <rFont val="宋体"/>
        <family val="2"/>
        <scheme val="minor"/>
      </rPr>
      <t xml:space="preserve">9.10; 13.14.17.18.21.22; 29.30.31.32; 37-45
 </t>
    </r>
    <r>
      <rPr>
        <sz val="11"/>
        <color theme="1"/>
        <rFont val="宋体"/>
        <family val="2"/>
        <scheme val="minor"/>
      </rPr>
      <t>(BLOCKED, 没有告知代理座位#）</t>
    </r>
  </si>
  <si>
    <t>飛揚 Carol</t>
  </si>
  <si>
    <t>LIN/YING XUAN</t>
  </si>
  <si>
    <t>9176697722</t>
  </si>
  <si>
    <t>LL154818</t>
  </si>
  <si>
    <r>
      <t>seat#33.34.</t>
    </r>
    <r>
      <rPr>
        <b/>
        <sz val="11"/>
        <color rgb="FFFF0000"/>
        <rFont val="宋体"/>
        <family val="2"/>
        <scheme val="minor"/>
      </rPr>
      <t xml:space="preserve">46 </t>
    </r>
    <r>
      <rPr>
        <b/>
        <sz val="11"/>
        <color theme="1"/>
        <rFont val="宋体"/>
        <family val="2"/>
        <scheme val="minor"/>
      </rPr>
      <t>，</t>
    </r>
    <r>
      <rPr>
        <sz val="11"/>
        <color theme="1"/>
        <rFont val="宋体"/>
        <family val="2"/>
        <scheme val="minor"/>
      </rPr>
      <t>2人改成3人</t>
    </r>
  </si>
  <si>
    <t>公司Lily</t>
  </si>
  <si>
    <t xml:space="preserve">103661/F22788 </t>
  </si>
  <si>
    <t>718-290-3332</t>
  </si>
  <si>
    <t>LL154834</t>
  </si>
  <si>
    <r>
      <rPr>
        <b/>
        <sz val="11"/>
        <color theme="1"/>
        <rFont val="宋体"/>
        <family val="2"/>
        <scheme val="minor"/>
      </rPr>
      <t xml:space="preserve">seat#35.36， </t>
    </r>
    <r>
      <rPr>
        <sz val="11"/>
        <color theme="1"/>
        <rFont val="宋体"/>
        <family val="2"/>
        <scheme val="minor"/>
      </rPr>
      <t>暈車，座位盡量靠前</t>
    </r>
  </si>
  <si>
    <t>公司JESSICA</t>
  </si>
  <si>
    <t xml:space="preserve">103750/F22738 </t>
  </si>
  <si>
    <t>718-577-8605</t>
  </si>
  <si>
    <t>LL154949</t>
  </si>
  <si>
    <t>SEAT#25-28</t>
  </si>
  <si>
    <t>WONDER TRAVEL</t>
  </si>
  <si>
    <t>103955；WANG,YING</t>
  </si>
  <si>
    <t>917-826-6294</t>
  </si>
  <si>
    <t>LL155285</t>
  </si>
  <si>
    <r>
      <rPr>
        <b/>
        <sz val="11"/>
        <color theme="1"/>
        <rFont val="宋体"/>
        <family val="2"/>
        <scheme val="minor"/>
      </rPr>
      <t>seat#49-51</t>
    </r>
    <r>
      <rPr>
        <sz val="11"/>
        <color theme="1"/>
        <rFont val="宋体"/>
        <family val="2"/>
        <scheme val="minor"/>
      </rPr>
      <t xml:space="preserve"> 有老人家，座位盡量靠前</t>
    </r>
  </si>
  <si>
    <t>MT19-485-4367</t>
  </si>
  <si>
    <t>3475135818</t>
  </si>
  <si>
    <t>MT10-485-7857</t>
  </si>
  <si>
    <t>2017070440;7815267527</t>
  </si>
  <si>
    <t>GOLDENBUSTOURS</t>
  </si>
  <si>
    <t>2994；PRADEEP SHARMA</t>
  </si>
  <si>
    <t>9082510749</t>
  </si>
  <si>
    <t>LL155174</t>
  </si>
  <si>
    <t>JOYTRAVEL-IVY</t>
  </si>
  <si>
    <t xml:space="preserve">XU / LUOYA     </t>
  </si>
  <si>
    <t xml:space="preserve">1-6466780987 </t>
  </si>
  <si>
    <t>LL155181</t>
  </si>
  <si>
    <t>E-583801</t>
  </si>
  <si>
    <t>+1 9175441549
+1 6466854514</t>
  </si>
  <si>
    <t>LL152977</t>
  </si>
  <si>
    <t>MN13-475-7137</t>
  </si>
  <si>
    <t>6462877127;2127516061
luanad105@msn.com</t>
  </si>
  <si>
    <t>2同组?</t>
  </si>
  <si>
    <t xml:space="preserve"> AF16-479-6587
Mr. Douglas Sauro (CN: 436775)</t>
  </si>
  <si>
    <t>9176508556</t>
  </si>
  <si>
    <t>EDI 6:30 PICKUP</t>
  </si>
  <si>
    <t>AS15-480-0397
Mr. Timothy Krautwald (CN: 828322)</t>
  </si>
  <si>
    <t>公司SHU</t>
  </si>
  <si>
    <t>101934/A28946</t>
  </si>
  <si>
    <t>973-978-1388</t>
  </si>
  <si>
    <t>LL152569</t>
  </si>
  <si>
    <t>SEAT#13.14</t>
  </si>
  <si>
    <t>4A</t>
  </si>
  <si>
    <t>公司Ivy(A)</t>
  </si>
  <si>
    <t>101613/A28889</t>
  </si>
  <si>
    <t>201-952-2041</t>
  </si>
  <si>
    <t>LL152149</t>
  </si>
  <si>
    <t>SEAT#17.18.21</t>
  </si>
  <si>
    <t>4B</t>
  </si>
  <si>
    <t>104041/A29297</t>
  </si>
  <si>
    <t>551-689-0216</t>
  </si>
  <si>
    <t>LL155416</t>
  </si>
  <si>
    <t>SEAT#52</t>
  </si>
  <si>
    <t>MT16-485-4117</t>
  </si>
  <si>
    <t>201-926-9638</t>
  </si>
  <si>
    <t>MT12-485-6387</t>
  </si>
  <si>
    <t>7325939497;732986586541</t>
  </si>
  <si>
    <t>MT22-485-8487</t>
  </si>
  <si>
    <t>9178650210</t>
  </si>
  <si>
    <t>103843/A29264</t>
  </si>
  <si>
    <t>646-240-2369</t>
  </si>
  <si>
    <t>LL155109</t>
  </si>
  <si>
    <t>SEAT#29.30   有老人家，座位盡量靠前</t>
  </si>
  <si>
    <t>103883/A29274</t>
  </si>
  <si>
    <t>646-683-7711</t>
  </si>
  <si>
    <t>LL155162</t>
  </si>
  <si>
    <t>SEAT#33.34, CTT改成BRK; BRK CHANGE TO FLU</t>
  </si>
  <si>
    <t>豪華</t>
  </si>
  <si>
    <t>103875/0965</t>
  </si>
  <si>
    <t>347-593-2710</t>
  </si>
  <si>
    <t>LL155157</t>
  </si>
  <si>
    <t>seat#35-39</t>
  </si>
  <si>
    <t>E-594487</t>
  </si>
  <si>
    <t>+1 305 7750479</t>
  </si>
  <si>
    <t>LL155250</t>
  </si>
  <si>
    <t>103845/F22821</t>
  </si>
  <si>
    <t>917-981-0196</t>
  </si>
  <si>
    <t>LL155110</t>
  </si>
  <si>
    <t>seat#41.42, 座位盡量靠前</t>
  </si>
  <si>
    <t>飞扬MIKO</t>
  </si>
  <si>
    <t>LIU/XIAO YAN</t>
  </si>
  <si>
    <t>347-925-8925</t>
  </si>
  <si>
    <t>LL155350</t>
  </si>
  <si>
    <t>MT04-486-0997</t>
  </si>
  <si>
    <t>4156969258</t>
  </si>
  <si>
    <t xml:space="preserve"> MT19-486-1277</t>
  </si>
  <si>
    <t>3477911259</t>
  </si>
  <si>
    <t>MT10-486-2307</t>
  </si>
  <si>
    <t>7327818578</t>
  </si>
  <si>
    <t>信航CICI</t>
  </si>
  <si>
    <t>H</t>
  </si>
  <si>
    <t>H5/26</t>
  </si>
  <si>
    <t>Shun Da  103945 3pax CXL</t>
  </si>
  <si>
    <t>J&amp;S Joy 103975/JS47 2pax invoice#LL155315 CXL</t>
  </si>
  <si>
    <t>FLU 8:30 直发</t>
  </si>
  <si>
    <t xml:space="preserve"> 101598/F22352</t>
  </si>
  <si>
    <t>718-313-2623</t>
  </si>
  <si>
    <t>MV3</t>
  </si>
  <si>
    <t>LL152137</t>
  </si>
  <si>
    <r>
      <t>SEAT#</t>
    </r>
    <r>
      <rPr>
        <b/>
        <sz val="11"/>
        <color rgb="FFFF0000"/>
        <rFont val="宋体"/>
        <family val="2"/>
        <scheme val="minor"/>
      </rPr>
      <t xml:space="preserve">4.7.8 </t>
    </r>
    <r>
      <rPr>
        <b/>
        <sz val="11"/>
        <color theme="1"/>
        <rFont val="宋体"/>
        <family val="2"/>
        <scheme val="minor"/>
      </rPr>
      <t xml:space="preserve">(原#22.23.24);
</t>
    </r>
    <r>
      <rPr>
        <sz val="11"/>
        <color theme="1"/>
        <rFont val="宋体"/>
        <family val="2"/>
        <scheme val="minor"/>
      </rPr>
      <t>其中1客人在参团当天直接在玛莎坐渡轮的地方等候导游</t>
    </r>
  </si>
  <si>
    <t>飞燕EMILY</t>
  </si>
  <si>
    <t>101696; Wilson Hsieh</t>
  </si>
  <si>
    <t>1602-505-6228</t>
  </si>
  <si>
    <t>LL152267</t>
  </si>
  <si>
    <t>SEAT#13-21</t>
  </si>
  <si>
    <t>XIAN YUE TRAVEL-ANNIE</t>
  </si>
  <si>
    <t>646-852-8244
718-539-6699</t>
  </si>
  <si>
    <t>LL152675</t>
  </si>
  <si>
    <t>SEAT#25.26 ;  1位代理参团。</t>
  </si>
  <si>
    <t>XIAN YUE TRAVEL</t>
  </si>
  <si>
    <t>101962; LIN,VILYNN</t>
  </si>
  <si>
    <t>917-215-8701</t>
  </si>
  <si>
    <t>LL152613</t>
  </si>
  <si>
    <r>
      <rPr>
        <b/>
        <sz val="11"/>
        <rFont val="宋体"/>
        <family val="2"/>
        <scheme val="minor"/>
      </rPr>
      <t>SEAT#</t>
    </r>
    <r>
      <rPr>
        <b/>
        <sz val="11"/>
        <color rgb="FFFF0000"/>
        <rFont val="宋体"/>
        <family val="2"/>
        <scheme val="minor"/>
      </rPr>
      <t xml:space="preserve">22.23.24   </t>
    </r>
    <r>
      <rPr>
        <b/>
        <sz val="11"/>
        <rFont val="宋体"/>
        <family val="2"/>
        <scheme val="minor"/>
      </rPr>
      <t xml:space="preserve"> </t>
    </r>
    <r>
      <rPr>
        <sz val="11"/>
        <rFont val="宋体"/>
        <family val="2"/>
        <scheme val="minor"/>
      </rPr>
      <t xml:space="preserve"> (原#32.35.36)</t>
    </r>
  </si>
  <si>
    <t>Intertrips Christine</t>
  </si>
  <si>
    <t xml:space="preserve">101846； TOM SHUAI </t>
  </si>
  <si>
    <t>917-815-6789</t>
  </si>
  <si>
    <t>LL152451</t>
  </si>
  <si>
    <r>
      <t>SEAT#29-31.</t>
    </r>
    <r>
      <rPr>
        <b/>
        <sz val="11"/>
        <color rgb="FFFF0000"/>
        <rFont val="宋体"/>
        <family val="2"/>
        <scheme val="minor"/>
      </rPr>
      <t>38</t>
    </r>
    <r>
      <rPr>
        <b/>
        <sz val="11"/>
        <color theme="1"/>
        <rFont val="宋体"/>
        <family val="2"/>
        <scheme val="minor"/>
      </rPr>
      <t xml:space="preserve">;    </t>
    </r>
    <r>
      <rPr>
        <sz val="11"/>
        <color theme="1"/>
        <rFont val="宋体"/>
        <family val="2"/>
        <scheme val="minor"/>
      </rPr>
      <t>3 pax 2 rooms changed to 4 pax 2 rooms</t>
    </r>
  </si>
  <si>
    <t>SEAT#32.35.36</t>
  </si>
  <si>
    <t>LOCAL BUS TOURS</t>
  </si>
  <si>
    <t>631-568-8975</t>
  </si>
  <si>
    <t>LL153014</t>
  </si>
  <si>
    <t>102556/F22545</t>
  </si>
  <si>
    <t>646-234-5825</t>
  </si>
  <si>
    <t>LL153429</t>
  </si>
  <si>
    <t>SEAT#33.34.37</t>
  </si>
  <si>
    <t>Fei Yang Agent 265</t>
  </si>
  <si>
    <t>102985/YAM POOI CHUN</t>
  </si>
  <si>
    <t>347-205-4001</t>
  </si>
  <si>
    <t>LL153956</t>
  </si>
  <si>
    <t>103200/F22705</t>
  </si>
  <si>
    <t xml:space="preserve">917-250-8603 </t>
  </si>
  <si>
    <t>LL154237</t>
  </si>
  <si>
    <t>BRK改成FLU</t>
  </si>
  <si>
    <t>飞扬 - agent262</t>
  </si>
  <si>
    <t xml:space="preserve"> 103215; JIANG/ZHIHUI</t>
  </si>
  <si>
    <t>7186661433</t>
  </si>
  <si>
    <t>LL154251</t>
  </si>
  <si>
    <t>公司Jessica</t>
  </si>
  <si>
    <t>103652/F22786</t>
  </si>
  <si>
    <t>917-345-6883</t>
  </si>
  <si>
    <t>LL154825</t>
  </si>
  <si>
    <r>
      <rPr>
        <b/>
        <sz val="11"/>
        <color rgb="FFFF0000"/>
        <rFont val="宋体"/>
        <family val="2"/>
        <scheme val="minor"/>
      </rPr>
      <t xml:space="preserve">SEAT#9-12    </t>
    </r>
    <r>
      <rPr>
        <b/>
        <sz val="11"/>
        <color theme="1"/>
        <rFont val="宋体"/>
        <family val="2"/>
        <scheme val="minor"/>
      </rPr>
      <t xml:space="preserve"> </t>
    </r>
    <r>
      <rPr>
        <sz val="11"/>
        <color theme="1"/>
        <rFont val="宋体"/>
        <family val="2"/>
        <scheme val="minor"/>
      </rPr>
      <t>(原订#37-40;   5/27改成5/26, 5/26又改成5/27)</t>
    </r>
  </si>
  <si>
    <t xml:space="preserve">Sunshine Travel </t>
  </si>
  <si>
    <t>103452; YINGYI ZHANG</t>
  </si>
  <si>
    <t>347-200-4268</t>
  </si>
  <si>
    <t>LL154586</t>
  </si>
  <si>
    <r>
      <t xml:space="preserve">SEAT#39.40  </t>
    </r>
    <r>
      <rPr>
        <sz val="11"/>
        <color theme="1"/>
        <rFont val="宋体"/>
        <family val="2"/>
        <scheme val="minor"/>
      </rPr>
      <t>座位盡量靠前</t>
    </r>
  </si>
  <si>
    <t>CCH 小維</t>
  </si>
  <si>
    <t xml:space="preserve"> 103873; YIN/AIJU</t>
  </si>
  <si>
    <t>718-864-8663</t>
  </si>
  <si>
    <t>LL155155</t>
  </si>
  <si>
    <t>暈車，座位盡量靠前</t>
  </si>
  <si>
    <t>公司LILLIAN</t>
  </si>
  <si>
    <t>103966/A29282</t>
  </si>
  <si>
    <t>347-249-0986</t>
  </si>
  <si>
    <t>LL155303</t>
  </si>
  <si>
    <t>BUS#3 酒店只有20间房, 客人房间最多只能安排18 间 ( 司机 &amp; 导游不能配房)</t>
  </si>
  <si>
    <t>公司Jessica 103652 4pax 改成 5/27</t>
  </si>
  <si>
    <t>BUS#4</t>
  </si>
  <si>
    <t>MF29-473-1957</t>
  </si>
  <si>
    <t>6613455530;9177348344</t>
  </si>
  <si>
    <t>MT09-485-6887</t>
  </si>
  <si>
    <t>9176575686</t>
  </si>
  <si>
    <t>AIRLINES BOOKING</t>
  </si>
  <si>
    <t>98; LEUNG YUN MUI</t>
  </si>
  <si>
    <t>516-808-3888</t>
  </si>
  <si>
    <t>LL154672</t>
  </si>
  <si>
    <t>长安RAY</t>
  </si>
  <si>
    <t>LI/SHANWEN</t>
  </si>
  <si>
    <t>917-400-3856</t>
  </si>
  <si>
    <t>LL154674</t>
  </si>
  <si>
    <t>SEAT#25.26</t>
  </si>
  <si>
    <t>CCH Joyce</t>
  </si>
  <si>
    <t>103448; GUO/SAIZHU</t>
  </si>
  <si>
    <t>646-552-7761</t>
  </si>
  <si>
    <t>LL154574</t>
  </si>
  <si>
    <t>SEAT#23.24.27;     CHANGE FROM 5/26</t>
  </si>
  <si>
    <t>103870/F22832</t>
  </si>
  <si>
    <t>347-585-8713</t>
  </si>
  <si>
    <t>LL155150</t>
  </si>
  <si>
    <t>SEAT#28.31.32</t>
  </si>
  <si>
    <t>Jenny Holidays</t>
  </si>
  <si>
    <t>103754; CECILIA</t>
  </si>
  <si>
    <t>3475953887</t>
  </si>
  <si>
    <t>LL154953</t>
  </si>
  <si>
    <t>SEAT##29.30.33.34</t>
  </si>
  <si>
    <t>Fresh Air 天源旅游(A)</t>
  </si>
  <si>
    <t>103264/chenjue wang</t>
  </si>
  <si>
    <t>6464312842</t>
  </si>
  <si>
    <t>LL154340</t>
  </si>
  <si>
    <t>Fresh Air(B)</t>
  </si>
  <si>
    <t>103731； chengyu wang</t>
  </si>
  <si>
    <t>3472658345</t>
  </si>
  <si>
    <t>LL154925</t>
  </si>
  <si>
    <t>4人改成2人</t>
  </si>
  <si>
    <t>Fresh Air(C )</t>
  </si>
  <si>
    <t>103757; QIUMEI CHEN</t>
  </si>
  <si>
    <t>646-275-2752</t>
  </si>
  <si>
    <t>LL154956</t>
  </si>
  <si>
    <t>Panda Walter</t>
  </si>
  <si>
    <t xml:space="preserve">Esterban hernandez/moises  </t>
  </si>
  <si>
    <t xml:space="preserve">718 406 5795  </t>
  </si>
  <si>
    <t>LL154999</t>
  </si>
  <si>
    <t>SEAT35.36</t>
  </si>
  <si>
    <t>CCH Clariy</t>
  </si>
  <si>
    <t>103944; YAO/KAILUN</t>
  </si>
  <si>
    <t>347-863-5890</t>
  </si>
  <si>
    <t>LL155276</t>
  </si>
  <si>
    <t>SEAT#37-39</t>
  </si>
  <si>
    <t>102474/F22549</t>
  </si>
  <si>
    <t xml:space="preserve"> 502-821-6024</t>
  </si>
  <si>
    <t>LL153320</t>
  </si>
  <si>
    <r>
      <rPr>
        <sz val="11"/>
        <color rgb="FFFF0000"/>
        <rFont val="宋体"/>
        <family val="2"/>
        <scheme val="minor"/>
      </rPr>
      <t xml:space="preserve">SEAT#40  </t>
    </r>
    <r>
      <rPr>
        <sz val="11"/>
        <rFont val="宋体"/>
        <family val="2"/>
        <scheme val="minor"/>
      </rPr>
      <t xml:space="preserve">   (原订#41 )</t>
    </r>
  </si>
  <si>
    <t>SOGO- XIAO LI</t>
  </si>
  <si>
    <t>103961/37202</t>
  </si>
  <si>
    <t>917-767-7255</t>
  </si>
  <si>
    <t>LL155294</t>
  </si>
  <si>
    <t>SEAT#41.42.43</t>
  </si>
  <si>
    <t xml:space="preserve">中海eva </t>
  </si>
  <si>
    <t>104039;YANG/DELONG</t>
  </si>
  <si>
    <t>6465893738</t>
  </si>
  <si>
    <t>LL155419</t>
  </si>
  <si>
    <t>客人房间最多只能接17 间</t>
  </si>
  <si>
    <t>5/27 MV3 第二部车 需要分开两间酒店</t>
  </si>
  <si>
    <r>
      <rPr>
        <b/>
        <sz val="11"/>
        <color rgb="FFFF0000"/>
        <rFont val="Calibri"/>
        <family val="2"/>
      </rPr>
      <t>7DD+2SUITE+4King--</t>
    </r>
    <r>
      <rPr>
        <sz val="11"/>
        <color theme="1"/>
        <rFont val="Calibri"/>
        <family val="2"/>
      </rPr>
      <t xml:space="preserve"> International Inn &amp; Suites Hyannis(662 Main St, Hyannis, MA 02601)</t>
    </r>
  </si>
  <si>
    <r>
      <rPr>
        <b/>
        <sz val="11"/>
        <color rgb="FFFF0000"/>
        <rFont val="Calibri"/>
        <family val="2"/>
      </rPr>
      <t>7DD+1King--</t>
    </r>
    <r>
      <rPr>
        <sz val="11"/>
        <color theme="1"/>
        <rFont val="Calibri"/>
        <family val="2"/>
      </rPr>
      <t xml:space="preserve">  Travelodge West Yarmouth Cape Cod(216 MA-28, West Yarmouth, MA 02673 )</t>
    </r>
  </si>
  <si>
    <t>会拆开2家酒店，距离是7分钟车程</t>
  </si>
  <si>
    <t>BUS#5</t>
  </si>
  <si>
    <t xml:space="preserve">CTT+EDI </t>
  </si>
  <si>
    <t>AN12-478-7617</t>
  </si>
  <si>
    <t>6464218490</t>
  </si>
  <si>
    <t xml:space="preserve">AT16-481-2967 </t>
  </si>
  <si>
    <t>(917)4434376</t>
  </si>
  <si>
    <t>公司Stephanie</t>
  </si>
  <si>
    <t xml:space="preserve">102278/A29021 </t>
  </si>
  <si>
    <t>917-716-6783</t>
  </si>
  <si>
    <t>LL153069</t>
  </si>
  <si>
    <t>102142/A28993</t>
  </si>
  <si>
    <t>718-200-0136</t>
  </si>
  <si>
    <t>LL152900</t>
  </si>
  <si>
    <t>SEAT#27.28</t>
  </si>
  <si>
    <t>101938/A28949</t>
  </si>
  <si>
    <t xml:space="preserve"> 718-772-1857</t>
  </si>
  <si>
    <t>LL152577</t>
  </si>
  <si>
    <t>SEAT#33.34; 37-43</t>
  </si>
  <si>
    <t>AICT-12242</t>
  </si>
  <si>
    <t>908-656-3882</t>
  </si>
  <si>
    <t>LL153035</t>
  </si>
  <si>
    <t>SEAT#44.47.48.51.52</t>
  </si>
  <si>
    <t>MT22-484-0697</t>
  </si>
  <si>
    <t>5023457149;5023457149</t>
  </si>
  <si>
    <t>ME26-484-9427</t>
  </si>
  <si>
    <t>9174941101</t>
  </si>
  <si>
    <t>C-2021262-CN</t>
  </si>
  <si>
    <t>86-13901132052
13901132052</t>
  </si>
  <si>
    <t>LL154056</t>
  </si>
  <si>
    <t>102740/F22601</t>
  </si>
  <si>
    <t>646-271-1258</t>
  </si>
  <si>
    <t>LL153660</t>
  </si>
  <si>
    <t>MN12-485-0237</t>
  </si>
  <si>
    <t>3476217483;9178602996</t>
  </si>
  <si>
    <t>AIC 小騎兵Lisa</t>
  </si>
  <si>
    <t xml:space="preserve">AICT-12275； LIU/ YANYE      </t>
  </si>
  <si>
    <t>805-367-6276</t>
  </si>
  <si>
    <t>LL154582</t>
  </si>
  <si>
    <t>E-593524</t>
  </si>
  <si>
    <t>+1 2013150221</t>
  </si>
  <si>
    <t>LL155020</t>
  </si>
  <si>
    <t>MT27-485-8367</t>
  </si>
  <si>
    <t xml:space="preserve"> 2026608286</t>
  </si>
  <si>
    <t>E-594481</t>
  </si>
  <si>
    <t>+1 3477913850</t>
  </si>
  <si>
    <t>LL155257</t>
  </si>
  <si>
    <r>
      <t>SEAT#</t>
    </r>
    <r>
      <rPr>
        <b/>
        <sz val="11"/>
        <color rgb="FFFF0000"/>
        <rFont val="宋体"/>
        <family val="2"/>
        <scheme val="minor"/>
      </rPr>
      <t xml:space="preserve">18.19.20 </t>
    </r>
    <r>
      <rPr>
        <b/>
        <sz val="11"/>
        <color theme="1"/>
        <rFont val="宋体"/>
        <family val="2"/>
        <scheme val="minor"/>
      </rPr>
      <t xml:space="preserve"> </t>
    </r>
    <r>
      <rPr>
        <sz val="11"/>
        <color theme="1"/>
        <rFont val="宋体"/>
        <family val="2"/>
        <scheme val="minor"/>
      </rPr>
      <t>(原#42-44</t>
    </r>
    <r>
      <rPr>
        <b/>
        <sz val="11"/>
        <color theme="1"/>
        <rFont val="宋体"/>
        <family val="2"/>
        <scheme val="minor"/>
      </rPr>
      <t xml:space="preserve">）  
</t>
    </r>
    <r>
      <rPr>
        <sz val="11"/>
        <color theme="1"/>
        <rFont val="宋体"/>
        <family val="2"/>
        <scheme val="minor"/>
      </rPr>
      <t>客人有一位老人和孩子, 请尽量安排前面的座位</t>
    </r>
  </si>
  <si>
    <t>行程倒走, 酒店安排在ROCHESTER</t>
  </si>
  <si>
    <t xml:space="preserve">JCC 8:15 直发 </t>
  </si>
  <si>
    <t xml:space="preserve">ME27-483-2407 </t>
  </si>
  <si>
    <t>5512084101</t>
  </si>
  <si>
    <t>NF2</t>
  </si>
  <si>
    <t>MT25-476-8337</t>
  </si>
  <si>
    <t xml:space="preserve"> 2405432740</t>
  </si>
  <si>
    <t>AT25-479-0207</t>
  </si>
  <si>
    <t>4128012915</t>
  </si>
  <si>
    <t>AT11-480-8727</t>
  </si>
  <si>
    <t>6085719786;6083389437</t>
  </si>
  <si>
    <t>2628/Roshan Khatri</t>
  </si>
  <si>
    <t xml:space="preserve">3196213032 </t>
  </si>
  <si>
    <t>LL151842</t>
  </si>
  <si>
    <t xml:space="preserve"> MS28-482-9317 </t>
  </si>
  <si>
    <t>4847679853;4846497785</t>
  </si>
  <si>
    <t>14 pax 4 rooms change to 15 pax 5 rooms</t>
  </si>
  <si>
    <t xml:space="preserve">MT11-484-0537 </t>
  </si>
  <si>
    <t>2012381473;5512296854</t>
  </si>
  <si>
    <t>Golden  bus tours</t>
  </si>
  <si>
    <t>2412/Subhash Puri</t>
  </si>
  <si>
    <t xml:space="preserve">6464729766 </t>
  </si>
  <si>
    <t>LL149267</t>
  </si>
  <si>
    <t>the order is change from 5/20. 1 triple room, 1single room</t>
  </si>
  <si>
    <t xml:space="preserve"> ME25-483-2167</t>
  </si>
  <si>
    <t>2012828649</t>
  </si>
  <si>
    <t>ME10-484-8547</t>
  </si>
  <si>
    <t xml:space="preserve"> 2019204230</t>
  </si>
  <si>
    <t>MT17-483-7977</t>
  </si>
  <si>
    <t>8502731364</t>
  </si>
  <si>
    <t>MN25-483-3697</t>
  </si>
  <si>
    <t>8623075470</t>
  </si>
  <si>
    <t>MF21-484-4187</t>
  </si>
  <si>
    <t>3124782242;3124782242</t>
  </si>
  <si>
    <t>酒店需要安排在瀑布周边地区 BUFFALO 或 AMHERST， 不可以安排在ROCHESTER</t>
  </si>
  <si>
    <t>AF11-479-9107</t>
  </si>
  <si>
    <t xml:space="preserve"> 4699995965;4699992935</t>
  </si>
  <si>
    <t>NF2D</t>
  </si>
  <si>
    <t>AS22-480-2507</t>
  </si>
  <si>
    <t>56991979871</t>
  </si>
  <si>
    <t xml:space="preserve">AN18-480-4857 </t>
  </si>
  <si>
    <t xml:space="preserve"> 2672654034;6822405341</t>
  </si>
  <si>
    <t>213-590-3037</t>
  </si>
  <si>
    <t>LL151912</t>
  </si>
  <si>
    <t>MF06-484-1007</t>
  </si>
  <si>
    <t xml:space="preserve"> 2012706595</t>
  </si>
  <si>
    <t>E-582463</t>
  </si>
  <si>
    <t>+91 9811056181</t>
  </si>
  <si>
    <t>LL152678</t>
  </si>
  <si>
    <t>2749;Thomas Manbretti</t>
  </si>
  <si>
    <t xml:space="preserve">973-960-0091 </t>
  </si>
  <si>
    <t>LL152923</t>
  </si>
  <si>
    <t xml:space="preserve">Citi Travel Inc </t>
  </si>
  <si>
    <t>19178036313</t>
  </si>
  <si>
    <t>LL153690</t>
  </si>
  <si>
    <t>MF15-484-1837</t>
  </si>
  <si>
    <t>6106578375</t>
  </si>
  <si>
    <t>鳴揚 Jenny</t>
  </si>
  <si>
    <t>103083/38447</t>
  </si>
  <si>
    <t>9179912068</t>
  </si>
  <si>
    <t>LL154084</t>
  </si>
  <si>
    <t>seat#16.19.20</t>
  </si>
  <si>
    <t>MN22-485-1507</t>
  </si>
  <si>
    <t>9293652152;3473206919</t>
  </si>
  <si>
    <t>C-2020959</t>
  </si>
  <si>
    <t>1-9294215089</t>
  </si>
  <si>
    <t>LL154366</t>
  </si>
  <si>
    <t>MT19-485-2757</t>
  </si>
  <si>
    <t>347)6775801;347) 7302624</t>
  </si>
  <si>
    <t>MT00-485-3297</t>
  </si>
  <si>
    <t>6095343952</t>
  </si>
  <si>
    <t>E-592426</t>
  </si>
  <si>
    <t>5715335537</t>
  </si>
  <si>
    <t>LL154777</t>
  </si>
  <si>
    <t>C-2022756-CN</t>
  </si>
  <si>
    <t>9177083038</t>
  </si>
  <si>
    <t>LL154800</t>
  </si>
  <si>
    <t>MT28-485-4977</t>
  </si>
  <si>
    <t>7329867163;7328742521</t>
  </si>
  <si>
    <t xml:space="preserve">MT26-486-0677 </t>
  </si>
  <si>
    <t>9173407352</t>
  </si>
  <si>
    <t>T4F E-578899/LL152109 X3PAX CHANGE TO 6/10</t>
  </si>
  <si>
    <t>FT19-470-9797</t>
  </si>
  <si>
    <t>2016801142</t>
  </si>
  <si>
    <t xml:space="preserve"> MF22-482-6077</t>
  </si>
  <si>
    <t>4698649379;5519980783</t>
  </si>
  <si>
    <t xml:space="preserve">MF01-473-0737 </t>
  </si>
  <si>
    <t xml:space="preserve"> 3124782242</t>
  </si>
  <si>
    <t>170422-365609-465391</t>
  </si>
  <si>
    <t xml:space="preserve"> 
JOTHIRAJU, UDAY SHANKER</t>
  </si>
  <si>
    <t>LL151481</t>
  </si>
  <si>
    <t>AT15-481-5167</t>
  </si>
  <si>
    <t>4088296393;2143845874</t>
  </si>
  <si>
    <t>AT10-480-8677</t>
  </si>
  <si>
    <t>4698342355</t>
  </si>
  <si>
    <t xml:space="preserve"> ME14-483-6257</t>
  </si>
  <si>
    <t>8322446474;8322446474</t>
  </si>
  <si>
    <t>Golden bus tours</t>
  </si>
  <si>
    <t>LL154312</t>
  </si>
  <si>
    <t xml:space="preserve">2019894977 </t>
  </si>
  <si>
    <t>LL153455</t>
  </si>
  <si>
    <t>CHANGE FROM 5/25</t>
  </si>
  <si>
    <t>170516-373039-482495
Kelam, Venkata Krishna Pradeep</t>
  </si>
  <si>
    <t>1-4697407204</t>
  </si>
  <si>
    <t>LL154151</t>
  </si>
  <si>
    <t xml:space="preserve"> ME28-483-7287 </t>
  </si>
  <si>
    <t>2013160838</t>
  </si>
  <si>
    <t>Golden Bus tours</t>
  </si>
  <si>
    <t xml:space="preserve">6466238505 </t>
  </si>
  <si>
    <t>LL154603</t>
  </si>
  <si>
    <t>MS14-484-5377</t>
  </si>
  <si>
    <t>2016821466;2016993542</t>
  </si>
  <si>
    <t>JCC 8:15 + PAR 8:45</t>
  </si>
  <si>
    <t>JF18-466-4517</t>
  </si>
  <si>
    <t>9732201880</t>
  </si>
  <si>
    <t>PAR</t>
  </si>
  <si>
    <t>E-553591</t>
  </si>
  <si>
    <t>1 9738285769</t>
  </si>
  <si>
    <t>LL147880</t>
  </si>
  <si>
    <t xml:space="preserve"> AT22-481-4417</t>
  </si>
  <si>
    <t>4438032607;6267555991</t>
  </si>
  <si>
    <t xml:space="preserve">MF05-482-6497 </t>
  </si>
  <si>
    <t>2094547022;7077040648</t>
  </si>
  <si>
    <t>MS18-483-0147</t>
  </si>
  <si>
    <t xml:space="preserve"> 407 818 5849</t>
  </si>
  <si>
    <t>ME26-483-7207</t>
  </si>
  <si>
    <t>9738623750;8622760183</t>
  </si>
  <si>
    <t>MT12-483-7897</t>
  </si>
  <si>
    <t>3475700250</t>
  </si>
  <si>
    <t>MF15-484-1527</t>
  </si>
  <si>
    <t>012384719;2032859140</t>
  </si>
  <si>
    <t>MS06-484-4587</t>
  </si>
  <si>
    <t>5512478083</t>
  </si>
  <si>
    <t xml:space="preserve"> ME13-484-8607</t>
  </si>
  <si>
    <t>4693861461;7323197137</t>
  </si>
  <si>
    <t>E-591925</t>
  </si>
  <si>
    <t>+1 2017366929</t>
  </si>
  <si>
    <t>LL154657</t>
  </si>
  <si>
    <t>ME26-484-9047</t>
  </si>
  <si>
    <t>9738962252</t>
  </si>
  <si>
    <t>MF17-484-3437</t>
  </si>
  <si>
    <t>6315661640;6313779091</t>
  </si>
  <si>
    <t>MN14-485-0607</t>
  </si>
  <si>
    <t>9087235884;8482358789</t>
  </si>
  <si>
    <t xml:space="preserve">MN27-485-1337 </t>
  </si>
  <si>
    <t>2012324290</t>
  </si>
  <si>
    <t>EDI 7:00 直发</t>
  </si>
  <si>
    <t xml:space="preserve">MN07-475-6347 </t>
  </si>
  <si>
    <t>9549078502;4752275789</t>
  </si>
  <si>
    <t xml:space="preserve">MT11-476-9277 </t>
  </si>
  <si>
    <t>1-609-770-1261;1-609-721-9597</t>
  </si>
  <si>
    <t>charge $100 penalty for reschedule?</t>
  </si>
  <si>
    <t>MN25-483-3827</t>
  </si>
  <si>
    <t xml:space="preserve"> 9087643736;9083920845</t>
  </si>
  <si>
    <t xml:space="preserve"> MN20-483-3767 </t>
  </si>
  <si>
    <t xml:space="preserve"> 2014697620;6099451827</t>
  </si>
  <si>
    <t xml:space="preserve">MT12-483-5247 </t>
  </si>
  <si>
    <t>3472577299;7323224758</t>
  </si>
  <si>
    <t xml:space="preserve">MT14-483-5237 </t>
  </si>
  <si>
    <t>8486676081</t>
  </si>
  <si>
    <t>170512-372517-479011-0 EN
Singh, Pratik Kumar</t>
  </si>
  <si>
    <t>1-8484687247</t>
  </si>
  <si>
    <t>LL153623</t>
  </si>
  <si>
    <t>Bus condition and guide's behavior should be good.</t>
  </si>
  <si>
    <t>MF10-484-3237</t>
  </si>
  <si>
    <t>7323976248</t>
  </si>
  <si>
    <t>MS27-484-5607</t>
  </si>
  <si>
    <t>9292571616;6465413364</t>
  </si>
  <si>
    <t>MS13-484-6747</t>
  </si>
  <si>
    <t>6032338568</t>
  </si>
  <si>
    <t>E-591562</t>
  </si>
  <si>
    <t>+1 5133194987</t>
  </si>
  <si>
    <t>LL154604</t>
  </si>
  <si>
    <t>170520-375345-485841-0 EN</t>
  </si>
  <si>
    <t>1-8482569140</t>
  </si>
  <si>
    <t>LL154649</t>
  </si>
  <si>
    <t>MT10-485-2317</t>
  </si>
  <si>
    <t>9087204724</t>
  </si>
  <si>
    <t>MT15-485-2427</t>
  </si>
  <si>
    <t>(435)512-4054;5715287452</t>
  </si>
  <si>
    <t>MT13-485-2497</t>
  </si>
  <si>
    <t>9089382386;2675758446</t>
  </si>
  <si>
    <t>MT28-485-8287</t>
  </si>
  <si>
    <t>9283066191;9179232456</t>
  </si>
  <si>
    <t>NF2  (DNP)</t>
  </si>
  <si>
    <t>MT15-486-0087</t>
  </si>
  <si>
    <t>9197607100;9196001007</t>
  </si>
  <si>
    <t>MT24-486-2917</t>
  </si>
  <si>
    <t>5404672483;5406768276</t>
  </si>
  <si>
    <t>FLUSHING  7:00直发</t>
  </si>
  <si>
    <t>AF12-479-8397</t>
  </si>
  <si>
    <t>3478049783;3478049783</t>
  </si>
  <si>
    <t>AT15-481-2557</t>
  </si>
  <si>
    <t>6318058752</t>
  </si>
  <si>
    <t>MF07-482-6587</t>
  </si>
  <si>
    <t>8179037985</t>
  </si>
  <si>
    <t>MS16-482-9017</t>
  </si>
  <si>
    <t>7657726526</t>
  </si>
  <si>
    <t>E-584002</t>
  </si>
  <si>
    <t>+1 5169741335</t>
  </si>
  <si>
    <t>LL152961</t>
  </si>
  <si>
    <t xml:space="preserve">Pls arrange all seats together &amp; in middle if possible. </t>
  </si>
  <si>
    <t>ME12-483-2017</t>
  </si>
  <si>
    <t>9178552649</t>
  </si>
  <si>
    <t>MS26-484-5747</t>
  </si>
  <si>
    <t>9292888340;3473758935</t>
  </si>
  <si>
    <t>SSY-GRACE</t>
  </si>
  <si>
    <t>S5095</t>
  </si>
  <si>
    <t xml:space="preserve">347-972-1818 </t>
  </si>
  <si>
    <t>LL154257</t>
  </si>
  <si>
    <t>170518-339593-484137-0 CN</t>
  </si>
  <si>
    <t>13476542526</t>
  </si>
  <si>
    <t>LL154406</t>
  </si>
  <si>
    <t>10A</t>
  </si>
  <si>
    <t>103340/F22730</t>
  </si>
  <si>
    <t>917-554-6217</t>
  </si>
  <si>
    <t>LL154438</t>
  </si>
  <si>
    <t>SEAT#19-32</t>
  </si>
  <si>
    <t>10B</t>
  </si>
  <si>
    <t>103666/F22790</t>
  </si>
  <si>
    <t>LL154840</t>
  </si>
  <si>
    <t>另有一個嬰兒不佔位</t>
  </si>
  <si>
    <t>10C</t>
  </si>
  <si>
    <t>公司CINDY/SHERERY</t>
  </si>
  <si>
    <t>104008/F22865</t>
  </si>
  <si>
    <t>LL155348</t>
  </si>
  <si>
    <t>BUS#7</t>
  </si>
  <si>
    <t>CTT+JCC</t>
  </si>
  <si>
    <t>MT26-476-8367</t>
  </si>
  <si>
    <t>3147243727;3147243727</t>
  </si>
  <si>
    <t xml:space="preserve"> AF27-477-9467</t>
  </si>
  <si>
    <t>6468517010;6468517010</t>
  </si>
  <si>
    <t xml:space="preserve">E-569995
</t>
  </si>
  <si>
    <t xml:space="preserve">63 9176222993
</t>
  </si>
  <si>
    <t>LL150794</t>
  </si>
  <si>
    <t>AS18-480-0057</t>
  </si>
  <si>
    <t>6509330517</t>
  </si>
  <si>
    <t xml:space="preserve">AS29-480-0977 </t>
  </si>
  <si>
    <t xml:space="preserve"> 3476053774</t>
  </si>
  <si>
    <t>AT10-481-0037</t>
  </si>
  <si>
    <t>3193319947</t>
  </si>
  <si>
    <t xml:space="preserve"> 170423-365689-465575-0 EN
Verhaeren, Justine</t>
  </si>
  <si>
    <t>6462269101</t>
  </si>
  <si>
    <t>LL151521</t>
  </si>
  <si>
    <t>AT21-481-0747</t>
  </si>
  <si>
    <t>551-580-9090;2012539590</t>
  </si>
  <si>
    <t xml:space="preserve">AT17-481-1727 </t>
  </si>
  <si>
    <t>9142558632</t>
  </si>
  <si>
    <t>101243/A28821</t>
  </si>
  <si>
    <t>917-795-5091</t>
  </si>
  <si>
    <t>LL151705</t>
  </si>
  <si>
    <t>S-45899</t>
  </si>
  <si>
    <t>347-261-0067</t>
  </si>
  <si>
    <t>LL151774</t>
  </si>
  <si>
    <t>E-578938
Rajmattie Ramjit</t>
  </si>
  <si>
    <t>1 9174429394</t>
  </si>
  <si>
    <t>LL152102</t>
  </si>
  <si>
    <t>1 大人+1 小童</t>
  </si>
  <si>
    <t xml:space="preserve"> MT14-482-3967</t>
  </si>
  <si>
    <t>66814947474</t>
  </si>
  <si>
    <t>ME01-484-7657</t>
  </si>
  <si>
    <t>2016801178</t>
  </si>
  <si>
    <t>MF29-482-7947</t>
  </si>
  <si>
    <t>2016736218</t>
  </si>
  <si>
    <t>ME18-483-6717</t>
  </si>
  <si>
    <t>3129374813</t>
  </si>
  <si>
    <r>
      <t>客人想在CTT下车，已拒绝！</t>
    </r>
    <r>
      <rPr>
        <sz val="11"/>
        <rFont val="宋体"/>
        <family val="2"/>
        <scheme val="minor"/>
      </rPr>
      <t>(原安排在BUS#2 JCC 直发车上)</t>
    </r>
  </si>
  <si>
    <t>170515-373301-480873-1 EN</t>
  </si>
  <si>
    <t>1-2039082434</t>
  </si>
  <si>
    <t>LL153925</t>
  </si>
  <si>
    <t>103137/ 17KK051646052</t>
  </si>
  <si>
    <t>1 2028485982</t>
  </si>
  <si>
    <t>LL154168</t>
  </si>
  <si>
    <t>悦禾 Tina</t>
  </si>
  <si>
    <t>103419；GU/XIANGLONG</t>
  </si>
  <si>
    <t>929-2159965</t>
  </si>
  <si>
    <t>LL154545</t>
  </si>
  <si>
    <t>BUS#9</t>
  </si>
  <si>
    <t>170425-366395-466939
Herran, Stephannie</t>
  </si>
  <si>
    <t>1-9734623456</t>
  </si>
  <si>
    <t>LL151747</t>
  </si>
  <si>
    <t>170507-370583-475213-0 EN
Kim, Julia</t>
  </si>
  <si>
    <t>1-909-342-2251</t>
  </si>
  <si>
    <t>LL152935</t>
  </si>
  <si>
    <t>170512-372501-478989-0 EN</t>
  </si>
  <si>
    <t>LL153592</t>
  </si>
  <si>
    <t>E-587179</t>
  </si>
  <si>
    <t>+1 7182070218</t>
  </si>
  <si>
    <t>LL153630</t>
  </si>
  <si>
    <t>GETBUSTOUR</t>
  </si>
  <si>
    <t>#T8807;Martina Maria Geisselbrecht</t>
  </si>
  <si>
    <t>3016615634</t>
  </si>
  <si>
    <t>LL152408</t>
  </si>
  <si>
    <t>MT14-483-9997</t>
  </si>
  <si>
    <t>5164399033;6318205993</t>
  </si>
  <si>
    <t>170513-372871-479933
Lalitwanichkul, Nesaratorn</t>
  </si>
  <si>
    <t>1-9293856155</t>
  </si>
  <si>
    <t>LL153745</t>
  </si>
  <si>
    <t xml:space="preserve"> 170515-133294-481441/
CHEN, HE</t>
  </si>
  <si>
    <t>2039196575</t>
  </si>
  <si>
    <t>LL153986</t>
  </si>
  <si>
    <t>ME15-484-7987</t>
  </si>
  <si>
    <t xml:space="preserve"> 4435549962</t>
  </si>
  <si>
    <t>E-582874</t>
  </si>
  <si>
    <t>+91 8860148925</t>
  </si>
  <si>
    <t>LL152768</t>
  </si>
  <si>
    <t>2876/Sohel Mohammed Shafi Surti</t>
  </si>
  <si>
    <t>971554725012</t>
  </si>
  <si>
    <t>LL154169</t>
  </si>
  <si>
    <t>客人电话号码是 United Arab Emirates的</t>
  </si>
  <si>
    <t>MS11-484-6267</t>
  </si>
  <si>
    <t>6466458302;6469233190</t>
  </si>
  <si>
    <t>E-590266</t>
  </si>
  <si>
    <t>+1 6087701020</t>
  </si>
  <si>
    <t>LL154323</t>
  </si>
  <si>
    <t xml:space="preserve">MS28-484-7337 </t>
  </si>
  <si>
    <t>5168855477</t>
  </si>
  <si>
    <t>MT11-485-1987</t>
  </si>
  <si>
    <t xml:space="preserve"> 9293855471;9293855471</t>
  </si>
  <si>
    <t>MT24-483-5617</t>
  </si>
  <si>
    <t>3478221145</t>
  </si>
  <si>
    <t>MT18-485-2497</t>
  </si>
  <si>
    <t>9174429497;9294266568</t>
  </si>
  <si>
    <t>170519-232023-485505/Wang, Bin</t>
  </si>
  <si>
    <t>+1-6315204082</t>
  </si>
  <si>
    <t>LL154613</t>
  </si>
  <si>
    <t>BUS#8</t>
  </si>
  <si>
    <t>酒店房间只有18 间DD ROOM ( 包含司机 &amp;导游在内)</t>
  </si>
  <si>
    <t>AT10-478-9227</t>
  </si>
  <si>
    <t xml:space="preserve"> 646-255-2500;6463459586</t>
  </si>
  <si>
    <t>3PAX CHANGE TO 4PAX</t>
  </si>
  <si>
    <t>E-583840</t>
  </si>
  <si>
    <t>+1 9293374317</t>
  </si>
  <si>
    <t>LL152953</t>
  </si>
  <si>
    <t>4人1房改成6人2房</t>
  </si>
  <si>
    <t>MN12-483-2997</t>
  </si>
  <si>
    <t>84902991885</t>
  </si>
  <si>
    <t xml:space="preserve"> MT17-483-4997</t>
  </si>
  <si>
    <t>2016401639</t>
  </si>
  <si>
    <t>MN21-483-3767</t>
  </si>
  <si>
    <t xml:space="preserve"> 6466438680</t>
  </si>
  <si>
    <t xml:space="preserve"> MF18-484-1897</t>
  </si>
  <si>
    <t>9174979640;6469200991</t>
  </si>
  <si>
    <t>MN22-483-3867</t>
  </si>
  <si>
    <t>646 -756-0690;646-623-9212</t>
  </si>
  <si>
    <t>FROM 5/28 CHANGE TO 5/27</t>
  </si>
  <si>
    <t>MN16-485-0217</t>
  </si>
  <si>
    <t>9174638492;9173913000</t>
  </si>
  <si>
    <t>MS13-484-7037</t>
  </si>
  <si>
    <t>9175629338</t>
  </si>
  <si>
    <t xml:space="preserve">MS06-484-5917 </t>
  </si>
  <si>
    <t>8589450084</t>
  </si>
  <si>
    <t>公司STEPHANIE</t>
  </si>
  <si>
    <t>103749/A29252</t>
  </si>
  <si>
    <t>917-294-2130</t>
  </si>
  <si>
    <t>LL154946</t>
  </si>
  <si>
    <t>SEAT#25-34</t>
  </si>
  <si>
    <t>BUS#10</t>
  </si>
  <si>
    <t>CTT+BRK</t>
  </si>
  <si>
    <t>ME09-474-0287</t>
  </si>
  <si>
    <t>AT25-481-1947</t>
  </si>
  <si>
    <t xml:space="preserve"> 5129476402;4704477409</t>
  </si>
  <si>
    <t>MF14-484-3227</t>
  </si>
  <si>
    <t>3472084053</t>
  </si>
  <si>
    <t>S-46304</t>
  </si>
  <si>
    <t>+1 347647074144</t>
  </si>
  <si>
    <t>LL154402</t>
  </si>
  <si>
    <t>MN26-485-1297</t>
  </si>
  <si>
    <t>4015294416</t>
  </si>
  <si>
    <t>E-588832</t>
  </si>
  <si>
    <t>+1 3479518952</t>
  </si>
  <si>
    <t>LL154002</t>
  </si>
  <si>
    <t>MT16-477-3187</t>
  </si>
  <si>
    <t>9514628765</t>
  </si>
  <si>
    <t>BRK CHANGE TO CTT</t>
  </si>
  <si>
    <t>MS12-484-6277</t>
  </si>
  <si>
    <t>3472656505</t>
  </si>
  <si>
    <t>MS15-484-6427</t>
  </si>
  <si>
    <t xml:space="preserve"> (914) 486 9408</t>
  </si>
  <si>
    <t xml:space="preserve">MS18-484-7187 </t>
  </si>
  <si>
    <t>4698352002</t>
  </si>
  <si>
    <t>170520-375365-485929-0 EN</t>
  </si>
  <si>
    <t>1-5107704868</t>
  </si>
  <si>
    <t>LL154665</t>
  </si>
  <si>
    <t xml:space="preserve">MS29-484-7567 </t>
  </si>
  <si>
    <t>2406309932</t>
  </si>
  <si>
    <t>170519-374207-485003-0 EN</t>
  </si>
  <si>
    <t>1-9176285122</t>
  </si>
  <si>
    <t>LL154508</t>
  </si>
  <si>
    <t>E-592063</t>
  </si>
  <si>
    <t>+1 2039458606</t>
  </si>
  <si>
    <t>LL154717</t>
  </si>
  <si>
    <t>MF28-482-1977</t>
  </si>
  <si>
    <t xml:space="preserve"> 5072597619</t>
  </si>
  <si>
    <t>MT17-483-9897</t>
  </si>
  <si>
    <t>BUS#11</t>
  </si>
  <si>
    <t>NW2  + NF2 (DNP：  团费卖原价 $135 / $95)</t>
  </si>
  <si>
    <t>CTT+EDI+JCC</t>
  </si>
  <si>
    <t>走四方</t>
  </si>
  <si>
    <t>1 7656310960</t>
  </si>
  <si>
    <t>NW2 (finger lake)</t>
  </si>
  <si>
    <t>LL150671</t>
  </si>
  <si>
    <t>BIG DREAM TOURS-HOLLY</t>
  </si>
  <si>
    <t>718-414-3179</t>
  </si>
  <si>
    <t>LL152832</t>
  </si>
  <si>
    <t>E-590320</t>
  </si>
  <si>
    <t>+1 4434508724</t>
  </si>
  <si>
    <t>LL154321</t>
  </si>
  <si>
    <t>MT28-485-8437</t>
  </si>
  <si>
    <t>2012819193;4435093776</t>
  </si>
  <si>
    <t>646-338-4366</t>
  </si>
  <si>
    <t>H5/25</t>
  </si>
  <si>
    <t>seat#25.26</t>
  </si>
  <si>
    <t>103643/A29231</t>
  </si>
  <si>
    <t xml:space="preserve"> 929-248-2341</t>
  </si>
  <si>
    <t>LL154815</t>
  </si>
  <si>
    <t>103732/A29246</t>
  </si>
  <si>
    <t>646-575-6167</t>
  </si>
  <si>
    <t>LL154926</t>
  </si>
  <si>
    <t>E-595462</t>
  </si>
  <si>
    <t>+33 614081960</t>
  </si>
  <si>
    <t>LL155486</t>
  </si>
  <si>
    <t xml:space="preserve">MT21-485-4657 </t>
  </si>
  <si>
    <t>3475106963</t>
  </si>
  <si>
    <t xml:space="preserve">MT08-485-5067 </t>
  </si>
  <si>
    <t>4086668364;8607968883</t>
  </si>
  <si>
    <t>2PAX CHANGE TO 3PAX</t>
  </si>
  <si>
    <t>MT15-485-5847</t>
  </si>
  <si>
    <t>2178167917;7322216204</t>
  </si>
  <si>
    <t>MT11-485-6007</t>
  </si>
  <si>
    <t>2178989073;2178989073</t>
  </si>
  <si>
    <t>MT23-485-8357</t>
  </si>
  <si>
    <t>6825537518</t>
  </si>
  <si>
    <t>170522-298935-487557
Jiali, Li</t>
  </si>
  <si>
    <t>12154608951</t>
  </si>
  <si>
    <t>LL155012</t>
  </si>
  <si>
    <t>170522-376225-487815-0 CN</t>
  </si>
  <si>
    <t>1-2023754110</t>
  </si>
  <si>
    <t>LL155078</t>
  </si>
  <si>
    <t>BUS#12 (DNP)   团费卖原价 $135 / $95</t>
  </si>
  <si>
    <t>FLUSHING 7:00 直发</t>
  </si>
  <si>
    <t>MT20-485-2957</t>
  </si>
  <si>
    <t>16462872569;19173061238</t>
  </si>
  <si>
    <t xml:space="preserve"> MT03-485-3217</t>
  </si>
  <si>
    <t>8322721375;8322727001</t>
  </si>
  <si>
    <t>其中一個是1歲嬰兒</t>
  </si>
  <si>
    <t xml:space="preserve"> MT03-485-3497; Ferdinand Ramos</t>
  </si>
  <si>
    <t>3474034885;6464653378</t>
  </si>
  <si>
    <t xml:space="preserve">MT05-485-6887 </t>
  </si>
  <si>
    <t>3476773831;9175288352</t>
  </si>
  <si>
    <t>MT28-485-6817</t>
  </si>
  <si>
    <t>7327628300;4042010940</t>
  </si>
  <si>
    <t>E-593419</t>
  </si>
  <si>
    <t>+1 2672960429</t>
  </si>
  <si>
    <t>LL155046</t>
  </si>
  <si>
    <t>103874/95486</t>
  </si>
  <si>
    <t>9293627247</t>
  </si>
  <si>
    <t>LL155156</t>
  </si>
  <si>
    <t>MT28-485-8397</t>
  </si>
  <si>
    <t xml:space="preserve"> 8183979304</t>
  </si>
  <si>
    <t>MT01-485-9017</t>
  </si>
  <si>
    <t>3474456334</t>
  </si>
  <si>
    <t>E-594799</t>
  </si>
  <si>
    <t>1 4694008397</t>
  </si>
  <si>
    <t>LL155372</t>
  </si>
  <si>
    <t xml:space="preserve">Need non smoking rooms. </t>
  </si>
  <si>
    <t>C.C.H Int'l Inc. 彩虹</t>
  </si>
  <si>
    <t>104025/CHEN/TING</t>
  </si>
  <si>
    <t>LL155393</t>
  </si>
  <si>
    <t>E-595024</t>
  </si>
  <si>
    <t>LL155394</t>
  </si>
  <si>
    <t>BUS#13 (DNP)   团费卖原价 $135 / $95</t>
  </si>
  <si>
    <t>JCC 8:15 直发</t>
  </si>
  <si>
    <t>MT13-485-2847</t>
  </si>
  <si>
    <t>5512579896;5512579896</t>
  </si>
  <si>
    <t>MT18-485-4127</t>
  </si>
  <si>
    <t>5519989243;2019367827</t>
  </si>
  <si>
    <t xml:space="preserve"> MT14-485-6027</t>
  </si>
  <si>
    <t>3025591701;8328584084</t>
  </si>
  <si>
    <t xml:space="preserve">MT25-485-6637 </t>
  </si>
  <si>
    <t>3477985303</t>
  </si>
  <si>
    <t>E-593452</t>
  </si>
  <si>
    <t>+1 9178560053</t>
  </si>
  <si>
    <t>LL155044</t>
  </si>
  <si>
    <t>E-593278</t>
  </si>
  <si>
    <t>+1 2069794527</t>
  </si>
  <si>
    <t>LL155050</t>
  </si>
  <si>
    <t xml:space="preserve">MT22-485-6807 </t>
  </si>
  <si>
    <t>9736874046;9736874046</t>
  </si>
  <si>
    <t>GOLDENSBUSTOURS</t>
  </si>
  <si>
    <t>2950；Lauro Cecilio</t>
  </si>
  <si>
    <t xml:space="preserve">973-704-4107 </t>
  </si>
  <si>
    <t>LL154858</t>
  </si>
  <si>
    <t>change from 5/28 NF2</t>
  </si>
  <si>
    <t>MT13-485-7507</t>
  </si>
  <si>
    <t xml:space="preserve"> 4843185453;+1 267-532-5961</t>
  </si>
  <si>
    <t>E-594313</t>
  </si>
  <si>
    <t>+1 5512537826</t>
  </si>
  <si>
    <t>LL155212</t>
  </si>
  <si>
    <t>MT16-485-9167</t>
  </si>
  <si>
    <t>2014245376;2014245376</t>
  </si>
  <si>
    <t>E-594607</t>
  </si>
  <si>
    <t>+1 3475572067</t>
  </si>
  <si>
    <t>LL155286</t>
  </si>
  <si>
    <t>MT14-485-9967</t>
  </si>
  <si>
    <t xml:space="preserve"> 15512636456;5512278311</t>
  </si>
  <si>
    <t xml:space="preserve">MT20-486-0217 </t>
  </si>
  <si>
    <t xml:space="preserve"> 2016738404;2016992963</t>
  </si>
  <si>
    <t>MT24-486-2657</t>
  </si>
  <si>
    <t>MT24-486-2467</t>
  </si>
  <si>
    <t>5519986363;5513582687</t>
  </si>
  <si>
    <t>MT21-486-2767</t>
  </si>
  <si>
    <t>6469465501</t>
  </si>
  <si>
    <t>E-595576</t>
  </si>
  <si>
    <t>LL155521</t>
  </si>
  <si>
    <t>BUS#15 (DNP)   团费卖原价 $135 / $95</t>
  </si>
  <si>
    <t>CTT+PAR</t>
  </si>
  <si>
    <t>MT15-485-6367</t>
  </si>
  <si>
    <t>2019625137</t>
  </si>
  <si>
    <t>MT07-485-7057</t>
  </si>
  <si>
    <t>9738976516;9738976516</t>
  </si>
  <si>
    <t>MT19-485-7927</t>
  </si>
  <si>
    <t xml:space="preserve"> 9739062331;9739062301</t>
  </si>
  <si>
    <t>seats in the same row.</t>
  </si>
  <si>
    <t>E-593506</t>
  </si>
  <si>
    <t>+1 2817460925</t>
  </si>
  <si>
    <t>LL155047</t>
  </si>
  <si>
    <t>Non smoking room and center seating of Bus</t>
  </si>
  <si>
    <t>E-593497</t>
  </si>
  <si>
    <t>+1 4692615705</t>
  </si>
  <si>
    <t>LL155049</t>
  </si>
  <si>
    <t xml:space="preserve">With an infant, date of birth: Jan 12 2016 </t>
  </si>
  <si>
    <t>170523-376181-488765
Chockalingam, Thiagarajan</t>
  </si>
  <si>
    <t>1-8606147720</t>
  </si>
  <si>
    <t>LL155175</t>
  </si>
  <si>
    <t>LL155424</t>
  </si>
  <si>
    <t>Near By rooms; 1 间3人房，1间单人房</t>
  </si>
  <si>
    <t>MT16-486-2087</t>
  </si>
  <si>
    <t>7322364570;2015622252</t>
  </si>
  <si>
    <t>E-593155</t>
  </si>
  <si>
    <t>+1 6469320994</t>
  </si>
  <si>
    <t>LL154951</t>
  </si>
  <si>
    <t>10pax change to 11pax</t>
  </si>
  <si>
    <t>E-593209</t>
  </si>
  <si>
    <t>+1 4044223854</t>
  </si>
  <si>
    <t>LL154982</t>
  </si>
  <si>
    <t>E-594097</t>
  </si>
  <si>
    <t>+1 3479723930</t>
  </si>
  <si>
    <t>LL155180</t>
  </si>
  <si>
    <t>BUS#16---Dynamic pricing（$135/ $95)</t>
  </si>
  <si>
    <t>MT26-486-0227</t>
  </si>
  <si>
    <t xml:space="preserve">MT23-486-0227 </t>
  </si>
  <si>
    <t>6465228368</t>
  </si>
  <si>
    <t>170524-377145-489873
Mayekar, Aditi</t>
  </si>
  <si>
    <t>1-8452879070</t>
  </si>
  <si>
    <t>LL155359</t>
  </si>
  <si>
    <t>E-594889</t>
  </si>
  <si>
    <t>LL155375</t>
  </si>
  <si>
    <t>E-594814</t>
  </si>
  <si>
    <t>LL155376</t>
  </si>
  <si>
    <t>C-612492-CN</t>
  </si>
  <si>
    <t>323-2865879</t>
  </si>
  <si>
    <t>LL155387</t>
  </si>
  <si>
    <t>E-595189</t>
  </si>
  <si>
    <t>LL155429</t>
  </si>
  <si>
    <t>E-595333</t>
  </si>
  <si>
    <t>LL155445</t>
  </si>
  <si>
    <t xml:space="preserve">MT02-485-8757 </t>
  </si>
  <si>
    <t>4085945814;4085945814</t>
  </si>
  <si>
    <t>MT28-486-0537</t>
  </si>
  <si>
    <t>3473249101;818027180023</t>
  </si>
  <si>
    <t xml:space="preserve">MT21-486-2467 </t>
  </si>
  <si>
    <t>6124028180;6514406588</t>
  </si>
  <si>
    <t xml:space="preserve"> MT27-486-2887 </t>
  </si>
  <si>
    <t>6465256350;9294425052</t>
  </si>
  <si>
    <t>E-595618</t>
  </si>
  <si>
    <t>+1 5166430151</t>
  </si>
  <si>
    <t>LL155510</t>
  </si>
  <si>
    <t>MT14-486-2187</t>
  </si>
  <si>
    <t>6109961228;2012386132</t>
  </si>
  <si>
    <t>JOY TRAVEL</t>
  </si>
  <si>
    <t xml:space="preserve">ZHANG / QIYUNXIN </t>
  </si>
  <si>
    <t>LL155527</t>
  </si>
  <si>
    <t xml:space="preserve">6467062701 </t>
  </si>
  <si>
    <t>LL154974</t>
  </si>
  <si>
    <t>BUS#14 (DNP)   团费卖原价 $135 / $95</t>
  </si>
  <si>
    <t>EDI 7:00+JCC 8:15</t>
  </si>
  <si>
    <t>MT21-486-0197</t>
  </si>
  <si>
    <t xml:space="preserve"> 7328961232;7326628992</t>
  </si>
  <si>
    <t>170525-377309-490157-0 EN</t>
  </si>
  <si>
    <t>LL155417</t>
  </si>
  <si>
    <t>E-595312</t>
  </si>
  <si>
    <t>LL155440</t>
  </si>
  <si>
    <t>E-595321</t>
  </si>
  <si>
    <t>LL155443</t>
  </si>
  <si>
    <t>MT10-486-1807</t>
  </si>
  <si>
    <t xml:space="preserve"> 6108882380</t>
  </si>
  <si>
    <t>6092857830</t>
  </si>
  <si>
    <t>LL155483</t>
  </si>
  <si>
    <t>MT23-486-2497</t>
  </si>
  <si>
    <t>6312974319</t>
  </si>
  <si>
    <t xml:space="preserve">MT29-486-2917 </t>
  </si>
  <si>
    <t>9372314487</t>
  </si>
  <si>
    <t>E-595408</t>
  </si>
  <si>
    <t>1 7323060353</t>
  </si>
  <si>
    <t>LL155533</t>
  </si>
  <si>
    <t>E-595411</t>
  </si>
  <si>
    <t>LL155522</t>
  </si>
  <si>
    <t>MT04-486-3287</t>
  </si>
  <si>
    <t>7324293425;7324295943</t>
  </si>
  <si>
    <t>E-594772</t>
  </si>
  <si>
    <t>LL155378</t>
  </si>
  <si>
    <t>悦禾 Jasmine</t>
  </si>
  <si>
    <t>103985; FENG/XUMING</t>
  </si>
  <si>
    <t>917-5621370</t>
  </si>
  <si>
    <t>LL155321</t>
  </si>
  <si>
    <t>MT19-486-1247</t>
  </si>
  <si>
    <t>MT16-485-9447</t>
  </si>
  <si>
    <t>19293546161</t>
  </si>
  <si>
    <t>MT13-486-1237</t>
  </si>
  <si>
    <t>5512021774;2012033614</t>
  </si>
  <si>
    <t>名人 Nancy</t>
  </si>
  <si>
    <t>N-170545</t>
  </si>
  <si>
    <t>201-912-0546</t>
  </si>
  <si>
    <t>LL155538</t>
  </si>
  <si>
    <t>BUS#17</t>
  </si>
  <si>
    <t xml:space="preserve">AT27-479-0127 </t>
  </si>
  <si>
    <t>3367722250</t>
  </si>
  <si>
    <t>NT2</t>
  </si>
  <si>
    <t>170415-363561-461761-0 EN</t>
  </si>
  <si>
    <t>1-5512478112</t>
  </si>
  <si>
    <t>LL150925</t>
  </si>
  <si>
    <t>E-582472</t>
  </si>
  <si>
    <t>+1 7329106215</t>
  </si>
  <si>
    <t>LL152676</t>
  </si>
  <si>
    <t>MS08-482-9517</t>
  </si>
  <si>
    <t>2013159102;2019658314</t>
  </si>
  <si>
    <t>E-585232</t>
  </si>
  <si>
    <t>+1 4086096716</t>
  </si>
  <si>
    <t>LL153226</t>
  </si>
  <si>
    <t>E-586954</t>
  </si>
  <si>
    <t>+1 8622825689</t>
  </si>
  <si>
    <t>LL153538</t>
  </si>
  <si>
    <t>MT27-483-9127</t>
  </si>
  <si>
    <t>5713298350;3179927764</t>
  </si>
  <si>
    <t>170515-373477-481289
Kuliyanmoola Thankappan, Vipin</t>
  </si>
  <si>
    <t>1-2137854464</t>
  </si>
  <si>
    <t>LL153949</t>
  </si>
  <si>
    <t>MS01-484-5917</t>
  </si>
  <si>
    <t xml:space="preserve"> 8573167636;6316275669</t>
  </si>
  <si>
    <t>ME27-484-9367</t>
  </si>
  <si>
    <t>2019933330</t>
  </si>
  <si>
    <t>MT15-485-4157</t>
  </si>
  <si>
    <t>2019939909</t>
  </si>
  <si>
    <t>170521-375769-486919
Sharma, Pavan</t>
  </si>
  <si>
    <t>1-6097757968</t>
  </si>
  <si>
    <t>LL154857</t>
  </si>
  <si>
    <t>170521-375775-486927
Gupta, Ritu</t>
  </si>
  <si>
    <t>1-6098659849</t>
  </si>
  <si>
    <t>LL154859</t>
  </si>
  <si>
    <t>E-593488</t>
  </si>
  <si>
    <t>+1 8603789596</t>
  </si>
  <si>
    <t>LL155033</t>
  </si>
  <si>
    <t>E-594190</t>
  </si>
  <si>
    <t>+1 6788188865</t>
  </si>
  <si>
    <t>LL155185</t>
  </si>
  <si>
    <t>Wannar Travel Inc</t>
  </si>
  <si>
    <t>104015/H17052485852</t>
  </si>
  <si>
    <t>1 4256287560</t>
  </si>
  <si>
    <t>LL155389</t>
  </si>
  <si>
    <t>GETBUSTOURS</t>
  </si>
  <si>
    <t xml:space="preserve"> T8888；Rakesh Kumar Sinha</t>
  </si>
  <si>
    <t>2673929717</t>
  </si>
  <si>
    <t>LL155492</t>
  </si>
  <si>
    <t>BUS#18</t>
  </si>
  <si>
    <t>E-572512</t>
  </si>
  <si>
    <t>+1 4699313044</t>
  </si>
  <si>
    <t>LL151173</t>
  </si>
  <si>
    <t>MF28-482-8167</t>
  </si>
  <si>
    <t>3476088369;3478613309</t>
  </si>
  <si>
    <t>携程CTRIP</t>
  </si>
  <si>
    <t>2804474304
ZHANG/YINGYING</t>
  </si>
  <si>
    <t>15948360033
15104437411</t>
  </si>
  <si>
    <t>LL152928</t>
  </si>
  <si>
    <t>4同组A</t>
  </si>
  <si>
    <t>E-584101</t>
  </si>
  <si>
    <t>+1 66894424281</t>
  </si>
  <si>
    <t>LL153019</t>
  </si>
  <si>
    <t>4同组B</t>
  </si>
  <si>
    <t>E-593653</t>
  </si>
  <si>
    <t>+66 917724288</t>
  </si>
  <si>
    <t>LL155041</t>
  </si>
  <si>
    <t>170511-320197-478107-0 CN</t>
  </si>
  <si>
    <t>+1-8182929804</t>
  </si>
  <si>
    <t>LL153404</t>
  </si>
  <si>
    <t>102680/A29081</t>
  </si>
  <si>
    <t>909-527-9893</t>
  </si>
  <si>
    <t>LL153568</t>
  </si>
  <si>
    <t>170512-179919-479141-0 CN
Wang, Yiqiao</t>
  </si>
  <si>
    <t>1-929990669</t>
  </si>
  <si>
    <t>LL153617</t>
  </si>
  <si>
    <t>102730/17KK051238479</t>
  </si>
  <si>
    <t>+886 0958371667</t>
  </si>
  <si>
    <t>LL153650</t>
  </si>
  <si>
    <t>E-589723</t>
  </si>
  <si>
    <t>+1 9174354581</t>
  </si>
  <si>
    <t>LL154156</t>
  </si>
  <si>
    <t>E-589609</t>
  </si>
  <si>
    <t>+1 9146106559</t>
  </si>
  <si>
    <t>LL154158</t>
  </si>
  <si>
    <t>Top Star Int'l Travel</t>
  </si>
  <si>
    <t>103246/ts17051702</t>
  </si>
  <si>
    <t>2035727682</t>
  </si>
  <si>
    <t>LL154302</t>
  </si>
  <si>
    <t>seat#23.24</t>
  </si>
  <si>
    <t>C-2022081-US</t>
  </si>
  <si>
    <t>1-7189746124</t>
  </si>
  <si>
    <t>LL154341</t>
  </si>
  <si>
    <t>170519-375125-485339-0 EN</t>
  </si>
  <si>
    <t>1-5055673160</t>
  </si>
  <si>
    <t>LL154591</t>
  </si>
  <si>
    <t>170520-375391-485989-0 EN</t>
  </si>
  <si>
    <t>1-9176403698</t>
  </si>
  <si>
    <t>LL154678</t>
  </si>
  <si>
    <t>BUS#19</t>
  </si>
  <si>
    <t>E-561235</t>
  </si>
  <si>
    <t>63 9209648523</t>
  </si>
  <si>
    <t>LL148938</t>
  </si>
  <si>
    <t>MF29-482-7937</t>
  </si>
  <si>
    <t>9293129634</t>
  </si>
  <si>
    <t>HONG AN --John</t>
  </si>
  <si>
    <t>LIN, BI RONG</t>
  </si>
  <si>
    <t>917-551-0127</t>
  </si>
  <si>
    <t>LL154389</t>
  </si>
  <si>
    <t>SEAT#17-22</t>
  </si>
  <si>
    <t>公司Cindy</t>
  </si>
  <si>
    <t>103414/F22698</t>
  </si>
  <si>
    <t>917-769-3936</t>
  </si>
  <si>
    <t>LL154537</t>
  </si>
  <si>
    <t>seat#21-23</t>
  </si>
  <si>
    <t>MT28-485-2907</t>
  </si>
  <si>
    <t>447460746461</t>
  </si>
  <si>
    <t xml:space="preserve">NT2 </t>
  </si>
  <si>
    <t>Hyundea</t>
  </si>
  <si>
    <t>103641； KU KI WON</t>
  </si>
  <si>
    <t>703-341-9754</t>
  </si>
  <si>
    <t>LL154813</t>
  </si>
  <si>
    <t>E-592720</t>
  </si>
  <si>
    <t>+1 2244565892</t>
  </si>
  <si>
    <t>LL154879</t>
  </si>
  <si>
    <t>170522-376011-487349-2 CN</t>
  </si>
  <si>
    <t>1-9734322793</t>
  </si>
  <si>
    <t>LL154921</t>
  </si>
  <si>
    <t>MT25-485-6777</t>
  </si>
  <si>
    <t>2247309320;2247308916</t>
  </si>
  <si>
    <t xml:space="preserve">2024606421 </t>
  </si>
  <si>
    <t>LL154975</t>
  </si>
  <si>
    <t>Please give nice hotel room &amp; arrange the seat as front as possible</t>
  </si>
  <si>
    <t>E-593386</t>
  </si>
  <si>
    <t>+1 9172388812</t>
  </si>
  <si>
    <t>LL155104</t>
  </si>
  <si>
    <t>ARISING TRAVEL-GRACE</t>
  </si>
  <si>
    <t>103856/38513</t>
  </si>
  <si>
    <t>2123808889</t>
  </si>
  <si>
    <t>LL155125</t>
  </si>
  <si>
    <t>E-594076</t>
  </si>
  <si>
    <t>+1 3478044471</t>
  </si>
  <si>
    <t>LL155187</t>
  </si>
  <si>
    <t>MT18-485-4467</t>
  </si>
  <si>
    <t>2152054626</t>
  </si>
  <si>
    <t>BUS#20</t>
  </si>
  <si>
    <t>E-573742</t>
  </si>
  <si>
    <t>+1 9175846996</t>
  </si>
  <si>
    <t>LL151315</t>
  </si>
  <si>
    <t xml:space="preserve">please book front seats if possible. </t>
  </si>
  <si>
    <t>MT23-483-5657</t>
  </si>
  <si>
    <t>8326527155;2149121270</t>
  </si>
  <si>
    <t>E-586441</t>
  </si>
  <si>
    <t>+1 3473360802</t>
  </si>
  <si>
    <t>LL153441</t>
  </si>
  <si>
    <t>102821/F22620</t>
  </si>
  <si>
    <t>917-392-2603</t>
  </si>
  <si>
    <t>LL153790</t>
  </si>
  <si>
    <t>seat#17.18</t>
  </si>
  <si>
    <t>5同组</t>
  </si>
  <si>
    <t>103131/17KK051646128</t>
  </si>
  <si>
    <t>886 972935523</t>
  </si>
  <si>
    <t>LL154162</t>
  </si>
  <si>
    <t>同一車 房間也請安排在附近</t>
  </si>
  <si>
    <t>6同组</t>
  </si>
  <si>
    <t>103132/ 17KK051646162</t>
  </si>
  <si>
    <t>LL154163</t>
  </si>
  <si>
    <t>平价JANE</t>
  </si>
  <si>
    <t>LL052702</t>
  </si>
  <si>
    <t>13476518097</t>
  </si>
  <si>
    <t>LL154675</t>
  </si>
  <si>
    <r>
      <t xml:space="preserve">seat#25.26.29, </t>
    </r>
    <r>
      <rPr>
        <sz val="11"/>
        <color theme="1"/>
        <rFont val="宋体"/>
        <family val="2"/>
        <scheme val="minor"/>
      </rPr>
      <t>2PAX CHANGE TO 3PAX</t>
    </r>
  </si>
  <si>
    <t>E-592567;  DATEMBA SHERPA</t>
  </si>
  <si>
    <t>3478226044</t>
  </si>
  <si>
    <t>LL154823</t>
  </si>
  <si>
    <t>103819/A29255</t>
  </si>
  <si>
    <t>646-896-4608/ 347-407-0576</t>
  </si>
  <si>
    <t>LL155067</t>
  </si>
  <si>
    <t>SEAT#33.34</t>
  </si>
  <si>
    <t>公司TIFFANY</t>
  </si>
  <si>
    <t>103746/ F22801</t>
  </si>
  <si>
    <t>3473796967</t>
  </si>
  <si>
    <t>LL154940</t>
  </si>
  <si>
    <r>
      <rPr>
        <b/>
        <sz val="11"/>
        <color theme="1"/>
        <rFont val="宋体"/>
        <family val="2"/>
        <scheme val="minor"/>
      </rPr>
      <t>SEAT#30.31.32.</t>
    </r>
    <r>
      <rPr>
        <sz val="11"/>
        <color theme="1"/>
        <rFont val="宋体"/>
        <family val="2"/>
        <scheme val="minor"/>
      </rPr>
      <t>2人改成3人 (原#31.32.36)</t>
    </r>
  </si>
  <si>
    <t>BUS#21</t>
  </si>
  <si>
    <t>170424-366137-466427
nitu, visa</t>
  </si>
  <si>
    <t>1-7188972799</t>
  </si>
  <si>
    <t>LL151649</t>
  </si>
  <si>
    <t>CTT CHANGE TO FLU</t>
  </si>
  <si>
    <t>E-591682; pratishtha bhalla</t>
  </si>
  <si>
    <t>+91 9599220889</t>
  </si>
  <si>
    <t>LL154620</t>
  </si>
  <si>
    <t>E-592801</t>
  </si>
  <si>
    <t>+1 6468948709</t>
  </si>
  <si>
    <t>LL154878</t>
  </si>
  <si>
    <t>MS14-484-6957</t>
  </si>
  <si>
    <t>00353876804932</t>
  </si>
  <si>
    <t>MT23-485-6607</t>
  </si>
  <si>
    <t>9179753350;3473485259</t>
  </si>
  <si>
    <t>MT12-485-7217</t>
  </si>
  <si>
    <t>3478568266;3478568266</t>
  </si>
  <si>
    <t>3RM CHANGE TO 2RM</t>
  </si>
  <si>
    <t>MT12-485-8057</t>
  </si>
  <si>
    <t>3476565039</t>
  </si>
  <si>
    <t>require front seat</t>
  </si>
  <si>
    <t>MT22-486-0287</t>
  </si>
  <si>
    <t>9173413503</t>
  </si>
  <si>
    <t xml:space="preserve">9175829495 </t>
  </si>
  <si>
    <t>LL154676</t>
  </si>
  <si>
    <t>CCH-MS.WANG 分机607</t>
  </si>
  <si>
    <t>9172502770</t>
  </si>
  <si>
    <t>LL155195</t>
  </si>
  <si>
    <t>Jenny Holidays Inc.</t>
  </si>
  <si>
    <t>103903/PINA CARLO</t>
  </si>
  <si>
    <t>347-379-5701</t>
  </si>
  <si>
    <t>LL155196</t>
  </si>
  <si>
    <t>103988/A29288</t>
  </si>
  <si>
    <t xml:space="preserve"> 929-264-8086</t>
  </si>
  <si>
    <t>LL155323</t>
  </si>
  <si>
    <t>SEAT#29.30.31</t>
  </si>
  <si>
    <t>Top Travel Cindy</t>
  </si>
  <si>
    <t>20170525-1</t>
  </si>
  <si>
    <t>917-225-7999</t>
  </si>
  <si>
    <t>LL155436</t>
  </si>
  <si>
    <t>SEAT#38-40</t>
  </si>
  <si>
    <t>MT20-486-2447</t>
  </si>
  <si>
    <t>3478065660;3475105470</t>
  </si>
  <si>
    <t>BUS#22</t>
  </si>
  <si>
    <t>JCC 8:15+ PAR 8:45</t>
  </si>
  <si>
    <t>AS12-477-6147</t>
  </si>
  <si>
    <t>2013418990;9739943738</t>
  </si>
  <si>
    <t xml:space="preserve"> MT14-483-4617</t>
  </si>
  <si>
    <t>2016670559;2016679847</t>
  </si>
  <si>
    <t xml:space="preserve"> MT14-483-8447</t>
  </si>
  <si>
    <t>9087235557;7065724493</t>
  </si>
  <si>
    <t>9739977293</t>
  </si>
  <si>
    <t>LL154566</t>
  </si>
  <si>
    <t>E-592237</t>
  </si>
  <si>
    <t>1 6099941466</t>
  </si>
  <si>
    <t>LL154754</t>
  </si>
  <si>
    <t xml:space="preserve"> MT13-485-6277</t>
  </si>
  <si>
    <t>7033383799</t>
  </si>
  <si>
    <t>E-594778</t>
  </si>
  <si>
    <t>1 5853093332</t>
  </si>
  <si>
    <t>LL155383</t>
  </si>
  <si>
    <t>customers specified wants to be sit together</t>
  </si>
  <si>
    <t>MT17-485-9677</t>
  </si>
  <si>
    <t>2013567167</t>
  </si>
  <si>
    <t>MT09-485-8907</t>
  </si>
  <si>
    <t>2017376512</t>
  </si>
  <si>
    <t>MS17-484-4867</t>
  </si>
  <si>
    <t>5512263291</t>
  </si>
  <si>
    <t>E-595192</t>
  </si>
  <si>
    <t>+1 (862) 231-7386</t>
  </si>
  <si>
    <t>LL155412</t>
  </si>
  <si>
    <t>MT19-486-2267</t>
  </si>
  <si>
    <t>2403288314</t>
  </si>
  <si>
    <t>MT29-485-4697</t>
  </si>
  <si>
    <t>3472574457;3472574457</t>
  </si>
  <si>
    <t>BUS#23</t>
  </si>
  <si>
    <t xml:space="preserve">CTT + JCC </t>
  </si>
  <si>
    <t xml:space="preserve">MS08-484-4457 </t>
  </si>
  <si>
    <t>2407629921</t>
  </si>
  <si>
    <t>DROP OFF AT CTT</t>
  </si>
  <si>
    <t>6094806175</t>
  </si>
  <si>
    <t>LL154622</t>
  </si>
  <si>
    <t>170524-377051-489691
Wu, Yiqun</t>
  </si>
  <si>
    <t>1-3472611184</t>
  </si>
  <si>
    <t>LL155354</t>
  </si>
  <si>
    <t>MT12-485-2647</t>
  </si>
  <si>
    <t>3472045025</t>
  </si>
  <si>
    <t xml:space="preserve">MS13-482-9167 </t>
  </si>
  <si>
    <t>2012538726;9292629541</t>
  </si>
  <si>
    <t>纳美MR GAO</t>
  </si>
  <si>
    <t>ChingShyang/Wang</t>
  </si>
  <si>
    <t>12157895479</t>
  </si>
  <si>
    <t>LL155351</t>
  </si>
  <si>
    <t>seat#24</t>
  </si>
  <si>
    <t xml:space="preserve">MT22-486-0357 </t>
  </si>
  <si>
    <t>9019076053;2039796037</t>
  </si>
  <si>
    <t>MT15-486-1857</t>
  </si>
  <si>
    <t>4437037041;4432409377</t>
  </si>
  <si>
    <t>2人改成3人</t>
  </si>
  <si>
    <t>TR BUS#4</t>
  </si>
  <si>
    <t>行程倒走: day 1  先到千岛;  day 2 多伦多-尼加拉瀑布; day 3 瀑布-康宁</t>
  </si>
  <si>
    <t>导游: FAYE 917.916.4821</t>
  </si>
  <si>
    <t>MF16-484-1477</t>
  </si>
  <si>
    <t>9737146591;3467465652</t>
  </si>
  <si>
    <t>TR3</t>
  </si>
  <si>
    <t>MF25-484-2467</t>
  </si>
  <si>
    <t xml:space="preserve"> 4752183524
alice.sabba@gmail.com</t>
  </si>
  <si>
    <t>MS14-484-7007</t>
  </si>
  <si>
    <t>6462042554;6463464413</t>
  </si>
  <si>
    <t>E-590308</t>
  </si>
  <si>
    <t>+1 2035640901</t>
  </si>
  <si>
    <t>LL154324</t>
  </si>
  <si>
    <t>MF26-484-2617</t>
  </si>
  <si>
    <t>917-209-8052</t>
  </si>
  <si>
    <t>ME19-484-8287</t>
  </si>
  <si>
    <t>9176595871;18325314639</t>
  </si>
  <si>
    <t>MN17-485-0467</t>
  </si>
  <si>
    <t>202-317-1768</t>
  </si>
  <si>
    <t>MN16-485-0567</t>
  </si>
  <si>
    <t>2094005956</t>
  </si>
  <si>
    <t>鳴揚 Grace</t>
  </si>
  <si>
    <t>102140/38340</t>
  </si>
  <si>
    <t>9739790332</t>
  </si>
  <si>
    <t>LL152897</t>
  </si>
  <si>
    <r>
      <rPr>
        <b/>
        <sz val="11"/>
        <color theme="1"/>
        <rFont val="宋体"/>
        <family val="2"/>
        <scheme val="minor"/>
      </rPr>
      <t xml:space="preserve">seat#19.20.23.24.27., </t>
    </r>
    <r>
      <rPr>
        <sz val="11"/>
        <rFont val="宋体"/>
        <family val="2"/>
        <scheme val="minor"/>
      </rPr>
      <t>6人改成5人，</t>
    </r>
    <r>
      <rPr>
        <sz val="11"/>
        <color rgb="FFFF0000"/>
        <rFont val="宋体"/>
        <family val="2"/>
        <scheme val="minor"/>
      </rPr>
      <t>其中有一個小朋友護照過期，只帶出生紙</t>
    </r>
  </si>
  <si>
    <t>MF15-482-5687</t>
  </si>
  <si>
    <t>3476009318;3476009318</t>
  </si>
  <si>
    <t>MF14-484-1517</t>
  </si>
  <si>
    <t>6315327920</t>
  </si>
  <si>
    <t xml:space="preserve">ME25-484-9097 </t>
  </si>
  <si>
    <t>7189086928</t>
  </si>
  <si>
    <t>SOGO-SANDY</t>
  </si>
  <si>
    <t>103438/37208</t>
  </si>
  <si>
    <t>3472388398</t>
  </si>
  <si>
    <t>LL154565</t>
  </si>
  <si>
    <t>103553/F22774</t>
  </si>
  <si>
    <t>347-933-7587</t>
  </si>
  <si>
    <t>LL154729</t>
  </si>
  <si>
    <t>SEAT#45.46</t>
  </si>
  <si>
    <t xml:space="preserve">103561/F22775 </t>
  </si>
  <si>
    <t>917-963-6771/718-673-7800</t>
  </si>
  <si>
    <t>LL154753</t>
  </si>
  <si>
    <t>E-592003</t>
  </si>
  <si>
    <t>+1 9142676866</t>
  </si>
  <si>
    <t>LL154680</t>
  </si>
  <si>
    <t xml:space="preserve"> MN11-485-0867</t>
  </si>
  <si>
    <t xml:space="preserve"> 3606492270</t>
  </si>
  <si>
    <t>MN04-484-9927</t>
  </si>
  <si>
    <t>9084038354</t>
  </si>
  <si>
    <t xml:space="preserve"> MT15-485-9257</t>
  </si>
  <si>
    <t>2069632539;2069632539</t>
  </si>
  <si>
    <t>TR BUS#3</t>
  </si>
  <si>
    <t>导游:BENNY CHEN 718.501.9167</t>
  </si>
  <si>
    <t>JT16-469-4287</t>
  </si>
  <si>
    <t>9096477388
ddorangce@gmail.com</t>
  </si>
  <si>
    <t>MF16-473-5627</t>
  </si>
  <si>
    <t>972526717787;+972528589031
mb.asnat@gmail.com</t>
  </si>
  <si>
    <t>E-552466</t>
  </si>
  <si>
    <t>1 3478737880</t>
  </si>
  <si>
    <t>LL147726</t>
  </si>
  <si>
    <t>5人2房改成4人1房</t>
  </si>
  <si>
    <t>170328-358739-452141-0 EN</t>
  </si>
  <si>
    <t>+1-6105067390</t>
  </si>
  <si>
    <t>LL148887</t>
  </si>
  <si>
    <t>AT11-481-0247</t>
  </si>
  <si>
    <t>9148886067
aleali1810@me.com</t>
  </si>
  <si>
    <t>AT09-481-3497</t>
  </si>
  <si>
    <t xml:space="preserve"> 6464079259
 Jtu2610@aol.com</t>
  </si>
  <si>
    <t>E-570058</t>
  </si>
  <si>
    <t>+1 9143301569</t>
  </si>
  <si>
    <t>LL150798</t>
  </si>
  <si>
    <t>E-576955</t>
  </si>
  <si>
    <t>+1 3477557286</t>
  </si>
  <si>
    <t>LL151772</t>
  </si>
  <si>
    <t>E-579427</t>
  </si>
  <si>
    <t>3478791340</t>
  </si>
  <si>
    <t>LL152166</t>
  </si>
  <si>
    <t>E-580042</t>
  </si>
  <si>
    <t>+1 7184501806</t>
  </si>
  <si>
    <t>LL152342</t>
  </si>
  <si>
    <t>Fun Fun Michael</t>
  </si>
  <si>
    <t>101874；LI, HUI MIN</t>
  </si>
  <si>
    <t>3472510366</t>
  </si>
  <si>
    <t>LL152475</t>
  </si>
  <si>
    <t>SEAT# 21-24</t>
  </si>
  <si>
    <t xml:space="preserve">Bay Sky </t>
  </si>
  <si>
    <t>102145; MR LIU</t>
  </si>
  <si>
    <t>646-284-4143</t>
  </si>
  <si>
    <t>LL152903</t>
  </si>
  <si>
    <t>MT15-483-4927</t>
  </si>
  <si>
    <t>6463064777</t>
  </si>
  <si>
    <t>MT16-485-4087</t>
  </si>
  <si>
    <t>415-710-4182</t>
  </si>
  <si>
    <t xml:space="preserve">103538/A29185 </t>
  </si>
  <si>
    <t>9179824026</t>
  </si>
  <si>
    <t>LL154707</t>
  </si>
  <si>
    <r>
      <t xml:space="preserve">SEAT#15-20  </t>
    </r>
    <r>
      <rPr>
        <sz val="11"/>
        <color theme="1"/>
        <rFont val="宋体"/>
        <family val="2"/>
        <scheme val="minor"/>
      </rPr>
      <t xml:space="preserve"> (原订#21-26）</t>
    </r>
  </si>
  <si>
    <t xml:space="preserve">MT24-483-5407 </t>
  </si>
  <si>
    <t>3473264230;3473264230</t>
  </si>
  <si>
    <t>ARISING TRAVEL-YAN</t>
  </si>
  <si>
    <t>103827/38400</t>
  </si>
  <si>
    <t>9179162835</t>
  </si>
  <si>
    <t>LL155087</t>
  </si>
  <si>
    <t>SEAT#38.39.40.43.44</t>
  </si>
  <si>
    <t>TR BUS#2</t>
  </si>
  <si>
    <t>行程正走</t>
  </si>
  <si>
    <t>E-553081</t>
  </si>
  <si>
    <t>+1 9739312324</t>
  </si>
  <si>
    <t>LL147812</t>
  </si>
  <si>
    <t>2同组-A</t>
  </si>
  <si>
    <t xml:space="preserve"> MT26-476-6947
Mr. EDWARD MEJIA (CN: 853780)</t>
  </si>
  <si>
    <t>9734053420;8626868898
ieluna@hotmail.com</t>
  </si>
  <si>
    <t>6 pax 2 rooms change to 7 pax 2 rooms</t>
  </si>
  <si>
    <t>3同组-B</t>
  </si>
  <si>
    <t>MT23-476-6937
Mr. WARIN GARCIA (CN: 344737)</t>
  </si>
  <si>
    <t>973-931-5129;9739315821</t>
  </si>
  <si>
    <t>4同组-C</t>
  </si>
  <si>
    <t>MT23-476-6907
Ms. FIORDALISA DIAZ (CN: 864084)</t>
  </si>
  <si>
    <t xml:space="preserve"> 973-449-4601;201-927-1416</t>
  </si>
  <si>
    <t>5同组-D</t>
  </si>
  <si>
    <t>MT23-476-8167
Ms. JOCELYN RODRIGUEZ (CN: 840814)</t>
  </si>
  <si>
    <t>862-571-7128;862-571-6741</t>
  </si>
  <si>
    <t>6同组-E</t>
  </si>
  <si>
    <t>AS22-478-3077
Mr. Ivan Garcia (CN: 883741)</t>
  </si>
  <si>
    <t>9739555386
garciaivan_01@yahoo.com</t>
  </si>
  <si>
    <t>7同组-F</t>
  </si>
  <si>
    <t>AN19-478-7507
Ms. YANET ARISLEIDA GARCIA (CN: 727538)</t>
  </si>
  <si>
    <t>609-592-1470;973-510-8664</t>
  </si>
  <si>
    <t>8同组-G</t>
  </si>
  <si>
    <t>AT13-480-7297
Ms. Daneudys R Medrano (CN: 056522)</t>
  </si>
  <si>
    <t>973-336-8213;973-536-4401</t>
  </si>
  <si>
    <t>MF26-484-4057</t>
  </si>
  <si>
    <t>9735275269;9735275269
 trenaceam1@gmail.com</t>
  </si>
  <si>
    <t>BLUESKY TRAVEL-MARY</t>
  </si>
  <si>
    <t>201705272; YANG HUAN R</t>
  </si>
  <si>
    <t>973-978-3296</t>
  </si>
  <si>
    <t>LL153912</t>
  </si>
  <si>
    <t>SEAT#13-17</t>
  </si>
  <si>
    <t>MT12-483-9957</t>
  </si>
  <si>
    <t>6462754184</t>
  </si>
  <si>
    <t>AT10-481-8267</t>
  </si>
  <si>
    <t>19293056885
pachichereau2@yahoo.com</t>
  </si>
  <si>
    <t xml:space="preserve">MT27-484-0757 </t>
  </si>
  <si>
    <t>703244948</t>
  </si>
  <si>
    <t>公司Grace</t>
  </si>
  <si>
    <t xml:space="preserve"> 102851/38424</t>
  </si>
  <si>
    <t>3477615211</t>
  </si>
  <si>
    <t>LL153817</t>
  </si>
  <si>
    <t>103230/A29172</t>
  </si>
  <si>
    <t>917-361-0800</t>
  </si>
  <si>
    <t>LL154274</t>
  </si>
  <si>
    <t>TR BUS#1</t>
  </si>
  <si>
    <t>NT01-459-4297</t>
  </si>
  <si>
    <t>07927760868;07840122774
myapurplemedina@gmail.com</t>
  </si>
  <si>
    <t>MF15-482-1457</t>
  </si>
  <si>
    <t>447846393945
drvsmuthukumar@hotmail.co</t>
  </si>
  <si>
    <t>EDA Amanda</t>
  </si>
  <si>
    <t>LIU/MINFENG</t>
  </si>
  <si>
    <t>646-898-5228</t>
  </si>
  <si>
    <t>LL153670</t>
  </si>
  <si>
    <r>
      <rPr>
        <b/>
        <sz val="11"/>
        <color theme="1"/>
        <rFont val="Calibri"/>
        <family val="2"/>
      </rPr>
      <t xml:space="preserve">seat#29.30   </t>
    </r>
    <r>
      <rPr>
        <b/>
        <sz val="11"/>
        <color rgb="FFFF0000"/>
        <rFont val="Calibri"/>
        <family val="2"/>
      </rPr>
      <t xml:space="preserve"> </t>
    </r>
    <r>
      <rPr>
        <sz val="11"/>
        <color rgb="FFFF0000"/>
        <rFont val="Calibri"/>
        <family val="2"/>
      </rPr>
      <t>客人第二天晚上多伦多离团</t>
    </r>
  </si>
  <si>
    <t>S-46007</t>
  </si>
  <si>
    <t>6199371129</t>
  </si>
  <si>
    <t>LL152381</t>
  </si>
  <si>
    <t>E-585748</t>
  </si>
  <si>
    <t>+1 2672521432</t>
  </si>
  <si>
    <t>LL153309</t>
  </si>
  <si>
    <t>E-589240</t>
  </si>
  <si>
    <t>+1 19144710221</t>
  </si>
  <si>
    <t>LL154031</t>
  </si>
  <si>
    <t>E-535789</t>
  </si>
  <si>
    <t>1 7327998162
7323328686</t>
  </si>
  <si>
    <t>LL145123</t>
  </si>
  <si>
    <t>E-554386</t>
  </si>
  <si>
    <t>+1 6097420011</t>
  </si>
  <si>
    <t>LL147979</t>
  </si>
  <si>
    <t>Front row seats</t>
  </si>
  <si>
    <t>MT16-476-1757</t>
  </si>
  <si>
    <t>9083978308;9083978308
cfigueroa0822@yahoo.com</t>
  </si>
  <si>
    <t>MT19-477-3047</t>
  </si>
  <si>
    <t xml:space="preserve"> 12129608423;551-241-0163
koe4722@naver.com</t>
  </si>
  <si>
    <t>MS25-482-3137</t>
  </si>
  <si>
    <t>6465082781;9174456702
harry_o0@naver.com</t>
  </si>
  <si>
    <t>MT26-484-0677</t>
  </si>
  <si>
    <t xml:space="preserve"> 7189672902;9175769517
 jake.coramag@gmail.com</t>
  </si>
  <si>
    <t>MF22-484-4107</t>
  </si>
  <si>
    <t>9085910514;9177330702</t>
  </si>
  <si>
    <t xml:space="preserve"> MF28-484-4057</t>
  </si>
  <si>
    <t>2019606128;2067391680</t>
  </si>
  <si>
    <t>MS27-484-5587</t>
  </si>
  <si>
    <t xml:space="preserve"> 7047793081;8479620613</t>
  </si>
  <si>
    <t>Wannar Travel</t>
  </si>
  <si>
    <t>103456/SM17051975137</t>
  </si>
  <si>
    <t>6099037846</t>
  </si>
  <si>
    <t>LL154587</t>
  </si>
  <si>
    <t>E-582145</t>
  </si>
  <si>
    <t>+1 9174801344</t>
  </si>
  <si>
    <t>LL152639</t>
  </si>
  <si>
    <t>MT12-485-5707</t>
  </si>
  <si>
    <t>2039195420</t>
  </si>
  <si>
    <t>MT24-485-8527</t>
  </si>
  <si>
    <t xml:space="preserve"> 646-745-5732</t>
  </si>
  <si>
    <r>
      <t xml:space="preserve">日期：5-27-2017 </t>
    </r>
    <r>
      <rPr>
        <sz val="18"/>
        <color theme="1"/>
        <rFont val="宋体"/>
        <family val="2"/>
        <scheme val="minor"/>
      </rPr>
      <t>(memorial day long weekend)</t>
    </r>
  </si>
  <si>
    <t>團：加拿大3天美食遊 (TR3D)</t>
  </si>
  <si>
    <t xml:space="preserve">Sky Travel </t>
  </si>
  <si>
    <t>103381; WENG JIEPEI</t>
  </si>
  <si>
    <t>6467855446,9176452367</t>
  </si>
  <si>
    <t>TR3D</t>
  </si>
  <si>
    <t>LL154494</t>
  </si>
  <si>
    <t>SEAT#13.14 请尽量安排大床房</t>
  </si>
  <si>
    <t>102030/A28972</t>
  </si>
  <si>
    <t xml:space="preserve"> 6467265519</t>
  </si>
  <si>
    <t>LL152720</t>
  </si>
  <si>
    <t>SEAT#15.16.20</t>
  </si>
  <si>
    <t>102104/F22466</t>
  </si>
  <si>
    <t>917-563-1774</t>
  </si>
  <si>
    <t>LL152841</t>
  </si>
  <si>
    <t>H&amp;J Shirley</t>
  </si>
  <si>
    <t>WU/SUSHENG</t>
  </si>
  <si>
    <t>917-361-4391</t>
  </si>
  <si>
    <t>LL152716</t>
  </si>
  <si>
    <t>公司 Sherery</t>
  </si>
  <si>
    <t>102427/F22533</t>
  </si>
  <si>
    <t>646-588-9037</t>
  </si>
  <si>
    <t>LL153268</t>
  </si>
  <si>
    <t>SEAT#23.24</t>
  </si>
  <si>
    <t xml:space="preserve"> 102831/F22622</t>
  </si>
  <si>
    <t xml:space="preserve"> 646-673-4097</t>
  </si>
  <si>
    <t>LL153801</t>
  </si>
  <si>
    <t>SEAT#29.30</t>
  </si>
  <si>
    <t>高顶VAN--13 PAX</t>
  </si>
  <si>
    <t>QB BUS#1</t>
  </si>
  <si>
    <t>QB3  EDI 上车点出发时间:7:00AM</t>
  </si>
  <si>
    <t xml:space="preserve"> FT28-472-1547</t>
  </si>
  <si>
    <t>7858406633</t>
  </si>
  <si>
    <t>QB3</t>
  </si>
  <si>
    <t>FT27-472-1607</t>
  </si>
  <si>
    <t>9176604481</t>
  </si>
  <si>
    <t xml:space="preserve"> MF05-474-9367</t>
  </si>
  <si>
    <t>6466590680</t>
  </si>
  <si>
    <t>98054/A28256</t>
  </si>
  <si>
    <t>2013742629</t>
  </si>
  <si>
    <t>LL147708</t>
  </si>
  <si>
    <t>SEAT#5.6   其中一位客人行动不方便</t>
  </si>
  <si>
    <t>E-561775</t>
  </si>
  <si>
    <t>+1 347-610-5684</t>
  </si>
  <si>
    <t>LL149022</t>
  </si>
  <si>
    <t>AT00-481-0967</t>
  </si>
  <si>
    <t xml:space="preserve"> 917-623-6781;917-273-2056</t>
  </si>
  <si>
    <t>2pax change to 3pax</t>
  </si>
  <si>
    <t xml:space="preserve">Shun Da </t>
  </si>
  <si>
    <t xml:space="preserve"> 101959; Jenny</t>
  </si>
  <si>
    <t>LL152611</t>
  </si>
  <si>
    <r>
      <rPr>
        <b/>
        <sz val="11"/>
        <color theme="1"/>
        <rFont val="宋体"/>
        <family val="2"/>
        <scheme val="minor"/>
      </rPr>
      <t>SEAT#19.20.23.</t>
    </r>
    <r>
      <rPr>
        <sz val="11"/>
        <color theme="1"/>
        <rFont val="宋体"/>
        <family val="2"/>
        <scheme val="minor"/>
      </rPr>
      <t xml:space="preserve">   4人改成3人</t>
    </r>
  </si>
  <si>
    <t>NEW UNITED-ELVA</t>
  </si>
  <si>
    <t>102354/95451</t>
  </si>
  <si>
    <t>347-667-9292</t>
  </si>
  <si>
    <t>LL153177</t>
  </si>
  <si>
    <t xml:space="preserve">102284/A29020 </t>
  </si>
  <si>
    <t>917-355-7982</t>
  </si>
  <si>
    <t>LL153067</t>
  </si>
  <si>
    <t>SEAT#25-27</t>
  </si>
  <si>
    <t>102835/ A29101</t>
  </si>
  <si>
    <t>646-258-6971</t>
  </si>
  <si>
    <t>LL153802</t>
  </si>
  <si>
    <t>SEAT#28</t>
  </si>
  <si>
    <t>E-588286</t>
  </si>
  <si>
    <t>+1 2124706652</t>
  </si>
  <si>
    <t>LL153853</t>
  </si>
  <si>
    <t>103017/A29126</t>
  </si>
  <si>
    <t xml:space="preserve"> 917-370-5866</t>
  </si>
  <si>
    <t>LL154044</t>
  </si>
  <si>
    <t>SEAT#31.32.36</t>
  </si>
  <si>
    <t>103212/A29165</t>
  </si>
  <si>
    <t>212-729-3468/212-925-2521</t>
  </si>
  <si>
    <t>LL154246</t>
  </si>
  <si>
    <t>AICT-12270</t>
  </si>
  <si>
    <t>732-422-9113</t>
  </si>
  <si>
    <t>LL154243</t>
  </si>
  <si>
    <t>103617/F22780</t>
  </si>
  <si>
    <t>929-333-0563</t>
  </si>
  <si>
    <t>LL154782</t>
  </si>
  <si>
    <t>SEAT#41.42</t>
  </si>
  <si>
    <t>ME15-484-8627</t>
  </si>
  <si>
    <t xml:space="preserve"> 8622958800</t>
  </si>
  <si>
    <t xml:space="preserve">2948；SHRINIWAS S BORGAONKAR </t>
  </si>
  <si>
    <t>7325937366</t>
  </si>
  <si>
    <t>LL154861</t>
  </si>
  <si>
    <t>MT22-485-4947</t>
  </si>
  <si>
    <t>908-642-6935</t>
  </si>
  <si>
    <t>103748/A29251</t>
  </si>
  <si>
    <t>9172800969</t>
  </si>
  <si>
    <t>LL154945</t>
  </si>
  <si>
    <t>seat#43.44</t>
  </si>
  <si>
    <t>公司CINDY</t>
  </si>
  <si>
    <t>103760/F22804</t>
  </si>
  <si>
    <t>929-204-4708</t>
  </si>
  <si>
    <t>LL154962</t>
  </si>
  <si>
    <t>SEAT#47.48</t>
  </si>
  <si>
    <t>皇后MICHEAL</t>
  </si>
  <si>
    <t>ZHANG/YA JUN</t>
  </si>
  <si>
    <t>646-683-2114</t>
  </si>
  <si>
    <t>LL155136</t>
  </si>
  <si>
    <t>NEXUS HOLIDAY- JANICE FONG/WINNIE MAN TANGx2  LL151112 CXL</t>
  </si>
  <si>
    <t>TAKETOURS AS15-480-0777x2pax cxl</t>
  </si>
  <si>
    <t>TAKETOURS MT27-486-2837 x1pax cxl</t>
  </si>
  <si>
    <t>E-567646</t>
  </si>
  <si>
    <t>+1 5167821888</t>
  </si>
  <si>
    <t>CM3</t>
  </si>
  <si>
    <t>LL150338</t>
  </si>
  <si>
    <t>E-576064</t>
  </si>
  <si>
    <t>+1 5519982615</t>
  </si>
  <si>
    <t>LL151653</t>
  </si>
  <si>
    <t>E-576367</t>
  </si>
  <si>
    <t>+1 3476616780</t>
  </si>
  <si>
    <t>LL151689</t>
  </si>
  <si>
    <t>101610; HUA</t>
  </si>
  <si>
    <t>6462864900</t>
  </si>
  <si>
    <t>LL152143</t>
  </si>
  <si>
    <t>E-583417</t>
  </si>
  <si>
    <t>1 7185078838</t>
  </si>
  <si>
    <t>LL152869</t>
  </si>
  <si>
    <t>102128/F22470</t>
  </si>
  <si>
    <t>646-731-0884</t>
  </si>
  <si>
    <t>LL152880</t>
  </si>
  <si>
    <t>SEAT#17-19</t>
  </si>
  <si>
    <t>MT08-483-4327</t>
  </si>
  <si>
    <t>7169512668</t>
  </si>
  <si>
    <t xml:space="preserve">102327/F22513 </t>
  </si>
  <si>
    <t>917-963-3136</t>
  </si>
  <si>
    <t>LL153144</t>
  </si>
  <si>
    <t>SEAT#21.22.25.26</t>
  </si>
  <si>
    <t>MT18-483-4907</t>
  </si>
  <si>
    <t>9178631251;6128170230</t>
  </si>
  <si>
    <t>EDI  6:30  PICKUP  &amp; DROP OFF</t>
  </si>
  <si>
    <t>102586/F22567</t>
  </si>
  <si>
    <t>646-708-1273</t>
  </si>
  <si>
    <t>LL153467</t>
  </si>
  <si>
    <t>SEAT#27-34</t>
  </si>
  <si>
    <t>E-586732</t>
  </si>
  <si>
    <t>+1 3472231478</t>
  </si>
  <si>
    <t>LL153490</t>
  </si>
  <si>
    <t>MF21-484-4197</t>
  </si>
  <si>
    <t>5162258829</t>
  </si>
  <si>
    <t>E-590224</t>
  </si>
  <si>
    <t>3476840261</t>
  </si>
  <si>
    <t>LL154279</t>
  </si>
  <si>
    <t>MT29-485-8517</t>
  </si>
  <si>
    <t>9177033518;5512323882</t>
  </si>
  <si>
    <t>15A</t>
  </si>
  <si>
    <t>GREAT WALL COCO</t>
  </si>
  <si>
    <t>GUO/LEI</t>
  </si>
  <si>
    <t>929-258-2155</t>
  </si>
  <si>
    <t>LL154698</t>
  </si>
  <si>
    <t>SEAT#39.40</t>
  </si>
  <si>
    <t>15B</t>
  </si>
  <si>
    <t>ZOU/YUFEN</t>
  </si>
  <si>
    <t>347-542-0420</t>
  </si>
  <si>
    <t>LL154699</t>
  </si>
  <si>
    <r>
      <t>SEAT</t>
    </r>
    <r>
      <rPr>
        <b/>
        <sz val="11"/>
        <color theme="1"/>
        <rFont val="宋体"/>
        <family val="2"/>
        <scheme val="minor"/>
      </rPr>
      <t xml:space="preserve">#20.23.24 </t>
    </r>
    <r>
      <rPr>
        <sz val="11"/>
        <color theme="1"/>
        <rFont val="宋体"/>
        <family val="2"/>
        <scheme val="minor"/>
      </rPr>
      <t>3PAX CHANGE TO 2PAX; 2pax change to 3pax</t>
    </r>
  </si>
  <si>
    <t xml:space="preserve"> MT26-485-6767 </t>
  </si>
  <si>
    <t>9083471056;9088223492</t>
  </si>
  <si>
    <t>藍天 Mary</t>
  </si>
  <si>
    <t>973-206-1804</t>
  </si>
  <si>
    <t>LL155245</t>
  </si>
  <si>
    <t>seat#11.12.15 代理參團</t>
  </si>
  <si>
    <t>华夏ANNIE</t>
  </si>
  <si>
    <t>103952；jiajin chen</t>
  </si>
  <si>
    <t>917-362-8521</t>
  </si>
  <si>
    <t>LL155283</t>
  </si>
  <si>
    <t>客人房间18间+司导1间???</t>
  </si>
  <si>
    <t>MS26-484-5537</t>
  </si>
  <si>
    <t>2019054748;2019054748</t>
  </si>
  <si>
    <t>ME11-484-8157</t>
  </si>
  <si>
    <t>(347)392-8661</t>
  </si>
  <si>
    <t xml:space="preserve">MF14-484-1957 </t>
  </si>
  <si>
    <t>3476369891</t>
  </si>
  <si>
    <t>公司Shu(A)</t>
  </si>
  <si>
    <t>103217/A29163</t>
  </si>
  <si>
    <t>646-233-6695</t>
  </si>
  <si>
    <t>LL154253</t>
  </si>
  <si>
    <t>seat#10-20</t>
  </si>
  <si>
    <t>公司Shu(B)</t>
  </si>
  <si>
    <t>5A</t>
  </si>
  <si>
    <t>鳴揚 Yan</t>
  </si>
  <si>
    <t>103417/38476</t>
  </si>
  <si>
    <t>2125187350</t>
  </si>
  <si>
    <t>LL154543</t>
  </si>
  <si>
    <r>
      <rPr>
        <b/>
        <sz val="11"/>
        <color theme="1"/>
        <rFont val="宋体"/>
        <family val="2"/>
        <scheme val="minor"/>
      </rPr>
      <t>seat#21-38</t>
    </r>
    <r>
      <rPr>
        <sz val="11"/>
        <color theme="1"/>
        <rFont val="宋体"/>
        <family val="2"/>
        <scheme val="minor"/>
      </rPr>
      <t>， 廣東人</t>
    </r>
  </si>
  <si>
    <t>5B</t>
  </si>
  <si>
    <t>103957/38566</t>
  </si>
  <si>
    <t>LL155289</t>
  </si>
  <si>
    <t>SEAT#39-43</t>
  </si>
  <si>
    <t>Sunshine World</t>
  </si>
  <si>
    <t>103660/14113</t>
  </si>
  <si>
    <t>9172388599</t>
  </si>
  <si>
    <t>LL154833</t>
  </si>
  <si>
    <t>103939/A29279</t>
  </si>
  <si>
    <t>917-412-8488</t>
  </si>
  <si>
    <t>LL155262</t>
  </si>
  <si>
    <t>$190/ $130</t>
  </si>
  <si>
    <t>FLUSHING 8:30 直发</t>
  </si>
  <si>
    <t>AE23-479-1467</t>
  </si>
  <si>
    <t>646-464-1888</t>
  </si>
  <si>
    <t>AC3</t>
  </si>
  <si>
    <t xml:space="preserve">AT12-481-5687 </t>
  </si>
  <si>
    <t>9148938995</t>
  </si>
  <si>
    <t>E-577921</t>
  </si>
  <si>
    <t>201-238-8010</t>
  </si>
  <si>
    <t>LL151931</t>
  </si>
  <si>
    <r>
      <rPr>
        <b/>
        <sz val="11"/>
        <color rgb="FFFF0000"/>
        <rFont val="宋体"/>
        <family val="2"/>
        <scheme val="minor"/>
      </rPr>
      <t xml:space="preserve">SEAT#11.12 </t>
    </r>
    <r>
      <rPr>
        <sz val="11"/>
        <rFont val="宋体"/>
        <family val="2"/>
        <scheme val="minor"/>
      </rPr>
      <t>; pax request front seats due to emotion sickness</t>
    </r>
  </si>
  <si>
    <t>Vanguard</t>
  </si>
  <si>
    <t>101007; xu/shuxin</t>
  </si>
  <si>
    <t>347-348-2593</t>
  </si>
  <si>
    <t>LL151389</t>
  </si>
  <si>
    <r>
      <rPr>
        <b/>
        <sz val="11"/>
        <color rgb="FFFF0000"/>
        <rFont val="宋体"/>
        <family val="2"/>
        <scheme val="minor"/>
      </rPr>
      <t>SEAT#13.14.17,</t>
    </r>
    <r>
      <rPr>
        <sz val="11"/>
        <color theme="1"/>
        <rFont val="宋体"/>
        <family val="2"/>
        <scheme val="minor"/>
      </rPr>
      <t xml:space="preserve">   BRK改成FLU</t>
    </r>
  </si>
  <si>
    <t>Vanguard Liu Yan</t>
  </si>
  <si>
    <t xml:space="preserve">102582; nicole </t>
  </si>
  <si>
    <t>6462093533</t>
  </si>
  <si>
    <t>LL153461</t>
  </si>
  <si>
    <t>SEAT#19-24</t>
  </si>
  <si>
    <t>102310/F22463</t>
  </si>
  <si>
    <t>347-652-8966</t>
  </si>
  <si>
    <t>LL153126</t>
  </si>
  <si>
    <t xml:space="preserve">102818/F22618 </t>
  </si>
  <si>
    <t>718-664-4288</t>
  </si>
  <si>
    <t>LL153784</t>
  </si>
  <si>
    <t>CCH Summer</t>
  </si>
  <si>
    <t>102834；CHEN/WEI</t>
  </si>
  <si>
    <t>9178189813</t>
  </si>
  <si>
    <t>LL153795</t>
  </si>
  <si>
    <t>小朋友暈車，座位盡量靠前</t>
  </si>
  <si>
    <t>United Pacific Travel-GRACE</t>
  </si>
  <si>
    <t xml:space="preserve">0292316；YANG/HUI CHIH </t>
  </si>
  <si>
    <t xml:space="preserve">917-836-5430 </t>
  </si>
  <si>
    <t>LL153833</t>
  </si>
  <si>
    <t>长城COCO</t>
  </si>
  <si>
    <t>HUANG/DIANA</t>
  </si>
  <si>
    <t>917-968-5383</t>
  </si>
  <si>
    <t>LL154039</t>
  </si>
  <si>
    <r>
      <rPr>
        <sz val="11"/>
        <color rgb="FFFF0000"/>
        <rFont val="宋体"/>
        <family val="2"/>
        <scheme val="minor"/>
      </rPr>
      <t xml:space="preserve">一定要去 York's Wild Kingdom </t>
    </r>
    <r>
      <rPr>
        <sz val="11"/>
        <color theme="1"/>
        <rFont val="宋体"/>
        <family val="2"/>
        <scheme val="minor"/>
      </rPr>
      <t xml:space="preserve">
老人，小孩，座位盡量靠前 22pax 8rms change to 20pax 7rms; 20pax 7rms change to 23pax 8rms； 23pax 8rms change to 20pax 7rms.</t>
    </r>
  </si>
  <si>
    <t>MT06-485-3377</t>
  </si>
  <si>
    <t>646-243-1825</t>
  </si>
  <si>
    <t>PANDA HOLIDAYS</t>
  </si>
  <si>
    <t xml:space="preserve">CHEN/JIERU   </t>
  </si>
  <si>
    <t>646 696 7450</t>
  </si>
  <si>
    <t>LL154832</t>
  </si>
  <si>
    <t>SEAT OPEN</t>
  </si>
  <si>
    <t>103884/38563</t>
  </si>
  <si>
    <t>6464218408</t>
  </si>
  <si>
    <t>LL155163</t>
  </si>
  <si>
    <t>103964/F22850</t>
  </si>
  <si>
    <t>917-660-5573</t>
  </si>
  <si>
    <t>LL155299</t>
  </si>
  <si>
    <t>CTT改成FLU</t>
  </si>
  <si>
    <t>CTT+EDI 6:30</t>
  </si>
  <si>
    <t>MT14-476-9977</t>
  </si>
  <si>
    <t>8586997088</t>
  </si>
  <si>
    <t>3pax change to 2pax</t>
  </si>
  <si>
    <t>AS10-480-0607</t>
  </si>
  <si>
    <t>6314130871</t>
  </si>
  <si>
    <t>AT19-481-0537</t>
  </si>
  <si>
    <t>4793722822;5515801350</t>
  </si>
  <si>
    <t xml:space="preserve"> AT05-480-8527</t>
  </si>
  <si>
    <t>7322088908;6178524479</t>
  </si>
  <si>
    <t>1 9173183149</t>
  </si>
  <si>
    <t>LL152096</t>
  </si>
  <si>
    <t>6同组A</t>
  </si>
  <si>
    <t>+1 9088750133</t>
  </si>
  <si>
    <t>LL151981</t>
  </si>
  <si>
    <t>7同组B</t>
  </si>
  <si>
    <t>1 6099377093</t>
  </si>
  <si>
    <t>LL151970</t>
  </si>
  <si>
    <t>8同组C</t>
  </si>
  <si>
    <t>1 7328294050</t>
  </si>
  <si>
    <t>LL152114</t>
  </si>
  <si>
    <t>安排双床房</t>
  </si>
  <si>
    <t>MS12-483-0457</t>
  </si>
  <si>
    <t>7323314070</t>
  </si>
  <si>
    <t>MS21-483-0767</t>
  </si>
  <si>
    <t>5516979847;5512295675</t>
  </si>
  <si>
    <t>JM TRAVEL AND TOURS</t>
  </si>
  <si>
    <t>917-280-7213</t>
  </si>
  <si>
    <t>LL153158</t>
  </si>
  <si>
    <r>
      <rPr>
        <b/>
        <sz val="11"/>
        <color theme="1"/>
        <rFont val="宋体"/>
        <family val="2"/>
        <scheme val="minor"/>
      </rPr>
      <t xml:space="preserve">SEAT#21.25.26  </t>
    </r>
    <r>
      <rPr>
        <sz val="11"/>
        <color theme="1"/>
        <rFont val="宋体"/>
        <family val="2"/>
        <scheme val="minor"/>
      </rPr>
      <t xml:space="preserve"> 客人会晕车， 请安排前座。</t>
    </r>
  </si>
  <si>
    <t>MT27-483-5297</t>
  </si>
  <si>
    <t>2014679164;2014711122</t>
  </si>
  <si>
    <t>PAX are going to travel with  2yr old baby. 
 please assign  seat near to front row if possible.</t>
  </si>
  <si>
    <t>2809; 
TEJESWI KRISHNAMURTHY</t>
  </si>
  <si>
    <t>2033628500</t>
  </si>
  <si>
    <t>LL153358</t>
  </si>
  <si>
    <t>103338/A29191</t>
  </si>
  <si>
    <t>973-851-8855</t>
  </si>
  <si>
    <t>LL154436</t>
  </si>
  <si>
    <r>
      <t xml:space="preserve">seat#23.24    </t>
    </r>
    <r>
      <rPr>
        <sz val="11"/>
        <rFont val="宋体"/>
        <family val="2"/>
        <scheme val="minor"/>
      </rPr>
      <t>(原订#33.34)</t>
    </r>
  </si>
  <si>
    <t>E-591334</t>
  </si>
  <si>
    <t>+1 7035986335</t>
  </si>
  <si>
    <t>LL154549</t>
  </si>
  <si>
    <t>MT17-485-2617</t>
  </si>
  <si>
    <t>9294339480</t>
  </si>
  <si>
    <t>E-591604</t>
  </si>
  <si>
    <t>+1 4074519838</t>
  </si>
  <si>
    <t>LL154600</t>
  </si>
  <si>
    <t>103545/A29218</t>
  </si>
  <si>
    <t>9177700530</t>
  </si>
  <si>
    <t>LL154714</t>
  </si>
  <si>
    <r>
      <rPr>
        <b/>
        <sz val="11"/>
        <rFont val="宋体"/>
        <family val="2"/>
        <scheme val="minor"/>
      </rPr>
      <t xml:space="preserve">SEAT#33-36;  </t>
    </r>
    <r>
      <rPr>
        <sz val="11"/>
        <rFont val="宋体"/>
        <family val="2"/>
        <scheme val="minor"/>
      </rPr>
      <t xml:space="preserve"> VENUS'S FRIENDS PLEASE TAKE CARE</t>
    </r>
  </si>
  <si>
    <t xml:space="preserve">103542/A29217 </t>
  </si>
  <si>
    <t>212-810-0694</t>
  </si>
  <si>
    <t>LL154710</t>
  </si>
  <si>
    <t>170522-375991-487307-0 CN
Yu, Han</t>
  </si>
  <si>
    <t>8623719474</t>
  </si>
  <si>
    <t>LL154903</t>
  </si>
  <si>
    <t>MT12-485-3597</t>
  </si>
  <si>
    <t xml:space="preserve"> 4843185498;3024422601</t>
  </si>
  <si>
    <t>104000;  jia liu</t>
  </si>
  <si>
    <t>732-689-4058</t>
  </si>
  <si>
    <t>LL155341</t>
  </si>
  <si>
    <t>LAND &amp; SEA Annie</t>
  </si>
  <si>
    <t>104075； 马维德</t>
  </si>
  <si>
    <t>9082403399</t>
  </si>
  <si>
    <t>LL155466</t>
  </si>
  <si>
    <t>MF15-484-1297</t>
  </si>
  <si>
    <t xml:space="preserve"> 9178227407;9173400207</t>
  </si>
  <si>
    <t>MF17-482-6907</t>
  </si>
  <si>
    <t xml:space="preserve"> 3473486083</t>
  </si>
  <si>
    <t>华夏ALLEN</t>
  </si>
  <si>
    <t>102843; jing zhang</t>
  </si>
  <si>
    <t>201-402-8505</t>
  </si>
  <si>
    <t>LL153809</t>
  </si>
  <si>
    <t>6人改成5人</t>
  </si>
  <si>
    <t>ROSA'S TRAVEL  ROSA</t>
  </si>
  <si>
    <t>ROSA LEE</t>
  </si>
  <si>
    <t>917-684-0419</t>
  </si>
  <si>
    <t>LL154100</t>
  </si>
  <si>
    <r>
      <rPr>
        <b/>
        <sz val="11"/>
        <color theme="1"/>
        <rFont val="Calibri"/>
        <family val="2"/>
      </rPr>
      <t xml:space="preserve">SEAT#15   </t>
    </r>
    <r>
      <rPr>
        <sz val="11"/>
        <color rgb="FFFF0000"/>
        <rFont val="Calibri"/>
        <family val="2"/>
      </rPr>
      <t xml:space="preserve"> 代理參團</t>
    </r>
    <r>
      <rPr>
        <sz val="11"/>
        <color theme="1"/>
        <rFont val="Calibri"/>
        <family val="2"/>
      </rPr>
      <t xml:space="preserve">
一定要去 York's Wild Kingdom </t>
    </r>
  </si>
  <si>
    <t>L&amp;M TOURS</t>
  </si>
  <si>
    <t>TRICIA YEN</t>
  </si>
  <si>
    <t>917-474-3901</t>
  </si>
  <si>
    <t>LL154103</t>
  </si>
  <si>
    <r>
      <rPr>
        <b/>
        <sz val="11"/>
        <color theme="1"/>
        <rFont val="Calibri"/>
        <family val="2"/>
      </rPr>
      <t xml:space="preserve">SEAT#16   </t>
    </r>
    <r>
      <rPr>
        <b/>
        <sz val="11"/>
        <color rgb="FFFF0000"/>
        <rFont val="Calibri"/>
        <family val="2"/>
      </rPr>
      <t xml:space="preserve"> </t>
    </r>
    <r>
      <rPr>
        <sz val="11"/>
        <color rgb="FFFF0000"/>
        <rFont val="Calibri"/>
        <family val="2"/>
      </rPr>
      <t>代理參團</t>
    </r>
    <r>
      <rPr>
        <sz val="11"/>
        <color theme="1"/>
        <rFont val="Calibri"/>
        <family val="2"/>
      </rPr>
      <t xml:space="preserve">  2家代理分开下单，住同一个房间
一定要去 York's Wild Kingdom </t>
    </r>
  </si>
  <si>
    <t>20170517-1</t>
  </si>
  <si>
    <t>917-399-8118
718-838-8552</t>
  </si>
  <si>
    <t>LL154196</t>
  </si>
  <si>
    <r>
      <rPr>
        <sz val="11"/>
        <color rgb="FFFF0000"/>
        <rFont val="宋体"/>
        <family val="2"/>
        <scheme val="minor"/>
      </rPr>
      <t>代理參團</t>
    </r>
    <r>
      <rPr>
        <b/>
        <sz val="11"/>
        <color rgb="FFFF0000"/>
        <rFont val="宋体"/>
        <family val="2"/>
        <scheme val="minor"/>
      </rPr>
      <t xml:space="preserve">;   SEAT#21-24 </t>
    </r>
    <r>
      <rPr>
        <b/>
        <sz val="11"/>
        <rFont val="宋体"/>
        <family val="2"/>
        <scheme val="minor"/>
      </rPr>
      <t xml:space="preserve">  </t>
    </r>
    <r>
      <rPr>
        <sz val="11"/>
        <rFont val="宋体"/>
        <family val="2"/>
        <scheme val="minor"/>
      </rPr>
      <t xml:space="preserve"> (没有告知代理SEAT#)</t>
    </r>
  </si>
  <si>
    <t>103282/F22715</t>
  </si>
  <si>
    <t xml:space="preserve"> 347-720-7052</t>
  </si>
  <si>
    <t>LL154367</t>
  </si>
  <si>
    <t>7A</t>
  </si>
  <si>
    <t>FEIYANG-YAN</t>
  </si>
  <si>
    <t>BK626; DONG/YI YIN</t>
  </si>
  <si>
    <t>7188713844
9173535659</t>
  </si>
  <si>
    <t>LL154384</t>
  </si>
  <si>
    <t>7B</t>
  </si>
  <si>
    <t>長安 Ray</t>
  </si>
  <si>
    <t>DING/YULING</t>
  </si>
  <si>
    <t>917-723-1281</t>
  </si>
  <si>
    <t>LL154418</t>
  </si>
  <si>
    <t>SEAT#25-29</t>
  </si>
  <si>
    <t>9A</t>
  </si>
  <si>
    <t>公司JENNY(A)</t>
  </si>
  <si>
    <t>103330/A29189</t>
  </si>
  <si>
    <t>347399366/ 3473793939</t>
  </si>
  <si>
    <t>LL154431</t>
  </si>
  <si>
    <t>SEAT#31.32</t>
  </si>
  <si>
    <t>9B</t>
  </si>
  <si>
    <t>公司JENNY(B)</t>
  </si>
  <si>
    <t>E-591511</t>
  </si>
  <si>
    <t>+1 2013145140</t>
  </si>
  <si>
    <t>LL154608</t>
  </si>
  <si>
    <t>MT11-485-2037</t>
  </si>
  <si>
    <t xml:space="preserve"> 3474481580;3476079603</t>
  </si>
  <si>
    <t>front seat due leg problem</t>
  </si>
  <si>
    <t>12A</t>
  </si>
  <si>
    <t>一凡LIU YAN(A)</t>
  </si>
  <si>
    <t xml:space="preserve"> 646-421-9515</t>
  </si>
  <si>
    <t>LL154656</t>
  </si>
  <si>
    <t>seat#39.40.44,</t>
  </si>
  <si>
    <t>12B</t>
  </si>
  <si>
    <t>一凡LIU YAN(B)</t>
  </si>
  <si>
    <t>551-233-9958</t>
  </si>
  <si>
    <t>FLU改成CTT</t>
  </si>
  <si>
    <t>MT10-485-2267</t>
  </si>
  <si>
    <t>6465208250;9173531050</t>
  </si>
  <si>
    <t>103833/F22818</t>
  </si>
  <si>
    <t>917-599-7780</t>
  </si>
  <si>
    <t>LL155100</t>
  </si>
  <si>
    <t>SEAT#30.33.34</t>
  </si>
  <si>
    <t>103557/A29219</t>
  </si>
  <si>
    <t>646-724-1079</t>
  </si>
  <si>
    <t>LL154723</t>
  </si>
  <si>
    <t xml:space="preserve">MT21-485-4677 </t>
  </si>
  <si>
    <t>347-450-3385</t>
  </si>
  <si>
    <t xml:space="preserve"> 103948/A29280</t>
  </si>
  <si>
    <t>646-286-6011</t>
  </si>
  <si>
    <t>LL155277</t>
  </si>
  <si>
    <t>BUS#4 (Dynamic pricing ) 第1 &amp;2 人同房:  $230/每人； 第3人同房：免费； 第4人同房：$156;  单人单间： $330</t>
  </si>
  <si>
    <t xml:space="preserve"> MT20-485-6607</t>
  </si>
  <si>
    <t xml:space="preserve"> 2033009560;4752189365</t>
  </si>
  <si>
    <t>AC3 (DNP)</t>
  </si>
  <si>
    <t>C-2023134-US</t>
  </si>
  <si>
    <t>1-6145863872
sxdsteven@gmail.com</t>
  </si>
  <si>
    <t>LL155055</t>
  </si>
  <si>
    <t>MT28-485-6837</t>
  </si>
  <si>
    <t>609.937.3046;609.937.3076</t>
  </si>
  <si>
    <t>MT12-485-7317</t>
  </si>
  <si>
    <t>9176509171</t>
  </si>
  <si>
    <t>MT16-485-7707</t>
  </si>
  <si>
    <t>8482379398</t>
  </si>
  <si>
    <t>GOLDEMBUSTOURS</t>
  </si>
  <si>
    <t>2992；OLIMPIA MAGRO</t>
  </si>
  <si>
    <t>LL155172</t>
  </si>
  <si>
    <t xml:space="preserve">2995 ；Patrice Watson </t>
  </si>
  <si>
    <t xml:space="preserve">3472493741 </t>
  </si>
  <si>
    <t>LL155178</t>
  </si>
  <si>
    <t>MT21-485-8497</t>
  </si>
  <si>
    <t>2012811739</t>
  </si>
  <si>
    <t>E-594424</t>
  </si>
  <si>
    <t>+1 6319214132</t>
  </si>
  <si>
    <t>LL155234</t>
  </si>
  <si>
    <t>1 2179048526</t>
  </si>
  <si>
    <t>LL155332</t>
  </si>
  <si>
    <t>已告知代理是DNP价格</t>
  </si>
  <si>
    <t>Nexus Holidays</t>
  </si>
  <si>
    <t>104034; zhang/xiaodi</t>
  </si>
  <si>
    <t>6464004166</t>
  </si>
  <si>
    <t>LL155409</t>
  </si>
  <si>
    <t>请尽量安排靠前的座位</t>
  </si>
  <si>
    <t>MT01-486-1087</t>
  </si>
  <si>
    <t>7325850109;9047042826</t>
  </si>
  <si>
    <t xml:space="preserve"> Amazing Global </t>
  </si>
  <si>
    <t>104083; xing zhan</t>
  </si>
  <si>
    <t>718-775-8933</t>
  </si>
  <si>
    <t>LL155474</t>
  </si>
  <si>
    <t>公司Shu 103535/A29210 3pax invoice#LL154693 CXL</t>
  </si>
  <si>
    <t>T4F E-588940/LL154000X3PAX CHANGE TO 9/2</t>
  </si>
  <si>
    <t>MT21-476-4237</t>
  </si>
  <si>
    <t>2012048789</t>
  </si>
  <si>
    <t>DN3</t>
  </si>
  <si>
    <t>MT22-476-5637</t>
  </si>
  <si>
    <t>2012347838;2018843179</t>
  </si>
  <si>
    <t xml:space="preserve">AN19-478-7967 </t>
  </si>
  <si>
    <t>2032184053</t>
  </si>
  <si>
    <t>AT12-478-9367</t>
  </si>
  <si>
    <t xml:space="preserve"> 2034143294;5512639993</t>
  </si>
  <si>
    <t>AF22-479-7927</t>
  </si>
  <si>
    <t>2017444133;2019129896</t>
  </si>
  <si>
    <t>MT18-485-2267</t>
  </si>
  <si>
    <t>5624417289;8173740245</t>
  </si>
  <si>
    <t>AN17-480-4647</t>
  </si>
  <si>
    <t>2018999063;7186796573</t>
  </si>
  <si>
    <t>E-577696</t>
  </si>
  <si>
    <t>+1 2016405912</t>
  </si>
  <si>
    <t>LL151878</t>
  </si>
  <si>
    <t>AT11-481-9487</t>
  </si>
  <si>
    <t>5512271484;5512271484</t>
  </si>
  <si>
    <t>AT13-481-9517</t>
  </si>
  <si>
    <t>5515561829;8582035523</t>
  </si>
  <si>
    <t>MF24-482-1867</t>
  </si>
  <si>
    <t>5512478316;5512479606</t>
  </si>
  <si>
    <t>6人2房改成4人2房？</t>
  </si>
  <si>
    <t xml:space="preserve">MN13-485-1097 </t>
  </si>
  <si>
    <t xml:space="preserve"> 2016166911;2019894329</t>
  </si>
  <si>
    <t>MS01-482-2247</t>
  </si>
  <si>
    <t>5512634196;5512639444</t>
  </si>
  <si>
    <t>MS29-482-3137</t>
  </si>
  <si>
    <t>9042101745;9049303612</t>
  </si>
  <si>
    <t>MS12-482-2347</t>
  </si>
  <si>
    <t>2819488995</t>
  </si>
  <si>
    <t>E-581704</t>
  </si>
  <si>
    <t>+1 8182948678</t>
  </si>
  <si>
    <t>LL152531</t>
  </si>
  <si>
    <t>MF29-482-8017</t>
  </si>
  <si>
    <t>6507505838</t>
  </si>
  <si>
    <t>MT17-482-4067</t>
  </si>
  <si>
    <t>2012459034</t>
  </si>
  <si>
    <t>E-585049-US</t>
  </si>
  <si>
    <t>2019700060</t>
  </si>
  <si>
    <t>LL153214</t>
  </si>
  <si>
    <t>E-585133</t>
  </si>
  <si>
    <t>8329987250</t>
  </si>
  <si>
    <t>LL153219</t>
  </si>
  <si>
    <t>pre book hotel for 5/29?</t>
  </si>
  <si>
    <t>8 同组A</t>
  </si>
  <si>
    <t>170510-371855-477671
Shah, Shalin</t>
  </si>
  <si>
    <t>1-9292717637</t>
  </si>
  <si>
    <t>LL153355</t>
  </si>
  <si>
    <t>9 同组B</t>
  </si>
  <si>
    <t>170510-371857-477673
Saraiya, Mitul</t>
  </si>
  <si>
    <t>1-9292717766</t>
  </si>
  <si>
    <t>LL153357</t>
  </si>
  <si>
    <t>please keep all seats together and in front</t>
  </si>
  <si>
    <t>10 同组C</t>
  </si>
  <si>
    <t>170511-372097-478151-0 EN
Shah, Alekh</t>
  </si>
  <si>
    <t>2016738818</t>
  </si>
  <si>
    <t>LL153417</t>
  </si>
  <si>
    <t>SENIOR PAX REQUEST FRONT SEATS</t>
  </si>
  <si>
    <t>11 同组D</t>
  </si>
  <si>
    <t>170511-372317-478685
SHAH, BIPIN</t>
  </si>
  <si>
    <t>1-2019363696</t>
  </si>
  <si>
    <t>LL153508</t>
  </si>
  <si>
    <t>Need front seats because of aged parents health problem</t>
  </si>
  <si>
    <t>MT14-483-5107</t>
  </si>
  <si>
    <t>2016966664;5512221364</t>
  </si>
  <si>
    <t>E-586012</t>
  </si>
  <si>
    <t>+1 5512295735</t>
  </si>
  <si>
    <t>LL153378</t>
  </si>
  <si>
    <t xml:space="preserve">ME21-483-7287 </t>
  </si>
  <si>
    <t>2018879585;5512635434</t>
  </si>
  <si>
    <t>Due to age issues, keep the seats 
in the front and togather as we are family.</t>
  </si>
  <si>
    <t xml:space="preserve">MT06-483-4087 </t>
  </si>
  <si>
    <t>7372228576</t>
  </si>
  <si>
    <t>E-587365</t>
  </si>
  <si>
    <t>+1 5512478449</t>
  </si>
  <si>
    <t>LL153614</t>
  </si>
  <si>
    <t>Seats Required in front 4 to 5 rows in sequence  together</t>
  </si>
  <si>
    <t>MT10-483-9937</t>
  </si>
  <si>
    <t>+1-732-318-1385;2017366388</t>
  </si>
  <si>
    <t>MT21-484-0797</t>
  </si>
  <si>
    <t>6466708567;5519986506</t>
  </si>
  <si>
    <t>MF18-484-2257</t>
  </si>
  <si>
    <t xml:space="preserve"> 4256477867</t>
  </si>
  <si>
    <t>MF17-484-3407</t>
  </si>
  <si>
    <t>3312458525;4693471353</t>
  </si>
  <si>
    <t xml:space="preserve">MF24-484-4077 </t>
  </si>
  <si>
    <t xml:space="preserve"> 5512367862</t>
  </si>
  <si>
    <t>MS20-484-5727</t>
  </si>
  <si>
    <t>1 (551) 254-1176;5512638527</t>
  </si>
  <si>
    <t>MT18-483-4697</t>
  </si>
  <si>
    <t>2013036324;9734589289</t>
  </si>
  <si>
    <t>change from 5/19</t>
  </si>
  <si>
    <t>E-590230</t>
  </si>
  <si>
    <t>8622011107</t>
  </si>
  <si>
    <t>LL154278</t>
  </si>
  <si>
    <t>MS22-484-7247</t>
  </si>
  <si>
    <t>4147025902;2016801471</t>
  </si>
  <si>
    <t>MF26-484-4027</t>
  </si>
  <si>
    <t>4806165627;5203519883</t>
  </si>
  <si>
    <t>ME21-484-9237</t>
  </si>
  <si>
    <t>2019365421;2018840481</t>
  </si>
  <si>
    <t>EDI 9:00直发</t>
  </si>
  <si>
    <t>E-547948</t>
  </si>
  <si>
    <t>+1 6365421546</t>
  </si>
  <si>
    <t>LL147145</t>
  </si>
  <si>
    <t>E-547963</t>
  </si>
  <si>
    <t>+1 6362937586</t>
  </si>
  <si>
    <t>LL147149</t>
  </si>
  <si>
    <t>E-572263</t>
  </si>
  <si>
    <t>+1 6179018220</t>
  </si>
  <si>
    <t>LL151117</t>
  </si>
  <si>
    <t xml:space="preserve"> AT17-480-7067</t>
  </si>
  <si>
    <t>4087845732</t>
  </si>
  <si>
    <t xml:space="preserve"> AT25-481-6127</t>
  </si>
  <si>
    <t xml:space="preserve"> 6124049284;6124049272</t>
  </si>
  <si>
    <t xml:space="preserve"> join the tour in  Philadelphia</t>
  </si>
  <si>
    <t>MF02-482-0617</t>
  </si>
  <si>
    <t>6194577266</t>
  </si>
  <si>
    <t>E-580966</t>
  </si>
  <si>
    <t>+1 4046615341</t>
  </si>
  <si>
    <t>LL152410</t>
  </si>
  <si>
    <t xml:space="preserve">The Customers need some suggestion 
about vegetarian diet during the tour. </t>
  </si>
  <si>
    <t>MS29-482-9247</t>
  </si>
  <si>
    <t>6098658688</t>
  </si>
  <si>
    <t>E-584710</t>
  </si>
  <si>
    <t>+1 5105095738</t>
  </si>
  <si>
    <t>LL153102</t>
  </si>
  <si>
    <t>1 RM CHANGE TO 2RM</t>
  </si>
  <si>
    <t>170508-275707-476107
YU, JINGNIAN</t>
  </si>
  <si>
    <t>1-7324850231</t>
  </si>
  <si>
    <t>LL153108</t>
  </si>
  <si>
    <t>MN13-483-3367</t>
  </si>
  <si>
    <t>7329979328</t>
  </si>
  <si>
    <t>MT10-483-5007</t>
  </si>
  <si>
    <t>3129564900</t>
  </si>
  <si>
    <t xml:space="preserve">E-587875
</t>
  </si>
  <si>
    <t xml:space="preserve">7815135874
</t>
  </si>
  <si>
    <t>LL153762</t>
  </si>
  <si>
    <t>MF28-484-4317</t>
  </si>
  <si>
    <t>2012332429;8484687248</t>
  </si>
  <si>
    <t>MS10-484-5107</t>
  </si>
  <si>
    <t>5512323933;2679456283</t>
  </si>
  <si>
    <t>已跟巴士公司确认接人点， 不能动</t>
  </si>
  <si>
    <t>AT14-480-7867</t>
  </si>
  <si>
    <t>2818964897;3104837617</t>
  </si>
  <si>
    <t>AT08-481-2237</t>
  </si>
  <si>
    <t>8609941463</t>
  </si>
  <si>
    <t>MS14-482-2827</t>
  </si>
  <si>
    <t>917-862-4375</t>
  </si>
  <si>
    <t>MT10-482-4347</t>
  </si>
  <si>
    <t>651-200-1343;612-443-6830</t>
  </si>
  <si>
    <t>3pax change to 4pax</t>
  </si>
  <si>
    <t>102073/A28979</t>
  </si>
  <si>
    <t>917-607-0866</t>
  </si>
  <si>
    <t>LL152792</t>
  </si>
  <si>
    <t xml:space="preserve"> ME13-483-1787</t>
  </si>
  <si>
    <t xml:space="preserve"> 305-8049616;305-9095141</t>
  </si>
  <si>
    <t>E-584857</t>
  </si>
  <si>
    <t>LL153125</t>
  </si>
  <si>
    <t>E-584875; emirita desouza</t>
  </si>
  <si>
    <t>+1 3474206011</t>
  </si>
  <si>
    <t>LL153179</t>
  </si>
  <si>
    <t>CCH 彩虹</t>
  </si>
  <si>
    <t>103102；GAO XIA</t>
  </si>
  <si>
    <t>9292189993</t>
  </si>
  <si>
    <t>LL154109</t>
  </si>
  <si>
    <t>MS11-484-5257</t>
  </si>
  <si>
    <t>5169244000;5162866774</t>
  </si>
  <si>
    <t xml:space="preserve">change from 5/26, have elderly require front seat </t>
  </si>
  <si>
    <t>ZHONGHAI INT'L</t>
  </si>
  <si>
    <t>7182000589</t>
  </si>
  <si>
    <t>LL154270</t>
  </si>
  <si>
    <t>MN14-484-9997</t>
  </si>
  <si>
    <t>5135016976</t>
  </si>
  <si>
    <t>E-590377</t>
  </si>
  <si>
    <t>+1 9174950473</t>
  </si>
  <si>
    <t>LL154308</t>
  </si>
  <si>
    <t>C-587199-CN</t>
  </si>
  <si>
    <t>1-6175437086</t>
  </si>
  <si>
    <t>LL147166</t>
  </si>
  <si>
    <t>MF23-475-1487</t>
  </si>
  <si>
    <t>9496077197</t>
  </si>
  <si>
    <t xml:space="preserve"> MN24-475-7657</t>
  </si>
  <si>
    <t>5105081020</t>
  </si>
  <si>
    <t>AT17-478-9857</t>
  </si>
  <si>
    <t>走四方USITRIP</t>
  </si>
  <si>
    <t>271535/ HU,XIN</t>
  </si>
  <si>
    <t>86 18522672387
86 13642148551</t>
  </si>
  <si>
    <t>LL150962</t>
  </si>
  <si>
    <t>E-572977; Daisy Martinez</t>
  </si>
  <si>
    <t>+1 9142623747</t>
  </si>
  <si>
    <t>LL151235</t>
  </si>
  <si>
    <t>一间房require king/queen bed.</t>
  </si>
  <si>
    <t xml:space="preserve">MF05-482-0627 </t>
  </si>
  <si>
    <t xml:space="preserve"> 4808590004;4804343425</t>
  </si>
  <si>
    <t>MT17-483-4497</t>
  </si>
  <si>
    <t xml:space="preserve"> 971568654428
haresh.giani@gmail.com</t>
  </si>
  <si>
    <t>E-586336</t>
  </si>
  <si>
    <t>+91 9843015541</t>
  </si>
  <si>
    <t>LL153438</t>
  </si>
  <si>
    <t>A STAR TRAVEL</t>
  </si>
  <si>
    <t>347-241-1269</t>
  </si>
  <si>
    <t>LL154061</t>
  </si>
  <si>
    <r>
      <rPr>
        <b/>
        <sz val="11"/>
        <color theme="1"/>
        <rFont val="宋体"/>
        <family val="2"/>
        <scheme val="minor"/>
      </rPr>
      <t>SEAT#13-15</t>
    </r>
    <r>
      <rPr>
        <sz val="11"/>
        <color theme="1"/>
        <rFont val="宋体"/>
        <family val="2"/>
        <scheme val="minor"/>
      </rPr>
      <t xml:space="preserve"> ; change from 5/26</t>
    </r>
  </si>
  <si>
    <t>MT11-483-9857</t>
  </si>
  <si>
    <t>646-468-2068;347-335-4506</t>
  </si>
  <si>
    <t xml:space="preserve"> MS24-484-5507 </t>
  </si>
  <si>
    <t xml:space="preserve"> 6787792930;4702632415</t>
  </si>
  <si>
    <t>MS15-484-6597</t>
  </si>
  <si>
    <t>9967131398;+16467048627</t>
  </si>
  <si>
    <t>AT00-481-6237</t>
  </si>
  <si>
    <t>4693530418</t>
  </si>
  <si>
    <t>CTT +JCC</t>
  </si>
  <si>
    <t xml:space="preserve">MF25-484-4257 </t>
  </si>
  <si>
    <t>4808459565</t>
  </si>
  <si>
    <t>MS25-484-7347</t>
  </si>
  <si>
    <t>5162658540</t>
  </si>
  <si>
    <t>6 pax change to 7 pax</t>
  </si>
  <si>
    <t>ME14-484-8027</t>
  </si>
  <si>
    <t>4752235055;4752235055</t>
  </si>
  <si>
    <t>E-588859</t>
  </si>
  <si>
    <t>+1 5712340285</t>
  </si>
  <si>
    <t>LL154294</t>
  </si>
  <si>
    <t>EDI 改到CTT</t>
  </si>
  <si>
    <t>170520-375431-486069-0 EN</t>
  </si>
  <si>
    <t>1-7042470788</t>
  </si>
  <si>
    <t>LL154722</t>
  </si>
  <si>
    <t>MN15-485-0587</t>
  </si>
  <si>
    <t>6464924459;9176553480</t>
  </si>
  <si>
    <t xml:space="preserve"> MF14-482-5677</t>
  </si>
  <si>
    <t>9179305791;9147134476</t>
  </si>
  <si>
    <t>MF26-484-2537</t>
  </si>
  <si>
    <t>639988432389</t>
  </si>
  <si>
    <t>MN19-485-0377</t>
  </si>
  <si>
    <t>612 516 9944;612 804 5586</t>
  </si>
  <si>
    <t>MS00-482-2227</t>
  </si>
  <si>
    <t>2018502178;2019363392</t>
  </si>
  <si>
    <t xml:space="preserve">10PAX CHANGE TO 9PAX </t>
  </si>
  <si>
    <t>MT10-485-2037</t>
  </si>
  <si>
    <t>7047133696</t>
  </si>
  <si>
    <t>MT10-485-2147</t>
  </si>
  <si>
    <t>8583534026;4058029251</t>
  </si>
  <si>
    <t>MT17-483-8357</t>
  </si>
  <si>
    <t>8482031646</t>
  </si>
  <si>
    <t>MT15-485-2477</t>
  </si>
  <si>
    <t>2018898945;2018844191</t>
  </si>
  <si>
    <t>订单上有客人的疑问，代理告知无需理会，
若是有需要，会与我们咨询</t>
  </si>
  <si>
    <t>E-587059</t>
  </si>
  <si>
    <t>+593 960176422</t>
  </si>
  <si>
    <t>LL153579</t>
  </si>
  <si>
    <t>MT20-476-4407</t>
  </si>
  <si>
    <t>919810878208</t>
  </si>
  <si>
    <t>AS27-478-3027</t>
  </si>
  <si>
    <t>8573506480</t>
  </si>
  <si>
    <t>170509-370209-476835-1 EN
Shan, Eneida</t>
  </si>
  <si>
    <t>1-9177638352</t>
  </si>
  <si>
    <t>LL153203</t>
  </si>
  <si>
    <t>E-591325</t>
  </si>
  <si>
    <t>+1 4702637959</t>
  </si>
  <si>
    <t>LL154540</t>
  </si>
  <si>
    <t>E-591544</t>
  </si>
  <si>
    <t>+1 2037223018</t>
  </si>
  <si>
    <t>LL154606</t>
  </si>
  <si>
    <t>MT04-485-1787</t>
  </si>
  <si>
    <t>9283214034;2039529749</t>
  </si>
  <si>
    <t>MN12-485-0757</t>
  </si>
  <si>
    <t>9176603737;9172736222</t>
  </si>
  <si>
    <t>drop off on flu</t>
  </si>
  <si>
    <t>MS29-484-5657 
 Indravadan Patel</t>
  </si>
  <si>
    <t xml:space="preserve"> MN16-485-0957</t>
  </si>
  <si>
    <t>6086181983;6032456038</t>
  </si>
  <si>
    <t>SANNY TRAVEL</t>
  </si>
  <si>
    <t>718-730-5377</t>
  </si>
  <si>
    <t>LL154683</t>
  </si>
  <si>
    <r>
      <t xml:space="preserve">SEAT#29-32 </t>
    </r>
    <r>
      <rPr>
        <sz val="11"/>
        <color theme="1"/>
        <rFont val="Calibri"/>
        <family val="2"/>
      </rPr>
      <t>（5/24 代理来电想加人， 已告知代理无法安排同一俩车， 现在的订单要收取团费原价)</t>
    </r>
  </si>
  <si>
    <t>三江之家 嚴姐</t>
  </si>
  <si>
    <t>刘小姐</t>
  </si>
  <si>
    <t>3129272561</t>
  </si>
  <si>
    <t>LL154855</t>
  </si>
  <si>
    <r>
      <t>Separate Beds, non-smoking, elevator preferred.
 Not Pet Friendly accommodation.</t>
    </r>
    <r>
      <rPr>
        <sz val="11"/>
        <rFont val="Calibri"/>
        <family val="2"/>
      </rPr>
      <t xml:space="preserve"> </t>
    </r>
  </si>
  <si>
    <t>6312974036;6318135029
 iaphn28@yahoo.com</t>
  </si>
  <si>
    <t>BUS#1 ---Dynamic pricing（$165/ $120)</t>
  </si>
  <si>
    <t>新订单都按DNP价格来打</t>
  </si>
  <si>
    <t>AS27-480-2467</t>
  </si>
  <si>
    <t>2015278045</t>
  </si>
  <si>
    <t>upgrade from $132</t>
  </si>
  <si>
    <t>E-588385</t>
  </si>
  <si>
    <t>+1 2017368567</t>
  </si>
  <si>
    <t>LL153846</t>
  </si>
  <si>
    <t xml:space="preserve"> upgrade from $132</t>
  </si>
  <si>
    <t>170508-370947-475855-0 EN
Prabha, Vidhu</t>
  </si>
  <si>
    <t>1-3025109373
302-363-8664</t>
  </si>
  <si>
    <t>LL153090</t>
  </si>
  <si>
    <t xml:space="preserve">103581/A29223 </t>
  </si>
  <si>
    <t>302-353-2565</t>
  </si>
  <si>
    <t>DN3-DNP</t>
  </si>
  <si>
    <t>LL154745</t>
  </si>
  <si>
    <t>已告知代理由于客人自己的要求，DNP的团费差额不予退还。</t>
  </si>
  <si>
    <t>MT16-485-4047</t>
  </si>
  <si>
    <t>2012931047;2012931021</t>
  </si>
  <si>
    <t>DN3 (DNP)</t>
  </si>
  <si>
    <t>MT29-485-4877</t>
  </si>
  <si>
    <t>7049069553;5082158583</t>
  </si>
  <si>
    <t>E-593911</t>
  </si>
  <si>
    <t>+1 2018507427</t>
  </si>
  <si>
    <t>LL155128</t>
  </si>
  <si>
    <t>E-593905</t>
  </si>
  <si>
    <t>+1 2018999463</t>
  </si>
  <si>
    <t>LL155129</t>
  </si>
  <si>
    <t>MT17-486-0057</t>
  </si>
  <si>
    <t>7816089004</t>
  </si>
  <si>
    <t>MT28-485-8617</t>
  </si>
  <si>
    <t xml:space="preserve"> 2016565161</t>
  </si>
  <si>
    <t>MT24-485-8547</t>
  </si>
  <si>
    <t>9176379226</t>
  </si>
  <si>
    <t>MT10-485-9827</t>
  </si>
  <si>
    <t>5055673320;9283214071</t>
  </si>
  <si>
    <t>MT27-486-0427</t>
  </si>
  <si>
    <t>2013609161;5103201516</t>
  </si>
  <si>
    <t>104061; A29286</t>
  </si>
  <si>
    <t xml:space="preserve"> 551-227-1011/ 86-13488857549</t>
  </si>
  <si>
    <t>LL155442</t>
  </si>
  <si>
    <t>MT13-486-1477</t>
  </si>
  <si>
    <t>4048203303</t>
  </si>
  <si>
    <t>MT12-486-1687</t>
  </si>
  <si>
    <t>2017440478</t>
  </si>
  <si>
    <t>MT11-486-2057</t>
  </si>
  <si>
    <t>2012337595;2019251069</t>
  </si>
  <si>
    <t>MT07-486-3027</t>
  </si>
  <si>
    <t>6467147966;2013005398</t>
  </si>
  <si>
    <t>BUS#2 ---Dynamic pricing（$165/ $120)</t>
  </si>
  <si>
    <t>CTT + EDI 9:00</t>
  </si>
  <si>
    <t>E-590239</t>
  </si>
  <si>
    <t>+1 2015159349</t>
  </si>
  <si>
    <t>LL154314</t>
  </si>
  <si>
    <r>
      <t xml:space="preserve">3PAX CHANGE TO 4PAX; </t>
    </r>
    <r>
      <rPr>
        <sz val="11"/>
        <color rgb="FFFF0000"/>
        <rFont val="宋体"/>
        <family val="2"/>
        <scheme val="minor"/>
      </rPr>
      <t xml:space="preserve">  upgrade from $132</t>
    </r>
  </si>
  <si>
    <t>ME13-484-8397</t>
  </si>
  <si>
    <t>4042164760;4042164760</t>
  </si>
  <si>
    <t>MT27-485-2947</t>
  </si>
  <si>
    <t>6093757048</t>
  </si>
  <si>
    <t>MT20-485-3077</t>
  </si>
  <si>
    <t>7189024412</t>
  </si>
  <si>
    <t>Chengdu Huancheng</t>
  </si>
  <si>
    <t xml:space="preserve"> 103612/17693640906364603</t>
  </si>
  <si>
    <t>13003109317</t>
  </si>
  <si>
    <t>LL154775</t>
  </si>
  <si>
    <t>MT14-485-4117</t>
  </si>
  <si>
    <t>646-647-9067</t>
  </si>
  <si>
    <t>E-593254</t>
  </si>
  <si>
    <t>+1 9172923102</t>
  </si>
  <si>
    <t>LL154988</t>
  </si>
  <si>
    <t>E-593446</t>
  </si>
  <si>
    <t>+1 347-210-3223</t>
  </si>
  <si>
    <t>LL155039</t>
  </si>
  <si>
    <t>170523-376443-488455-0 EN</t>
  </si>
  <si>
    <t>+1-6466459617</t>
  </si>
  <si>
    <t>LL155121</t>
  </si>
  <si>
    <t>Golden Bus</t>
  </si>
  <si>
    <t xml:space="preserve">2943； VIJAYA KUMAR </t>
  </si>
  <si>
    <t xml:space="preserve">4086463966 </t>
  </si>
  <si>
    <t>LL154830</t>
  </si>
  <si>
    <t>2975/Dipesh Maru</t>
  </si>
  <si>
    <t>2673712067</t>
  </si>
  <si>
    <t>LL155052</t>
  </si>
  <si>
    <t>MT18-486-1417</t>
  </si>
  <si>
    <t>484-725-4621; 267-881-5842</t>
  </si>
  <si>
    <t>Pax will join in Philadelphia</t>
  </si>
  <si>
    <t>E-594832</t>
  </si>
  <si>
    <t>1 8189301929</t>
  </si>
  <si>
    <t>LL155374</t>
  </si>
  <si>
    <t>3025 /Vattikuti Maha Lakshmi</t>
  </si>
  <si>
    <t xml:space="preserve">12133785473 </t>
  </si>
  <si>
    <t>LL155494</t>
  </si>
  <si>
    <t>MT05-486-3157</t>
  </si>
  <si>
    <t>+521 5544664132</t>
  </si>
  <si>
    <t>BUS#11---Dynamic pricing（$165/ $120)</t>
  </si>
  <si>
    <t>CTT+BRK+FLU</t>
  </si>
  <si>
    <t>MT16-485-5577</t>
  </si>
  <si>
    <t>7134809136</t>
  </si>
  <si>
    <t>E-593086</t>
  </si>
  <si>
    <t>+1 6463509316</t>
  </si>
  <si>
    <t>LL154931</t>
  </si>
  <si>
    <t>E-593272</t>
  </si>
  <si>
    <t>+1 3474389261</t>
  </si>
  <si>
    <t>LL154989</t>
  </si>
  <si>
    <t>E-593476</t>
  </si>
  <si>
    <t>+1 2039521676</t>
  </si>
  <si>
    <t>LL155035</t>
  </si>
  <si>
    <t>E-593305</t>
  </si>
  <si>
    <t>+1 7182903691</t>
  </si>
  <si>
    <t>LL155037</t>
  </si>
  <si>
    <t>170523-376639-488771
WU, MINGQI</t>
  </si>
  <si>
    <t>1-516-853-8653</t>
  </si>
  <si>
    <t>LL155177</t>
  </si>
  <si>
    <t>E-594721</t>
  </si>
  <si>
    <t>+1 2015988517</t>
  </si>
  <si>
    <t>LL155333</t>
  </si>
  <si>
    <t>E-593161</t>
  </si>
  <si>
    <t>+1 3235289724</t>
  </si>
  <si>
    <t>LL155127</t>
  </si>
  <si>
    <t>E-595600</t>
  </si>
  <si>
    <t>+1 8608695122</t>
  </si>
  <si>
    <t>LL155511</t>
  </si>
  <si>
    <t>Departure Date : 5/27/2017 (memorial day long weekend)</t>
  </si>
  <si>
    <r>
      <t>SHUTTLE PICKUP人数：FLU 7:00 LL(</t>
    </r>
    <r>
      <rPr>
        <b/>
        <sz val="26"/>
        <color rgb="FFFF0000"/>
        <rFont val="Calibri"/>
        <family val="2"/>
      </rPr>
      <t>240+</t>
    </r>
    <r>
      <rPr>
        <b/>
        <sz val="26"/>
        <color theme="1"/>
        <rFont val="Calibri"/>
        <family val="2"/>
      </rPr>
      <t>)/EC(15),  BRK 7:00( 149)/EC(0), East Brunswick, NJ 6:30 (</t>
    </r>
    <r>
      <rPr>
        <b/>
        <sz val="26"/>
        <color rgb="FFFF0000"/>
        <rFont val="Calibri"/>
        <family val="2"/>
      </rPr>
      <t>72</t>
    </r>
    <r>
      <rPr>
        <b/>
        <sz val="26"/>
        <color theme="1"/>
        <rFont val="Calibri"/>
        <family val="2"/>
      </rPr>
      <t>) / 7:00(</t>
    </r>
    <r>
      <rPr>
        <b/>
        <sz val="26"/>
        <color rgb="FFFF0000"/>
        <rFont val="Calibri"/>
        <family val="2"/>
      </rPr>
      <t>70</t>
    </r>
    <r>
      <rPr>
        <b/>
        <sz val="26"/>
        <color theme="1"/>
        <rFont val="Calibri"/>
        <family val="2"/>
      </rPr>
      <t>)</t>
    </r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</si>
  <si>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</si>
  <si>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</si>
  <si>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</si>
  <si>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</si>
  <si>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</si>
  <si>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</si>
  <si>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</si>
  <si>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</si>
  <si>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Notice</t>
  </si>
  <si>
    <t>LL</t>
  </si>
  <si>
    <t>1DC2</t>
  </si>
  <si>
    <t>SEAN SUN</t>
  </si>
  <si>
    <t>917-345-3378</t>
  </si>
  <si>
    <t>Red Roof Inn Rockville</t>
  </si>
  <si>
    <t xml:space="preserve"> JCC  8:15 + EDI 9:00</t>
  </si>
  <si>
    <t>2DC2</t>
  </si>
  <si>
    <t>JASON SIU</t>
  </si>
  <si>
    <t>212-810-6590</t>
  </si>
  <si>
    <t>Motel 6 Gaithersburg</t>
  </si>
  <si>
    <t>3DC2</t>
  </si>
  <si>
    <t>HENRY YAN</t>
  </si>
  <si>
    <t>917-667-1998</t>
  </si>
  <si>
    <t>Red Roof Inn Washington DC-Lanham</t>
  </si>
  <si>
    <t>35+16 EC</t>
  </si>
  <si>
    <r>
      <t>4DC2</t>
    </r>
    <r>
      <rPr>
        <b/>
        <sz val="11"/>
        <color rgb="FFFF00FF"/>
        <rFont val="Calibri"/>
        <family val="2"/>
      </rPr>
      <t xml:space="preserve"> (DNP)</t>
    </r>
    <r>
      <rPr>
        <b/>
        <sz val="11"/>
        <rFont val="Calibri"/>
        <family val="2"/>
      </rPr>
      <t xml:space="preserve"> + EC</t>
    </r>
  </si>
  <si>
    <t>团费卖原价</t>
  </si>
  <si>
    <t xml:space="preserve">NICK YAO </t>
  </si>
  <si>
    <t>718-207-6048</t>
  </si>
  <si>
    <t>Holiday Inn Gaithersburg</t>
  </si>
  <si>
    <t>LOCAL DC2 合并美东</t>
  </si>
  <si>
    <r>
      <t>5DC2</t>
    </r>
    <r>
      <rPr>
        <b/>
        <sz val="11"/>
        <color rgb="FFFF00FF"/>
        <rFont val="Calibri"/>
        <family val="2"/>
      </rPr>
      <t xml:space="preserve"> (DNP)</t>
    </r>
  </si>
  <si>
    <t>REMI CHEN</t>
  </si>
  <si>
    <t>646-206-6570</t>
  </si>
  <si>
    <t>Red Roof Inn Washington, DC - Columbia/Fort Meade</t>
  </si>
  <si>
    <t>6DS2</t>
  </si>
  <si>
    <t>STONE WOO</t>
  </si>
  <si>
    <t>917-297-9906</t>
  </si>
  <si>
    <t>Days Inn Manassas I 66</t>
  </si>
  <si>
    <t>1NF2D</t>
  </si>
  <si>
    <t>JANE WEI</t>
  </si>
  <si>
    <t>989-854-1758</t>
  </si>
  <si>
    <t>Motel 6 Amherst</t>
  </si>
  <si>
    <r>
      <t>2NF2 (</t>
    </r>
    <r>
      <rPr>
        <b/>
        <sz val="11"/>
        <color rgb="FFFF0000"/>
        <rFont val="Calibri"/>
        <family val="2"/>
      </rPr>
      <t>倒走</t>
    </r>
    <r>
      <rPr>
        <b/>
        <sz val="11"/>
        <rFont val="Calibri"/>
        <family val="2"/>
      </rPr>
      <t>)</t>
    </r>
  </si>
  <si>
    <t xml:space="preserve">ZOE LIU </t>
  </si>
  <si>
    <t>347-827-9888</t>
  </si>
  <si>
    <t>Courtyard Rochester Brighton</t>
  </si>
  <si>
    <t xml:space="preserve"> JCC  8:15 直发</t>
  </si>
  <si>
    <r>
      <t>3NF2 (</t>
    </r>
    <r>
      <rPr>
        <b/>
        <sz val="11"/>
        <color rgb="FFFF0000"/>
        <rFont val="Calibri"/>
        <family val="2"/>
      </rPr>
      <t>倒走</t>
    </r>
    <r>
      <rPr>
        <b/>
        <sz val="11"/>
        <rFont val="Calibri"/>
        <family val="2"/>
      </rPr>
      <t>)</t>
    </r>
  </si>
  <si>
    <t>MAX LIANG</t>
  </si>
  <si>
    <t>646-251-5779</t>
  </si>
  <si>
    <t>DoubleTree by Hilton Rochester</t>
  </si>
  <si>
    <r>
      <t>4NF2 (</t>
    </r>
    <r>
      <rPr>
        <b/>
        <sz val="11"/>
        <color rgb="FFFF0000"/>
        <rFont val="Calibri"/>
        <family val="2"/>
      </rPr>
      <t>倒走</t>
    </r>
    <r>
      <rPr>
        <b/>
        <sz val="11"/>
        <rFont val="Calibri"/>
        <family val="2"/>
      </rPr>
      <t>)</t>
    </r>
  </si>
  <si>
    <t>FAY FEI</t>
  </si>
  <si>
    <t>718-785-6275</t>
  </si>
  <si>
    <t>Radisson Rochester Riverside</t>
  </si>
  <si>
    <t xml:space="preserve"> JCC  8:15 +PAR 8:45 </t>
  </si>
  <si>
    <t>5NF2</t>
  </si>
  <si>
    <t>TONY YANG</t>
  </si>
  <si>
    <t>908-917-1265</t>
  </si>
  <si>
    <t>Motel 6 Buffalo Airport</t>
  </si>
  <si>
    <t xml:space="preserve">EDI 7:00 直发;
 EDI 7:00--55 PAX </t>
  </si>
  <si>
    <t>6NF2</t>
  </si>
  <si>
    <t>SIMON LIANG</t>
  </si>
  <si>
    <t>347-463-0104</t>
  </si>
  <si>
    <t>Millennium Airport Hotel Buffalo</t>
  </si>
  <si>
    <t>FLUSHING 7:00 直发;
FLU--55 PAX</t>
  </si>
  <si>
    <t>7NF2</t>
  </si>
  <si>
    <t>IVY WANG</t>
  </si>
  <si>
    <t>832-274-7427</t>
  </si>
  <si>
    <t>Millennium Hotel Buffalo Amerilink</t>
  </si>
  <si>
    <t>8NF2</t>
  </si>
  <si>
    <t>JEFF ZHENG</t>
  </si>
  <si>
    <t>646-508-1989</t>
  </si>
  <si>
    <t>Radisson Hotel Niagara Falls-Grand Island</t>
  </si>
  <si>
    <t>BUS#8酒店紧张，一定要安排男导游跟司机配房</t>
  </si>
  <si>
    <t>9NF2</t>
  </si>
  <si>
    <t>AMY HUO</t>
  </si>
  <si>
    <t>929-329-8686</t>
  </si>
  <si>
    <t>Quality Inn Airport Hotel</t>
  </si>
  <si>
    <t>10NF2</t>
  </si>
  <si>
    <t xml:space="preserve">ALEX LIU </t>
  </si>
  <si>
    <t>631-997-8888</t>
  </si>
  <si>
    <r>
      <rPr>
        <b/>
        <sz val="11"/>
        <rFont val="Calibri"/>
        <family val="2"/>
      </rPr>
      <t>11</t>
    </r>
    <r>
      <rPr>
        <b/>
        <sz val="11"/>
        <rFont val="Calibri"/>
        <family val="2"/>
      </rPr>
      <t>NW2+NF2</t>
    </r>
    <r>
      <rPr>
        <b/>
        <sz val="11"/>
        <color rgb="FFFF00FF"/>
        <rFont val="Calibri"/>
        <family val="2"/>
      </rPr>
      <t xml:space="preserve"> (DNP)</t>
    </r>
  </si>
  <si>
    <t>CAYDEN HUANG</t>
  </si>
  <si>
    <t>917-860-5977</t>
  </si>
  <si>
    <t>Adam's Mark Buffalo</t>
  </si>
  <si>
    <r>
      <t>12NF2</t>
    </r>
    <r>
      <rPr>
        <b/>
        <sz val="11"/>
        <color rgb="FFFF00FF"/>
        <rFont val="宋体"/>
        <family val="2"/>
        <scheme val="minor"/>
      </rPr>
      <t xml:space="preserve"> (DNP)</t>
    </r>
  </si>
  <si>
    <t>SABRINA YU</t>
  </si>
  <si>
    <t>205-567-4853</t>
  </si>
  <si>
    <r>
      <t xml:space="preserve">13NF2 </t>
    </r>
    <r>
      <rPr>
        <b/>
        <sz val="11"/>
        <color rgb="FFFF00FF"/>
        <rFont val="宋体"/>
        <family val="2"/>
        <scheme val="minor"/>
      </rPr>
      <t>(DNP)</t>
    </r>
  </si>
  <si>
    <t>DAVINA WANG</t>
  </si>
  <si>
    <t>929-258-1320</t>
  </si>
  <si>
    <r>
      <t xml:space="preserve">14NF2 </t>
    </r>
    <r>
      <rPr>
        <b/>
        <sz val="11"/>
        <color rgb="FFFF00FF"/>
        <rFont val="宋体"/>
        <family val="2"/>
        <scheme val="minor"/>
      </rPr>
      <t>(DNP)</t>
    </r>
  </si>
  <si>
    <t>VINCENT CHEN</t>
  </si>
  <si>
    <t>917-756-1029</t>
  </si>
  <si>
    <t>改 EDI 7:00+ JCC 8:15 PICKUP</t>
  </si>
  <si>
    <r>
      <t>15NF2</t>
    </r>
    <r>
      <rPr>
        <b/>
        <sz val="11"/>
        <color rgb="FFFF00FF"/>
        <rFont val="宋体"/>
        <family val="2"/>
        <scheme val="minor"/>
      </rPr>
      <t xml:space="preserve"> (DNP)</t>
    </r>
  </si>
  <si>
    <t>SHENTONG CHEN</t>
  </si>
  <si>
    <t>347-828-2806</t>
  </si>
  <si>
    <t>DoubleTree by Hilton Hotel Buffalo - Amherst</t>
  </si>
  <si>
    <r>
      <t xml:space="preserve">16NF2 </t>
    </r>
    <r>
      <rPr>
        <b/>
        <sz val="11"/>
        <color rgb="FFFF00FF"/>
        <rFont val="宋体"/>
        <family val="2"/>
        <scheme val="minor"/>
      </rPr>
      <t>(DNP)</t>
    </r>
  </si>
  <si>
    <t>SIMI WU</t>
  </si>
  <si>
    <t>646-388-1198</t>
  </si>
  <si>
    <t>Sheraton At The Falls-Amerilink</t>
  </si>
  <si>
    <t>SEAN LU</t>
  </si>
  <si>
    <t>917-208-7030</t>
  </si>
  <si>
    <t>18NT2</t>
  </si>
  <si>
    <t>VIVIAN LI</t>
  </si>
  <si>
    <t>917-676-5106</t>
  </si>
  <si>
    <t>19NT2</t>
  </si>
  <si>
    <t>MIAO TIAN</t>
  </si>
  <si>
    <t>415-307-6791</t>
  </si>
  <si>
    <t>Rochester Airport Marriott</t>
  </si>
  <si>
    <t>20NT2</t>
  </si>
  <si>
    <t>LESLIE BEN</t>
  </si>
  <si>
    <t>646-371-4547</t>
  </si>
  <si>
    <t>Hilton Garden Inn Rochester University</t>
  </si>
  <si>
    <t>FLUSHING 7:00 直发;
FLU--47  PAX</t>
  </si>
  <si>
    <t>21NT2</t>
  </si>
  <si>
    <t>JENNY ZHANG</t>
  </si>
  <si>
    <t>917-667-9116</t>
  </si>
  <si>
    <t>FLUSHING 7:00 直发; 
FLU--44PAX</t>
  </si>
  <si>
    <t>22NT2</t>
  </si>
  <si>
    <t>LYNN ZHENG</t>
  </si>
  <si>
    <t>646-789-1838</t>
  </si>
  <si>
    <t>23NT2</t>
  </si>
  <si>
    <t>COCO LI</t>
  </si>
  <si>
    <t>917-470-1773</t>
  </si>
  <si>
    <t>Holiday inn Rochester Downtown</t>
  </si>
  <si>
    <t>1BO2</t>
  </si>
  <si>
    <t>CHLOE LONG</t>
  </si>
  <si>
    <t>917-951-6598</t>
  </si>
  <si>
    <t>Quality Inn &amp; Suites Lexington</t>
  </si>
  <si>
    <t>one group of 57 pax,   要分开接3个点：
BRK+ CTT+FLU</t>
  </si>
  <si>
    <t>2BO2</t>
  </si>
  <si>
    <t>FELIX XU</t>
  </si>
  <si>
    <t>917-971-7893</t>
  </si>
  <si>
    <t>Motel 6 Tewksbury</t>
  </si>
  <si>
    <t>3BO2</t>
  </si>
  <si>
    <t>CAROLINE ZHENG</t>
  </si>
  <si>
    <t>914-319-6090</t>
  </si>
  <si>
    <t>Fireside Inn &amp; Suites Nashua</t>
  </si>
  <si>
    <t>CTT+ FLU</t>
  </si>
  <si>
    <t>1MV2</t>
  </si>
  <si>
    <t>TRISTA CHENG</t>
  </si>
  <si>
    <t>631-520-4488</t>
  </si>
  <si>
    <t>Days Inn Shrewsbury Worcester</t>
  </si>
  <si>
    <t>2MV2</t>
  </si>
  <si>
    <t>ZOE LI</t>
  </si>
  <si>
    <t>917-792-1977</t>
  </si>
  <si>
    <t>Red Roof Inn Boston Southborough/Worcester</t>
  </si>
  <si>
    <t>3MV3</t>
  </si>
  <si>
    <t>VICKY SUN</t>
  </si>
  <si>
    <t>718-928-8351</t>
  </si>
  <si>
    <t>Motel 6 braintree
International Inn &amp; Suites Hyannis</t>
  </si>
  <si>
    <t>4MV3</t>
  </si>
  <si>
    <t>TOM ZHANG</t>
  </si>
  <si>
    <t>929-300-6169</t>
  </si>
  <si>
    <t>dayq1  International Inn &amp; Suites Hyannis
         Travelodge West Yarmouth Cape Cod
day 2  Regency Inn &amp; Suites North Dartmouth</t>
  </si>
  <si>
    <t>5MV3</t>
  </si>
  <si>
    <t>MINA SU</t>
  </si>
  <si>
    <t>347-207-3728</t>
  </si>
  <si>
    <t xml:space="preserve">Days Inn Middleboro 2N </t>
  </si>
  <si>
    <t>1DL2</t>
  </si>
  <si>
    <t>REBECCA LIU</t>
  </si>
  <si>
    <t>517-348-2799</t>
  </si>
  <si>
    <t xml:space="preserve">Americas Best Value Inn </t>
  </si>
  <si>
    <t>1GF2</t>
  </si>
  <si>
    <t>MATHEW FUNG</t>
  </si>
  <si>
    <t>347-925-6161</t>
  </si>
  <si>
    <t>Radisson Hotel Rochester Airport</t>
  </si>
  <si>
    <r>
      <t>1DN3</t>
    </r>
    <r>
      <rPr>
        <b/>
        <sz val="11"/>
        <color rgb="FFFF00FF"/>
        <rFont val="宋体"/>
        <family val="2"/>
        <scheme val="minor"/>
      </rPr>
      <t xml:space="preserve"> (DNP)</t>
    </r>
  </si>
  <si>
    <t>AARON LUAN</t>
  </si>
  <si>
    <t>718-885-6466</t>
  </si>
  <si>
    <t>Baltimore Hunt Valley Inn
Radisson Hotel Niagara Falls-Grand Island</t>
  </si>
  <si>
    <r>
      <t>2DN3</t>
    </r>
    <r>
      <rPr>
        <b/>
        <sz val="11"/>
        <color rgb="FFFF00FF"/>
        <rFont val="宋体"/>
        <family val="2"/>
        <scheme val="minor"/>
      </rPr>
      <t xml:space="preserve"> (DNP)</t>
    </r>
  </si>
  <si>
    <t>YOYO LIN</t>
  </si>
  <si>
    <t>917-966-0622</t>
  </si>
  <si>
    <t>Baltimore Hunt Valley Inn
Adam's Mark Buffalo</t>
  </si>
  <si>
    <t>3DN3</t>
  </si>
  <si>
    <t>JAYANT HUANG</t>
  </si>
  <si>
    <t>646-288-3863</t>
  </si>
  <si>
    <t>Days Inn Carlisle North
Millennium Hotel Buffalo Amerilink</t>
  </si>
  <si>
    <t>4DN3</t>
  </si>
  <si>
    <t>JIM HUANG</t>
  </si>
  <si>
    <t>917-856-2952</t>
  </si>
  <si>
    <t>Days Inn Carlisle North</t>
  </si>
  <si>
    <t>5DN3</t>
  </si>
  <si>
    <t>RICKY LANG</t>
  </si>
  <si>
    <t>646-374-9241</t>
  </si>
  <si>
    <t>Econo Lodge Carlisle
Adam's Mark Buffalo</t>
  </si>
  <si>
    <t>6DN3</t>
  </si>
  <si>
    <t>RONG ZHENG</t>
  </si>
  <si>
    <t>646-436-9117</t>
  </si>
  <si>
    <t>Econo Lodge Carlisle
Millennium Hotel Buffalo Amerilink</t>
  </si>
  <si>
    <t>EDI  9:00直发</t>
  </si>
  <si>
    <t>7DN3</t>
  </si>
  <si>
    <t xml:space="preserve">OLIVIA XIE </t>
  </si>
  <si>
    <t>646-262-5884</t>
  </si>
  <si>
    <t>Americas Best Value Inn Carlisle
DoubleTree by Hilton Hotel Buffalo - Amherst</t>
  </si>
  <si>
    <t>FLUSHING 7:00直发; 
FLU--55 PAX</t>
  </si>
  <si>
    <t>8DN3</t>
  </si>
  <si>
    <t>CATHERINE ZHENG</t>
  </si>
  <si>
    <t>646-226-2432</t>
  </si>
  <si>
    <t>Motel 6 York North
Adam's Mark Buffalo</t>
  </si>
  <si>
    <t>9DN3</t>
  </si>
  <si>
    <t>MIKE LEE</t>
  </si>
  <si>
    <t>917-755-5986</t>
  </si>
  <si>
    <t>Eisenhower Hotel &amp; Conference Center
Quality Inn Airport Hotel</t>
  </si>
  <si>
    <t>10DN3</t>
  </si>
  <si>
    <t>EVAN LIU</t>
  </si>
  <si>
    <t xml:space="preserve">832 883 8883 </t>
  </si>
  <si>
    <t>Eisenhower Hotel &amp; Conference Center
Red Roof Inn Buffalo - Niagara Airport</t>
  </si>
  <si>
    <r>
      <t>11DN3</t>
    </r>
    <r>
      <rPr>
        <b/>
        <sz val="11"/>
        <color rgb="FFFF00FF"/>
        <rFont val="宋体"/>
        <family val="2"/>
        <scheme val="minor"/>
      </rPr>
      <t>*(DNP)</t>
    </r>
  </si>
  <si>
    <t>NEW ADD</t>
  </si>
  <si>
    <t xml:space="preserve">REX LIN </t>
  </si>
  <si>
    <t>646-644-8782</t>
  </si>
  <si>
    <t>Days Inn Carlisle North
Adam's Mark Buffalo</t>
  </si>
  <si>
    <t>1TR3</t>
  </si>
  <si>
    <t>ANDY QIU</t>
  </si>
  <si>
    <t>917-517-8332</t>
  </si>
  <si>
    <t>Universal Inn
Ramada Trenton</t>
  </si>
  <si>
    <t>2TR3</t>
  </si>
  <si>
    <t>GARY CHING</t>
  </si>
  <si>
    <t>347-309-8606</t>
  </si>
  <si>
    <t>Universal Inn
Howard Johnson Inn &amp; Suites - Toronto East</t>
  </si>
  <si>
    <r>
      <t>3TR3 (</t>
    </r>
    <r>
      <rPr>
        <b/>
        <sz val="11"/>
        <color rgb="FFFF0000"/>
        <rFont val="宋体"/>
        <family val="2"/>
        <scheme val="minor"/>
      </rPr>
      <t>倒走</t>
    </r>
    <r>
      <rPr>
        <b/>
        <sz val="11"/>
        <rFont val="宋体"/>
        <family val="2"/>
        <scheme val="minor"/>
      </rPr>
      <t>)</t>
    </r>
  </si>
  <si>
    <t>BENNY CHEN</t>
  </si>
  <si>
    <t>718-501-9167</t>
  </si>
  <si>
    <t>Residence &amp; Conference Centre - Oshawa
Motel 6 Niagara Falls</t>
  </si>
  <si>
    <r>
      <t>4TR3 (</t>
    </r>
    <r>
      <rPr>
        <b/>
        <sz val="11"/>
        <color rgb="FFFF0000"/>
        <rFont val="宋体"/>
        <family val="2"/>
        <scheme val="minor"/>
      </rPr>
      <t>倒走</t>
    </r>
    <r>
      <rPr>
        <b/>
        <sz val="11"/>
        <rFont val="宋体"/>
        <family val="2"/>
        <scheme val="minor"/>
      </rPr>
      <t>)</t>
    </r>
  </si>
  <si>
    <t>KARY FAYE</t>
  </si>
  <si>
    <t>917-916-4821</t>
  </si>
  <si>
    <t>Residence &amp; Conference Centre - Oshawa
Universal Inn</t>
  </si>
  <si>
    <t>SUKI WANG</t>
  </si>
  <si>
    <t>212-300-3115</t>
  </si>
  <si>
    <t>1TR3D</t>
  </si>
  <si>
    <t>VAN#14 座</t>
  </si>
  <si>
    <t>WENDY WEN</t>
  </si>
  <si>
    <t>646-671-2298</t>
  </si>
  <si>
    <t>Clarion Hotel &amp; Conference Centre Fort Erie 
Travelodge Toronto East</t>
  </si>
  <si>
    <t>1QB3</t>
  </si>
  <si>
    <t xml:space="preserve">CARIN LEUNG </t>
  </si>
  <si>
    <t>CT</t>
  </si>
  <si>
    <t>718-866-6522</t>
  </si>
  <si>
    <t>DAY1 &amp; 2 Best Western Plus Hôtel Universel Drummondville</t>
  </si>
  <si>
    <t>1AC3</t>
  </si>
  <si>
    <t>HAO WU</t>
  </si>
  <si>
    <t>347-596-9597</t>
  </si>
  <si>
    <t>Fireside Inn &amp; Suites Auburn‎ 2N</t>
  </si>
  <si>
    <t>2AC3</t>
  </si>
  <si>
    <t>EDDIE PENG</t>
  </si>
  <si>
    <t>718-808-3868</t>
  </si>
  <si>
    <t>Fireside Inn &amp; Suites Waterville 2N</t>
  </si>
  <si>
    <t>3AC3</t>
  </si>
  <si>
    <t>LAWRENCE</t>
  </si>
  <si>
    <t>718-310-8178</t>
  </si>
  <si>
    <t>Best Western Plus Waterville 2N</t>
  </si>
  <si>
    <r>
      <t>4AC3*(</t>
    </r>
    <r>
      <rPr>
        <b/>
        <sz val="11"/>
        <color rgb="FFFF00FF"/>
        <rFont val="Calibri"/>
        <family val="2"/>
      </rPr>
      <t>DNP</t>
    </r>
    <r>
      <rPr>
        <b/>
        <sz val="11"/>
        <rFont val="Calibri"/>
        <family val="2"/>
      </rPr>
      <t>)</t>
    </r>
  </si>
  <si>
    <t>CHRIS JIANG</t>
  </si>
  <si>
    <t>917-318-7766</t>
  </si>
  <si>
    <t>Holiday Inn Express &amp; Suites Waterville - North 2N</t>
  </si>
  <si>
    <t>1CM3</t>
  </si>
  <si>
    <t>KENNY YIN</t>
  </si>
  <si>
    <t>917-868-8762</t>
  </si>
  <si>
    <t>DAY 1 Day's Inn Campton 
DAY2  Hampton Inn Concord/Bow</t>
  </si>
  <si>
    <t>2CM3</t>
  </si>
  <si>
    <t>JAKE YANG</t>
  </si>
  <si>
    <t>646-717-7722</t>
  </si>
  <si>
    <t>Econo Lodge Manchester 2N</t>
  </si>
  <si>
    <t>1WP1</t>
  </si>
  <si>
    <t>转给一帆 (718-888-1016)</t>
  </si>
  <si>
    <t>1NY1</t>
  </si>
  <si>
    <t>EC</t>
  </si>
  <si>
    <t>1.WP1</t>
  </si>
  <si>
    <t xml:space="preserve">(配) ($4/P)jc star 57 (6268)/marvin 646-339-028 </t>
  </si>
  <si>
    <t>SOPHIA LIU</t>
  </si>
  <si>
    <t>732-986-0515</t>
  </si>
  <si>
    <t>2.WP1</t>
  </si>
  <si>
    <t>N/A</t>
  </si>
  <si>
    <t xml:space="preserve">JACK WANG </t>
  </si>
  <si>
    <t>718-708-1199</t>
  </si>
  <si>
    <t>1.NY1</t>
  </si>
  <si>
    <t>JONATHAN HO</t>
  </si>
  <si>
    <t>NJ</t>
  </si>
  <si>
    <t>646-920-8550</t>
  </si>
  <si>
    <t>2.NY1</t>
  </si>
  <si>
    <t xml:space="preserve"> (配)($4/P)N. A. C. INC  高頂 14 (703)/xie lang 646-331-8479</t>
  </si>
  <si>
    <t>MANDY ZHOU</t>
  </si>
  <si>
    <t>929-204-4954</t>
  </si>
  <si>
    <t xml:space="preserve">APA Hotel Woodbridge </t>
  </si>
  <si>
    <t>#1 UM</t>
  </si>
  <si>
    <t xml:space="preserve">CECILIA HE </t>
  </si>
  <si>
    <t>646-552-8436</t>
  </si>
  <si>
    <t>Days Hotel East Brunswick</t>
  </si>
  <si>
    <t>#5 AP6ETF</t>
  </si>
  <si>
    <t xml:space="preserve">TANA </t>
  </si>
  <si>
    <t>347-654-6826</t>
  </si>
  <si>
    <t>Red Roof Inn Edison</t>
  </si>
  <si>
    <t>#6 AP6DTF+ETF</t>
  </si>
  <si>
    <t>WINDY XIE</t>
  </si>
  <si>
    <t>347-946-4447</t>
  </si>
  <si>
    <t>#7 AP6DTF</t>
  </si>
  <si>
    <t>ESTELA XU</t>
  </si>
  <si>
    <t>347-988-0908</t>
  </si>
  <si>
    <t>DC</t>
  </si>
  <si>
    <t xml:space="preserve">#2 AN2  </t>
  </si>
  <si>
    <t xml:space="preserve">配15座高顶 / 司兼导 </t>
  </si>
  <si>
    <t xml:space="preserve">DANNY GAO </t>
  </si>
  <si>
    <t>202-812-0766</t>
  </si>
  <si>
    <t xml:space="preserve">#4 VC1 </t>
  </si>
  <si>
    <t>Kaiser Wang</t>
  </si>
  <si>
    <t xml:space="preserve"> 240-447-5260 </t>
  </si>
  <si>
    <t>#6 SM3</t>
  </si>
  <si>
    <t xml:space="preserve">配14座外租平顶 / 司兼导 </t>
  </si>
  <si>
    <t xml:space="preserve">KEI CHAN </t>
  </si>
  <si>
    <t xml:space="preserve">571-278-8421              </t>
  </si>
  <si>
    <t>包團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</si>
  <si>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</si>
  <si>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</si>
  <si>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</si>
  <si>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</si>
  <si>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</si>
  <si>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</si>
  <si>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</si>
  <si>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接机指挥</t>
  </si>
  <si>
    <t>接机副手</t>
  </si>
  <si>
    <t>接機人员</t>
  </si>
  <si>
    <t>唐人街安排</t>
  </si>
  <si>
    <t>BORIS WU</t>
  </si>
  <si>
    <t>347-827-9291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</si>
  <si>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</si>
  <si>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</si>
  <si>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</si>
  <si>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辦公室秩序維護員</t>
  </si>
  <si>
    <t>在辦公室指引客人去洗手間，並不要讓客人走進
員工工作範圍。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</si>
  <si>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</si>
  <si>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</si>
  <si>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</si>
  <si>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</si>
  <si>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</si>
  <si>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</si>
  <si>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</si>
  <si>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</si>
  <si>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</si>
  <si>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</si>
  <si>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</si>
  <si>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</si>
  <si>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</si>
  <si>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</si>
  <si>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</si>
  <si>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</si>
  <si>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</si>
  <si>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ROLAND SHI</t>
  </si>
  <si>
    <t>718-200-3257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</si>
  <si>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</si>
  <si>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</si>
  <si>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</si>
  <si>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6:15am 站在敦城酒店门口，指引客人 8:00am在敦城门口专门负责
WP1/BO2/AC3/MV2/MV3的客人</t>
  </si>
  <si>
    <t>敦城电脑查询员A(查巴士号码,按标准写好交给3号)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</si>
  <si>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</si>
  <si>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</si>
  <si>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</si>
  <si>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</si>
  <si>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</si>
  <si>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</si>
  <si>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VICKY MENG</t>
  </si>
  <si>
    <t>718-736-3599</t>
  </si>
  <si>
    <r>
      <rPr>
        <sz val="11"/>
        <color theme="1"/>
        <rFont val="宋体"/>
        <family val="2"/>
      </rPr>
      <t>負責SHUTTLE BUS#1</t>
    </r>
  </si>
  <si>
    <t>LILLIAN HE</t>
  </si>
  <si>
    <t>929-402-9668</t>
  </si>
  <si>
    <r>
      <rPr>
        <sz val="11"/>
        <color theme="1"/>
        <rFont val="宋体"/>
        <family val="2"/>
      </rPr>
      <t>負責SHUTTLE BUS#2</t>
    </r>
  </si>
  <si>
    <t>ZOEY QU</t>
  </si>
  <si>
    <t>718-679-6769</t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</si>
  <si>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</si>
  <si>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r>
      <rPr>
        <sz val="11"/>
        <color theme="1"/>
        <rFont val="宋体"/>
        <family val="2"/>
      </rPr>
      <t>負責SHUTTLE BUS#4</t>
    </r>
  </si>
  <si>
    <t>負責SHUTTLE BUS#5</t>
  </si>
  <si>
    <t>負責SHUTTLE BUS#6</t>
  </si>
  <si>
    <t>負責SHUTTLE BUS#7</t>
  </si>
  <si>
    <t>負責SHUTTLE BUS#8</t>
  </si>
  <si>
    <t>負責SHUTTLE BUS#9</t>
  </si>
  <si>
    <t>負責SHUTTLE BUS#10</t>
  </si>
  <si>
    <t>法拉盛公司</t>
  </si>
  <si>
    <t>NJ 酒店安排</t>
  </si>
  <si>
    <t>East Brunswick安排</t>
  </si>
  <si>
    <t>STEPHANIE HU</t>
  </si>
  <si>
    <t>973-718-0448</t>
  </si>
  <si>
    <t>6:30-9:30</t>
  </si>
  <si>
    <t>EDI 6:30 TO CHINATOWN</t>
  </si>
  <si>
    <t>EDI 7:00+ JCC 8:15</t>
  </si>
  <si>
    <t>JCC安排</t>
  </si>
  <si>
    <t>KEN FUNG</t>
  </si>
  <si>
    <t>561-543-9237</t>
  </si>
  <si>
    <t>JACK RUAN</t>
  </si>
  <si>
    <t>646-919-8338</t>
  </si>
  <si>
    <t>Sally Zhang</t>
  </si>
  <si>
    <t>646-574-3211</t>
  </si>
  <si>
    <t>Blake Wang</t>
  </si>
  <si>
    <t>929-329-8318</t>
  </si>
  <si>
    <t>Brooklyn安排</t>
  </si>
  <si>
    <t>Jason Song</t>
  </si>
  <si>
    <t>BK</t>
  </si>
  <si>
    <t>Parsippany安排</t>
  </si>
  <si>
    <t>Mani Xu</t>
  </si>
  <si>
    <t>646-226-9173</t>
  </si>
  <si>
    <t>酒店</t>
    <phoneticPr fontId="0" type="noConversion"/>
  </si>
  <si>
    <t>工作安排</t>
    <phoneticPr fontId="0" type="noConversion"/>
  </si>
  <si>
    <t>6:45AM直接到JCC</t>
  </si>
  <si>
    <t xml:space="preserve">6:00 AM 直接到EDI </t>
  </si>
  <si>
    <t>5:45AM 直接到FLU</t>
  </si>
  <si>
    <t>公司VAN#</t>
  </si>
  <si>
    <t>2NY1</t>
  </si>
  <si>
    <t>EDI</t>
    <phoneticPr fontId="0" type="noConversion"/>
  </si>
  <si>
    <t>7NT2</t>
    <phoneticPr fontId="7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</si>
</sst>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76" formatCode="h:mm;@"/>
    <numFmt numFmtId="177" formatCode="[$-409]mmmm\-yy;@"/>
  </numFmts>
  <fonts count="72" x14ac:knownFonts="1">
    <font>
      <sz val="11"/>
      <color theme="1"/>
      <name val="宋体"/>
      <family val="2"/>
      <scheme val="minor"/>
    </font>
    <font>
      <b/>
      <sz val="2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22"/>
      <color rgb="FFFF0000"/>
      <name val="宋体"/>
      <family val="2"/>
      <scheme val="minor"/>
    </font>
    <font>
      <sz val="18"/>
      <color rgb="FFFF0000"/>
      <name val="宋体"/>
      <family val="2"/>
      <scheme val="minor"/>
    </font>
    <font>
      <b/>
      <sz val="18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8"/>
      <name val="宋体"/>
      <family val="2"/>
      <scheme val="minor"/>
    </font>
    <font>
      <b/>
      <sz val="11"/>
      <color rgb="FF7030A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1"/>
      <color rgb="FF000000"/>
      <name val="宋体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name val="宋体"/>
      <family val="2"/>
      <scheme val="minor"/>
    </font>
    <font>
      <b/>
      <sz val="11"/>
      <color rgb="FFFF0000"/>
      <name val="Calibri"/>
      <family val="2"/>
    </font>
    <font>
      <b/>
      <sz val="14"/>
      <color theme="1"/>
      <name val="宋体"/>
      <family val="2"/>
      <scheme val="minor"/>
    </font>
    <font>
      <sz val="18"/>
      <color theme="1"/>
      <name val="宋体"/>
      <family val="2"/>
      <scheme val="minor"/>
    </font>
    <font>
      <b/>
      <sz val="20"/>
      <name val="宋体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</font>
    <font>
      <sz val="18"/>
      <name val="宋体"/>
      <family val="2"/>
      <scheme val="minor"/>
    </font>
    <font>
      <sz val="11"/>
      <name val="Calibri"/>
      <family val="2"/>
    </font>
    <font>
      <sz val="11"/>
      <color theme="1"/>
      <name val="宋体"/>
      <family val="2"/>
      <scheme val="minor"/>
    </font>
    <font>
      <b/>
      <sz val="26"/>
      <color theme="1"/>
      <name val="宋体"/>
      <family val="2"/>
      <scheme val="minor"/>
    </font>
    <font>
      <b/>
      <sz val="26"/>
      <color rgb="FFFF0000"/>
      <name val="Calibri"/>
      <family val="2"/>
    </font>
    <font>
      <b/>
      <sz val="26"/>
      <color theme="1"/>
      <name val="Calibri"/>
      <family val="2"/>
    </font>
    <font>
      <sz val="12"/>
      <color theme="1"/>
      <name val="宋体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theme="1"/>
      <name val="微软雅黑"/>
      <family val="2"/>
      <charset val="134"/>
    </font>
    <font>
      <sz val="10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8"/>
      <color rgb="FF000000"/>
      <name val="微软雅黑"/>
      <family val="2"/>
      <charset val="134"/>
    </font>
    <font>
      <b/>
      <sz val="11"/>
      <color rgb="FFFF00FF"/>
      <name val="Calibri"/>
      <family val="2"/>
    </font>
    <font>
      <b/>
      <sz val="11"/>
      <name val="Calibri"/>
      <family val="2"/>
    </font>
    <font>
      <b/>
      <sz val="12"/>
      <color rgb="FFFF00FF"/>
      <name val="Times New Roman"/>
      <family val="1"/>
    </font>
    <font>
      <sz val="12.1"/>
      <color rgb="FF000000"/>
      <name val="宋体"/>
      <family val="2"/>
      <scheme val="minor"/>
    </font>
    <font>
      <sz val="11"/>
      <color indexed="8"/>
      <name val="宋体"/>
      <family val="2"/>
      <scheme val="minor"/>
    </font>
    <font>
      <sz val="10"/>
      <color rgb="FF000000"/>
      <name val="宋体"/>
      <family val="2"/>
      <scheme val="minor"/>
    </font>
    <font>
      <b/>
      <sz val="11"/>
      <color rgb="FFFF00FF"/>
      <name val="宋体"/>
      <family val="2"/>
      <scheme val="minor"/>
    </font>
    <font>
      <b/>
      <sz val="8"/>
      <name val="微软雅黑"/>
      <family val="2"/>
      <charset val="134"/>
    </font>
    <font>
      <b/>
      <sz val="15"/>
      <color rgb="FFFF0000"/>
      <name val="Times New Roman"/>
      <family val="1"/>
    </font>
    <font>
      <b/>
      <sz val="10"/>
      <color rgb="FFFF0000"/>
      <name val="Times New Roman"/>
      <family val="1"/>
    </font>
    <font>
      <sz val="12.1"/>
      <color theme="1"/>
      <name val="宋体"/>
      <family val="2"/>
      <scheme val="minor"/>
    </font>
    <font>
      <b/>
      <sz val="12"/>
      <color rgb="FFFF0000"/>
      <name val="Times New Roman"/>
      <family val="1"/>
    </font>
    <font>
      <b/>
      <sz val="11"/>
      <name val="Times New Roman"/>
      <family val="1"/>
    </font>
    <font>
      <b/>
      <sz val="12"/>
      <name val="宋体"/>
      <family val="2"/>
      <scheme val="minor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11"/>
      <color theme="1"/>
      <name val="宋体"/>
      <charset val="134"/>
    </font>
    <font>
      <sz val="12"/>
      <name val="宋体"/>
      <family val="2"/>
      <scheme val="minor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0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2"/>
      <color rgb="FFFF0000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name val="宋体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28" fillId="0" borderId="0"/>
    <xf numFmtId="177" fontId="28" fillId="0" borderId="0"/>
    <xf numFmtId="0" fontId="28" fillId="0" borderId="0"/>
    <xf numFmtId="0" fontId="28" fillId="0" borderId="0"/>
  </cellStyleXfs>
  <cellXfs count="606">
    <xf numFmtId="0" fontId="0" fillId="0" borderId="0" xfId="0"/>
    <xf numFmtId="0" fontId="2" fillId="0" borderId="5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49" fontId="2" fillId="2" borderId="6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3" borderId="0" xfId="0" applyFill="1"/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4" borderId="0" xfId="0" applyFill="1"/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16" fontId="0" fillId="2" borderId="9" xfId="0" applyNumberFormat="1" applyFill="1" applyBorder="1" applyAlignment="1">
      <alignment horizontal="left"/>
    </xf>
    <xf numFmtId="0" fontId="0" fillId="0" borderId="9" xfId="0" applyBorder="1"/>
    <xf numFmtId="0" fontId="0" fillId="5" borderId="0" xfId="0" applyFill="1"/>
    <xf numFmtId="0" fontId="0" fillId="6" borderId="0" xfId="0" applyFill="1"/>
    <xf numFmtId="0" fontId="0" fillId="2" borderId="8" xfId="0" applyNumberFormat="1" applyFill="1" applyBorder="1" applyAlignment="1">
      <alignment horizontal="left"/>
    </xf>
    <xf numFmtId="0" fontId="0" fillId="7" borderId="0" xfId="0" applyFill="1"/>
    <xf numFmtId="0" fontId="0" fillId="0" borderId="0" xfId="0" applyFont="1"/>
    <xf numFmtId="0" fontId="0" fillId="2" borderId="9" xfId="0" applyFill="1" applyBorder="1"/>
    <xf numFmtId="0" fontId="0" fillId="2" borderId="9" xfId="0" applyNumberForma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8" fillId="8" borderId="8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8" fillId="10" borderId="8" xfId="0" applyNumberFormat="1" applyFont="1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0" fontId="9" fillId="10" borderId="8" xfId="0" applyFont="1" applyFill="1" applyBorder="1" applyAlignment="1">
      <alignment horizontal="left"/>
    </xf>
    <xf numFmtId="16" fontId="8" fillId="10" borderId="8" xfId="0" applyNumberFormat="1" applyFont="1" applyFill="1" applyBorder="1" applyAlignment="1">
      <alignment horizontal="left"/>
    </xf>
    <xf numFmtId="0" fontId="10" fillId="2" borderId="8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49" fontId="0" fillId="2" borderId="9" xfId="0" applyNumberFormat="1" applyFill="1" applyBorder="1" applyAlignment="1">
      <alignment horizontal="left" wrapText="1"/>
    </xf>
    <xf numFmtId="0" fontId="7" fillId="2" borderId="9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0" fillId="0" borderId="8" xfId="0" applyBorder="1" applyAlignment="1">
      <alignment horizontal="left" wrapText="1"/>
    </xf>
    <xf numFmtId="49" fontId="0" fillId="2" borderId="8" xfId="0" applyNumberFormat="1" applyFill="1" applyBorder="1" applyAlignment="1">
      <alignment horizontal="left" wrapText="1"/>
    </xf>
    <xf numFmtId="0" fontId="0" fillId="0" borderId="9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16" fontId="0" fillId="0" borderId="9" xfId="0" applyNumberFormat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13" fillId="11" borderId="9" xfId="0" applyFont="1" applyFill="1" applyBorder="1" applyAlignment="1">
      <alignment horizontal="left"/>
    </xf>
    <xf numFmtId="49" fontId="13" fillId="11" borderId="9" xfId="0" applyNumberFormat="1" applyFont="1" applyFill="1" applyBorder="1" applyAlignment="1">
      <alignment horizontal="left"/>
    </xf>
    <xf numFmtId="0" fontId="13" fillId="11" borderId="8" xfId="0" applyFont="1" applyFill="1" applyBorder="1" applyAlignment="1">
      <alignment horizontal="left"/>
    </xf>
    <xf numFmtId="0" fontId="13" fillId="11" borderId="8" xfId="0" applyNumberFormat="1" applyFont="1" applyFill="1" applyBorder="1" applyAlignment="1">
      <alignment horizontal="left"/>
    </xf>
    <xf numFmtId="0" fontId="0" fillId="12" borderId="9" xfId="0" applyFont="1" applyFill="1" applyBorder="1" applyAlignment="1">
      <alignment horizontal="left"/>
    </xf>
    <xf numFmtId="0" fontId="14" fillId="12" borderId="9" xfId="0" applyFont="1" applyFill="1" applyBorder="1" applyAlignment="1">
      <alignment horizontal="left"/>
    </xf>
    <xf numFmtId="0" fontId="13" fillId="8" borderId="9" xfId="0" applyFont="1" applyFill="1" applyBorder="1" applyAlignment="1">
      <alignment horizontal="left"/>
    </xf>
    <xf numFmtId="49" fontId="0" fillId="12" borderId="9" xfId="0" applyNumberFormat="1" applyFont="1" applyFill="1" applyBorder="1" applyAlignment="1">
      <alignment horizontal="left"/>
    </xf>
    <xf numFmtId="0" fontId="0" fillId="7" borderId="9" xfId="0" applyFont="1" applyFill="1" applyBorder="1" applyAlignment="1">
      <alignment horizontal="left"/>
    </xf>
    <xf numFmtId="49" fontId="0" fillId="2" borderId="9" xfId="0" applyNumberFormat="1" applyFont="1" applyFill="1" applyBorder="1" applyAlignment="1">
      <alignment horizontal="left"/>
    </xf>
    <xf numFmtId="16" fontId="0" fillId="2" borderId="9" xfId="0" applyNumberFormat="1" applyFont="1" applyFill="1" applyBorder="1" applyAlignment="1">
      <alignment horizontal="left"/>
    </xf>
    <xf numFmtId="0" fontId="0" fillId="5" borderId="8" xfId="0" applyFont="1" applyFill="1" applyBorder="1" applyAlignment="1">
      <alignment horizontal="left" wrapText="1"/>
    </xf>
    <xf numFmtId="0" fontId="0" fillId="7" borderId="8" xfId="0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/>
    </xf>
    <xf numFmtId="0" fontId="0" fillId="2" borderId="9" xfId="0" applyNumberFormat="1" applyFont="1" applyFill="1" applyBorder="1" applyAlignment="1">
      <alignment horizontal="left"/>
    </xf>
    <xf numFmtId="0" fontId="15" fillId="2" borderId="9" xfId="0" applyNumberFormat="1" applyFont="1" applyFill="1" applyBorder="1" applyAlignment="1">
      <alignment horizontal="left"/>
    </xf>
    <xf numFmtId="49" fontId="8" fillId="10" borderId="8" xfId="0" applyNumberFormat="1" applyFont="1" applyFill="1" applyBorder="1" applyAlignment="1">
      <alignment horizontal="left"/>
    </xf>
    <xf numFmtId="0" fontId="13" fillId="7" borderId="8" xfId="0" applyNumberFormat="1" applyFont="1" applyFill="1" applyBorder="1" applyAlignment="1">
      <alignment horizontal="left"/>
    </xf>
    <xf numFmtId="0" fontId="8" fillId="7" borderId="8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2" borderId="9" xfId="0" applyFill="1" applyBorder="1" applyAlignment="1"/>
    <xf numFmtId="0" fontId="0" fillId="0" borderId="9" xfId="0" applyBorder="1" applyAlignment="1"/>
    <xf numFmtId="0" fontId="12" fillId="2" borderId="9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/>
    </xf>
    <xf numFmtId="0" fontId="8" fillId="10" borderId="9" xfId="0" applyFont="1" applyFill="1" applyBorder="1"/>
    <xf numFmtId="16" fontId="8" fillId="10" borderId="9" xfId="0" applyNumberFormat="1" applyFont="1" applyFill="1" applyBorder="1" applyAlignment="1">
      <alignment horizontal="left"/>
    </xf>
    <xf numFmtId="0" fontId="0" fillId="13" borderId="8" xfId="0" applyFont="1" applyFill="1" applyBorder="1"/>
    <xf numFmtId="0" fontId="0" fillId="0" borderId="8" xfId="0" applyFont="1" applyBorder="1"/>
    <xf numFmtId="16" fontId="0" fillId="0" borderId="8" xfId="0" applyNumberFormat="1" applyFont="1" applyBorder="1" applyAlignment="1">
      <alignment horizontal="left"/>
    </xf>
    <xf numFmtId="0" fontId="0" fillId="2" borderId="8" xfId="0" applyFont="1" applyFill="1" applyBorder="1"/>
    <xf numFmtId="0" fontId="0" fillId="2" borderId="8" xfId="0" applyFont="1" applyFill="1" applyBorder="1" applyAlignment="1">
      <alignment wrapText="1"/>
    </xf>
    <xf numFmtId="0" fontId="8" fillId="10" borderId="8" xfId="0" applyFont="1" applyFill="1" applyBorder="1" applyAlignment="1"/>
    <xf numFmtId="0" fontId="8" fillId="10" borderId="8" xfId="0" applyNumberFormat="1" applyFont="1" applyFill="1" applyBorder="1" applyAlignment="1"/>
    <xf numFmtId="0" fontId="0" fillId="2" borderId="9" xfId="0" applyFill="1" applyBorder="1" applyAlignment="1">
      <alignment horizontal="left" wrapText="1"/>
    </xf>
    <xf numFmtId="0" fontId="0" fillId="2" borderId="8" xfId="0" applyFont="1" applyFill="1" applyBorder="1" applyAlignment="1">
      <alignment horizontal="left" wrapText="1"/>
    </xf>
    <xf numFmtId="16" fontId="0" fillId="2" borderId="8" xfId="0" applyNumberFormat="1" applyFont="1" applyFill="1" applyBorder="1" applyAlignment="1">
      <alignment horizontal="left"/>
    </xf>
    <xf numFmtId="0" fontId="18" fillId="0" borderId="9" xfId="0" applyFont="1" applyFill="1" applyBorder="1" applyAlignment="1"/>
    <xf numFmtId="0" fontId="8" fillId="10" borderId="8" xfId="0" applyFont="1" applyFill="1" applyBorder="1"/>
    <xf numFmtId="0" fontId="8" fillId="10" borderId="10" xfId="0" applyFont="1" applyFill="1" applyBorder="1"/>
    <xf numFmtId="0" fontId="6" fillId="0" borderId="9" xfId="0" applyFont="1" applyBorder="1" applyAlignment="1">
      <alignment horizontal="left"/>
    </xf>
    <xf numFmtId="0" fontId="0" fillId="2" borderId="9" xfId="0" applyFont="1" applyFill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12" fillId="0" borderId="0" xfId="0" applyFont="1"/>
    <xf numFmtId="0" fontId="0" fillId="1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49" fontId="8" fillId="10" borderId="8" xfId="0" applyNumberFormat="1" applyFont="1" applyFill="1" applyBorder="1" applyAlignment="1">
      <alignment horizontal="left" wrapText="1"/>
    </xf>
    <xf numFmtId="16" fontId="8" fillId="8" borderId="8" xfId="0" applyNumberFormat="1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5" borderId="9" xfId="0" applyFill="1" applyBorder="1" applyAlignment="1">
      <alignment horizontal="left" wrapText="1"/>
    </xf>
    <xf numFmtId="0" fontId="0" fillId="2" borderId="9" xfId="0" applyFont="1" applyFill="1" applyBorder="1"/>
    <xf numFmtId="0" fontId="0" fillId="12" borderId="9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49" fontId="0" fillId="6" borderId="9" xfId="0" applyNumberFormat="1" applyFill="1" applyBorder="1" applyAlignment="1">
      <alignment horizontal="left"/>
    </xf>
    <xf numFmtId="16" fontId="0" fillId="6" borderId="9" xfId="0" applyNumberFormat="1" applyFill="1" applyBorder="1" applyAlignment="1">
      <alignment horizontal="left"/>
    </xf>
    <xf numFmtId="0" fontId="7" fillId="2" borderId="8" xfId="0" applyFont="1" applyFill="1" applyBorder="1" applyAlignment="1">
      <alignment horizontal="left" wrapText="1"/>
    </xf>
    <xf numFmtId="0" fontId="0" fillId="16" borderId="9" xfId="0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 wrapText="1"/>
    </xf>
    <xf numFmtId="0" fontId="11" fillId="2" borderId="9" xfId="0" applyFont="1" applyFill="1" applyBorder="1"/>
    <xf numFmtId="0" fontId="7" fillId="0" borderId="9" xfId="0" applyFont="1" applyBorder="1" applyAlignment="1">
      <alignment horizontal="left"/>
    </xf>
    <xf numFmtId="0" fontId="19" fillId="2" borderId="9" xfId="0" applyFont="1" applyFill="1" applyBorder="1"/>
    <xf numFmtId="0" fontId="0" fillId="2" borderId="8" xfId="0" applyNumberFormat="1" applyFont="1" applyFill="1" applyBorder="1" applyAlignment="1">
      <alignment horizontal="left"/>
    </xf>
    <xf numFmtId="0" fontId="8" fillId="7" borderId="9" xfId="0" applyFont="1" applyFill="1" applyBorder="1" applyAlignment="1">
      <alignment horizontal="left"/>
    </xf>
    <xf numFmtId="16" fontId="8" fillId="7" borderId="9" xfId="0" applyNumberFormat="1" applyFont="1" applyFill="1" applyBorder="1" applyAlignment="1">
      <alignment horizontal="left"/>
    </xf>
    <xf numFmtId="49" fontId="12" fillId="2" borderId="8" xfId="0" applyNumberFormat="1" applyFont="1" applyFill="1" applyBorder="1" applyAlignment="1">
      <alignment horizontal="left"/>
    </xf>
    <xf numFmtId="16" fontId="12" fillId="2" borderId="8" xfId="0" applyNumberFormat="1" applyFont="1" applyFill="1" applyBorder="1" applyAlignment="1">
      <alignment horizontal="left"/>
    </xf>
    <xf numFmtId="0" fontId="12" fillId="0" borderId="8" xfId="0" applyFont="1" applyBorder="1" applyAlignment="1">
      <alignment horizontal="left"/>
    </xf>
    <xf numFmtId="49" fontId="12" fillId="2" borderId="9" xfId="0" applyNumberFormat="1" applyFont="1" applyFill="1" applyBorder="1" applyAlignment="1">
      <alignment horizontal="left"/>
    </xf>
    <xf numFmtId="16" fontId="12" fillId="2" borderId="9" xfId="0" applyNumberFormat="1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13" borderId="9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13" fillId="16" borderId="8" xfId="0" applyFont="1" applyFill="1" applyBorder="1" applyAlignment="1">
      <alignment horizontal="left"/>
    </xf>
    <xf numFmtId="0" fontId="0" fillId="16" borderId="8" xfId="0" applyFont="1" applyFill="1" applyBorder="1" applyAlignment="1">
      <alignment horizontal="left"/>
    </xf>
    <xf numFmtId="0" fontId="17" fillId="16" borderId="8" xfId="0" applyFont="1" applyFill="1" applyBorder="1" applyAlignment="1">
      <alignment horizontal="left"/>
    </xf>
    <xf numFmtId="0" fontId="0" fillId="16" borderId="8" xfId="0" applyFill="1" applyBorder="1" applyAlignment="1">
      <alignment horizontal="left"/>
    </xf>
    <xf numFmtId="49" fontId="8" fillId="8" borderId="8" xfId="0" applyNumberFormat="1" applyFont="1" applyFill="1" applyBorder="1" applyAlignment="1">
      <alignment horizontal="left"/>
    </xf>
    <xf numFmtId="0" fontId="15" fillId="0" borderId="0" xfId="0" applyFont="1"/>
    <xf numFmtId="0" fontId="7" fillId="2" borderId="9" xfId="0" applyFont="1" applyFill="1" applyBorder="1"/>
    <xf numFmtId="0" fontId="0" fillId="2" borderId="9" xfId="0" applyFont="1" applyFill="1" applyBorder="1" applyAlignment="1">
      <alignment wrapText="1"/>
    </xf>
    <xf numFmtId="0" fontId="0" fillId="2" borderId="8" xfId="0" applyFill="1" applyBorder="1" applyAlignment="1">
      <alignment horizontal="left" wrapText="1"/>
    </xf>
    <xf numFmtId="0" fontId="12" fillId="9" borderId="8" xfId="0" applyFont="1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49" fontId="0" fillId="10" borderId="8" xfId="0" applyNumberFormat="1" applyFill="1" applyBorder="1" applyAlignment="1">
      <alignment horizontal="left"/>
    </xf>
    <xf numFmtId="0" fontId="21" fillId="8" borderId="8" xfId="0" applyFont="1" applyFill="1" applyBorder="1" applyAlignment="1">
      <alignment horizontal="left"/>
    </xf>
    <xf numFmtId="16" fontId="0" fillId="8" borderId="8" xfId="0" applyNumberFormat="1" applyFill="1" applyBorder="1" applyAlignment="1">
      <alignment horizontal="left"/>
    </xf>
    <xf numFmtId="0" fontId="0" fillId="2" borderId="8" xfId="0" applyFill="1" applyBorder="1" applyAlignment="1">
      <alignment horizontal="left" vertical="top"/>
    </xf>
    <xf numFmtId="0" fontId="12" fillId="2" borderId="9" xfId="0" applyFont="1" applyFill="1" applyBorder="1"/>
    <xf numFmtId="0" fontId="0" fillId="9" borderId="8" xfId="0" applyFill="1" applyBorder="1" applyAlignment="1">
      <alignment horizontal="left"/>
    </xf>
    <xf numFmtId="16" fontId="9" fillId="2" borderId="8" xfId="0" applyNumberFormat="1" applyFont="1" applyFill="1" applyBorder="1" applyAlignment="1">
      <alignment horizontal="left"/>
    </xf>
    <xf numFmtId="0" fontId="12" fillId="0" borderId="9" xfId="0" applyFont="1" applyBorder="1" applyAlignment="1">
      <alignment horizontal="left"/>
    </xf>
    <xf numFmtId="49" fontId="6" fillId="2" borderId="9" xfId="0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16" fontId="6" fillId="2" borderId="9" xfId="0" applyNumberFormat="1" applyFont="1" applyFill="1" applyBorder="1" applyAlignment="1">
      <alignment horizontal="left"/>
    </xf>
    <xf numFmtId="0" fontId="12" fillId="0" borderId="9" xfId="0" applyFont="1" applyBorder="1"/>
    <xf numFmtId="0" fontId="12" fillId="0" borderId="9" xfId="0" applyFont="1" applyBorder="1" applyAlignment="1">
      <alignment wrapText="1"/>
    </xf>
    <xf numFmtId="0" fontId="12" fillId="17" borderId="8" xfId="0" applyFont="1" applyFill="1" applyBorder="1" applyAlignment="1">
      <alignment horizontal="left"/>
    </xf>
    <xf numFmtId="0" fontId="12" fillId="7" borderId="8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49" fontId="0" fillId="2" borderId="8" xfId="0" applyNumberFormat="1" applyFill="1" applyBorder="1" applyAlignment="1"/>
    <xf numFmtId="0" fontId="0" fillId="18" borderId="8" xfId="0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2" borderId="0" xfId="0" applyFill="1" applyBorder="1" applyAlignment="1">
      <alignment horizontal="left" wrapText="1"/>
    </xf>
    <xf numFmtId="49" fontId="0" fillId="2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4" fontId="0" fillId="0" borderId="8" xfId="0" applyNumberForma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12" fillId="2" borderId="8" xfId="0" applyFont="1" applyFill="1" applyBorder="1" applyAlignment="1">
      <alignment horizontal="left" wrapText="1"/>
    </xf>
    <xf numFmtId="4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 vertical="top"/>
    </xf>
    <xf numFmtId="0" fontId="12" fillId="0" borderId="9" xfId="0" applyFont="1" applyFill="1" applyBorder="1" applyAlignment="1">
      <alignment horizontal="left"/>
    </xf>
    <xf numFmtId="49" fontId="12" fillId="2" borderId="9" xfId="0" applyNumberFormat="1" applyFont="1" applyFill="1" applyBorder="1" applyAlignment="1">
      <alignment horizontal="left" wrapText="1"/>
    </xf>
    <xf numFmtId="49" fontId="12" fillId="2" borderId="8" xfId="0" applyNumberFormat="1" applyFont="1" applyFill="1" applyBorder="1" applyAlignment="1">
      <alignment horizontal="left" wrapText="1"/>
    </xf>
    <xf numFmtId="0" fontId="11" fillId="0" borderId="8" xfId="0" applyFont="1" applyBorder="1" applyAlignment="1">
      <alignment horizontal="left"/>
    </xf>
    <xf numFmtId="0" fontId="22" fillId="17" borderId="8" xfId="0" applyFont="1" applyFill="1" applyBorder="1" applyAlignment="1">
      <alignment horizontal="left"/>
    </xf>
    <xf numFmtId="0" fontId="8" fillId="17" borderId="8" xfId="0" applyFont="1" applyFill="1" applyBorder="1" applyAlignment="1">
      <alignment horizontal="left"/>
    </xf>
    <xf numFmtId="49" fontId="22" fillId="17" borderId="8" xfId="0" applyNumberFormat="1" applyFont="1" applyFill="1" applyBorder="1" applyAlignment="1">
      <alignment horizontal="left"/>
    </xf>
    <xf numFmtId="16" fontId="22" fillId="17" borderId="8" xfId="0" applyNumberFormat="1" applyFont="1" applyFill="1" applyBorder="1" applyAlignment="1">
      <alignment horizontal="left"/>
    </xf>
    <xf numFmtId="0" fontId="0" fillId="19" borderId="8" xfId="0" applyFill="1" applyBorder="1" applyAlignment="1">
      <alignment horizontal="left"/>
    </xf>
    <xf numFmtId="49" fontId="0" fillId="19" borderId="8" xfId="0" applyNumberFormat="1" applyFill="1" applyBorder="1" applyAlignment="1">
      <alignment horizontal="left"/>
    </xf>
    <xf numFmtId="0" fontId="12" fillId="19" borderId="9" xfId="0" applyFont="1" applyFill="1" applyBorder="1" applyAlignment="1">
      <alignment horizontal="left"/>
    </xf>
    <xf numFmtId="16" fontId="0" fillId="19" borderId="8" xfId="0" applyNumberFormat="1" applyFill="1" applyBorder="1" applyAlignment="1">
      <alignment horizontal="left"/>
    </xf>
    <xf numFmtId="0" fontId="0" fillId="17" borderId="8" xfId="0" applyFont="1" applyFill="1" applyBorder="1" applyAlignment="1">
      <alignment horizontal="left"/>
    </xf>
    <xf numFmtId="0" fontId="13" fillId="17" borderId="8" xfId="0" applyFont="1" applyFill="1" applyBorder="1" applyAlignment="1">
      <alignment horizontal="left"/>
    </xf>
    <xf numFmtId="0" fontId="13" fillId="17" borderId="9" xfId="0" applyFont="1" applyFill="1" applyBorder="1" applyAlignment="1">
      <alignment horizontal="left"/>
    </xf>
    <xf numFmtId="49" fontId="13" fillId="17" borderId="8" xfId="0" applyNumberFormat="1" applyFont="1" applyFill="1" applyBorder="1" applyAlignment="1">
      <alignment horizontal="left"/>
    </xf>
    <xf numFmtId="0" fontId="23" fillId="17" borderId="9" xfId="0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/>
    </xf>
    <xf numFmtId="0" fontId="13" fillId="4" borderId="8" xfId="0" applyFont="1" applyFill="1" applyBorder="1" applyAlignment="1">
      <alignment horizontal="left"/>
    </xf>
    <xf numFmtId="0" fontId="13" fillId="20" borderId="8" xfId="0" applyFont="1" applyFill="1" applyBorder="1" applyAlignment="1">
      <alignment horizontal="left"/>
    </xf>
    <xf numFmtId="0" fontId="12" fillId="17" borderId="9" xfId="0" applyFont="1" applyFill="1" applyBorder="1" applyAlignment="1">
      <alignment horizontal="left"/>
    </xf>
    <xf numFmtId="0" fontId="0" fillId="2" borderId="9" xfId="0" applyFill="1" applyBorder="1" applyAlignment="1">
      <alignment wrapText="1"/>
    </xf>
    <xf numFmtId="0" fontId="0" fillId="17" borderId="9" xfId="0" applyFill="1" applyBorder="1"/>
    <xf numFmtId="0" fontId="0" fillId="17" borderId="8" xfId="0" applyFill="1" applyBorder="1" applyAlignment="1">
      <alignment horizontal="left"/>
    </xf>
    <xf numFmtId="0" fontId="0" fillId="17" borderId="9" xfId="0" applyFont="1" applyFill="1" applyBorder="1" applyAlignment="1"/>
    <xf numFmtId="0" fontId="0" fillId="2" borderId="8" xfId="0" applyFill="1" applyBorder="1"/>
    <xf numFmtId="0" fontId="13" fillId="8" borderId="8" xfId="0" applyFont="1" applyFill="1" applyBorder="1" applyAlignment="1">
      <alignment horizontal="left"/>
    </xf>
    <xf numFmtId="0" fontId="0" fillId="0" borderId="8" xfId="0" applyBorder="1"/>
    <xf numFmtId="0" fontId="0" fillId="18" borderId="9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24" fillId="0" borderId="9" xfId="0" applyFont="1" applyBorder="1"/>
    <xf numFmtId="0" fontId="13" fillId="9" borderId="8" xfId="0" applyFont="1" applyFill="1" applyBorder="1" applyAlignment="1">
      <alignment horizontal="left"/>
    </xf>
    <xf numFmtId="0" fontId="8" fillId="10" borderId="8" xfId="0" applyFont="1" applyFill="1" applyBorder="1" applyAlignment="1">
      <alignment horizontal="left" wrapText="1"/>
    </xf>
    <xf numFmtId="0" fontId="12" fillId="2" borderId="8" xfId="0" applyNumberFormat="1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49" fontId="6" fillId="2" borderId="8" xfId="0" applyNumberFormat="1" applyFont="1" applyFill="1" applyBorder="1" applyAlignment="1">
      <alignment horizontal="left"/>
    </xf>
    <xf numFmtId="16" fontId="6" fillId="2" borderId="8" xfId="0" applyNumberFormat="1" applyFont="1" applyFill="1" applyBorder="1" applyAlignment="1">
      <alignment horizontal="left"/>
    </xf>
    <xf numFmtId="0" fontId="6" fillId="2" borderId="8" xfId="0" applyNumberFormat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0" fillId="0" borderId="9" xfId="0" applyFill="1" applyBorder="1" applyAlignment="1"/>
    <xf numFmtId="0" fontId="0" fillId="12" borderId="9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0" fillId="12" borderId="8" xfId="0" applyFill="1" applyBorder="1" applyAlignment="1">
      <alignment horizontal="left"/>
    </xf>
    <xf numFmtId="0" fontId="0" fillId="0" borderId="8" xfId="0" applyFill="1" applyBorder="1" applyAlignment="1"/>
    <xf numFmtId="0" fontId="11" fillId="7" borderId="9" xfId="0" applyFont="1" applyFill="1" applyBorder="1" applyAlignment="1">
      <alignment horizontal="left"/>
    </xf>
    <xf numFmtId="16" fontId="5" fillId="2" borderId="9" xfId="0" applyNumberFormat="1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19" fillId="2" borderId="9" xfId="0" applyFont="1" applyFill="1" applyBorder="1" applyAlignment="1">
      <alignment horizontal="left"/>
    </xf>
    <xf numFmtId="49" fontId="8" fillId="10" borderId="9" xfId="0" applyNumberFormat="1" applyFont="1" applyFill="1" applyBorder="1" applyAlignment="1">
      <alignment horizontal="left"/>
    </xf>
    <xf numFmtId="49" fontId="0" fillId="2" borderId="9" xfId="0" applyNumberFormat="1" applyFont="1" applyFill="1" applyBorder="1" applyAlignment="1">
      <alignment horizontal="left" wrapText="1"/>
    </xf>
    <xf numFmtId="0" fontId="0" fillId="21" borderId="8" xfId="0" applyFont="1" applyFill="1" applyBorder="1" applyAlignment="1">
      <alignment horizontal="left"/>
    </xf>
    <xf numFmtId="0" fontId="0" fillId="21" borderId="9" xfId="0" applyFont="1" applyFill="1" applyBorder="1" applyAlignment="1">
      <alignment horizontal="left"/>
    </xf>
    <xf numFmtId="49" fontId="0" fillId="10" borderId="9" xfId="0" applyNumberFormat="1" applyFill="1" applyBorder="1" applyAlignment="1">
      <alignment horizontal="left"/>
    </xf>
    <xf numFmtId="0" fontId="5" fillId="7" borderId="9" xfId="0" applyFont="1" applyFill="1" applyBorder="1" applyAlignment="1">
      <alignment horizontal="left"/>
    </xf>
    <xf numFmtId="0" fontId="15" fillId="0" borderId="9" xfId="0" applyFont="1" applyBorder="1"/>
    <xf numFmtId="0" fontId="0" fillId="22" borderId="9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13" fillId="10" borderId="9" xfId="0" applyFont="1" applyFill="1" applyBorder="1" applyAlignment="1">
      <alignment horizontal="left"/>
    </xf>
    <xf numFmtId="0" fontId="13" fillId="7" borderId="9" xfId="0" applyFont="1" applyFill="1" applyBorder="1" applyAlignment="1">
      <alignment horizontal="left"/>
    </xf>
    <xf numFmtId="49" fontId="13" fillId="10" borderId="9" xfId="0" applyNumberFormat="1" applyFont="1" applyFill="1" applyBorder="1" applyAlignment="1">
      <alignment horizontal="left"/>
    </xf>
    <xf numFmtId="0" fontId="13" fillId="7" borderId="9" xfId="0" applyFont="1" applyFill="1" applyBorder="1" applyAlignment="1">
      <alignment horizontal="left" wrapText="1"/>
    </xf>
    <xf numFmtId="0" fontId="19" fillId="2" borderId="9" xfId="0" applyFont="1" applyFill="1" applyBorder="1" applyAlignment="1">
      <alignment horizontal="left" wrapText="1"/>
    </xf>
    <xf numFmtId="0" fontId="0" fillId="0" borderId="8" xfId="0" applyFont="1" applyFill="1" applyBorder="1" applyAlignment="1">
      <alignment horizontal="left"/>
    </xf>
    <xf numFmtId="0" fontId="13" fillId="10" borderId="9" xfId="0" applyFont="1" applyFill="1" applyBorder="1" applyAlignment="1">
      <alignment horizontal="left" wrapText="1"/>
    </xf>
    <xf numFmtId="0" fontId="0" fillId="0" borderId="9" xfId="0" applyFont="1" applyBorder="1"/>
    <xf numFmtId="0" fontId="0" fillId="22" borderId="8" xfId="0" applyFont="1" applyFill="1" applyBorder="1" applyAlignment="1">
      <alignment horizontal="left"/>
    </xf>
    <xf numFmtId="0" fontId="0" fillId="0" borderId="9" xfId="0" applyFont="1" applyBorder="1" applyAlignment="1">
      <alignment horizontal="left" wrapText="1"/>
    </xf>
    <xf numFmtId="0" fontId="19" fillId="2" borderId="8" xfId="0" applyFont="1" applyFill="1" applyBorder="1" applyAlignment="1">
      <alignment horizontal="left"/>
    </xf>
    <xf numFmtId="0" fontId="12" fillId="2" borderId="9" xfId="0" applyFont="1" applyFill="1" applyBorder="1" applyAlignment="1">
      <alignment horizontal="left" wrapText="1"/>
    </xf>
    <xf numFmtId="0" fontId="0" fillId="23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left" wrapText="1"/>
    </xf>
    <xf numFmtId="0" fontId="0" fillId="23" borderId="9" xfId="0" applyFill="1" applyBorder="1" applyAlignment="1">
      <alignment horizontal="left"/>
    </xf>
    <xf numFmtId="0" fontId="0" fillId="24" borderId="9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 wrapText="1"/>
    </xf>
    <xf numFmtId="0" fontId="0" fillId="22" borderId="9" xfId="0" applyFont="1" applyFill="1" applyBorder="1" applyAlignment="1">
      <alignment horizontal="left"/>
    </xf>
    <xf numFmtId="0" fontId="0" fillId="13" borderId="8" xfId="0" applyFont="1" applyFill="1" applyBorder="1" applyAlignment="1">
      <alignment horizontal="left"/>
    </xf>
    <xf numFmtId="0" fontId="0" fillId="2" borderId="9" xfId="0" applyNumberFormat="1" applyFill="1" applyBorder="1" applyAlignment="1"/>
    <xf numFmtId="0" fontId="14" fillId="11" borderId="8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49" fontId="14" fillId="11" borderId="8" xfId="0" applyNumberFormat="1" applyFont="1" applyFill="1" applyBorder="1" applyAlignment="1">
      <alignment horizontal="left"/>
    </xf>
    <xf numFmtId="16" fontId="14" fillId="11" borderId="8" xfId="0" applyNumberFormat="1" applyFont="1" applyFill="1" applyBorder="1" applyAlignment="1">
      <alignment horizontal="left"/>
    </xf>
    <xf numFmtId="0" fontId="0" fillId="11" borderId="9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 wrapText="1"/>
    </xf>
    <xf numFmtId="0" fontId="0" fillId="11" borderId="8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8" fillId="8" borderId="9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0" fontId="0" fillId="12" borderId="9" xfId="0" applyFont="1" applyFill="1" applyBorder="1" applyAlignment="1">
      <alignment horizontal="left" wrapText="1"/>
    </xf>
    <xf numFmtId="0" fontId="26" fillId="2" borderId="9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8" fillId="25" borderId="9" xfId="0" applyFont="1" applyFill="1" applyBorder="1" applyAlignment="1">
      <alignment horizontal="left"/>
    </xf>
    <xf numFmtId="49" fontId="8" fillId="8" borderId="9" xfId="0" applyNumberFormat="1" applyFont="1" applyFill="1" applyBorder="1" applyAlignment="1">
      <alignment horizontal="lef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9" xfId="0" applyFont="1" applyBorder="1" applyAlignment="1"/>
    <xf numFmtId="0" fontId="8" fillId="4" borderId="9" xfId="0" applyFont="1" applyFill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6" fillId="2" borderId="9" xfId="0" applyFont="1" applyFill="1" applyBorder="1" applyAlignment="1">
      <alignment horizontal="left" wrapText="1"/>
    </xf>
    <xf numFmtId="6" fontId="0" fillId="2" borderId="8" xfId="0" applyNumberFormat="1" applyFill="1" applyBorder="1" applyAlignment="1">
      <alignment horizontal="left"/>
    </xf>
    <xf numFmtId="0" fontId="23" fillId="17" borderId="8" xfId="0" applyFont="1" applyFill="1" applyBorder="1" applyAlignment="1">
      <alignment horizontal="left"/>
    </xf>
    <xf numFmtId="0" fontId="12" fillId="16" borderId="9" xfId="0" applyFont="1" applyFill="1" applyBorder="1" applyAlignment="1">
      <alignment horizontal="left"/>
    </xf>
    <xf numFmtId="0" fontId="0" fillId="17" borderId="9" xfId="0" applyFont="1" applyFill="1" applyBorder="1" applyAlignment="1">
      <alignment horizontal="left"/>
    </xf>
    <xf numFmtId="0" fontId="0" fillId="17" borderId="9" xfId="0" applyFill="1" applyBorder="1" applyAlignment="1">
      <alignment horizontal="left"/>
    </xf>
    <xf numFmtId="0" fontId="15" fillId="2" borderId="9" xfId="0" applyFont="1" applyFill="1" applyBorder="1" applyAlignment="1">
      <alignment horizontal="left"/>
    </xf>
    <xf numFmtId="0" fontId="0" fillId="0" borderId="0" xfId="0" applyFill="1"/>
    <xf numFmtId="0" fontId="14" fillId="26" borderId="16" xfId="0" applyNumberFormat="1" applyFont="1" applyFill="1" applyBorder="1" applyAlignment="1">
      <alignment horizontal="center" vertical="center" wrapText="1"/>
    </xf>
    <xf numFmtId="0" fontId="14" fillId="26" borderId="17" xfId="0" applyNumberFormat="1" applyFont="1" applyFill="1" applyBorder="1" applyAlignment="1">
      <alignment horizontal="center" vertical="center" wrapText="1"/>
    </xf>
    <xf numFmtId="0" fontId="32" fillId="0" borderId="0" xfId="0" applyFont="1" applyFill="1"/>
    <xf numFmtId="0" fontId="7" fillId="0" borderId="18" xfId="0" applyNumberFormat="1" applyFont="1" applyFill="1" applyBorder="1" applyAlignment="1">
      <alignment horizontal="left" vertical="center" wrapText="1"/>
    </xf>
    <xf numFmtId="0" fontId="7" fillId="9" borderId="19" xfId="0" applyNumberFormat="1" applyFont="1" applyFill="1" applyBorder="1" applyAlignment="1">
      <alignment horizontal="left" vertical="center" wrapText="1"/>
    </xf>
    <xf numFmtId="0" fontId="19" fillId="2" borderId="19" xfId="0" applyNumberFormat="1" applyFont="1" applyFill="1" applyBorder="1" applyAlignment="1">
      <alignment horizontal="left" vertical="center" wrapText="1"/>
    </xf>
    <xf numFmtId="0" fontId="33" fillId="0" borderId="19" xfId="0" applyNumberFormat="1" applyFont="1" applyFill="1" applyBorder="1" applyAlignment="1">
      <alignment horizontal="left" vertical="center" wrapText="1"/>
    </xf>
    <xf numFmtId="0" fontId="34" fillId="0" borderId="19" xfId="0" applyNumberFormat="1" applyFont="1" applyFill="1" applyBorder="1" applyAlignment="1">
      <alignment horizontal="left" vertical="center" wrapText="1"/>
    </xf>
    <xf numFmtId="0" fontId="35" fillId="2" borderId="16" xfId="0" applyNumberFormat="1" applyFont="1" applyFill="1" applyBorder="1" applyAlignment="1">
      <alignment vertical="center"/>
    </xf>
    <xf numFmtId="0" fontId="36" fillId="2" borderId="16" xfId="0" applyNumberFormat="1" applyFont="1" applyFill="1" applyBorder="1" applyAlignment="1">
      <alignment horizontal="center" vertical="center"/>
    </xf>
    <xf numFmtId="0" fontId="37" fillId="2" borderId="16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left" vertical="center" wrapText="1"/>
    </xf>
    <xf numFmtId="0" fontId="0" fillId="9" borderId="19" xfId="0" applyNumberFormat="1" applyFont="1" applyFill="1" applyBorder="1" applyAlignment="1">
      <alignment horizontal="left" vertical="center" wrapText="1"/>
    </xf>
    <xf numFmtId="0" fontId="0" fillId="0" borderId="20" xfId="0" applyNumberFormat="1" applyFont="1" applyFill="1" applyBorder="1" applyAlignment="1">
      <alignment horizontal="left" vertical="center" wrapText="1"/>
    </xf>
    <xf numFmtId="0" fontId="7" fillId="0" borderId="19" xfId="0" applyNumberFormat="1" applyFont="1" applyFill="1" applyBorder="1" applyAlignment="1">
      <alignment horizontal="left" vertical="center" wrapText="1"/>
    </xf>
    <xf numFmtId="0" fontId="19" fillId="0" borderId="19" xfId="0" applyNumberFormat="1" applyFont="1" applyFill="1" applyBorder="1" applyAlignment="1">
      <alignment horizontal="left" vertical="center" wrapText="1"/>
    </xf>
    <xf numFmtId="0" fontId="38" fillId="2" borderId="16" xfId="0" applyNumberFormat="1" applyFont="1" applyFill="1" applyBorder="1" applyAlignment="1">
      <alignment horizontal="left" vertical="center"/>
    </xf>
    <xf numFmtId="0" fontId="19" fillId="27" borderId="19" xfId="0" applyNumberFormat="1" applyFont="1" applyFill="1" applyBorder="1" applyAlignment="1">
      <alignment horizontal="left" vertical="center" wrapText="1"/>
    </xf>
    <xf numFmtId="0" fontId="41" fillId="0" borderId="21" xfId="0" applyNumberFormat="1" applyFont="1" applyFill="1" applyBorder="1" applyAlignment="1">
      <alignment horizontal="left" vertical="center" wrapText="1"/>
    </xf>
    <xf numFmtId="0" fontId="35" fillId="2" borderId="16" xfId="0" applyNumberFormat="1" applyFont="1" applyFill="1" applyBorder="1" applyAlignment="1">
      <alignment horizontal="left" vertical="center"/>
    </xf>
    <xf numFmtId="0" fontId="36" fillId="2" borderId="16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27" borderId="19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/>
    <xf numFmtId="0" fontId="0" fillId="0" borderId="21" xfId="0" applyBorder="1" applyAlignment="1">
      <alignment horizontal="left" vertical="center" wrapText="1"/>
    </xf>
    <xf numFmtId="0" fontId="0" fillId="0" borderId="21" xfId="0" applyNumberFormat="1" applyFont="1" applyFill="1" applyBorder="1" applyAlignment="1">
      <alignment horizontal="left" vertical="center" wrapText="1"/>
    </xf>
    <xf numFmtId="0" fontId="0" fillId="0" borderId="22" xfId="0" applyNumberFormat="1" applyFont="1" applyFill="1" applyBorder="1" applyAlignment="1">
      <alignment horizontal="left" vertical="center" wrapText="1"/>
    </xf>
    <xf numFmtId="0" fontId="19" fillId="0" borderId="23" xfId="0" applyNumberFormat="1" applyFont="1" applyFill="1" applyBorder="1" applyAlignment="1">
      <alignment horizontal="left" vertical="center" wrapText="1"/>
    </xf>
    <xf numFmtId="0" fontId="33" fillId="0" borderId="21" xfId="0" applyNumberFormat="1" applyFont="1" applyFill="1" applyBorder="1" applyAlignment="1">
      <alignment horizontal="left" vertical="center" wrapText="1"/>
    </xf>
    <xf numFmtId="0" fontId="19" fillId="2" borderId="23" xfId="0" applyNumberFormat="1" applyFont="1" applyFill="1" applyBorder="1" applyAlignment="1">
      <alignment horizontal="left" vertical="center" wrapText="1"/>
    </xf>
    <xf numFmtId="0" fontId="35" fillId="12" borderId="16" xfId="0" applyNumberFormat="1" applyFont="1" applyFill="1" applyBorder="1" applyAlignment="1">
      <alignment horizontal="left" vertical="center"/>
    </xf>
    <xf numFmtId="0" fontId="36" fillId="12" borderId="16" xfId="0" applyNumberFormat="1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left" vertical="center" wrapText="1"/>
    </xf>
    <xf numFmtId="0" fontId="35" fillId="2" borderId="16" xfId="0" applyNumberFormat="1" applyFont="1" applyFill="1" applyBorder="1" applyAlignment="1">
      <alignment horizontal="left" vertical="center" wrapText="1"/>
    </xf>
    <xf numFmtId="0" fontId="42" fillId="0" borderId="25" xfId="0" applyFont="1" applyFill="1" applyBorder="1" applyAlignment="1">
      <alignment horizontal="left" vertical="center" wrapText="1"/>
    </xf>
    <xf numFmtId="0" fontId="33" fillId="2" borderId="19" xfId="0" applyNumberFormat="1" applyFont="1" applyFill="1" applyBorder="1" applyAlignment="1">
      <alignment horizontal="left" vertical="center" wrapText="1"/>
    </xf>
    <xf numFmtId="0" fontId="35" fillId="7" borderId="16" xfId="0" applyNumberFormat="1" applyFont="1" applyFill="1" applyBorder="1" applyAlignment="1">
      <alignment horizontal="left" vertical="center"/>
    </xf>
    <xf numFmtId="0" fontId="36" fillId="7" borderId="16" xfId="0" applyNumberFormat="1" applyFont="1" applyFill="1" applyBorder="1" applyAlignment="1">
      <alignment horizontal="center" vertical="center" wrapText="1"/>
    </xf>
    <xf numFmtId="0" fontId="7" fillId="8" borderId="19" xfId="0" applyNumberFormat="1" applyFont="1" applyFill="1" applyBorder="1" applyAlignment="1">
      <alignment horizontal="left" vertical="center" wrapText="1"/>
    </xf>
    <xf numFmtId="0" fontId="28" fillId="2" borderId="16" xfId="0" applyNumberFormat="1" applyFont="1" applyFill="1" applyBorder="1" applyAlignment="1">
      <alignment horizontal="center" vertical="center"/>
    </xf>
    <xf numFmtId="0" fontId="42" fillId="0" borderId="26" xfId="0" applyFont="1" applyFill="1" applyBorder="1" applyAlignment="1">
      <alignment horizontal="left" vertical="center" wrapText="1"/>
    </xf>
    <xf numFmtId="0" fontId="0" fillId="8" borderId="21" xfId="0" applyNumberFormat="1" applyFont="1" applyFill="1" applyBorder="1" applyAlignment="1">
      <alignment horizontal="left" vertical="center" wrapText="1"/>
    </xf>
    <xf numFmtId="0" fontId="7" fillId="4" borderId="19" xfId="0" applyNumberFormat="1" applyFont="1" applyFill="1" applyBorder="1" applyAlignment="1">
      <alignment horizontal="left" vertical="center" wrapText="1"/>
    </xf>
    <xf numFmtId="0" fontId="35" fillId="2" borderId="16" xfId="0" applyFont="1" applyFill="1" applyBorder="1" applyAlignment="1">
      <alignment horizontal="left" vertical="center"/>
    </xf>
    <xf numFmtId="0" fontId="36" fillId="2" borderId="16" xfId="0" applyFont="1" applyFill="1" applyBorder="1" applyAlignment="1">
      <alignment horizontal="center" vertical="center" wrapText="1"/>
    </xf>
    <xf numFmtId="0" fontId="36" fillId="2" borderId="16" xfId="0" applyFont="1" applyFill="1" applyBorder="1" applyAlignment="1">
      <alignment horizontal="center" vertical="center"/>
    </xf>
    <xf numFmtId="0" fontId="0" fillId="4" borderId="21" xfId="0" applyNumberFormat="1" applyFont="1" applyFill="1" applyBorder="1" applyAlignment="1">
      <alignment horizontal="left" vertical="center" wrapText="1"/>
    </xf>
    <xf numFmtId="0" fontId="7" fillId="2" borderId="19" xfId="0" applyNumberFormat="1" applyFont="1" applyFill="1" applyBorder="1" applyAlignment="1">
      <alignment horizontal="left" vertical="center" wrapText="1"/>
    </xf>
    <xf numFmtId="0" fontId="43" fillId="2" borderId="16" xfId="0" applyNumberFormat="1" applyFont="1" applyFill="1" applyBorder="1" applyAlignment="1">
      <alignment horizontal="center" vertical="center" wrapText="1"/>
    </xf>
    <xf numFmtId="0" fontId="37" fillId="2" borderId="16" xfId="0" applyNumberFormat="1" applyFont="1" applyFill="1" applyBorder="1" applyAlignment="1">
      <alignment horizontal="center" vertical="center" wrapText="1"/>
    </xf>
    <xf numFmtId="0" fontId="38" fillId="2" borderId="0" xfId="0" applyNumberFormat="1" applyFont="1" applyFill="1" applyAlignment="1">
      <alignment vertical="center"/>
    </xf>
    <xf numFmtId="0" fontId="44" fillId="2" borderId="0" xfId="0" applyNumberFormat="1" applyFont="1" applyFill="1" applyAlignment="1">
      <alignment horizontal="center" vertical="center"/>
    </xf>
    <xf numFmtId="0" fontId="6" fillId="2" borderId="21" xfId="0" applyNumberFormat="1" applyFont="1" applyFill="1" applyBorder="1" applyAlignment="1">
      <alignment horizontal="left" vertical="center" wrapText="1"/>
    </xf>
    <xf numFmtId="0" fontId="35" fillId="22" borderId="16" xfId="0" applyNumberFormat="1" applyFont="1" applyFill="1" applyBorder="1" applyAlignment="1">
      <alignment horizontal="left" vertical="center"/>
    </xf>
    <xf numFmtId="0" fontId="36" fillId="22" borderId="16" xfId="0" applyNumberFormat="1" applyFont="1" applyFill="1" applyBorder="1" applyAlignment="1">
      <alignment horizontal="center" vertical="center" wrapText="1"/>
    </xf>
    <xf numFmtId="0" fontId="37" fillId="22" borderId="16" xfId="0" applyNumberFormat="1" applyFont="1" applyFill="1" applyBorder="1" applyAlignment="1">
      <alignment horizontal="center" vertical="center"/>
    </xf>
    <xf numFmtId="0" fontId="45" fillId="0" borderId="23" xfId="0" applyNumberFormat="1" applyFont="1" applyFill="1" applyBorder="1" applyAlignment="1">
      <alignment horizontal="left" vertical="center" wrapText="1"/>
    </xf>
    <xf numFmtId="0" fontId="19" fillId="4" borderId="19" xfId="0" applyNumberFormat="1" applyFont="1" applyFill="1" applyBorder="1" applyAlignment="1">
      <alignment horizontal="left" vertical="center" wrapText="1"/>
    </xf>
    <xf numFmtId="0" fontId="19" fillId="9" borderId="19" xfId="0" applyNumberFormat="1" applyFont="1" applyFill="1" applyBorder="1" applyAlignment="1">
      <alignment horizontal="left" vertical="center" wrapText="1"/>
    </xf>
    <xf numFmtId="0" fontId="46" fillId="2" borderId="16" xfId="0" applyNumberFormat="1" applyFont="1" applyFill="1" applyBorder="1" applyAlignment="1">
      <alignment horizontal="left" vertical="center"/>
    </xf>
    <xf numFmtId="0" fontId="34" fillId="0" borderId="27" xfId="0" applyNumberFormat="1" applyFont="1" applyFill="1" applyBorder="1" applyAlignment="1">
      <alignment horizontal="left" vertical="center" wrapText="1"/>
    </xf>
    <xf numFmtId="0" fontId="35" fillId="9" borderId="16" xfId="0" applyNumberFormat="1" applyFont="1" applyFill="1" applyBorder="1" applyAlignment="1">
      <alignment horizontal="left" vertical="center"/>
    </xf>
    <xf numFmtId="0" fontId="36" fillId="9" borderId="16" xfId="0" applyNumberFormat="1" applyFont="1" applyFill="1" applyBorder="1" applyAlignment="1">
      <alignment horizontal="center" vertical="center" wrapText="1"/>
    </xf>
    <xf numFmtId="0" fontId="0" fillId="4" borderId="19" xfId="0" applyNumberFormat="1" applyFont="1" applyFill="1" applyBorder="1" applyAlignment="1">
      <alignment horizontal="left" vertical="center" wrapText="1"/>
    </xf>
    <xf numFmtId="0" fontId="47" fillId="2" borderId="21" xfId="0" applyNumberFormat="1" applyFont="1" applyFill="1" applyBorder="1" applyAlignment="1">
      <alignment horizontal="left" vertical="center" wrapText="1"/>
    </xf>
    <xf numFmtId="0" fontId="34" fillId="2" borderId="19" xfId="0" applyNumberFormat="1" applyFont="1" applyFill="1" applyBorder="1" applyAlignment="1">
      <alignment horizontal="left" vertical="center" wrapText="1"/>
    </xf>
    <xf numFmtId="0" fontId="42" fillId="2" borderId="25" xfId="0" applyFont="1" applyFill="1" applyBorder="1" applyAlignment="1">
      <alignment horizontal="left" vertical="center" wrapText="1"/>
    </xf>
    <xf numFmtId="0" fontId="33" fillId="2" borderId="21" xfId="0" applyNumberFormat="1" applyFont="1" applyFill="1" applyBorder="1" applyAlignment="1">
      <alignment horizontal="left" vertical="center" wrapText="1"/>
    </xf>
    <xf numFmtId="0" fontId="7" fillId="7" borderId="19" xfId="0" applyNumberFormat="1" applyFont="1" applyFill="1" applyBorder="1" applyAlignment="1">
      <alignment horizontal="left" vertical="center" wrapText="1"/>
    </xf>
    <xf numFmtId="0" fontId="48" fillId="0" borderId="19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/>
    <xf numFmtId="0" fontId="46" fillId="2" borderId="21" xfId="0" applyNumberFormat="1" applyFont="1" applyFill="1" applyBorder="1" applyAlignment="1">
      <alignment horizontal="left" vertical="center" wrapText="1"/>
    </xf>
    <xf numFmtId="0" fontId="36" fillId="2" borderId="21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left" vertical="center" wrapText="1"/>
    </xf>
    <xf numFmtId="0" fontId="0" fillId="2" borderId="19" xfId="0" applyNumberFormat="1" applyFont="1" applyFill="1" applyBorder="1" applyAlignment="1">
      <alignment horizontal="left" vertical="center" wrapText="1"/>
    </xf>
    <xf numFmtId="0" fontId="42" fillId="0" borderId="0" xfId="0" applyFont="1"/>
    <xf numFmtId="0" fontId="34" fillId="0" borderId="21" xfId="0" applyNumberFormat="1" applyFont="1" applyFill="1" applyBorder="1" applyAlignment="1">
      <alignment horizontal="left" vertical="center" wrapText="1"/>
    </xf>
    <xf numFmtId="0" fontId="42" fillId="0" borderId="29" xfId="0" applyFont="1" applyFill="1" applyBorder="1" applyAlignment="1">
      <alignment horizontal="left" vertical="center" wrapText="1"/>
    </xf>
    <xf numFmtId="0" fontId="0" fillId="9" borderId="21" xfId="0" applyNumberFormat="1" applyFont="1" applyFill="1" applyBorder="1" applyAlignment="1">
      <alignment horizontal="left" vertical="center" wrapText="1"/>
    </xf>
    <xf numFmtId="0" fontId="35" fillId="2" borderId="17" xfId="0" applyNumberFormat="1" applyFont="1" applyFill="1" applyBorder="1" applyAlignment="1">
      <alignment horizontal="left" vertical="center" wrapText="1"/>
    </xf>
    <xf numFmtId="0" fontId="49" fillId="0" borderId="25" xfId="0" applyFont="1" applyFill="1" applyBorder="1" applyAlignment="1">
      <alignment wrapText="1"/>
    </xf>
    <xf numFmtId="0" fontId="7" fillId="25" borderId="19" xfId="0" applyNumberFormat="1" applyFont="1" applyFill="1" applyBorder="1" applyAlignment="1">
      <alignment horizontal="left" vertical="center" wrapText="1"/>
    </xf>
    <xf numFmtId="0" fontId="0" fillId="25" borderId="21" xfId="0" applyNumberFormat="1" applyFont="1" applyFill="1" applyBorder="1" applyAlignment="1">
      <alignment horizontal="left" vertical="center" wrapText="1"/>
    </xf>
    <xf numFmtId="0" fontId="35" fillId="28" borderId="16" xfId="0" applyNumberFormat="1" applyFont="1" applyFill="1" applyBorder="1" applyAlignment="1">
      <alignment horizontal="left" vertical="center"/>
    </xf>
    <xf numFmtId="0" fontId="36" fillId="28" borderId="16" xfId="0" applyNumberFormat="1" applyFont="1" applyFill="1" applyBorder="1" applyAlignment="1">
      <alignment horizontal="center" vertical="center" wrapText="1"/>
    </xf>
    <xf numFmtId="0" fontId="19" fillId="7" borderId="23" xfId="0" applyNumberFormat="1" applyFont="1" applyFill="1" applyBorder="1" applyAlignment="1">
      <alignment horizontal="left" vertical="center" wrapText="1"/>
    </xf>
    <xf numFmtId="0" fontId="50" fillId="7" borderId="21" xfId="0" applyNumberFormat="1" applyFont="1" applyFill="1" applyBorder="1" applyAlignment="1">
      <alignment horizontal="left" vertical="center" wrapText="1"/>
    </xf>
    <xf numFmtId="0" fontId="34" fillId="7" borderId="21" xfId="0" applyNumberFormat="1" applyFont="1" applyFill="1" applyBorder="1" applyAlignment="1">
      <alignment horizontal="left" vertical="center" wrapText="1"/>
    </xf>
    <xf numFmtId="0" fontId="49" fillId="0" borderId="26" xfId="0" applyFont="1" applyFill="1" applyBorder="1" applyAlignment="1">
      <alignment horizontal="left" vertical="center" wrapText="1"/>
    </xf>
    <xf numFmtId="0" fontId="11" fillId="0" borderId="19" xfId="0" applyNumberFormat="1" applyFont="1" applyFill="1" applyBorder="1" applyAlignment="1">
      <alignment horizontal="left" vertical="center" wrapText="1"/>
    </xf>
    <xf numFmtId="0" fontId="42" fillId="0" borderId="0" xfId="0" applyFont="1" applyAlignment="1">
      <alignment vertical="top" wrapText="1"/>
    </xf>
    <xf numFmtId="0" fontId="46" fillId="2" borderId="19" xfId="0" applyNumberFormat="1" applyFont="1" applyFill="1" applyBorder="1" applyAlignment="1">
      <alignment horizontal="left" vertical="center" wrapText="1"/>
    </xf>
    <xf numFmtId="0" fontId="12" fillId="2" borderId="19" xfId="0" applyNumberFormat="1" applyFont="1" applyFill="1" applyBorder="1" applyAlignment="1">
      <alignment horizontal="center" vertical="center" wrapText="1"/>
    </xf>
    <xf numFmtId="0" fontId="45" fillId="0" borderId="19" xfId="0" applyNumberFormat="1" applyFont="1" applyFill="1" applyBorder="1" applyAlignment="1">
      <alignment horizontal="left" vertical="center" wrapText="1"/>
    </xf>
    <xf numFmtId="0" fontId="19" fillId="0" borderId="21" xfId="0" applyNumberFormat="1" applyFont="1" applyFill="1" applyBorder="1" applyAlignment="1">
      <alignment horizontal="left" vertical="center" wrapText="1"/>
    </xf>
    <xf numFmtId="0" fontId="7" fillId="0" borderId="21" xfId="0" applyNumberFormat="1" applyFont="1" applyFill="1" applyBorder="1" applyAlignment="1">
      <alignment horizontal="left" vertical="center" wrapText="1"/>
    </xf>
    <xf numFmtId="0" fontId="7" fillId="0" borderId="30" xfId="0" applyNumberFormat="1" applyFont="1" applyFill="1" applyBorder="1" applyAlignment="1">
      <alignment horizontal="left" vertical="center" wrapText="1"/>
    </xf>
    <xf numFmtId="0" fontId="7" fillId="0" borderId="31" xfId="0" applyNumberFormat="1" applyFont="1" applyFill="1" applyBorder="1" applyAlignment="1">
      <alignment horizontal="left" vertical="center" wrapText="1"/>
    </xf>
    <xf numFmtId="0" fontId="33" fillId="0" borderId="31" xfId="0" applyNumberFormat="1" applyFont="1" applyFill="1" applyBorder="1" applyAlignment="1">
      <alignment horizontal="left" vertical="center" wrapText="1"/>
    </xf>
    <xf numFmtId="0" fontId="34" fillId="0" borderId="31" xfId="0" applyNumberFormat="1" applyFont="1" applyFill="1" applyBorder="1" applyAlignment="1">
      <alignment horizontal="left" vertical="center" wrapText="1"/>
    </xf>
    <xf numFmtId="0" fontId="0" fillId="0" borderId="31" xfId="0" applyNumberFormat="1" applyFont="1" applyFill="1" applyBorder="1" applyAlignment="1">
      <alignment horizontal="left" vertical="center" wrapText="1"/>
    </xf>
    <xf numFmtId="0" fontId="0" fillId="0" borderId="32" xfId="0" applyNumberFormat="1" applyFont="1" applyFill="1" applyBorder="1" applyAlignment="1">
      <alignment horizontal="left" vertical="center" wrapText="1"/>
    </xf>
    <xf numFmtId="0" fontId="7" fillId="0" borderId="33" xfId="0" applyNumberFormat="1" applyFont="1" applyFill="1" applyBorder="1" applyAlignment="1">
      <alignment horizontal="left" vertical="center" wrapText="1"/>
    </xf>
    <xf numFmtId="0" fontId="0" fillId="0" borderId="34" xfId="0" applyNumberFormat="1" applyFill="1" applyBorder="1" applyAlignment="1">
      <alignment horizontal="left" vertical="center" wrapText="1"/>
    </xf>
    <xf numFmtId="0" fontId="7" fillId="0" borderId="34" xfId="0" applyNumberFormat="1" applyFont="1" applyFill="1" applyBorder="1" applyAlignment="1">
      <alignment horizontal="left" vertical="center" wrapText="1"/>
    </xf>
    <xf numFmtId="0" fontId="0" fillId="0" borderId="0" xfId="0" applyNumberFormat="1" applyFill="1"/>
    <xf numFmtId="0" fontId="34" fillId="0" borderId="34" xfId="0" applyNumberFormat="1" applyFont="1" applyFill="1" applyBorder="1" applyAlignment="1">
      <alignment horizontal="left" vertical="center" wrapText="1"/>
    </xf>
    <xf numFmtId="0" fontId="33" fillId="0" borderId="34" xfId="0" applyNumberFormat="1" applyFont="1" applyFill="1" applyBorder="1" applyAlignment="1">
      <alignment horizontal="left" vertical="center" wrapText="1"/>
    </xf>
    <xf numFmtId="0" fontId="36" fillId="18" borderId="16" xfId="0" applyFont="1" applyFill="1" applyBorder="1" applyAlignment="1">
      <alignment horizontal="center" vertical="center" wrapText="1"/>
    </xf>
    <xf numFmtId="0" fontId="0" fillId="0" borderId="34" xfId="0" applyNumberFormat="1" applyFont="1" applyFill="1" applyBorder="1" applyAlignment="1">
      <alignment horizontal="left" vertical="center" wrapText="1"/>
    </xf>
    <xf numFmtId="0" fontId="0" fillId="0" borderId="35" xfId="0" applyNumberFormat="1" applyFont="1" applyFill="1" applyBorder="1" applyAlignment="1">
      <alignment horizontal="left" vertical="center" wrapText="1"/>
    </xf>
    <xf numFmtId="0" fontId="0" fillId="0" borderId="19" xfId="0" applyNumberFormat="1" applyFill="1" applyBorder="1" applyAlignment="1">
      <alignment horizontal="left" vertical="center" wrapText="1"/>
    </xf>
    <xf numFmtId="0" fontId="36" fillId="28" borderId="16" xfId="0" applyFont="1" applyFill="1" applyBorder="1" applyAlignment="1">
      <alignment horizontal="center" vertical="center" wrapText="1"/>
    </xf>
    <xf numFmtId="0" fontId="36" fillId="29" borderId="16" xfId="0" applyFon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left" vertical="center" wrapText="1"/>
    </xf>
    <xf numFmtId="0" fontId="0" fillId="0" borderId="31" xfId="0" applyNumberFormat="1" applyFill="1" applyBorder="1" applyAlignment="1">
      <alignment horizontal="left" vertical="center" wrapText="1"/>
    </xf>
    <xf numFmtId="0" fontId="7" fillId="0" borderId="36" xfId="0" applyNumberFormat="1" applyFont="1" applyFill="1" applyBorder="1" applyAlignment="1">
      <alignment horizontal="left" vertical="center" wrapText="1"/>
    </xf>
    <xf numFmtId="0" fontId="33" fillId="0" borderId="34" xfId="0" applyNumberFormat="1" applyFont="1" applyFill="1" applyBorder="1" applyAlignment="1">
      <alignment vertical="center"/>
    </xf>
    <xf numFmtId="0" fontId="51" fillId="0" borderId="19" xfId="0" applyNumberFormat="1" applyFont="1" applyFill="1" applyBorder="1" applyAlignment="1">
      <alignment horizontal="left" vertical="center" wrapText="1"/>
    </xf>
    <xf numFmtId="0" fontId="0" fillId="0" borderId="37" xfId="0" applyNumberFormat="1" applyFill="1" applyBorder="1" applyAlignment="1">
      <alignment horizontal="left" vertical="center" wrapText="1"/>
    </xf>
    <xf numFmtId="0" fontId="33" fillId="0" borderId="37" xfId="0" applyNumberFormat="1" applyFont="1" applyFill="1" applyBorder="1" applyAlignment="1">
      <alignment vertical="center"/>
    </xf>
    <xf numFmtId="0" fontId="0" fillId="0" borderId="37" xfId="0" applyNumberFormat="1" applyFont="1" applyFill="1" applyBorder="1" applyAlignment="1">
      <alignment horizontal="left" vertical="center" wrapText="1"/>
    </xf>
    <xf numFmtId="0" fontId="0" fillId="0" borderId="38" xfId="0" applyNumberFormat="1" applyFont="1" applyFill="1" applyBorder="1" applyAlignment="1">
      <alignment horizontal="left" vertical="center" wrapText="1"/>
    </xf>
    <xf numFmtId="0" fontId="35" fillId="0" borderId="16" xfId="0" applyNumberFormat="1" applyFont="1" applyFill="1" applyBorder="1" applyAlignment="1">
      <alignment horizontal="left" vertical="center"/>
    </xf>
    <xf numFmtId="0" fontId="36" fillId="0" borderId="16" xfId="0" applyNumberFormat="1" applyFont="1" applyFill="1" applyBorder="1" applyAlignment="1">
      <alignment horizontal="center" vertical="center" wrapText="1"/>
    </xf>
    <xf numFmtId="0" fontId="0" fillId="0" borderId="16" xfId="0" applyNumberFormat="1" applyFont="1" applyFill="1" applyBorder="1" applyAlignment="1">
      <alignment horizontal="center" vertical="center"/>
    </xf>
    <xf numFmtId="0" fontId="0" fillId="0" borderId="39" xfId="0" applyNumberFormat="1" applyFont="1" applyFill="1" applyBorder="1" applyAlignment="1">
      <alignment horizontal="center" vertical="center"/>
    </xf>
    <xf numFmtId="0" fontId="7" fillId="0" borderId="40" xfId="0" applyNumberFormat="1" applyFont="1" applyFill="1" applyBorder="1" applyAlignment="1">
      <alignment horizontal="left" vertical="center" wrapText="1"/>
    </xf>
    <xf numFmtId="0" fontId="0" fillId="0" borderId="41" xfId="0" applyNumberFormat="1" applyFill="1" applyBorder="1" applyAlignment="1">
      <alignment horizontal="left" vertical="center" wrapText="1"/>
    </xf>
    <xf numFmtId="0" fontId="33" fillId="0" borderId="41" xfId="0" applyNumberFormat="1" applyFont="1" applyFill="1" applyBorder="1" applyAlignment="1">
      <alignment vertical="center"/>
    </xf>
    <xf numFmtId="0" fontId="35" fillId="0" borderId="42" xfId="0" applyNumberFormat="1" applyFont="1" applyFill="1" applyBorder="1" applyAlignment="1">
      <alignment horizontal="left" vertical="center"/>
    </xf>
    <xf numFmtId="0" fontId="36" fillId="0" borderId="42" xfId="0" applyNumberFormat="1" applyFont="1" applyFill="1" applyBorder="1" applyAlignment="1">
      <alignment horizontal="center" vertical="center" wrapText="1"/>
    </xf>
    <xf numFmtId="0" fontId="0" fillId="0" borderId="42" xfId="0" applyNumberFormat="1" applyFont="1" applyFill="1" applyBorder="1" applyAlignment="1">
      <alignment horizontal="center" vertical="center"/>
    </xf>
    <xf numFmtId="0" fontId="0" fillId="0" borderId="43" xfId="0" applyNumberFormat="1" applyFont="1" applyFill="1" applyBorder="1" applyAlignment="1">
      <alignment horizontal="center" vertical="center"/>
    </xf>
    <xf numFmtId="0" fontId="14" fillId="7" borderId="0" xfId="0" applyNumberFormat="1" applyFont="1" applyFill="1"/>
    <xf numFmtId="0" fontId="33" fillId="7" borderId="34" xfId="0" applyNumberFormat="1" applyFont="1" applyFill="1" applyBorder="1" applyAlignment="1">
      <alignment horizontal="left" vertical="center" wrapText="1"/>
    </xf>
    <xf numFmtId="0" fontId="14" fillId="7" borderId="34" xfId="0" applyNumberFormat="1" applyFont="1" applyFill="1" applyBorder="1" applyAlignment="1">
      <alignment horizontal="left" vertical="center" wrapText="1"/>
    </xf>
    <xf numFmtId="0" fontId="33" fillId="7" borderId="34" xfId="0" applyNumberFormat="1" applyFont="1" applyFill="1" applyBorder="1" applyAlignment="1">
      <alignment vertical="center"/>
    </xf>
    <xf numFmtId="0" fontId="52" fillId="7" borderId="34" xfId="0" applyNumberFormat="1" applyFont="1" applyFill="1" applyBorder="1" applyAlignment="1">
      <alignment horizontal="left" vertical="center" wrapText="1"/>
    </xf>
    <xf numFmtId="0" fontId="52" fillId="7" borderId="34" xfId="0" applyNumberFormat="1" applyFont="1" applyFill="1" applyBorder="1" applyAlignment="1">
      <alignment horizontal="center" vertical="center" wrapText="1"/>
    </xf>
    <xf numFmtId="0" fontId="7" fillId="7" borderId="34" xfId="0" applyNumberFormat="1" applyFont="1" applyFill="1" applyBorder="1" applyAlignment="1">
      <alignment vertical="top"/>
    </xf>
    <xf numFmtId="0" fontId="7" fillId="7" borderId="34" xfId="0" applyNumberFormat="1" applyFont="1" applyFill="1" applyBorder="1" applyAlignment="1">
      <alignment horizontal="left" vertical="center" wrapText="1"/>
    </xf>
    <xf numFmtId="0" fontId="7" fillId="7" borderId="35" xfId="0" applyNumberFormat="1" applyFont="1" applyFill="1" applyBorder="1" applyAlignment="1">
      <alignment horizontal="left" vertical="center" wrapText="1"/>
    </xf>
    <xf numFmtId="0" fontId="14" fillId="0" borderId="0" xfId="0" applyFont="1" applyFill="1"/>
    <xf numFmtId="0" fontId="51" fillId="28" borderId="19" xfId="0" applyNumberFormat="1" applyFont="1" applyFill="1" applyBorder="1" applyAlignment="1">
      <alignment horizontal="left" vertical="center" wrapText="1"/>
    </xf>
    <xf numFmtId="0" fontId="34" fillId="28" borderId="19" xfId="0" applyNumberFormat="1" applyFont="1" applyFill="1" applyBorder="1" applyAlignment="1">
      <alignment horizontal="left" vertical="center" wrapText="1"/>
    </xf>
    <xf numFmtId="0" fontId="0" fillId="28" borderId="37" xfId="0" applyNumberFormat="1" applyFill="1" applyBorder="1" applyAlignment="1">
      <alignment horizontal="left" vertical="center" wrapText="1"/>
    </xf>
    <xf numFmtId="0" fontId="33" fillId="28" borderId="37" xfId="0" applyNumberFormat="1" applyFont="1" applyFill="1" applyBorder="1" applyAlignment="1">
      <alignment vertical="center"/>
    </xf>
    <xf numFmtId="0" fontId="0" fillId="28" borderId="37" xfId="0" applyNumberFormat="1" applyFont="1" applyFill="1" applyBorder="1" applyAlignment="1">
      <alignment horizontal="left" vertical="center" wrapText="1"/>
    </xf>
    <xf numFmtId="0" fontId="0" fillId="28" borderId="38" xfId="0" applyNumberFormat="1" applyFont="1" applyFill="1" applyBorder="1" applyAlignment="1">
      <alignment horizontal="left" vertical="center" wrapText="1"/>
    </xf>
    <xf numFmtId="0" fontId="12" fillId="0" borderId="16" xfId="0" applyNumberFormat="1" applyFont="1" applyFill="1" applyBorder="1" applyAlignment="1">
      <alignment horizontal="center" vertical="center"/>
    </xf>
    <xf numFmtId="0" fontId="12" fillId="0" borderId="39" xfId="0" applyNumberFormat="1" applyFont="1" applyFill="1" applyBorder="1" applyAlignment="1">
      <alignment horizontal="center" vertical="center"/>
    </xf>
    <xf numFmtId="0" fontId="33" fillId="0" borderId="19" xfId="0" applyNumberFormat="1" applyFont="1" applyFill="1" applyBorder="1" applyAlignment="1">
      <alignment vertical="center"/>
    </xf>
    <xf numFmtId="0" fontId="7" fillId="0" borderId="44" xfId="0" applyNumberFormat="1" applyFont="1" applyFill="1" applyBorder="1" applyAlignment="1">
      <alignment horizontal="left" vertical="center" wrapText="1"/>
    </xf>
    <xf numFmtId="0" fontId="0" fillId="30" borderId="5" xfId="0" applyNumberFormat="1" applyFill="1" applyBorder="1"/>
    <xf numFmtId="0" fontId="34" fillId="30" borderId="6" xfId="0" applyNumberFormat="1" applyFont="1" applyFill="1" applyBorder="1" applyAlignment="1">
      <alignment horizontal="left" vertical="center" wrapText="1"/>
    </xf>
    <xf numFmtId="0" fontId="0" fillId="30" borderId="6" xfId="0" applyNumberFormat="1" applyFill="1" applyBorder="1" applyAlignment="1">
      <alignment horizontal="left" vertical="center" wrapText="1"/>
    </xf>
    <xf numFmtId="0" fontId="0" fillId="30" borderId="6" xfId="0" applyNumberFormat="1" applyFont="1" applyFill="1" applyBorder="1" applyAlignment="1">
      <alignment horizontal="left" vertical="center" wrapText="1"/>
    </xf>
    <xf numFmtId="0" fontId="0" fillId="30" borderId="7" xfId="0" applyNumberFormat="1" applyFont="1" applyFill="1" applyBorder="1" applyAlignment="1">
      <alignment horizontal="left" vertical="center" wrapText="1"/>
    </xf>
    <xf numFmtId="0" fontId="11" fillId="7" borderId="45" xfId="0" applyNumberFormat="1" applyFont="1" applyFill="1" applyBorder="1" applyAlignment="1">
      <alignment vertical="top"/>
    </xf>
    <xf numFmtId="0" fontId="34" fillId="0" borderId="37" xfId="0" applyNumberFormat="1" applyFont="1" applyFill="1" applyBorder="1" applyAlignment="1">
      <alignment horizontal="left" vertical="center" wrapText="1"/>
    </xf>
    <xf numFmtId="0" fontId="7" fillId="0" borderId="37" xfId="0" applyNumberFormat="1" applyFont="1" applyFill="1" applyBorder="1" applyAlignment="1">
      <alignment horizontal="left" vertical="center" wrapText="1"/>
    </xf>
    <xf numFmtId="0" fontId="33" fillId="0" borderId="37" xfId="0" applyNumberFormat="1" applyFont="1" applyFill="1" applyBorder="1" applyAlignment="1">
      <alignment horizontal="left" vertical="center" wrapText="1"/>
    </xf>
    <xf numFmtId="0" fontId="35" fillId="7" borderId="16" xfId="0" applyFont="1" applyFill="1" applyBorder="1" applyAlignment="1">
      <alignment horizontal="left" vertical="center"/>
    </xf>
    <xf numFmtId="0" fontId="36" fillId="7" borderId="16" xfId="0" applyFont="1" applyFill="1" applyBorder="1" applyAlignment="1">
      <alignment horizontal="center" vertical="center" wrapText="1"/>
    </xf>
    <xf numFmtId="0" fontId="11" fillId="0" borderId="37" xfId="0" applyNumberFormat="1" applyFont="1" applyFill="1" applyBorder="1" applyAlignment="1">
      <alignment vertical="top"/>
    </xf>
    <xf numFmtId="0" fontId="0" fillId="0" borderId="38" xfId="0" applyNumberFormat="1" applyFont="1" applyFill="1" applyBorder="1" applyAlignment="1">
      <alignment vertical="top"/>
    </xf>
    <xf numFmtId="0" fontId="34" fillId="0" borderId="18" xfId="0" applyNumberFormat="1" applyFont="1" applyFill="1" applyBorder="1" applyAlignment="1">
      <alignment horizontal="left" vertical="center" wrapText="1"/>
    </xf>
    <xf numFmtId="0" fontId="51" fillId="0" borderId="20" xfId="0" applyNumberFormat="1" applyFont="1" applyFill="1" applyBorder="1" applyAlignment="1">
      <alignment horizontal="left" vertical="center" wrapText="1"/>
    </xf>
    <xf numFmtId="0" fontId="34" fillId="0" borderId="44" xfId="0" applyNumberFormat="1" applyFont="1" applyFill="1" applyBorder="1" applyAlignment="1">
      <alignment horizontal="left" vertical="center" wrapText="1"/>
    </xf>
    <xf numFmtId="0" fontId="51" fillId="0" borderId="21" xfId="0" applyNumberFormat="1" applyFont="1" applyFill="1" applyBorder="1" applyAlignment="1">
      <alignment horizontal="left" vertical="center" wrapText="1"/>
    </xf>
    <xf numFmtId="0" fontId="51" fillId="0" borderId="22" xfId="0" applyNumberFormat="1" applyFont="1" applyFill="1" applyBorder="1" applyAlignment="1">
      <alignment horizontal="left" vertical="center" wrapText="1"/>
    </xf>
    <xf numFmtId="0" fontId="51" fillId="31" borderId="46" xfId="0" applyNumberFormat="1" applyFont="1" applyFill="1" applyBorder="1" applyAlignment="1">
      <alignment horizontal="left" vertical="center" wrapText="1"/>
    </xf>
    <xf numFmtId="0" fontId="34" fillId="31" borderId="47" xfId="0" applyNumberFormat="1" applyFont="1" applyFill="1" applyBorder="1" applyAlignment="1">
      <alignment horizontal="left" vertical="center" wrapText="1"/>
    </xf>
    <xf numFmtId="0" fontId="51" fillId="31" borderId="47" xfId="0" applyNumberFormat="1" applyFont="1" applyFill="1" applyBorder="1" applyAlignment="1">
      <alignment horizontal="left" vertical="center" wrapText="1"/>
    </xf>
    <xf numFmtId="0" fontId="0" fillId="31" borderId="48" xfId="0" applyNumberFormat="1" applyFont="1" applyFill="1" applyBorder="1"/>
    <xf numFmtId="0" fontId="51" fillId="31" borderId="49" xfId="0" applyNumberFormat="1" applyFont="1" applyFill="1" applyBorder="1" applyAlignment="1">
      <alignment horizontal="left" vertical="center" wrapText="1"/>
    </xf>
    <xf numFmtId="0" fontId="34" fillId="31" borderId="16" xfId="0" applyNumberFormat="1" applyFont="1" applyFill="1" applyBorder="1" applyAlignment="1">
      <alignment horizontal="left" vertical="center" wrapText="1"/>
    </xf>
    <xf numFmtId="0" fontId="51" fillId="31" borderId="16" xfId="0" applyNumberFormat="1" applyFont="1" applyFill="1" applyBorder="1" applyAlignment="1">
      <alignment horizontal="left" vertical="center" wrapText="1"/>
    </xf>
    <xf numFmtId="0" fontId="0" fillId="31" borderId="39" xfId="0" applyNumberFormat="1" applyFont="1" applyFill="1" applyBorder="1"/>
    <xf numFmtId="0" fontId="51" fillId="31" borderId="50" xfId="0" applyNumberFormat="1" applyFont="1" applyFill="1" applyBorder="1" applyAlignment="1">
      <alignment horizontal="left" vertical="center" wrapText="1"/>
    </xf>
    <xf numFmtId="0" fontId="34" fillId="31" borderId="17" xfId="0" applyNumberFormat="1" applyFont="1" applyFill="1" applyBorder="1" applyAlignment="1">
      <alignment horizontal="left" vertical="center" wrapText="1"/>
    </xf>
    <xf numFmtId="0" fontId="7" fillId="31" borderId="17" xfId="0" applyNumberFormat="1" applyFont="1" applyFill="1" applyBorder="1" applyAlignment="1">
      <alignment horizontal="left" vertical="center" wrapText="1"/>
    </xf>
    <xf numFmtId="0" fontId="33" fillId="31" borderId="17" xfId="0" applyNumberFormat="1" applyFont="1" applyFill="1" applyBorder="1" applyAlignment="1">
      <alignment horizontal="left" vertical="center" wrapText="1"/>
    </xf>
    <xf numFmtId="0" fontId="35" fillId="31" borderId="17" xfId="0" applyNumberFormat="1" applyFont="1" applyFill="1" applyBorder="1" applyAlignment="1">
      <alignment horizontal="left" vertical="center"/>
    </xf>
    <xf numFmtId="0" fontId="36" fillId="31" borderId="17" xfId="0" applyNumberFormat="1" applyFont="1" applyFill="1" applyBorder="1" applyAlignment="1">
      <alignment horizontal="center" vertical="center"/>
    </xf>
    <xf numFmtId="0" fontId="56" fillId="31" borderId="17" xfId="0" applyNumberFormat="1" applyFont="1" applyFill="1" applyBorder="1" applyAlignment="1">
      <alignment vertical="top" wrapText="1"/>
    </xf>
    <xf numFmtId="0" fontId="7" fillId="31" borderId="17" xfId="0" applyNumberFormat="1" applyFont="1" applyFill="1" applyBorder="1" applyAlignment="1">
      <alignment vertical="center"/>
    </xf>
    <xf numFmtId="0" fontId="0" fillId="31" borderId="51" xfId="0" applyNumberFormat="1" applyFont="1" applyFill="1" applyBorder="1"/>
    <xf numFmtId="0" fontId="11" fillId="7" borderId="46" xfId="0" applyNumberFormat="1" applyFont="1" applyFill="1" applyBorder="1"/>
    <xf numFmtId="0" fontId="34" fillId="0" borderId="47" xfId="0" applyNumberFormat="1" applyFont="1" applyFill="1" applyBorder="1" applyAlignment="1">
      <alignment horizontal="left" vertical="center" wrapText="1"/>
    </xf>
    <xf numFmtId="0" fontId="7" fillId="0" borderId="47" xfId="0" applyNumberFormat="1" applyFont="1" applyFill="1" applyBorder="1" applyAlignment="1">
      <alignment horizontal="left" vertical="center" wrapText="1"/>
    </xf>
    <xf numFmtId="0" fontId="33" fillId="0" borderId="47" xfId="0" applyNumberFormat="1" applyFont="1" applyFill="1" applyBorder="1" applyAlignment="1">
      <alignment horizontal="left" vertical="center" wrapText="1"/>
    </xf>
    <xf numFmtId="0" fontId="35" fillId="2" borderId="47" xfId="0" applyFont="1" applyFill="1" applyBorder="1" applyAlignment="1">
      <alignment vertical="center"/>
    </xf>
    <xf numFmtId="0" fontId="36" fillId="2" borderId="47" xfId="0" applyFont="1" applyFill="1" applyBorder="1" applyAlignment="1">
      <alignment horizontal="center" vertical="center" wrapText="1"/>
    </xf>
    <xf numFmtId="0" fontId="0" fillId="0" borderId="47" xfId="0" applyNumberFormat="1" applyFont="1" applyFill="1" applyBorder="1" applyAlignment="1">
      <alignment horizontal="left" vertical="center" wrapText="1"/>
    </xf>
    <xf numFmtId="0" fontId="0" fillId="0" borderId="47" xfId="0" applyNumberFormat="1" applyFont="1" applyFill="1" applyBorder="1" applyAlignment="1"/>
    <xf numFmtId="0" fontId="0" fillId="0" borderId="48" xfId="0" applyNumberFormat="1" applyFont="1" applyFill="1" applyBorder="1" applyAlignment="1">
      <alignment vertical="top"/>
    </xf>
    <xf numFmtId="0" fontId="0" fillId="0" borderId="49" xfId="0" applyNumberFormat="1" applyFill="1" applyBorder="1"/>
    <xf numFmtId="0" fontId="34" fillId="0" borderId="16" xfId="0" applyNumberFormat="1" applyFont="1" applyFill="1" applyBorder="1" applyAlignment="1">
      <alignment horizontal="left" vertical="center" wrapText="1"/>
    </xf>
    <xf numFmtId="0" fontId="7" fillId="0" borderId="16" xfId="0" applyNumberFormat="1" applyFont="1" applyFill="1" applyBorder="1" applyAlignment="1">
      <alignment horizontal="left" vertical="center" wrapText="1"/>
    </xf>
    <xf numFmtId="0" fontId="33" fillId="0" borderId="16" xfId="0" applyNumberFormat="1" applyFont="1" applyFill="1" applyBorder="1" applyAlignment="1">
      <alignment horizontal="left" vertical="center" wrapText="1"/>
    </xf>
    <xf numFmtId="0" fontId="52" fillId="0" borderId="16" xfId="0" applyNumberFormat="1" applyFont="1" applyFill="1" applyBorder="1" applyAlignment="1">
      <alignment vertical="center"/>
    </xf>
    <xf numFmtId="0" fontId="57" fillId="0" borderId="16" xfId="0" applyNumberFormat="1" applyFont="1" applyFill="1" applyBorder="1" applyAlignment="1">
      <alignment horizontal="left" vertical="top"/>
    </xf>
    <xf numFmtId="0" fontId="57" fillId="0" borderId="16" xfId="0" applyNumberFormat="1" applyFont="1" applyFill="1" applyBorder="1" applyAlignment="1">
      <alignment vertical="top"/>
    </xf>
    <xf numFmtId="0" fontId="0" fillId="0" borderId="16" xfId="0" applyNumberFormat="1" applyFont="1" applyFill="1" applyBorder="1" applyAlignment="1">
      <alignment horizontal="left" vertical="center" wrapText="1"/>
    </xf>
    <xf numFmtId="0" fontId="7" fillId="0" borderId="16" xfId="0" applyNumberFormat="1" applyFont="1" applyFill="1" applyBorder="1" applyAlignment="1">
      <alignment horizontal="left" vertical="top"/>
    </xf>
    <xf numFmtId="0" fontId="0" fillId="0" borderId="39" xfId="0" applyNumberFormat="1" applyFont="1" applyFill="1" applyBorder="1" applyAlignment="1">
      <alignment vertical="top"/>
    </xf>
    <xf numFmtId="0" fontId="0" fillId="0" borderId="16" xfId="0" applyNumberFormat="1" applyFill="1" applyBorder="1"/>
    <xf numFmtId="0" fontId="58" fillId="0" borderId="16" xfId="0" applyNumberFormat="1" applyFont="1" applyFill="1" applyBorder="1" applyAlignment="1">
      <alignment horizontal="left" vertical="center"/>
    </xf>
    <xf numFmtId="0" fontId="59" fillId="8" borderId="16" xfId="0" applyNumberFormat="1" applyFont="1" applyFill="1" applyBorder="1" applyAlignment="1">
      <alignment horizontal="left" vertical="center" wrapText="1"/>
    </xf>
    <xf numFmtId="0" fontId="53" fillId="0" borderId="16" xfId="0" applyNumberFormat="1" applyFont="1" applyFill="1" applyBorder="1" applyAlignment="1">
      <alignment horizontal="left" vertical="top"/>
    </xf>
    <xf numFmtId="0" fontId="36" fillId="0" borderId="16" xfId="0" applyNumberFormat="1" applyFont="1" applyFill="1" applyBorder="1" applyAlignment="1">
      <alignment horizontal="center" vertical="center"/>
    </xf>
    <xf numFmtId="0" fontId="35" fillId="28" borderId="16" xfId="0" applyFont="1" applyFill="1" applyBorder="1" applyAlignment="1">
      <alignment horizontal="left" vertical="center"/>
    </xf>
    <xf numFmtId="0" fontId="38" fillId="2" borderId="16" xfId="0" applyFont="1" applyFill="1" applyBorder="1" applyAlignment="1">
      <alignment horizontal="left" vertical="center"/>
    </xf>
    <xf numFmtId="0" fontId="37" fillId="2" borderId="16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vertical="center"/>
    </xf>
    <xf numFmtId="0" fontId="11" fillId="0" borderId="44" xfId="0" applyNumberFormat="1" applyFont="1" applyFill="1" applyBorder="1"/>
    <xf numFmtId="0" fontId="60" fillId="0" borderId="21" xfId="0" applyNumberFormat="1" applyFont="1" applyFill="1" applyBorder="1" applyAlignment="1">
      <alignment horizontal="left" vertical="center" wrapText="1"/>
    </xf>
    <xf numFmtId="0" fontId="36" fillId="0" borderId="21" xfId="0" applyNumberFormat="1" applyFont="1" applyFill="1" applyBorder="1" applyAlignment="1">
      <alignment horizontal="center" vertical="center" wrapText="1"/>
    </xf>
    <xf numFmtId="0" fontId="53" fillId="0" borderId="16" xfId="0" applyNumberFormat="1" applyFont="1" applyFill="1" applyBorder="1" applyAlignment="1">
      <alignment horizontal="left" vertical="center" wrapText="1"/>
    </xf>
    <xf numFmtId="0" fontId="7" fillId="0" borderId="21" xfId="0" applyNumberFormat="1" applyFont="1" applyFill="1" applyBorder="1" applyAlignment="1">
      <alignment horizontal="center" vertical="center"/>
    </xf>
    <xf numFmtId="0" fontId="0" fillId="0" borderId="22" xfId="0" applyNumberFormat="1" applyFont="1" applyFill="1" applyBorder="1" applyAlignment="1">
      <alignment horizontal="center" vertical="center"/>
    </xf>
    <xf numFmtId="0" fontId="0" fillId="0" borderId="44" xfId="0" applyNumberFormat="1" applyFont="1" applyFill="1" applyBorder="1"/>
    <xf numFmtId="0" fontId="52" fillId="0" borderId="21" xfId="0" applyNumberFormat="1" applyFont="1" applyFill="1" applyBorder="1" applyAlignment="1">
      <alignment vertical="center"/>
    </xf>
    <xf numFmtId="0" fontId="57" fillId="0" borderId="21" xfId="0" applyNumberFormat="1" applyFont="1" applyFill="1" applyBorder="1" applyAlignment="1">
      <alignment horizontal="left" vertical="top"/>
    </xf>
    <xf numFmtId="0" fontId="57" fillId="0" borderId="21" xfId="0" applyNumberFormat="1" applyFont="1" applyFill="1" applyBorder="1" applyAlignment="1">
      <alignment vertical="top"/>
    </xf>
    <xf numFmtId="0" fontId="7" fillId="0" borderId="21" xfId="0" applyNumberFormat="1" applyFont="1" applyFill="1" applyBorder="1" applyAlignment="1">
      <alignment horizontal="left" vertical="top"/>
    </xf>
    <xf numFmtId="0" fontId="0" fillId="0" borderId="22" xfId="0" applyNumberFormat="1" applyFont="1" applyFill="1" applyBorder="1" applyAlignment="1">
      <alignment vertical="top"/>
    </xf>
    <xf numFmtId="0" fontId="34" fillId="0" borderId="17" xfId="0" applyNumberFormat="1" applyFont="1" applyFill="1" applyBorder="1" applyAlignment="1">
      <alignment horizontal="left" vertical="center" wrapText="1"/>
    </xf>
    <xf numFmtId="0" fontId="7" fillId="0" borderId="17" xfId="0" applyNumberFormat="1" applyFont="1" applyFill="1" applyBorder="1" applyAlignment="1">
      <alignment horizontal="left" vertical="center" wrapText="1"/>
    </xf>
    <xf numFmtId="0" fontId="33" fillId="0" borderId="17" xfId="0" applyNumberFormat="1" applyFont="1" applyFill="1" applyBorder="1" applyAlignment="1">
      <alignment horizontal="left" vertical="center" wrapText="1"/>
    </xf>
    <xf numFmtId="0" fontId="0" fillId="0" borderId="17" xfId="0" applyNumberFormat="1" applyFill="1" applyBorder="1"/>
    <xf numFmtId="0" fontId="0" fillId="0" borderId="51" xfId="0" applyNumberFormat="1" applyFill="1" applyBorder="1"/>
    <xf numFmtId="0" fontId="51" fillId="30" borderId="5" xfId="0" applyNumberFormat="1" applyFont="1" applyFill="1" applyBorder="1" applyAlignment="1">
      <alignment horizontal="left" vertical="center" wrapText="1"/>
    </xf>
    <xf numFmtId="0" fontId="7" fillId="30" borderId="6" xfId="0" applyNumberFormat="1" applyFont="1" applyFill="1" applyBorder="1" applyAlignment="1">
      <alignment horizontal="left" vertical="center" wrapText="1"/>
    </xf>
    <xf numFmtId="0" fontId="33" fillId="30" borderId="6" xfId="0" applyNumberFormat="1" applyFont="1" applyFill="1" applyBorder="1" applyAlignment="1">
      <alignment horizontal="left" vertical="center" wrapText="1"/>
    </xf>
    <xf numFmtId="0" fontId="0" fillId="30" borderId="6" xfId="0" applyNumberFormat="1" applyFill="1" applyBorder="1"/>
    <xf numFmtId="0" fontId="56" fillId="30" borderId="6" xfId="0" applyNumberFormat="1" applyFont="1" applyFill="1" applyBorder="1" applyAlignment="1">
      <alignment vertical="top" wrapText="1"/>
    </xf>
    <xf numFmtId="0" fontId="7" fillId="30" borderId="6" xfId="0" applyNumberFormat="1" applyFont="1" applyFill="1" applyBorder="1" applyAlignment="1">
      <alignment vertical="center"/>
    </xf>
    <xf numFmtId="0" fontId="0" fillId="30" borderId="7" xfId="0" applyNumberFormat="1" applyFill="1" applyBorder="1"/>
    <xf numFmtId="0" fontId="11" fillId="7" borderId="40" xfId="0" applyNumberFormat="1" applyFont="1" applyFill="1" applyBorder="1"/>
    <xf numFmtId="0" fontId="34" fillId="0" borderId="41" xfId="0" applyNumberFormat="1" applyFont="1" applyFill="1" applyBorder="1" applyAlignment="1">
      <alignment horizontal="left" vertical="center" wrapText="1"/>
    </xf>
    <xf numFmtId="0" fontId="61" fillId="0" borderId="41" xfId="0" applyNumberFormat="1" applyFont="1" applyFill="1" applyBorder="1" applyAlignment="1">
      <alignment horizontal="left" vertical="center" wrapText="1"/>
    </xf>
    <xf numFmtId="0" fontId="50" fillId="0" borderId="41" xfId="0" applyNumberFormat="1" applyFont="1" applyFill="1" applyBorder="1" applyAlignment="1">
      <alignment horizontal="left" vertical="center" wrapText="1"/>
    </xf>
    <xf numFmtId="0" fontId="35" fillId="0" borderId="52" xfId="0" applyNumberFormat="1" applyFont="1" applyFill="1" applyBorder="1" applyAlignment="1">
      <alignment horizontal="left" vertical="center"/>
    </xf>
    <xf numFmtId="0" fontId="36" fillId="0" borderId="52" xfId="0" applyNumberFormat="1" applyFont="1" applyFill="1" applyBorder="1" applyAlignment="1">
      <alignment horizontal="center" vertical="center" wrapText="1"/>
    </xf>
    <xf numFmtId="0" fontId="7" fillId="0" borderId="41" xfId="0" applyNumberFormat="1" applyFont="1" applyFill="1" applyBorder="1" applyAlignment="1">
      <alignment horizontal="center" vertical="center" wrapText="1"/>
    </xf>
    <xf numFmtId="0" fontId="7" fillId="0" borderId="53" xfId="0" applyNumberFormat="1" applyFont="1" applyFill="1" applyBorder="1" applyAlignment="1">
      <alignment horizontal="center" vertical="center" wrapText="1"/>
    </xf>
    <xf numFmtId="0" fontId="11" fillId="7" borderId="33" xfId="0" applyNumberFormat="1" applyFont="1" applyFill="1" applyBorder="1"/>
    <xf numFmtId="0" fontId="35" fillId="2" borderId="54" xfId="0" applyFont="1" applyFill="1" applyBorder="1" applyAlignment="1">
      <alignment vertical="center"/>
    </xf>
    <xf numFmtId="0" fontId="37" fillId="2" borderId="55" xfId="0" applyFont="1" applyFill="1" applyBorder="1" applyAlignment="1">
      <alignment horizontal="center" vertical="center"/>
    </xf>
    <xf numFmtId="0" fontId="0" fillId="0" borderId="34" xfId="0" applyNumberFormat="1" applyFont="1" applyFill="1" applyBorder="1"/>
    <xf numFmtId="0" fontId="7" fillId="0" borderId="34" xfId="0" applyNumberFormat="1" applyFont="1" applyFill="1" applyBorder="1" applyAlignment="1">
      <alignment horizontal="left" vertical="top"/>
    </xf>
    <xf numFmtId="0" fontId="0" fillId="0" borderId="35" xfId="0" applyNumberFormat="1" applyFont="1" applyFill="1" applyBorder="1" applyAlignment="1">
      <alignment vertical="top"/>
    </xf>
    <xf numFmtId="0" fontId="0" fillId="0" borderId="18" xfId="0" applyNumberFormat="1" applyFont="1" applyFill="1" applyBorder="1"/>
    <xf numFmtId="0" fontId="50" fillId="0" borderId="19" xfId="0" applyNumberFormat="1" applyFont="1" applyFill="1" applyBorder="1" applyAlignment="1">
      <alignment horizontal="left" vertical="center" wrapText="1"/>
    </xf>
    <xf numFmtId="0" fontId="52" fillId="0" borderId="19" xfId="0" applyNumberFormat="1" applyFont="1" applyFill="1" applyBorder="1" applyAlignment="1">
      <alignment vertical="center"/>
    </xf>
    <xf numFmtId="0" fontId="57" fillId="0" borderId="19" xfId="0" applyNumberFormat="1" applyFont="1" applyFill="1" applyBorder="1" applyAlignment="1">
      <alignment horizontal="left" vertical="top"/>
    </xf>
    <xf numFmtId="0" fontId="57" fillId="0" borderId="19" xfId="0" applyNumberFormat="1" applyFont="1" applyFill="1" applyBorder="1" applyAlignment="1">
      <alignment vertical="top"/>
    </xf>
    <xf numFmtId="0" fontId="0" fillId="0" borderId="28" xfId="0" applyNumberFormat="1" applyFont="1" applyFill="1" applyBorder="1" applyAlignment="1"/>
    <xf numFmtId="0" fontId="7" fillId="0" borderId="19" xfId="0" applyNumberFormat="1" applyFont="1" applyFill="1" applyBorder="1" applyAlignment="1">
      <alignment horizontal="left" vertical="top"/>
    </xf>
    <xf numFmtId="0" fontId="0" fillId="0" borderId="20" xfId="0" applyNumberFormat="1" applyFont="1" applyFill="1" applyBorder="1" applyAlignment="1">
      <alignment vertical="top"/>
    </xf>
    <xf numFmtId="0" fontId="34" fillId="7" borderId="37" xfId="0" applyNumberFormat="1" applyFont="1" applyFill="1" applyBorder="1" applyAlignment="1">
      <alignment horizontal="left" vertical="center" wrapText="1"/>
    </xf>
    <xf numFmtId="0" fontId="0" fillId="0" borderId="23" xfId="0" applyNumberFormat="1" applyFont="1" applyFill="1" applyBorder="1" applyAlignment="1"/>
    <xf numFmtId="0" fontId="34" fillId="8" borderId="19" xfId="0" applyNumberFormat="1" applyFont="1" applyFill="1" applyBorder="1" applyAlignment="1">
      <alignment horizontal="left" vertical="center" wrapText="1"/>
    </xf>
    <xf numFmtId="0" fontId="0" fillId="0" borderId="30" xfId="0" applyNumberFormat="1" applyFont="1" applyFill="1" applyBorder="1"/>
    <xf numFmtId="0" fontId="52" fillId="0" borderId="31" xfId="0" applyNumberFormat="1" applyFont="1" applyFill="1" applyBorder="1" applyAlignment="1">
      <alignment vertical="center"/>
    </xf>
    <xf numFmtId="0" fontId="57" fillId="0" borderId="31" xfId="0" applyNumberFormat="1" applyFont="1" applyFill="1" applyBorder="1" applyAlignment="1">
      <alignment horizontal="left" vertical="top"/>
    </xf>
    <xf numFmtId="0" fontId="57" fillId="0" borderId="31" xfId="0" applyNumberFormat="1" applyFont="1" applyFill="1" applyBorder="1" applyAlignment="1">
      <alignment vertical="top"/>
    </xf>
    <xf numFmtId="0" fontId="0" fillId="0" borderId="56" xfId="0" applyNumberFormat="1" applyFont="1" applyFill="1" applyBorder="1" applyAlignment="1"/>
    <xf numFmtId="0" fontId="7" fillId="0" borderId="31" xfId="0" applyNumberFormat="1" applyFont="1" applyFill="1" applyBorder="1" applyAlignment="1">
      <alignment horizontal="left" vertical="top"/>
    </xf>
    <xf numFmtId="0" fontId="0" fillId="0" borderId="32" xfId="0" applyNumberFormat="1" applyFont="1" applyFill="1" applyBorder="1" applyAlignment="1">
      <alignment vertical="top"/>
    </xf>
    <xf numFmtId="0" fontId="62" fillId="7" borderId="57" xfId="0" applyFont="1" applyFill="1" applyBorder="1" applyAlignment="1">
      <alignment horizontal="left" vertical="center"/>
    </xf>
    <xf numFmtId="0" fontId="63" fillId="7" borderId="57" xfId="0" applyFont="1" applyFill="1" applyBorder="1" applyAlignment="1">
      <alignment horizontal="center" vertical="center"/>
    </xf>
    <xf numFmtId="176" fontId="7" fillId="0" borderId="34" xfId="0" applyNumberFormat="1" applyFont="1" applyFill="1" applyBorder="1" applyAlignment="1">
      <alignment horizontal="left" vertical="top"/>
    </xf>
    <xf numFmtId="0" fontId="0" fillId="0" borderId="35" xfId="0" applyNumberFormat="1" applyFont="1" applyFill="1" applyBorder="1"/>
    <xf numFmtId="0" fontId="11" fillId="0" borderId="18" xfId="0" applyNumberFormat="1" applyFont="1" applyFill="1" applyBorder="1"/>
    <xf numFmtId="0" fontId="62" fillId="2" borderId="16" xfId="0" applyFont="1" applyFill="1" applyBorder="1" applyAlignment="1">
      <alignment horizontal="left" vertical="center"/>
    </xf>
    <xf numFmtId="0" fontId="63" fillId="2" borderId="16" xfId="0" applyFont="1" applyFill="1" applyBorder="1" applyAlignment="1">
      <alignment horizontal="center" vertical="center" wrapText="1"/>
    </xf>
    <xf numFmtId="0" fontId="0" fillId="0" borderId="19" xfId="0" applyNumberFormat="1" applyFont="1" applyFill="1" applyBorder="1" applyAlignment="1">
      <alignment horizontal="center" vertical="center"/>
    </xf>
    <xf numFmtId="176" fontId="7" fillId="0" borderId="19" xfId="0" applyNumberFormat="1" applyFont="1" applyFill="1" applyBorder="1" applyAlignment="1">
      <alignment horizontal="center" vertical="center"/>
    </xf>
    <xf numFmtId="0" fontId="0" fillId="0" borderId="20" xfId="0" applyNumberFormat="1" applyFont="1" applyFill="1" applyBorder="1" applyAlignment="1">
      <alignment horizontal="center" vertical="center"/>
    </xf>
    <xf numFmtId="0" fontId="62" fillId="7" borderId="16" xfId="0" applyFont="1" applyFill="1" applyBorder="1" applyAlignment="1">
      <alignment horizontal="left" vertical="center"/>
    </xf>
    <xf numFmtId="0" fontId="64" fillId="7" borderId="58" xfId="0" applyFont="1" applyFill="1" applyBorder="1" applyAlignment="1">
      <alignment horizontal="center" vertical="center"/>
    </xf>
    <xf numFmtId="0" fontId="64" fillId="7" borderId="16" xfId="0" applyFont="1" applyFill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center" vertical="center"/>
    </xf>
    <xf numFmtId="176" fontId="7" fillId="0" borderId="31" xfId="0" applyNumberFormat="1" applyFont="1" applyFill="1" applyBorder="1" applyAlignment="1">
      <alignment horizontal="left" vertical="top"/>
    </xf>
    <xf numFmtId="0" fontId="64" fillId="2" borderId="58" xfId="0" applyFont="1" applyFill="1" applyBorder="1" applyAlignment="1">
      <alignment horizontal="center" vertical="center"/>
    </xf>
    <xf numFmtId="0" fontId="11" fillId="0" borderId="30" xfId="0" applyNumberFormat="1" applyFont="1" applyFill="1" applyBorder="1"/>
    <xf numFmtId="0" fontId="52" fillId="0" borderId="31" xfId="0" applyNumberFormat="1" applyFont="1" applyFill="1" applyBorder="1" applyAlignment="1">
      <alignment horizontal="left" vertical="center"/>
    </xf>
    <xf numFmtId="0" fontId="0" fillId="0" borderId="31" xfId="0" applyNumberFormat="1" applyFont="1" applyFill="1" applyBorder="1"/>
    <xf numFmtId="0" fontId="0" fillId="0" borderId="32" xfId="0" applyNumberFormat="1" applyFont="1" applyFill="1" applyBorder="1"/>
    <xf numFmtId="0" fontId="19" fillId="0" borderId="59" xfId="0" applyNumberFormat="1" applyFont="1" applyFill="1" applyBorder="1" applyAlignment="1">
      <alignment wrapText="1"/>
    </xf>
    <xf numFmtId="0" fontId="65" fillId="7" borderId="16" xfId="0" applyFont="1" applyFill="1" applyBorder="1" applyAlignment="1">
      <alignment horizontal="left" vertical="center"/>
    </xf>
    <xf numFmtId="0" fontId="66" fillId="7" borderId="16" xfId="0" applyFont="1" applyFill="1" applyBorder="1" applyAlignment="1">
      <alignment horizontal="center" vertical="center"/>
    </xf>
    <xf numFmtId="0" fontId="19" fillId="0" borderId="34" xfId="0" applyNumberFormat="1" applyFont="1" applyFill="1" applyBorder="1" applyAlignment="1">
      <alignment horizontal="left" vertical="center" wrapText="1"/>
    </xf>
    <xf numFmtId="0" fontId="28" fillId="0" borderId="18" xfId="0" applyNumberFormat="1" applyFont="1" applyFill="1" applyBorder="1"/>
    <xf numFmtId="0" fontId="52" fillId="0" borderId="19" xfId="0" applyNumberFormat="1" applyFont="1" applyFill="1" applyBorder="1" applyAlignment="1">
      <alignment horizontal="left" vertical="center"/>
    </xf>
    <xf numFmtId="0" fontId="0" fillId="0" borderId="20" xfId="0" applyNumberFormat="1" applyFont="1" applyFill="1" applyBorder="1"/>
    <xf numFmtId="0" fontId="28" fillId="0" borderId="44" xfId="0" applyNumberFormat="1" applyFont="1" applyFill="1" applyBorder="1"/>
    <xf numFmtId="0" fontId="52" fillId="0" borderId="21" xfId="0" applyNumberFormat="1" applyFont="1" applyFill="1" applyBorder="1" applyAlignment="1">
      <alignment horizontal="left" vertical="center"/>
    </xf>
    <xf numFmtId="0" fontId="0" fillId="0" borderId="22" xfId="0" applyNumberFormat="1" applyFont="1" applyFill="1" applyBorder="1"/>
    <xf numFmtId="0" fontId="67" fillId="7" borderId="36" xfId="0" applyNumberFormat="1" applyFont="1" applyFill="1" applyBorder="1"/>
    <xf numFmtId="0" fontId="34" fillId="0" borderId="60" xfId="0" applyNumberFormat="1" applyFont="1" applyFill="1" applyBorder="1" applyAlignment="1">
      <alignment horizontal="left" vertical="center" wrapText="1"/>
    </xf>
    <xf numFmtId="0" fontId="7" fillId="0" borderId="60" xfId="0" applyNumberFormat="1" applyFont="1" applyFill="1" applyBorder="1" applyAlignment="1">
      <alignment horizontal="left" vertical="center" wrapText="1"/>
    </xf>
    <xf numFmtId="0" fontId="33" fillId="0" borderId="60" xfId="0" applyNumberFormat="1" applyFont="1" applyFill="1" applyBorder="1" applyAlignment="1">
      <alignment horizontal="left" vertical="center" wrapText="1"/>
    </xf>
    <xf numFmtId="0" fontId="65" fillId="2" borderId="57" xfId="0" applyFont="1" applyFill="1" applyBorder="1" applyAlignment="1">
      <alignment horizontal="left" vertical="center"/>
    </xf>
    <xf numFmtId="0" fontId="57" fillId="2" borderId="60" xfId="0" applyNumberFormat="1" applyFont="1" applyFill="1" applyBorder="1" applyAlignment="1">
      <alignment horizontal="center" vertical="center"/>
    </xf>
    <xf numFmtId="0" fontId="19" fillId="0" borderId="60" xfId="0" applyNumberFormat="1" applyFont="1" applyFill="1" applyBorder="1" applyAlignment="1">
      <alignment horizontal="left" vertical="center" wrapText="1"/>
    </xf>
    <xf numFmtId="0" fontId="7" fillId="0" borderId="60" xfId="0" applyNumberFormat="1" applyFont="1" applyFill="1" applyBorder="1" applyAlignment="1">
      <alignment horizontal="left" vertical="top"/>
    </xf>
    <xf numFmtId="0" fontId="0" fillId="0" borderId="61" xfId="0" applyNumberFormat="1" applyFont="1" applyFill="1" applyBorder="1"/>
    <xf numFmtId="0" fontId="0" fillId="0" borderId="44" xfId="0" applyNumberFormat="1" applyFill="1" applyBorder="1"/>
    <xf numFmtId="0" fontId="0" fillId="0" borderId="21" xfId="0" applyNumberFormat="1" applyFont="1" applyFill="1" applyBorder="1"/>
    <xf numFmtId="0" fontId="7" fillId="0" borderId="21" xfId="0" applyNumberFormat="1" applyFont="1" applyFill="1" applyBorder="1"/>
    <xf numFmtId="0" fontId="0" fillId="0" borderId="30" xfId="0" applyNumberFormat="1" applyFill="1" applyBorder="1"/>
    <xf numFmtId="0" fontId="0" fillId="0" borderId="31" xfId="0" applyNumberFormat="1" applyFill="1" applyBorder="1"/>
    <xf numFmtId="0" fontId="0" fillId="0" borderId="31" xfId="0" applyNumberFormat="1" applyFill="1" applyBorder="1" applyAlignment="1">
      <alignment horizontal="left"/>
    </xf>
    <xf numFmtId="0" fontId="34" fillId="2" borderId="21" xfId="0" applyNumberFormat="1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25" borderId="20" xfId="0" applyNumberFormat="1" applyFont="1" applyFill="1" applyBorder="1" applyAlignment="1">
      <alignment horizontal="left" vertical="center" wrapText="1"/>
    </xf>
    <xf numFmtId="0" fontId="0" fillId="4" borderId="20" xfId="0" applyNumberFormat="1" applyFont="1" applyFill="1" applyBorder="1" applyAlignment="1">
      <alignment horizontal="left" vertical="center" wrapText="1"/>
    </xf>
    <xf numFmtId="0" fontId="29" fillId="8" borderId="11" xfId="0" applyNumberFormat="1" applyFont="1" applyFill="1" applyBorder="1" applyAlignment="1">
      <alignment horizontal="center" vertical="center"/>
    </xf>
    <xf numFmtId="0" fontId="29" fillId="8" borderId="9" xfId="0" applyNumberFormat="1" applyFont="1" applyFill="1" applyBorder="1" applyAlignment="1">
      <alignment horizontal="center" vertical="center"/>
    </xf>
    <xf numFmtId="0" fontId="29" fillId="8" borderId="12" xfId="0" applyNumberFormat="1" applyFont="1" applyFill="1" applyBorder="1" applyAlignment="1">
      <alignment horizontal="center" vertical="center"/>
    </xf>
    <xf numFmtId="0" fontId="29" fillId="7" borderId="13" xfId="0" applyNumberFormat="1" applyFont="1" applyFill="1" applyBorder="1" applyAlignment="1">
      <alignment horizontal="center" vertical="center"/>
    </xf>
    <xf numFmtId="0" fontId="29" fillId="7" borderId="14" xfId="0" applyNumberFormat="1" applyFont="1" applyFill="1" applyBorder="1" applyAlignment="1">
      <alignment horizontal="center" vertical="center"/>
    </xf>
    <xf numFmtId="0" fontId="29" fillId="7" borderId="1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5">
    <cellStyle name="Normal 10" xfId="1"/>
    <cellStyle name="Normal 100" xfId="2"/>
    <cellStyle name="Normal 14" xfId="3"/>
    <cellStyle name="Normal 37" xfId="4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theme" Target="theme/theme1.xml"/><Relationship Id="rId67" Type="http://schemas.openxmlformats.org/officeDocument/2006/relationships/styles" Target="styles.xml"/><Relationship Id="rId68" Type="http://schemas.openxmlformats.org/officeDocument/2006/relationships/sharedStrings" Target="sharedStrings.xml"/><Relationship Id="rId69" Type="http://schemas.openxmlformats.org/officeDocument/2006/relationships/calcChain" Target="calcChain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revisionHeaders" Target="revisions/revisionHeaders.xml"/><Relationship Id="rId71" Type="http://schemas.openxmlformats.org/officeDocument/2006/relationships/usernames" Target="revisions/userName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A43FF17-5B19-3F49-A6BA-FEC180A3546E}" diskRevisions="1" revisionId="4" version="3" keepChangeHistory="0" preserveHistory="0">
  <header guid="{9A43FF17-5B19-3F49-A6BA-FEC180A3546E}" dateTime="2017-05-26T17:27:30" maxSheetId="66" userName="Sean Lu" r:id="rId3" minRId="2" maxRId="4">
    <sheetIdMap count="6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  <sheetId val="29"/>
      <sheetId val="30"/>
      <sheetId val="31"/>
      <sheetId val="32"/>
      <sheetId val="33"/>
      <sheetId val="34"/>
      <sheetId val="35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7"/>
      <sheetId val="48"/>
      <sheetId val="49"/>
      <sheetId val="50"/>
      <sheetId val="51"/>
      <sheetId val="52"/>
      <sheetId val="53"/>
      <sheetId val="54"/>
      <sheetId val="55"/>
      <sheetId val="56"/>
      <sheetId val="57"/>
      <sheetId val="58"/>
      <sheetId val="59"/>
      <sheetId val="60"/>
      <sheetId val="61"/>
      <sheetId val="62"/>
      <sheetId val="63"/>
      <sheetId val="64"/>
      <sheetId val="65"/>
    </sheetIdMap>
  </header>
</header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C26" t="inlineStr">
      <is>
        <t>17NT2</t>
      </is>
    </oc>
    <nc r="C26" t="inlineStr">
      <is>
        <t>7NT2</t>
        <phoneticPr fontId="0" type="noConversion"/>
      </is>
    </nc>
  </rcc>
  <rcv guid="{23EF6D9B-A14E-2740-8D04-8096A56BF976}" action="delete"/>
  <rdn rId="0" localSheetId="1" customView="1" name="Z_23EF6D9B_A14E_2740_8D04_8096A56BF976_.wvu.FilterData" hidden="1" oldHidden="1">
    <formula>GUIDE!$G$1:$G$181</formula>
    <oldFormula>GUIDE!$G$1:$G$181</oldFormula>
  </rdn>
  <rcv guid="{23EF6D9B-A14E-2740-8D04-8096A56BF976}" action="add"/>
  <rsnm rId="4" sheetId="26" oldName="[0527.xlsx]NT#17" newName="[0527.xlsx]NT#7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9A43FF17-5B19-3F49-A6BA-FEC180A3546E}" name="Sean Lu" id="-417946768" dateTime="2017-05-26T17:26:5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2"/>
  <sheetViews>
    <sheetView topLeftCell="A24" zoomScale="80" zoomScaleNormal="70" zoomScalePageLayoutView="70" workbookViewId="0">
      <selection activeCell="D30" sqref="D30"/>
    </sheetView>
  </sheetViews>
  <sheetFormatPr baseColWidth="10" defaultColWidth="8.83203125" defaultRowHeight="45" customHeight="1" x14ac:dyDescent="0"/>
  <cols>
    <col min="1" max="1" width="21.33203125" style="379" customWidth="1"/>
    <col min="2" max="2" width="28" style="379" customWidth="1"/>
    <col min="3" max="3" width="24.5" style="379" customWidth="1"/>
    <col min="4" max="4" width="90.5" style="379" customWidth="1"/>
    <col min="5" max="5" width="9.5" style="379" customWidth="1"/>
    <col min="6" max="6" width="25" style="379" customWidth="1"/>
    <col min="7" max="7" width="6.5" style="379" customWidth="1"/>
    <col min="8" max="8" width="25.5" style="379" customWidth="1"/>
    <col min="9" max="9" width="58.5" style="344" customWidth="1"/>
    <col min="10" max="10" width="39.83203125" style="344" customWidth="1"/>
    <col min="11" max="11" width="56" style="344" customWidth="1"/>
    <col min="12" max="16384" width="8.83203125" style="272"/>
  </cols>
  <sheetData>
    <row r="1" spans="1:15" ht="56.25" customHeight="1">
      <c r="A1" s="596" t="s">
        <v>2845</v>
      </c>
      <c r="B1" s="597"/>
      <c r="C1" s="597"/>
      <c r="D1" s="597"/>
      <c r="E1" s="597"/>
      <c r="F1" s="597"/>
      <c r="G1" s="597"/>
      <c r="H1" s="597"/>
      <c r="I1" s="597"/>
      <c r="J1" s="597"/>
      <c r="K1" s="598"/>
    </row>
    <row r="2" spans="1:15" ht="62.25" customHeight="1" thickBot="1">
      <c r="A2" s="599" t="s">
        <v>2846</v>
      </c>
      <c r="B2" s="600"/>
      <c r="C2" s="600"/>
      <c r="D2" s="600"/>
      <c r="E2" s="600"/>
      <c r="F2" s="600"/>
      <c r="G2" s="600"/>
      <c r="H2" s="600"/>
      <c r="I2" s="600"/>
      <c r="J2" s="600"/>
      <c r="K2" s="601"/>
    </row>
    <row r="3" spans="1:15" s="275" customFormat="1" ht="45" customHeight="1">
      <c r="A3" s="273" t="s">
        <v>2847</v>
      </c>
      <c r="B3" s="273" t="s">
        <v>2848</v>
      </c>
      <c r="C3" s="273" t="s">
        <v>2849</v>
      </c>
      <c r="D3" s="273" t="s">
        <v>2850</v>
      </c>
      <c r="E3" s="273" t="s">
        <v>2851</v>
      </c>
      <c r="F3" s="273" t="s">
        <v>2852</v>
      </c>
      <c r="G3" s="273" t="s">
        <v>2853</v>
      </c>
      <c r="H3" s="273" t="s">
        <v>2854</v>
      </c>
      <c r="I3" s="274" t="s">
        <v>3252</v>
      </c>
      <c r="J3" s="274" t="s">
        <v>2855</v>
      </c>
      <c r="K3" s="274" t="s">
        <v>3253</v>
      </c>
    </row>
    <row r="4" spans="1:15" ht="45" customHeight="1">
      <c r="A4" s="276" t="s">
        <v>2856</v>
      </c>
      <c r="B4" s="277">
        <v>53</v>
      </c>
      <c r="C4" s="278" t="s">
        <v>2857</v>
      </c>
      <c r="D4" s="279"/>
      <c r="E4" s="280">
        <v>2</v>
      </c>
      <c r="F4" s="281" t="s">
        <v>2858</v>
      </c>
      <c r="G4" s="282" t="s">
        <v>152</v>
      </c>
      <c r="H4" s="283" t="s">
        <v>2859</v>
      </c>
      <c r="I4" s="284" t="s">
        <v>2860</v>
      </c>
      <c r="J4" s="285" t="s">
        <v>2861</v>
      </c>
      <c r="K4" s="593" t="s">
        <v>3254</v>
      </c>
    </row>
    <row r="5" spans="1:15" ht="45" customHeight="1">
      <c r="A5" s="276" t="s">
        <v>2856</v>
      </c>
      <c r="B5" s="287">
        <v>53</v>
      </c>
      <c r="C5" s="288" t="s">
        <v>2862</v>
      </c>
      <c r="D5" s="279"/>
      <c r="E5" s="280">
        <v>2</v>
      </c>
      <c r="F5" s="281" t="s">
        <v>2863</v>
      </c>
      <c r="G5" s="283" t="s">
        <v>114</v>
      </c>
      <c r="H5" s="283" t="s">
        <v>2864</v>
      </c>
      <c r="I5" s="284" t="s">
        <v>2865</v>
      </c>
      <c r="J5" s="284"/>
      <c r="K5" s="286"/>
    </row>
    <row r="6" spans="1:15" ht="45" customHeight="1">
      <c r="A6" s="276" t="s">
        <v>2856</v>
      </c>
      <c r="B6" s="287">
        <v>53</v>
      </c>
      <c r="C6" s="288" t="s">
        <v>2866</v>
      </c>
      <c r="D6" s="279"/>
      <c r="E6" s="280">
        <v>2</v>
      </c>
      <c r="F6" s="289" t="s">
        <v>2867</v>
      </c>
      <c r="G6" s="283" t="s">
        <v>152</v>
      </c>
      <c r="H6" s="283" t="s">
        <v>2868</v>
      </c>
      <c r="I6" s="284" t="s">
        <v>2869</v>
      </c>
      <c r="J6" s="284"/>
      <c r="K6" s="286"/>
    </row>
    <row r="7" spans="1:15" ht="45" customHeight="1">
      <c r="A7" s="276" t="s">
        <v>2856</v>
      </c>
      <c r="B7" s="287" t="s">
        <v>2870</v>
      </c>
      <c r="C7" s="290" t="s">
        <v>2871</v>
      </c>
      <c r="D7" s="291" t="s">
        <v>2872</v>
      </c>
      <c r="E7" s="280">
        <v>2</v>
      </c>
      <c r="F7" s="292" t="s">
        <v>2873</v>
      </c>
      <c r="G7" s="293" t="s">
        <v>152</v>
      </c>
      <c r="H7" s="283" t="s">
        <v>2874</v>
      </c>
      <c r="I7" s="294" t="s">
        <v>2875</v>
      </c>
      <c r="J7" s="295" t="s">
        <v>2876</v>
      </c>
      <c r="K7" s="286"/>
      <c r="M7" s="296"/>
      <c r="N7" s="296"/>
      <c r="O7" s="296"/>
    </row>
    <row r="8" spans="1:15" ht="45" customHeight="1">
      <c r="A8" s="276" t="s">
        <v>2856</v>
      </c>
      <c r="B8" s="287">
        <v>50</v>
      </c>
      <c r="C8" s="288" t="s">
        <v>2877</v>
      </c>
      <c r="D8" s="291" t="s">
        <v>2872</v>
      </c>
      <c r="E8" s="280">
        <v>2</v>
      </c>
      <c r="F8" s="281" t="s">
        <v>2878</v>
      </c>
      <c r="G8" s="283" t="s">
        <v>114</v>
      </c>
      <c r="H8" s="283" t="s">
        <v>2879</v>
      </c>
      <c r="I8" s="297" t="s">
        <v>2880</v>
      </c>
      <c r="J8" s="298"/>
      <c r="K8" s="299"/>
    </row>
    <row r="9" spans="1:15" ht="45" customHeight="1" thickBot="1">
      <c r="A9" s="276" t="s">
        <v>2856</v>
      </c>
      <c r="B9" s="287">
        <v>53</v>
      </c>
      <c r="C9" s="300" t="s">
        <v>2881</v>
      </c>
      <c r="D9" s="301"/>
      <c r="E9" s="280">
        <v>2</v>
      </c>
      <c r="F9" s="292" t="s">
        <v>2882</v>
      </c>
      <c r="G9" s="293" t="s">
        <v>152</v>
      </c>
      <c r="H9" s="293" t="s">
        <v>2883</v>
      </c>
      <c r="I9" s="297" t="s">
        <v>2884</v>
      </c>
      <c r="J9" s="298"/>
      <c r="K9" s="299"/>
    </row>
    <row r="10" spans="1:15" ht="45" customHeight="1" thickBot="1">
      <c r="A10" s="276" t="s">
        <v>2856</v>
      </c>
      <c r="B10" s="287">
        <v>51</v>
      </c>
      <c r="C10" s="302" t="s">
        <v>2885</v>
      </c>
      <c r="D10" s="301"/>
      <c r="E10" s="280">
        <v>2</v>
      </c>
      <c r="F10" s="303" t="s">
        <v>2886</v>
      </c>
      <c r="G10" s="304" t="s">
        <v>152</v>
      </c>
      <c r="H10" s="304" t="s">
        <v>2887</v>
      </c>
      <c r="I10" s="305" t="s">
        <v>2888</v>
      </c>
      <c r="J10" s="298"/>
      <c r="K10" s="299"/>
    </row>
    <row r="11" spans="1:15" ht="45" customHeight="1" thickBot="1">
      <c r="A11" s="276" t="s">
        <v>2856</v>
      </c>
      <c r="B11" s="277">
        <v>55</v>
      </c>
      <c r="C11" s="302" t="s">
        <v>2889</v>
      </c>
      <c r="D11" s="279"/>
      <c r="E11" s="280">
        <v>2</v>
      </c>
      <c r="F11" s="306" t="s">
        <v>2890</v>
      </c>
      <c r="G11" s="293" t="s">
        <v>152</v>
      </c>
      <c r="H11" s="283" t="s">
        <v>2891</v>
      </c>
      <c r="I11" s="307" t="s">
        <v>2892</v>
      </c>
      <c r="J11" s="285" t="s">
        <v>2893</v>
      </c>
      <c r="K11" s="593" t="s">
        <v>3254</v>
      </c>
    </row>
    <row r="12" spans="1:15" ht="45" customHeight="1" thickBot="1">
      <c r="A12" s="276" t="s">
        <v>2856</v>
      </c>
      <c r="B12" s="277">
        <v>55</v>
      </c>
      <c r="C12" s="302" t="s">
        <v>2894</v>
      </c>
      <c r="D12" s="308"/>
      <c r="E12" s="280">
        <v>2</v>
      </c>
      <c r="F12" s="309" t="s">
        <v>2895</v>
      </c>
      <c r="G12" s="310" t="s">
        <v>114</v>
      </c>
      <c r="H12" s="310" t="s">
        <v>2896</v>
      </c>
      <c r="I12" s="307" t="s">
        <v>2897</v>
      </c>
      <c r="J12" s="285" t="s">
        <v>2893</v>
      </c>
      <c r="K12" s="593" t="s">
        <v>3254</v>
      </c>
    </row>
    <row r="13" spans="1:15" ht="45" customHeight="1" thickBot="1">
      <c r="A13" s="276" t="s">
        <v>2856</v>
      </c>
      <c r="B13" s="277">
        <v>55</v>
      </c>
      <c r="C13" s="300" t="s">
        <v>2898</v>
      </c>
      <c r="D13" s="308"/>
      <c r="E13" s="280">
        <v>2</v>
      </c>
      <c r="F13" s="292" t="s">
        <v>2899</v>
      </c>
      <c r="G13" s="293" t="s">
        <v>152</v>
      </c>
      <c r="H13" s="293" t="s">
        <v>2900</v>
      </c>
      <c r="I13" s="307" t="s">
        <v>2901</v>
      </c>
      <c r="J13" s="285" t="s">
        <v>2902</v>
      </c>
      <c r="K13" s="593" t="s">
        <v>3254</v>
      </c>
    </row>
    <row r="14" spans="1:15" ht="45" customHeight="1" thickBot="1">
      <c r="A14" s="276" t="s">
        <v>2856</v>
      </c>
      <c r="B14" s="311">
        <v>55</v>
      </c>
      <c r="C14" s="300" t="s">
        <v>2903</v>
      </c>
      <c r="D14" s="308"/>
      <c r="E14" s="280">
        <v>2</v>
      </c>
      <c r="F14" s="281" t="s">
        <v>2904</v>
      </c>
      <c r="G14" s="312" t="s">
        <v>85</v>
      </c>
      <c r="H14" s="283" t="s">
        <v>2905</v>
      </c>
      <c r="I14" s="313" t="s">
        <v>2906</v>
      </c>
      <c r="J14" s="314" t="s">
        <v>2907</v>
      </c>
      <c r="K14" s="594" t="s">
        <v>3255</v>
      </c>
    </row>
    <row r="15" spans="1:15" ht="45" customHeight="1" thickBot="1">
      <c r="A15" s="276" t="s">
        <v>2856</v>
      </c>
      <c r="B15" s="315">
        <v>55</v>
      </c>
      <c r="C15" s="300" t="s">
        <v>2908</v>
      </c>
      <c r="D15" s="308"/>
      <c r="E15" s="280">
        <v>2</v>
      </c>
      <c r="F15" s="316" t="s">
        <v>2909</v>
      </c>
      <c r="G15" s="317" t="s">
        <v>152</v>
      </c>
      <c r="H15" s="318" t="s">
        <v>2910</v>
      </c>
      <c r="I15" s="307" t="s">
        <v>2911</v>
      </c>
      <c r="J15" s="319" t="s">
        <v>2912</v>
      </c>
      <c r="K15" s="595" t="s">
        <v>3256</v>
      </c>
    </row>
    <row r="16" spans="1:15" ht="45" customHeight="1" thickBot="1">
      <c r="A16" s="276" t="s">
        <v>2856</v>
      </c>
      <c r="B16" s="320">
        <v>52</v>
      </c>
      <c r="C16" s="300" t="s">
        <v>2913</v>
      </c>
      <c r="D16" s="308"/>
      <c r="E16" s="280">
        <v>2</v>
      </c>
      <c r="F16" s="306" t="s">
        <v>2914</v>
      </c>
      <c r="G16" s="321" t="s">
        <v>152</v>
      </c>
      <c r="H16" s="322" t="s">
        <v>2915</v>
      </c>
      <c r="I16" s="313" t="s">
        <v>2916</v>
      </c>
      <c r="J16" s="298"/>
      <c r="K16" s="299"/>
    </row>
    <row r="17" spans="1:11" ht="45" customHeight="1" thickBot="1">
      <c r="A17" s="276" t="s">
        <v>2856</v>
      </c>
      <c r="B17" s="287">
        <v>55</v>
      </c>
      <c r="C17" s="300" t="s">
        <v>2917</v>
      </c>
      <c r="D17" s="301"/>
      <c r="E17" s="280">
        <v>2</v>
      </c>
      <c r="F17" s="323" t="s">
        <v>2918</v>
      </c>
      <c r="G17" s="321" t="s">
        <v>152</v>
      </c>
      <c r="H17" s="324" t="s">
        <v>2919</v>
      </c>
      <c r="I17" s="307" t="s">
        <v>2920</v>
      </c>
      <c r="J17" s="325" t="s">
        <v>2921</v>
      </c>
      <c r="K17" s="299"/>
    </row>
    <row r="18" spans="1:11" ht="45" customHeight="1" thickBot="1">
      <c r="A18" s="276" t="s">
        <v>2856</v>
      </c>
      <c r="B18" s="287">
        <v>50</v>
      </c>
      <c r="C18" s="300" t="s">
        <v>2922</v>
      </c>
      <c r="D18" s="301"/>
      <c r="E18" s="280">
        <v>2</v>
      </c>
      <c r="F18" s="281" t="s">
        <v>2923</v>
      </c>
      <c r="G18" s="283" t="s">
        <v>152</v>
      </c>
      <c r="H18" s="283" t="s">
        <v>2924</v>
      </c>
      <c r="I18" s="313" t="s">
        <v>2925</v>
      </c>
      <c r="J18" s="298"/>
      <c r="K18" s="299"/>
    </row>
    <row r="19" spans="1:11" ht="45" customHeight="1" thickBot="1">
      <c r="A19" s="276" t="s">
        <v>2856</v>
      </c>
      <c r="B19" s="287">
        <v>42</v>
      </c>
      <c r="C19" s="300" t="s">
        <v>2926</v>
      </c>
      <c r="D19" s="301"/>
      <c r="E19" s="280">
        <v>2</v>
      </c>
      <c r="F19" s="326" t="s">
        <v>2927</v>
      </c>
      <c r="G19" s="327" t="s">
        <v>97</v>
      </c>
      <c r="H19" s="328" t="s">
        <v>2928</v>
      </c>
      <c r="I19" s="307" t="s">
        <v>2911</v>
      </c>
      <c r="J19" s="298"/>
      <c r="K19" s="299"/>
    </row>
    <row r="20" spans="1:11" ht="45" customHeight="1" thickBot="1">
      <c r="A20" s="276" t="s">
        <v>2856</v>
      </c>
      <c r="B20" s="287">
        <v>45</v>
      </c>
      <c r="C20" s="329" t="s">
        <v>2929</v>
      </c>
      <c r="D20" s="291" t="s">
        <v>2872</v>
      </c>
      <c r="E20" s="280">
        <v>2</v>
      </c>
      <c r="F20" s="292" t="s">
        <v>2930</v>
      </c>
      <c r="G20" s="293" t="s">
        <v>114</v>
      </c>
      <c r="H20" s="283" t="s">
        <v>2931</v>
      </c>
      <c r="I20" s="307" t="s">
        <v>2932</v>
      </c>
      <c r="J20" s="298"/>
      <c r="K20" s="299"/>
    </row>
    <row r="21" spans="1:11" ht="45" customHeight="1" thickBot="1">
      <c r="A21" s="276" t="s">
        <v>2856</v>
      </c>
      <c r="B21" s="330">
        <v>55</v>
      </c>
      <c r="C21" s="302" t="s">
        <v>2933</v>
      </c>
      <c r="D21" s="291" t="s">
        <v>2872</v>
      </c>
      <c r="E21" s="280">
        <v>2</v>
      </c>
      <c r="F21" s="281" t="s">
        <v>2934</v>
      </c>
      <c r="G21" s="283" t="s">
        <v>97</v>
      </c>
      <c r="H21" s="283" t="s">
        <v>2935</v>
      </c>
      <c r="I21" s="307" t="s">
        <v>2932</v>
      </c>
      <c r="J21" s="319" t="s">
        <v>2912</v>
      </c>
      <c r="K21" s="595" t="s">
        <v>3256</v>
      </c>
    </row>
    <row r="22" spans="1:11" ht="45" customHeight="1" thickBot="1">
      <c r="A22" s="276" t="s">
        <v>2856</v>
      </c>
      <c r="B22" s="331">
        <v>55</v>
      </c>
      <c r="C22" s="300" t="s">
        <v>2936</v>
      </c>
      <c r="D22" s="291" t="s">
        <v>2872</v>
      </c>
      <c r="E22" s="280">
        <v>2</v>
      </c>
      <c r="F22" s="332" t="s">
        <v>2937</v>
      </c>
      <c r="G22" s="293" t="s">
        <v>152</v>
      </c>
      <c r="H22" s="282" t="s">
        <v>2938</v>
      </c>
      <c r="I22" s="307" t="s">
        <v>2911</v>
      </c>
      <c r="J22" s="285" t="s">
        <v>2893</v>
      </c>
      <c r="K22" s="593" t="s">
        <v>3254</v>
      </c>
    </row>
    <row r="23" spans="1:11" ht="45" customHeight="1" thickBot="1">
      <c r="A23" s="276" t="s">
        <v>2856</v>
      </c>
      <c r="B23" s="311">
        <v>45</v>
      </c>
      <c r="C23" s="300" t="s">
        <v>2939</v>
      </c>
      <c r="D23" s="291" t="s">
        <v>2872</v>
      </c>
      <c r="E23" s="280">
        <v>2</v>
      </c>
      <c r="F23" s="292" t="s">
        <v>2940</v>
      </c>
      <c r="G23" s="293" t="s">
        <v>152</v>
      </c>
      <c r="H23" s="283" t="s">
        <v>2941</v>
      </c>
      <c r="I23" s="307" t="s">
        <v>2911</v>
      </c>
      <c r="J23" s="314" t="s">
        <v>2942</v>
      </c>
      <c r="K23" s="594" t="s">
        <v>3255</v>
      </c>
    </row>
    <row r="24" spans="1:11" ht="45" customHeight="1" thickBot="1">
      <c r="A24" s="276" t="s">
        <v>2856</v>
      </c>
      <c r="B24" s="287">
        <v>43</v>
      </c>
      <c r="C24" s="300" t="s">
        <v>2943</v>
      </c>
      <c r="D24" s="291" t="s">
        <v>2872</v>
      </c>
      <c r="E24" s="280">
        <v>2</v>
      </c>
      <c r="F24" s="289" t="s">
        <v>2944</v>
      </c>
      <c r="G24" s="321" t="s">
        <v>152</v>
      </c>
      <c r="H24" s="283" t="s">
        <v>2945</v>
      </c>
      <c r="I24" s="313" t="s">
        <v>2946</v>
      </c>
      <c r="J24" s="298"/>
      <c r="K24" s="299"/>
    </row>
    <row r="25" spans="1:11" ht="45" customHeight="1" thickBot="1">
      <c r="A25" s="276" t="s">
        <v>2856</v>
      </c>
      <c r="B25" s="287">
        <v>32</v>
      </c>
      <c r="C25" s="300" t="s">
        <v>2947</v>
      </c>
      <c r="D25" s="291" t="s">
        <v>2872</v>
      </c>
      <c r="E25" s="333">
        <v>2</v>
      </c>
      <c r="F25" s="281" t="s">
        <v>2948</v>
      </c>
      <c r="G25" s="283" t="s">
        <v>97</v>
      </c>
      <c r="H25" s="283" t="s">
        <v>2949</v>
      </c>
      <c r="I25" s="313" t="s">
        <v>2950</v>
      </c>
      <c r="J25" s="298"/>
      <c r="K25" s="299"/>
    </row>
    <row r="26" spans="1:11" ht="45" customHeight="1" thickBot="1">
      <c r="A26" s="276" t="s">
        <v>2856</v>
      </c>
      <c r="B26" s="311">
        <v>46</v>
      </c>
      <c r="C26" s="300" t="s">
        <v>3260</v>
      </c>
      <c r="D26" s="301"/>
      <c r="E26" s="280">
        <v>2</v>
      </c>
      <c r="F26" s="292" t="s">
        <v>2951</v>
      </c>
      <c r="G26" s="293" t="s">
        <v>50</v>
      </c>
      <c r="H26" s="293" t="s">
        <v>2952</v>
      </c>
      <c r="I26" s="305" t="s">
        <v>2901</v>
      </c>
      <c r="J26" s="314" t="s">
        <v>1480</v>
      </c>
      <c r="K26" s="594" t="s">
        <v>3255</v>
      </c>
    </row>
    <row r="27" spans="1:11" ht="45" customHeight="1" thickBot="1">
      <c r="A27" s="276" t="s">
        <v>2856</v>
      </c>
      <c r="B27" s="287">
        <v>46</v>
      </c>
      <c r="C27" s="300" t="s">
        <v>2953</v>
      </c>
      <c r="D27" s="301"/>
      <c r="E27" s="280">
        <v>2</v>
      </c>
      <c r="F27" s="292" t="s">
        <v>2954</v>
      </c>
      <c r="G27" s="293" t="s">
        <v>114</v>
      </c>
      <c r="H27" s="322" t="s">
        <v>2955</v>
      </c>
      <c r="I27" s="307" t="s">
        <v>2901</v>
      </c>
      <c r="J27" s="298" t="s">
        <v>97</v>
      </c>
      <c r="K27" s="299"/>
    </row>
    <row r="28" spans="1:11" ht="45" customHeight="1" thickBot="1">
      <c r="A28" s="276" t="s">
        <v>2856</v>
      </c>
      <c r="B28" s="287">
        <v>46</v>
      </c>
      <c r="C28" s="300" t="s">
        <v>2956</v>
      </c>
      <c r="D28" s="279"/>
      <c r="E28" s="280">
        <v>2</v>
      </c>
      <c r="F28" s="292" t="s">
        <v>2957</v>
      </c>
      <c r="G28" s="282" t="s">
        <v>114</v>
      </c>
      <c r="H28" s="282" t="s">
        <v>2958</v>
      </c>
      <c r="I28" s="307" t="s">
        <v>2959</v>
      </c>
      <c r="J28" s="284" t="s">
        <v>97</v>
      </c>
      <c r="K28" s="286"/>
    </row>
    <row r="29" spans="1:11" ht="45" customHeight="1" thickBot="1">
      <c r="A29" s="276" t="s">
        <v>2856</v>
      </c>
      <c r="B29" s="315">
        <v>47</v>
      </c>
      <c r="C29" s="300" t="s">
        <v>2960</v>
      </c>
      <c r="D29" s="279"/>
      <c r="E29" s="280">
        <v>2</v>
      </c>
      <c r="F29" s="334" t="s">
        <v>2961</v>
      </c>
      <c r="G29" s="335" t="s">
        <v>152</v>
      </c>
      <c r="H29" s="335" t="s">
        <v>2962</v>
      </c>
      <c r="I29" s="307" t="s">
        <v>2963</v>
      </c>
      <c r="J29" s="336" t="s">
        <v>2964</v>
      </c>
      <c r="K29" s="595" t="s">
        <v>3256</v>
      </c>
    </row>
    <row r="30" spans="1:11" ht="45" customHeight="1" thickBot="1">
      <c r="A30" s="276" t="s">
        <v>2856</v>
      </c>
      <c r="B30" s="315">
        <v>44</v>
      </c>
      <c r="C30" s="300" t="s">
        <v>2965</v>
      </c>
      <c r="D30" s="279"/>
      <c r="E30" s="280">
        <v>2</v>
      </c>
      <c r="F30" s="292" t="s">
        <v>2966</v>
      </c>
      <c r="G30" s="293" t="s">
        <v>152</v>
      </c>
      <c r="H30" s="283" t="s">
        <v>2967</v>
      </c>
      <c r="I30" s="307" t="s">
        <v>2959</v>
      </c>
      <c r="J30" s="336" t="s">
        <v>2968</v>
      </c>
      <c r="K30" s="595" t="s">
        <v>3256</v>
      </c>
    </row>
    <row r="31" spans="1:11" ht="45" customHeight="1" thickBot="1">
      <c r="A31" s="276" t="s">
        <v>2856</v>
      </c>
      <c r="B31" s="277">
        <v>41</v>
      </c>
      <c r="C31" s="300" t="s">
        <v>2969</v>
      </c>
      <c r="D31" s="301"/>
      <c r="E31" s="280">
        <v>2</v>
      </c>
      <c r="F31" s="292" t="s">
        <v>2970</v>
      </c>
      <c r="G31" s="293" t="s">
        <v>114</v>
      </c>
      <c r="H31" s="293" t="s">
        <v>2971</v>
      </c>
      <c r="I31" s="307" t="s">
        <v>2897</v>
      </c>
      <c r="J31" s="285" t="s">
        <v>2902</v>
      </c>
      <c r="K31" s="593" t="s">
        <v>3254</v>
      </c>
    </row>
    <row r="32" spans="1:11" ht="45" customHeight="1" thickBot="1">
      <c r="A32" s="276" t="s">
        <v>2856</v>
      </c>
      <c r="B32" s="287">
        <v>24</v>
      </c>
      <c r="C32" s="300" t="s">
        <v>2972</v>
      </c>
      <c r="D32" s="301"/>
      <c r="E32" s="280">
        <v>2</v>
      </c>
      <c r="F32" s="292" t="s">
        <v>2973</v>
      </c>
      <c r="G32" s="293" t="s">
        <v>114</v>
      </c>
      <c r="H32" s="293" t="s">
        <v>2974</v>
      </c>
      <c r="I32" s="307" t="s">
        <v>2975</v>
      </c>
      <c r="J32" s="298"/>
      <c r="K32" s="299"/>
    </row>
    <row r="33" spans="1:11" ht="45" customHeight="1" thickBot="1">
      <c r="A33" s="276" t="s">
        <v>2856</v>
      </c>
      <c r="B33" s="287"/>
      <c r="C33" s="302"/>
      <c r="D33" s="337"/>
      <c r="E33" s="338"/>
      <c r="F33" s="292"/>
      <c r="G33" s="293"/>
      <c r="H33" s="293"/>
      <c r="I33" s="339"/>
      <c r="J33" s="298"/>
      <c r="K33" s="299"/>
    </row>
    <row r="34" spans="1:11" ht="45" customHeight="1">
      <c r="A34" s="276" t="s">
        <v>2856</v>
      </c>
      <c r="B34" s="278">
        <v>57</v>
      </c>
      <c r="C34" s="300" t="s">
        <v>2976</v>
      </c>
      <c r="D34" s="301"/>
      <c r="E34" s="280">
        <v>2</v>
      </c>
      <c r="F34" s="332" t="s">
        <v>2977</v>
      </c>
      <c r="G34" s="293" t="s">
        <v>114</v>
      </c>
      <c r="H34" s="293" t="s">
        <v>2978</v>
      </c>
      <c r="I34" s="298" t="s">
        <v>2979</v>
      </c>
      <c r="J34" s="314" t="s">
        <v>2980</v>
      </c>
      <c r="K34" s="299"/>
    </row>
    <row r="35" spans="1:11" ht="45" customHeight="1">
      <c r="A35" s="276" t="s">
        <v>2856</v>
      </c>
      <c r="B35" s="287">
        <v>53</v>
      </c>
      <c r="C35" s="300" t="s">
        <v>2981</v>
      </c>
      <c r="D35" s="301"/>
      <c r="E35" s="280">
        <v>2</v>
      </c>
      <c r="F35" s="303" t="s">
        <v>2982</v>
      </c>
      <c r="G35" s="304" t="s">
        <v>152</v>
      </c>
      <c r="H35" s="304" t="s">
        <v>2983</v>
      </c>
      <c r="I35" s="298" t="s">
        <v>2984</v>
      </c>
      <c r="J35" s="298" t="s">
        <v>2258</v>
      </c>
      <c r="K35" s="299"/>
    </row>
    <row r="36" spans="1:11" ht="45" customHeight="1">
      <c r="A36" s="276" t="s">
        <v>2856</v>
      </c>
      <c r="B36" s="287">
        <v>50</v>
      </c>
      <c r="C36" s="302" t="s">
        <v>2985</v>
      </c>
      <c r="D36" s="340"/>
      <c r="E36" s="280">
        <v>2</v>
      </c>
      <c r="F36" s="332" t="s">
        <v>2986</v>
      </c>
      <c r="G36" s="293" t="s">
        <v>152</v>
      </c>
      <c r="H36" s="293" t="s">
        <v>2987</v>
      </c>
      <c r="I36" s="298" t="s">
        <v>2988</v>
      </c>
      <c r="J36" s="298" t="s">
        <v>2989</v>
      </c>
      <c r="K36" s="299"/>
    </row>
    <row r="37" spans="1:11" ht="45" customHeight="1">
      <c r="A37" s="276" t="s">
        <v>2856</v>
      </c>
      <c r="B37" s="287">
        <v>53</v>
      </c>
      <c r="C37" s="300" t="s">
        <v>2990</v>
      </c>
      <c r="D37" s="301"/>
      <c r="E37" s="280">
        <v>2</v>
      </c>
      <c r="F37" s="292" t="s">
        <v>2991</v>
      </c>
      <c r="G37" s="293" t="s">
        <v>114</v>
      </c>
      <c r="H37" s="293" t="s">
        <v>2992</v>
      </c>
      <c r="I37" s="298" t="s">
        <v>2993</v>
      </c>
      <c r="J37" s="298"/>
      <c r="K37" s="299"/>
    </row>
    <row r="38" spans="1:11" ht="45" customHeight="1">
      <c r="A38" s="276" t="s">
        <v>2856</v>
      </c>
      <c r="B38" s="287">
        <v>46</v>
      </c>
      <c r="C38" s="300" t="s">
        <v>2994</v>
      </c>
      <c r="D38" s="301"/>
      <c r="E38" s="280">
        <v>2</v>
      </c>
      <c r="F38" s="292" t="s">
        <v>2995</v>
      </c>
      <c r="G38" s="293" t="s">
        <v>152</v>
      </c>
      <c r="H38" s="293" t="s">
        <v>2996</v>
      </c>
      <c r="I38" s="298" t="s">
        <v>2997</v>
      </c>
      <c r="J38" s="298"/>
      <c r="K38" s="299"/>
    </row>
    <row r="39" spans="1:11" ht="45" customHeight="1">
      <c r="A39" s="276" t="s">
        <v>2856</v>
      </c>
      <c r="B39" s="341">
        <v>53</v>
      </c>
      <c r="C39" s="300" t="s">
        <v>2998</v>
      </c>
      <c r="D39" s="301"/>
      <c r="E39" s="342">
        <v>3</v>
      </c>
      <c r="F39" s="292" t="s">
        <v>2999</v>
      </c>
      <c r="G39" s="293" t="s">
        <v>152</v>
      </c>
      <c r="H39" s="293" t="s">
        <v>3000</v>
      </c>
      <c r="I39" s="298" t="s">
        <v>3001</v>
      </c>
      <c r="J39" s="341" t="s">
        <v>2204</v>
      </c>
      <c r="K39" s="595" t="s">
        <v>3256</v>
      </c>
    </row>
    <row r="40" spans="1:11" ht="45" customHeight="1">
      <c r="A40" s="276" t="s">
        <v>2856</v>
      </c>
      <c r="B40" s="287">
        <v>41</v>
      </c>
      <c r="C40" s="300" t="s">
        <v>3002</v>
      </c>
      <c r="D40" s="301"/>
      <c r="E40" s="342">
        <v>3</v>
      </c>
      <c r="F40" s="303" t="s">
        <v>3003</v>
      </c>
      <c r="G40" s="304" t="s">
        <v>97</v>
      </c>
      <c r="H40" s="304" t="s">
        <v>3004</v>
      </c>
      <c r="I40" s="343" t="s">
        <v>3005</v>
      </c>
      <c r="K40" s="299"/>
    </row>
    <row r="41" spans="1:11" ht="45" customHeight="1">
      <c r="A41" s="276" t="s">
        <v>2856</v>
      </c>
      <c r="B41" s="287">
        <v>53</v>
      </c>
      <c r="C41" s="300" t="s">
        <v>3006</v>
      </c>
      <c r="D41" s="301"/>
      <c r="E41" s="342">
        <v>3</v>
      </c>
      <c r="F41" s="345" t="s">
        <v>3007</v>
      </c>
      <c r="G41" s="346" t="s">
        <v>97</v>
      </c>
      <c r="H41" s="346" t="s">
        <v>3008</v>
      </c>
      <c r="I41" s="298" t="s">
        <v>3009</v>
      </c>
      <c r="J41" s="298"/>
      <c r="K41" s="299"/>
    </row>
    <row r="42" spans="1:11" ht="45" customHeight="1">
      <c r="A42" s="276" t="s">
        <v>2856</v>
      </c>
      <c r="B42" s="287">
        <v>53</v>
      </c>
      <c r="C42" s="347" t="s">
        <v>3010</v>
      </c>
      <c r="D42" s="301"/>
      <c r="E42" s="280">
        <v>2</v>
      </c>
      <c r="F42" s="292" t="s">
        <v>3011</v>
      </c>
      <c r="G42" s="293" t="s">
        <v>114</v>
      </c>
      <c r="H42" s="293" t="s">
        <v>3012</v>
      </c>
      <c r="I42" s="284" t="s">
        <v>3013</v>
      </c>
      <c r="J42" s="348"/>
      <c r="K42" s="286"/>
    </row>
    <row r="43" spans="1:11" ht="45" customHeight="1" thickBot="1">
      <c r="A43" s="276" t="s">
        <v>2856</v>
      </c>
      <c r="B43" s="287">
        <v>30</v>
      </c>
      <c r="C43" s="347" t="s">
        <v>3014</v>
      </c>
      <c r="D43" s="301"/>
      <c r="E43" s="280">
        <v>2</v>
      </c>
      <c r="F43" s="292" t="s">
        <v>3015</v>
      </c>
      <c r="G43" s="293" t="s">
        <v>152</v>
      </c>
      <c r="H43" s="293" t="s">
        <v>3016</v>
      </c>
      <c r="I43" s="349" t="s">
        <v>3017</v>
      </c>
      <c r="J43" s="284"/>
      <c r="K43" s="286"/>
    </row>
    <row r="44" spans="1:11" ht="45" customHeight="1" thickBot="1">
      <c r="A44" s="276" t="s">
        <v>2856</v>
      </c>
      <c r="B44" s="331">
        <v>33</v>
      </c>
      <c r="C44" s="302" t="s">
        <v>3018</v>
      </c>
      <c r="D44" s="291" t="s">
        <v>2872</v>
      </c>
      <c r="E44" s="350">
        <v>3</v>
      </c>
      <c r="F44" s="292" t="s">
        <v>3019</v>
      </c>
      <c r="G44" s="293" t="s">
        <v>152</v>
      </c>
      <c r="H44" s="293" t="s">
        <v>3020</v>
      </c>
      <c r="I44" s="351" t="s">
        <v>3021</v>
      </c>
      <c r="J44" s="352" t="s">
        <v>1366</v>
      </c>
      <c r="K44" s="593" t="s">
        <v>3254</v>
      </c>
    </row>
    <row r="45" spans="1:11" ht="45" customHeight="1" thickBot="1">
      <c r="A45" s="276" t="s">
        <v>2856</v>
      </c>
      <c r="B45" s="288">
        <v>29</v>
      </c>
      <c r="C45" s="302" t="s">
        <v>3022</v>
      </c>
      <c r="D45" s="291" t="s">
        <v>2872</v>
      </c>
      <c r="E45" s="350">
        <v>3</v>
      </c>
      <c r="F45" s="292" t="s">
        <v>3023</v>
      </c>
      <c r="G45" s="293" t="s">
        <v>152</v>
      </c>
      <c r="H45" s="293" t="s">
        <v>3024</v>
      </c>
      <c r="I45" s="313" t="s">
        <v>3025</v>
      </c>
      <c r="J45" s="298" t="s">
        <v>97</v>
      </c>
      <c r="K45" s="299"/>
    </row>
    <row r="46" spans="1:11" ht="45" customHeight="1" thickBot="1">
      <c r="A46" s="276" t="s">
        <v>2856</v>
      </c>
      <c r="B46" s="277">
        <v>53</v>
      </c>
      <c r="C46" s="300" t="s">
        <v>3026</v>
      </c>
      <c r="D46" s="301"/>
      <c r="E46" s="350">
        <v>3</v>
      </c>
      <c r="F46" s="353" t="s">
        <v>3027</v>
      </c>
      <c r="G46" s="293" t="s">
        <v>152</v>
      </c>
      <c r="H46" s="283" t="s">
        <v>3028</v>
      </c>
      <c r="I46" s="313" t="s">
        <v>3029</v>
      </c>
      <c r="J46" s="352" t="s">
        <v>1366</v>
      </c>
      <c r="K46" s="593" t="s">
        <v>3254</v>
      </c>
    </row>
    <row r="47" spans="1:11" ht="45" customHeight="1" thickBot="1">
      <c r="A47" s="276" t="s">
        <v>2856</v>
      </c>
      <c r="B47" s="277">
        <v>52</v>
      </c>
      <c r="C47" s="300" t="s">
        <v>3030</v>
      </c>
      <c r="D47" s="301"/>
      <c r="E47" s="350">
        <v>3</v>
      </c>
      <c r="F47" s="292" t="s">
        <v>3031</v>
      </c>
      <c r="G47" s="293" t="s">
        <v>152</v>
      </c>
      <c r="H47" s="293" t="s">
        <v>3032</v>
      </c>
      <c r="I47" s="354" t="s">
        <v>3033</v>
      </c>
      <c r="J47" s="352" t="s">
        <v>1366</v>
      </c>
      <c r="K47" s="593" t="s">
        <v>3254</v>
      </c>
    </row>
    <row r="48" spans="1:11" ht="45" customHeight="1" thickBot="1">
      <c r="A48" s="276" t="s">
        <v>2856</v>
      </c>
      <c r="B48" s="277">
        <v>53</v>
      </c>
      <c r="C48" s="300" t="s">
        <v>3034</v>
      </c>
      <c r="D48" s="301"/>
      <c r="E48" s="350">
        <v>3</v>
      </c>
      <c r="F48" s="292" t="s">
        <v>3035</v>
      </c>
      <c r="G48" s="293" t="s">
        <v>152</v>
      </c>
      <c r="H48" s="293" t="s">
        <v>3036</v>
      </c>
      <c r="I48" s="307" t="s">
        <v>3037</v>
      </c>
      <c r="J48" s="352" t="s">
        <v>1366</v>
      </c>
      <c r="K48" s="593" t="s">
        <v>3254</v>
      </c>
    </row>
    <row r="49" spans="1:11" ht="45" customHeight="1" thickBot="1">
      <c r="A49" s="276" t="s">
        <v>2856</v>
      </c>
      <c r="B49" s="355">
        <v>55</v>
      </c>
      <c r="C49" s="300" t="s">
        <v>3038</v>
      </c>
      <c r="D49" s="301"/>
      <c r="E49" s="350">
        <v>3</v>
      </c>
      <c r="F49" s="332" t="s">
        <v>3039</v>
      </c>
      <c r="G49" s="293" t="s">
        <v>97</v>
      </c>
      <c r="H49" s="282" t="s">
        <v>3040</v>
      </c>
      <c r="I49" s="313" t="s">
        <v>3041</v>
      </c>
      <c r="J49" s="356" t="s">
        <v>3042</v>
      </c>
      <c r="K49" s="594" t="s">
        <v>3255</v>
      </c>
    </row>
    <row r="50" spans="1:11" ht="45" customHeight="1" thickBot="1">
      <c r="A50" s="276" t="s">
        <v>2856</v>
      </c>
      <c r="B50" s="315">
        <v>55</v>
      </c>
      <c r="C50" s="300" t="s">
        <v>3043</v>
      </c>
      <c r="D50" s="301"/>
      <c r="E50" s="350">
        <v>3</v>
      </c>
      <c r="F50" s="332" t="s">
        <v>3044</v>
      </c>
      <c r="G50" s="293" t="s">
        <v>114</v>
      </c>
      <c r="H50" s="293" t="s">
        <v>3045</v>
      </c>
      <c r="I50" s="313" t="s">
        <v>3046</v>
      </c>
      <c r="J50" s="319" t="s">
        <v>3047</v>
      </c>
      <c r="K50" s="595" t="s">
        <v>3256</v>
      </c>
    </row>
    <row r="51" spans="1:11" ht="45" customHeight="1" thickBot="1">
      <c r="A51" s="276" t="s">
        <v>2856</v>
      </c>
      <c r="B51" s="287">
        <v>53</v>
      </c>
      <c r="C51" s="300" t="s">
        <v>3048</v>
      </c>
      <c r="D51" s="301"/>
      <c r="E51" s="350">
        <v>3</v>
      </c>
      <c r="F51" s="292" t="s">
        <v>3049</v>
      </c>
      <c r="G51" s="282" t="s">
        <v>152</v>
      </c>
      <c r="H51" s="282" t="s">
        <v>3050</v>
      </c>
      <c r="I51" s="307" t="s">
        <v>3051</v>
      </c>
      <c r="J51" s="284"/>
      <c r="K51" s="286"/>
    </row>
    <row r="52" spans="1:11" ht="45" customHeight="1" thickBot="1">
      <c r="A52" s="276" t="s">
        <v>2856</v>
      </c>
      <c r="B52" s="287">
        <v>52</v>
      </c>
      <c r="C52" s="300" t="s">
        <v>3052</v>
      </c>
      <c r="D52" s="301"/>
      <c r="E52" s="350">
        <v>3</v>
      </c>
      <c r="F52" s="292" t="s">
        <v>3053</v>
      </c>
      <c r="G52" s="293" t="s">
        <v>114</v>
      </c>
      <c r="H52" s="293" t="s">
        <v>3054</v>
      </c>
      <c r="I52" s="307" t="s">
        <v>3055</v>
      </c>
      <c r="J52" s="298"/>
      <c r="K52" s="299"/>
    </row>
    <row r="53" spans="1:11" ht="45" customHeight="1" thickBot="1">
      <c r="A53" s="276" t="s">
        <v>2856</v>
      </c>
      <c r="B53" s="287">
        <v>53</v>
      </c>
      <c r="C53" s="300" t="s">
        <v>3056</v>
      </c>
      <c r="D53" s="301"/>
      <c r="E53" s="350">
        <v>3</v>
      </c>
      <c r="F53" s="357" t="s">
        <v>3057</v>
      </c>
      <c r="G53" s="358" t="s">
        <v>152</v>
      </c>
      <c r="H53" s="358" t="s">
        <v>3058</v>
      </c>
      <c r="I53" s="313" t="s">
        <v>3059</v>
      </c>
      <c r="J53" s="298"/>
      <c r="K53" s="299"/>
    </row>
    <row r="54" spans="1:11" ht="45" customHeight="1" thickBot="1">
      <c r="A54" s="276" t="s">
        <v>2856</v>
      </c>
      <c r="B54" s="288">
        <v>24</v>
      </c>
      <c r="C54" s="359" t="s">
        <v>3060</v>
      </c>
      <c r="D54" s="360" t="s">
        <v>3061</v>
      </c>
      <c r="E54" s="361">
        <v>3</v>
      </c>
      <c r="F54" s="332" t="s">
        <v>3062</v>
      </c>
      <c r="G54" s="293" t="s">
        <v>114</v>
      </c>
      <c r="H54" s="293" t="s">
        <v>3063</v>
      </c>
      <c r="I54" s="362" t="s">
        <v>3064</v>
      </c>
      <c r="J54" s="298" t="s">
        <v>97</v>
      </c>
      <c r="K54" s="299"/>
    </row>
    <row r="55" spans="1:11" ht="45" customHeight="1" thickBot="1">
      <c r="A55" s="276" t="s">
        <v>2856</v>
      </c>
      <c r="B55" s="287">
        <v>54</v>
      </c>
      <c r="C55" s="300" t="s">
        <v>3065</v>
      </c>
      <c r="D55" s="301"/>
      <c r="E55" s="350">
        <v>3</v>
      </c>
      <c r="F55" s="292" t="s">
        <v>3066</v>
      </c>
      <c r="G55" s="293" t="s">
        <v>97</v>
      </c>
      <c r="H55" s="293" t="s">
        <v>3067</v>
      </c>
      <c r="I55" s="351" t="s">
        <v>3068</v>
      </c>
      <c r="J55" s="298"/>
      <c r="K55" s="299"/>
    </row>
    <row r="56" spans="1:11" ht="45" customHeight="1" thickBot="1">
      <c r="A56" s="276" t="s">
        <v>2856</v>
      </c>
      <c r="B56" s="287">
        <v>55</v>
      </c>
      <c r="C56" s="300" t="s">
        <v>3069</v>
      </c>
      <c r="D56" s="301"/>
      <c r="E56" s="350">
        <v>3</v>
      </c>
      <c r="F56" s="292" t="s">
        <v>3070</v>
      </c>
      <c r="G56" s="293" t="s">
        <v>50</v>
      </c>
      <c r="H56" s="293" t="s">
        <v>3071</v>
      </c>
      <c r="I56" s="313" t="s">
        <v>3072</v>
      </c>
      <c r="J56" s="298"/>
      <c r="K56" s="299"/>
    </row>
    <row r="57" spans="1:11" ht="45" customHeight="1" thickBot="1">
      <c r="A57" s="276" t="s">
        <v>2856</v>
      </c>
      <c r="B57" s="288">
        <v>55</v>
      </c>
      <c r="C57" s="300" t="s">
        <v>3073</v>
      </c>
      <c r="D57" s="301"/>
      <c r="E57" s="350">
        <v>3</v>
      </c>
      <c r="F57" s="292" t="s">
        <v>3074</v>
      </c>
      <c r="G57" s="293" t="s">
        <v>114</v>
      </c>
      <c r="H57" s="293" t="s">
        <v>3075</v>
      </c>
      <c r="I57" s="313" t="s">
        <v>3076</v>
      </c>
      <c r="J57" s="298"/>
      <c r="K57" s="299"/>
    </row>
    <row r="58" spans="1:11" ht="45" customHeight="1" thickBot="1">
      <c r="A58" s="276" t="s">
        <v>2856</v>
      </c>
      <c r="B58" s="288">
        <v>55</v>
      </c>
      <c r="C58" s="300" t="s">
        <v>3077</v>
      </c>
      <c r="D58" s="301"/>
      <c r="E58" s="350">
        <v>3</v>
      </c>
      <c r="F58" s="292" t="s">
        <v>3078</v>
      </c>
      <c r="G58" s="293" t="s">
        <v>152</v>
      </c>
      <c r="H58" s="293" t="s">
        <v>3079</v>
      </c>
      <c r="I58" s="313" t="s">
        <v>3080</v>
      </c>
      <c r="J58" s="298"/>
      <c r="K58" s="299"/>
    </row>
    <row r="59" spans="1:11" ht="45" customHeight="1">
      <c r="A59" s="276" t="s">
        <v>2856</v>
      </c>
      <c r="B59" s="363"/>
      <c r="C59" s="302"/>
      <c r="D59" s="340"/>
      <c r="E59" s="592"/>
      <c r="F59" s="292"/>
      <c r="G59" s="293"/>
      <c r="H59" s="293"/>
      <c r="I59" s="298"/>
      <c r="J59" s="298"/>
      <c r="K59" s="299"/>
    </row>
    <row r="60" spans="1:11" ht="45" customHeight="1">
      <c r="A60" s="276" t="s">
        <v>2856</v>
      </c>
      <c r="B60" s="363">
        <v>13</v>
      </c>
      <c r="C60" s="300" t="s">
        <v>3083</v>
      </c>
      <c r="D60" s="301" t="s">
        <v>3084</v>
      </c>
      <c r="E60" s="350">
        <v>3</v>
      </c>
      <c r="F60" s="292" t="s">
        <v>3085</v>
      </c>
      <c r="G60" s="293" t="s">
        <v>97</v>
      </c>
      <c r="H60" s="293" t="s">
        <v>3086</v>
      </c>
      <c r="I60" s="364" t="s">
        <v>3087</v>
      </c>
      <c r="J60" s="298"/>
      <c r="K60" s="299"/>
    </row>
    <row r="61" spans="1:11" ht="45" customHeight="1">
      <c r="A61" s="276" t="s">
        <v>2856</v>
      </c>
      <c r="B61" s="287">
        <v>49</v>
      </c>
      <c r="C61" s="300" t="s">
        <v>3088</v>
      </c>
      <c r="D61" s="301"/>
      <c r="E61" s="350">
        <v>3</v>
      </c>
      <c r="F61" s="365" t="s">
        <v>3089</v>
      </c>
      <c r="G61" s="366" t="s">
        <v>3090</v>
      </c>
      <c r="H61" s="366" t="s">
        <v>3091</v>
      </c>
      <c r="I61" s="298" t="s">
        <v>3092</v>
      </c>
      <c r="J61" s="298"/>
      <c r="K61" s="299"/>
    </row>
    <row r="62" spans="1:11" ht="45" customHeight="1">
      <c r="A62" s="276" t="s">
        <v>2856</v>
      </c>
      <c r="B62" s="341">
        <v>55</v>
      </c>
      <c r="C62" s="300" t="s">
        <v>3093</v>
      </c>
      <c r="D62" s="279"/>
      <c r="E62" s="350">
        <v>3</v>
      </c>
      <c r="F62" s="292" t="s">
        <v>3094</v>
      </c>
      <c r="G62" s="293" t="s">
        <v>152</v>
      </c>
      <c r="H62" s="282" t="s">
        <v>3095</v>
      </c>
      <c r="I62" s="284" t="s">
        <v>3096</v>
      </c>
      <c r="J62" s="341" t="s">
        <v>2204</v>
      </c>
      <c r="K62" s="595" t="s">
        <v>3256</v>
      </c>
    </row>
    <row r="63" spans="1:11" ht="45" customHeight="1">
      <c r="A63" s="276" t="s">
        <v>2856</v>
      </c>
      <c r="B63" s="287">
        <v>55</v>
      </c>
      <c r="C63" s="300" t="s">
        <v>3097</v>
      </c>
      <c r="D63" s="279"/>
      <c r="E63" s="350">
        <v>3</v>
      </c>
      <c r="F63" s="292" t="s">
        <v>3098</v>
      </c>
      <c r="G63" s="293" t="s">
        <v>97</v>
      </c>
      <c r="H63" s="293" t="s">
        <v>3099</v>
      </c>
      <c r="I63" s="284" t="s">
        <v>3100</v>
      </c>
      <c r="J63" s="284"/>
      <c r="K63" s="594" t="s">
        <v>3255</v>
      </c>
    </row>
    <row r="64" spans="1:11" ht="45" customHeight="1">
      <c r="A64" s="276" t="s">
        <v>2856</v>
      </c>
      <c r="B64" s="288">
        <v>53</v>
      </c>
      <c r="C64" s="300" t="s">
        <v>3101</v>
      </c>
      <c r="D64" s="301"/>
      <c r="E64" s="350">
        <v>3</v>
      </c>
      <c r="F64" s="292" t="s">
        <v>3102</v>
      </c>
      <c r="G64" s="293" t="s">
        <v>97</v>
      </c>
      <c r="H64" s="293" t="s">
        <v>3103</v>
      </c>
      <c r="I64" s="298" t="s">
        <v>3104</v>
      </c>
      <c r="J64" s="298"/>
      <c r="K64" s="299"/>
    </row>
    <row r="65" spans="1:11" ht="45" customHeight="1">
      <c r="A65" s="276" t="s">
        <v>2856</v>
      </c>
      <c r="B65" s="367">
        <v>29</v>
      </c>
      <c r="C65" s="300" t="s">
        <v>3105</v>
      </c>
      <c r="D65" s="301"/>
      <c r="E65" s="350">
        <v>3</v>
      </c>
      <c r="F65" s="292" t="s">
        <v>3106</v>
      </c>
      <c r="G65" s="293" t="s">
        <v>114</v>
      </c>
      <c r="H65" s="293" t="s">
        <v>3107</v>
      </c>
      <c r="I65" s="298" t="s">
        <v>3108</v>
      </c>
      <c r="J65" s="298"/>
      <c r="K65" s="299"/>
    </row>
    <row r="66" spans="1:11" ht="45" customHeight="1">
      <c r="A66" s="276" t="s">
        <v>2856</v>
      </c>
      <c r="B66" s="287">
        <v>54</v>
      </c>
      <c r="C66" s="300" t="s">
        <v>3109</v>
      </c>
      <c r="D66" s="301"/>
      <c r="E66" s="350">
        <v>3</v>
      </c>
      <c r="F66" s="332" t="s">
        <v>3110</v>
      </c>
      <c r="G66" s="293" t="s">
        <v>97</v>
      </c>
      <c r="H66" s="293" t="s">
        <v>3111</v>
      </c>
      <c r="I66" s="298" t="s">
        <v>3112</v>
      </c>
      <c r="J66" s="298"/>
      <c r="K66" s="299"/>
    </row>
    <row r="67" spans="1:11" ht="45" customHeight="1">
      <c r="A67" s="276" t="s">
        <v>2856</v>
      </c>
      <c r="B67" s="368">
        <v>49</v>
      </c>
      <c r="C67" s="300" t="s">
        <v>3113</v>
      </c>
      <c r="D67" s="301"/>
      <c r="E67" s="350">
        <v>3</v>
      </c>
      <c r="F67" s="306" t="s">
        <v>3114</v>
      </c>
      <c r="G67" s="293" t="s">
        <v>97</v>
      </c>
      <c r="H67" s="283" t="s">
        <v>3115</v>
      </c>
      <c r="I67" s="298" t="s">
        <v>3116</v>
      </c>
      <c r="J67" s="298"/>
      <c r="K67" s="299"/>
    </row>
    <row r="68" spans="1:11" ht="45" customHeight="1">
      <c r="A68" s="276" t="s">
        <v>2856</v>
      </c>
      <c r="B68" s="368"/>
      <c r="C68" s="300"/>
      <c r="D68" s="301"/>
      <c r="E68" s="350"/>
      <c r="F68" s="301"/>
      <c r="G68" s="301"/>
      <c r="H68" s="301"/>
      <c r="I68" s="298"/>
      <c r="J68" s="298"/>
      <c r="K68" s="299"/>
    </row>
    <row r="69" spans="1:11" ht="45" customHeight="1">
      <c r="A69" s="276" t="s">
        <v>2856</v>
      </c>
      <c r="B69" s="368">
        <v>19</v>
      </c>
      <c r="C69" s="300" t="s">
        <v>3117</v>
      </c>
      <c r="D69" s="301" t="s">
        <v>3118</v>
      </c>
      <c r="E69" s="350">
        <v>1</v>
      </c>
      <c r="F69" s="279"/>
      <c r="G69" s="279"/>
      <c r="H69" s="279"/>
      <c r="I69" s="298"/>
      <c r="J69" s="298"/>
      <c r="K69" s="299"/>
    </row>
    <row r="70" spans="1:11" ht="45" customHeight="1">
      <c r="A70" s="276" t="s">
        <v>2856</v>
      </c>
      <c r="B70" s="368">
        <v>14</v>
      </c>
      <c r="C70" s="300" t="s">
        <v>3119</v>
      </c>
      <c r="D70" s="301" t="s">
        <v>3257</v>
      </c>
      <c r="E70" s="350">
        <v>1</v>
      </c>
      <c r="F70" s="279"/>
      <c r="G70" s="279"/>
      <c r="H70" s="279"/>
      <c r="I70" s="298"/>
      <c r="J70" s="298"/>
      <c r="K70" s="299"/>
    </row>
    <row r="71" spans="1:11" ht="45" customHeight="1">
      <c r="A71" s="276" t="s">
        <v>2856</v>
      </c>
      <c r="B71" s="287">
        <v>11</v>
      </c>
      <c r="C71" s="287" t="s">
        <v>3258</v>
      </c>
      <c r="D71" s="301" t="s">
        <v>3257</v>
      </c>
      <c r="E71" s="280">
        <v>1</v>
      </c>
      <c r="F71" s="279"/>
      <c r="G71" s="279"/>
      <c r="H71" s="279"/>
      <c r="I71" s="284"/>
      <c r="J71" s="284"/>
      <c r="K71" s="286"/>
    </row>
    <row r="72" spans="1:11" ht="45" customHeight="1">
      <c r="A72" s="276" t="s">
        <v>2856</v>
      </c>
      <c r="B72" s="368"/>
      <c r="C72" s="369"/>
      <c r="D72" s="301"/>
      <c r="E72" s="350"/>
      <c r="F72" s="301"/>
      <c r="G72" s="301"/>
      <c r="H72" s="301"/>
      <c r="I72" s="298"/>
      <c r="J72" s="298"/>
      <c r="K72" s="299"/>
    </row>
    <row r="73" spans="1:11" ht="45" customHeight="1">
      <c r="A73" s="276" t="s">
        <v>2856</v>
      </c>
      <c r="B73" s="368"/>
      <c r="C73" s="369"/>
      <c r="D73" s="301"/>
      <c r="E73" s="350"/>
      <c r="F73" s="301"/>
      <c r="G73" s="301"/>
      <c r="H73" s="301"/>
      <c r="I73" s="298"/>
      <c r="J73" s="298"/>
      <c r="K73" s="299"/>
    </row>
    <row r="74" spans="1:11" ht="45" customHeight="1" thickBot="1">
      <c r="A74" s="370" t="s">
        <v>2856</v>
      </c>
      <c r="B74" s="371"/>
      <c r="C74" s="371"/>
      <c r="D74" s="372"/>
      <c r="E74" s="373"/>
      <c r="F74" s="372"/>
      <c r="G74" s="372"/>
      <c r="H74" s="372"/>
      <c r="I74" s="374"/>
      <c r="J74" s="374"/>
      <c r="K74" s="375"/>
    </row>
    <row r="75" spans="1:11" ht="45" customHeight="1">
      <c r="A75" s="376" t="s">
        <v>3120</v>
      </c>
      <c r="B75" s="377"/>
      <c r="C75" s="378" t="s">
        <v>3121</v>
      </c>
      <c r="D75" s="379" t="s">
        <v>3122</v>
      </c>
      <c r="E75" s="380">
        <v>1</v>
      </c>
      <c r="F75" s="381" t="s">
        <v>3123</v>
      </c>
      <c r="G75" s="382" t="s">
        <v>3259</v>
      </c>
      <c r="H75" s="382" t="s">
        <v>3124</v>
      </c>
      <c r="I75" s="383"/>
      <c r="J75" s="383"/>
      <c r="K75" s="384"/>
    </row>
    <row r="76" spans="1:11" ht="45" customHeight="1">
      <c r="A76" s="276" t="s">
        <v>3120</v>
      </c>
      <c r="B76" s="385"/>
      <c r="C76" s="287" t="s">
        <v>3125</v>
      </c>
      <c r="D76" s="279" t="s">
        <v>3126</v>
      </c>
      <c r="E76" s="280">
        <v>1</v>
      </c>
      <c r="F76" s="279" t="s">
        <v>3127</v>
      </c>
      <c r="G76" s="386" t="s">
        <v>152</v>
      </c>
      <c r="H76" s="386" t="s">
        <v>3128</v>
      </c>
      <c r="I76" s="284"/>
      <c r="J76" s="284"/>
      <c r="K76" s="286"/>
    </row>
    <row r="77" spans="1:11" ht="45" customHeight="1">
      <c r="A77" s="276" t="s">
        <v>3120</v>
      </c>
      <c r="B77" s="385"/>
      <c r="C77" s="287" t="s">
        <v>3129</v>
      </c>
      <c r="D77" s="279" t="s">
        <v>3126</v>
      </c>
      <c r="E77" s="280">
        <v>1</v>
      </c>
      <c r="F77" s="279" t="s">
        <v>3130</v>
      </c>
      <c r="G77" s="386" t="s">
        <v>3131</v>
      </c>
      <c r="H77" s="386" t="s">
        <v>3132</v>
      </c>
      <c r="I77" s="284"/>
      <c r="J77" s="284"/>
      <c r="K77" s="286"/>
    </row>
    <row r="78" spans="1:11" ht="45" customHeight="1">
      <c r="A78" s="276" t="s">
        <v>3120</v>
      </c>
      <c r="B78" s="385"/>
      <c r="C78" s="287" t="s">
        <v>3133</v>
      </c>
      <c r="D78" s="279" t="s">
        <v>3134</v>
      </c>
      <c r="E78" s="280">
        <v>1</v>
      </c>
      <c r="F78" s="279" t="s">
        <v>3135</v>
      </c>
      <c r="G78" s="387" t="s">
        <v>152</v>
      </c>
      <c r="H78" s="387" t="s">
        <v>3136</v>
      </c>
      <c r="I78" s="284"/>
      <c r="J78" s="284"/>
      <c r="K78" s="286"/>
    </row>
    <row r="79" spans="1:11" ht="45" customHeight="1">
      <c r="A79" s="276" t="s">
        <v>3120</v>
      </c>
      <c r="B79" s="385" t="s">
        <v>3137</v>
      </c>
      <c r="C79" s="287" t="s">
        <v>3138</v>
      </c>
      <c r="D79" s="279"/>
      <c r="E79" s="280">
        <v>7</v>
      </c>
      <c r="F79" s="279" t="s">
        <v>3139</v>
      </c>
      <c r="G79" s="382" t="s">
        <v>152</v>
      </c>
      <c r="H79" s="382" t="s">
        <v>3140</v>
      </c>
      <c r="I79" s="284"/>
      <c r="J79" s="284"/>
      <c r="K79" s="286"/>
    </row>
    <row r="80" spans="1:11" ht="45" customHeight="1">
      <c r="A80" s="276" t="s">
        <v>3120</v>
      </c>
      <c r="B80" s="385" t="s">
        <v>3141</v>
      </c>
      <c r="C80" s="287" t="s">
        <v>3142</v>
      </c>
      <c r="D80" s="279"/>
      <c r="E80" s="280">
        <v>5</v>
      </c>
      <c r="F80" s="279" t="s">
        <v>3143</v>
      </c>
      <c r="G80" s="386" t="s">
        <v>152</v>
      </c>
      <c r="H80" s="386" t="s">
        <v>3144</v>
      </c>
      <c r="I80" s="284"/>
      <c r="J80" s="284"/>
      <c r="K80" s="286"/>
    </row>
    <row r="81" spans="1:11" ht="45" customHeight="1">
      <c r="A81" s="276" t="s">
        <v>3120</v>
      </c>
      <c r="B81" s="385" t="s">
        <v>3145</v>
      </c>
      <c r="C81" s="287" t="s">
        <v>3146</v>
      </c>
      <c r="D81" s="279"/>
      <c r="E81" s="280">
        <v>5</v>
      </c>
      <c r="F81" s="279" t="s">
        <v>3147</v>
      </c>
      <c r="G81" s="386" t="s">
        <v>152</v>
      </c>
      <c r="H81" s="386" t="s">
        <v>3148</v>
      </c>
      <c r="I81" s="284"/>
      <c r="J81" s="284"/>
      <c r="K81" s="286"/>
    </row>
    <row r="82" spans="1:11" ht="45" customHeight="1">
      <c r="A82" s="276" t="s">
        <v>3120</v>
      </c>
      <c r="B82" s="385"/>
      <c r="C82" s="287" t="s">
        <v>3149</v>
      </c>
      <c r="D82" s="279"/>
      <c r="E82" s="280">
        <v>5</v>
      </c>
      <c r="F82" s="279" t="s">
        <v>3150</v>
      </c>
      <c r="G82" s="382" t="s">
        <v>152</v>
      </c>
      <c r="H82" s="382" t="s">
        <v>3151</v>
      </c>
      <c r="I82" s="284"/>
      <c r="J82" s="284"/>
      <c r="K82" s="286"/>
    </row>
    <row r="83" spans="1:11" ht="45" customHeight="1">
      <c r="A83" s="276" t="s">
        <v>3120</v>
      </c>
      <c r="B83" s="385"/>
      <c r="C83" s="287"/>
      <c r="D83" s="279"/>
      <c r="E83" s="280"/>
      <c r="F83" s="279"/>
      <c r="G83" s="279"/>
      <c r="H83" s="279"/>
      <c r="I83" s="284"/>
      <c r="J83" s="284"/>
      <c r="K83" s="286"/>
    </row>
    <row r="84" spans="1:11" ht="45" customHeight="1">
      <c r="A84" s="276" t="s">
        <v>3152</v>
      </c>
      <c r="B84" s="385"/>
      <c r="C84" s="287" t="s">
        <v>3153</v>
      </c>
      <c r="D84" s="279" t="s">
        <v>3154</v>
      </c>
      <c r="E84" s="280">
        <v>2</v>
      </c>
      <c r="F84" s="279" t="s">
        <v>3155</v>
      </c>
      <c r="G84" s="279" t="s">
        <v>3152</v>
      </c>
      <c r="H84" s="279" t="s">
        <v>3156</v>
      </c>
      <c r="I84" s="284"/>
      <c r="J84" s="284"/>
      <c r="K84" s="286"/>
    </row>
    <row r="85" spans="1:11" ht="45" customHeight="1">
      <c r="A85" s="276" t="s">
        <v>3152</v>
      </c>
      <c r="B85" s="388"/>
      <c r="C85" s="369" t="s">
        <v>3157</v>
      </c>
      <c r="D85" s="301" t="s">
        <v>3154</v>
      </c>
      <c r="E85" s="350">
        <v>1</v>
      </c>
      <c r="F85" s="301" t="s">
        <v>3158</v>
      </c>
      <c r="G85" s="279" t="s">
        <v>3152</v>
      </c>
      <c r="H85" s="301" t="s">
        <v>3159</v>
      </c>
      <c r="I85" s="298"/>
      <c r="J85" s="298"/>
      <c r="K85" s="299"/>
    </row>
    <row r="86" spans="1:11" ht="45" customHeight="1" thickBot="1">
      <c r="A86" s="276" t="s">
        <v>3152</v>
      </c>
      <c r="B86" s="389"/>
      <c r="C86" s="371" t="s">
        <v>3160</v>
      </c>
      <c r="D86" s="372" t="s">
        <v>3161</v>
      </c>
      <c r="E86" s="373">
        <v>3</v>
      </c>
      <c r="F86" s="372" t="s">
        <v>3162</v>
      </c>
      <c r="G86" s="279" t="s">
        <v>3152</v>
      </c>
      <c r="H86" s="372" t="s">
        <v>3163</v>
      </c>
      <c r="I86" s="374"/>
      <c r="J86" s="374"/>
      <c r="K86" s="375"/>
    </row>
    <row r="87" spans="1:11" ht="45" customHeight="1">
      <c r="A87" s="376" t="s">
        <v>3164</v>
      </c>
      <c r="B87" s="380"/>
      <c r="C87" s="378"/>
      <c r="D87" s="381"/>
      <c r="E87" s="380"/>
      <c r="F87" s="381"/>
      <c r="G87" s="381"/>
      <c r="H87" s="381"/>
      <c r="I87" s="383"/>
      <c r="J87" s="383"/>
      <c r="K87" s="384"/>
    </row>
    <row r="88" spans="1:11" ht="45" customHeight="1">
      <c r="A88" s="276" t="s">
        <v>3164</v>
      </c>
      <c r="B88" s="280"/>
      <c r="C88" s="385"/>
      <c r="D88" s="385"/>
      <c r="E88" s="280"/>
      <c r="F88" s="385"/>
      <c r="G88" s="385"/>
      <c r="H88" s="385"/>
      <c r="I88" s="284"/>
      <c r="J88" s="284"/>
      <c r="K88" s="286"/>
    </row>
    <row r="89" spans="1:11" ht="45" customHeight="1">
      <c r="A89" s="276" t="s">
        <v>3164</v>
      </c>
      <c r="B89" s="280"/>
      <c r="C89" s="385"/>
      <c r="D89" s="385"/>
      <c r="E89" s="280"/>
      <c r="F89" s="385"/>
      <c r="G89" s="385"/>
      <c r="H89" s="385"/>
      <c r="I89" s="284"/>
      <c r="J89" s="284"/>
      <c r="K89" s="286"/>
    </row>
    <row r="90" spans="1:11" ht="45" customHeight="1" thickBot="1">
      <c r="A90" s="370" t="s">
        <v>3164</v>
      </c>
      <c r="B90" s="373"/>
      <c r="C90" s="389"/>
      <c r="D90" s="389"/>
      <c r="E90" s="373"/>
      <c r="F90" s="389"/>
      <c r="G90" s="389"/>
      <c r="H90" s="389"/>
      <c r="I90" s="374"/>
      <c r="J90" s="374"/>
      <c r="K90" s="375"/>
    </row>
    <row r="91" spans="1:11" ht="45" customHeight="1">
      <c r="A91" s="376" t="s">
        <v>3165</v>
      </c>
      <c r="B91" s="380"/>
      <c r="C91" s="377"/>
      <c r="D91" s="377"/>
      <c r="E91" s="380"/>
      <c r="F91" s="377"/>
      <c r="G91" s="377"/>
      <c r="H91" s="377"/>
      <c r="I91" s="383"/>
      <c r="J91" s="383"/>
      <c r="K91" s="384"/>
    </row>
    <row r="92" spans="1:11" ht="45" customHeight="1" thickBot="1">
      <c r="A92" s="370" t="s">
        <v>3165</v>
      </c>
      <c r="B92" s="373"/>
      <c r="C92" s="389"/>
      <c r="D92" s="389"/>
      <c r="E92" s="373"/>
      <c r="F92" s="389"/>
      <c r="G92" s="389"/>
      <c r="H92" s="389"/>
      <c r="I92" s="374"/>
      <c r="J92" s="374"/>
      <c r="K92" s="375"/>
    </row>
    <row r="93" spans="1:11" ht="45" customHeight="1">
      <c r="A93" s="390" t="s">
        <v>3166</v>
      </c>
      <c r="B93" s="380"/>
      <c r="C93" s="377"/>
      <c r="D93" s="391"/>
      <c r="E93" s="380"/>
      <c r="F93" s="391"/>
      <c r="G93" s="377"/>
      <c r="H93" s="377"/>
      <c r="I93" s="383"/>
      <c r="J93" s="383"/>
      <c r="K93" s="384"/>
    </row>
    <row r="94" spans="1:11" ht="45" customHeight="1">
      <c r="A94" s="392" t="s">
        <v>3166</v>
      </c>
      <c r="B94" s="280"/>
      <c r="C94" s="393"/>
      <c r="D94" s="394"/>
      <c r="E94" s="280"/>
      <c r="F94" s="394"/>
      <c r="G94" s="393"/>
      <c r="H94" s="393"/>
      <c r="I94" s="395"/>
      <c r="J94" s="395"/>
      <c r="K94" s="396"/>
    </row>
    <row r="95" spans="1:11" ht="45" customHeight="1">
      <c r="A95" s="392" t="s">
        <v>3166</v>
      </c>
      <c r="B95" s="280"/>
      <c r="C95" s="393"/>
      <c r="D95" s="394"/>
      <c r="E95" s="280"/>
      <c r="F95" s="397"/>
      <c r="G95" s="398"/>
      <c r="H95" s="398"/>
      <c r="I95" s="399"/>
      <c r="J95" s="399"/>
      <c r="K95" s="400"/>
    </row>
    <row r="96" spans="1:11" ht="45" customHeight="1" thickBot="1">
      <c r="A96" s="401" t="s">
        <v>3166</v>
      </c>
      <c r="B96" s="373"/>
      <c r="C96" s="402"/>
      <c r="D96" s="403"/>
      <c r="E96" s="373"/>
      <c r="F96" s="404"/>
      <c r="G96" s="405"/>
      <c r="H96" s="405"/>
      <c r="I96" s="406"/>
      <c r="J96" s="406"/>
      <c r="K96" s="407"/>
    </row>
    <row r="97" spans="1:11" s="417" customFormat="1" ht="45" customHeight="1">
      <c r="A97" s="408"/>
      <c r="B97" s="409"/>
      <c r="C97" s="410"/>
      <c r="D97" s="411"/>
      <c r="E97" s="409"/>
      <c r="F97" s="412" t="s">
        <v>3167</v>
      </c>
      <c r="G97" s="413"/>
      <c r="H97" s="413" t="s">
        <v>3168</v>
      </c>
      <c r="I97" s="414" t="s">
        <v>3169</v>
      </c>
      <c r="J97" s="415" t="s">
        <v>3170</v>
      </c>
      <c r="K97" s="416" t="s">
        <v>3171</v>
      </c>
    </row>
    <row r="98" spans="1:11" ht="45" customHeight="1">
      <c r="A98" s="418" t="s">
        <v>3172</v>
      </c>
      <c r="B98" s="419"/>
      <c r="C98" s="420"/>
      <c r="D98" s="421"/>
      <c r="E98" s="419"/>
      <c r="F98" s="421"/>
      <c r="G98" s="420"/>
      <c r="H98" s="420"/>
      <c r="I98" s="422"/>
      <c r="J98" s="422"/>
      <c r="K98" s="423"/>
    </row>
    <row r="99" spans="1:11" ht="45" customHeight="1">
      <c r="A99" s="418" t="s">
        <v>3173</v>
      </c>
      <c r="B99" s="419"/>
      <c r="C99" s="420"/>
      <c r="D99" s="421"/>
      <c r="E99" s="419"/>
      <c r="F99" s="421"/>
      <c r="G99" s="420"/>
      <c r="H99" s="420"/>
      <c r="I99" s="422"/>
      <c r="J99" s="422"/>
      <c r="K99" s="423"/>
    </row>
    <row r="100" spans="1:11" ht="45" customHeight="1">
      <c r="A100" s="392"/>
      <c r="B100" s="280"/>
      <c r="C100" s="393"/>
      <c r="D100" s="394"/>
      <c r="E100" s="280"/>
      <c r="F100" s="394"/>
      <c r="G100" s="393"/>
      <c r="H100" s="393"/>
      <c r="I100" s="395"/>
      <c r="J100" s="395"/>
      <c r="K100" s="396"/>
    </row>
    <row r="101" spans="1:11" ht="45" customHeight="1">
      <c r="A101" s="392" t="s">
        <v>3174</v>
      </c>
      <c r="B101" s="280"/>
      <c r="C101" s="393"/>
      <c r="D101" s="394"/>
      <c r="E101" s="280"/>
      <c r="F101" s="394"/>
      <c r="G101" s="393"/>
      <c r="H101" s="393"/>
      <c r="I101" s="395"/>
      <c r="J101" s="395"/>
      <c r="K101" s="396"/>
    </row>
    <row r="102" spans="1:11" ht="45" customHeight="1">
      <c r="A102" s="392" t="s">
        <v>3174</v>
      </c>
      <c r="B102" s="280"/>
      <c r="C102" s="393"/>
      <c r="D102" s="394"/>
      <c r="E102" s="280"/>
      <c r="F102" s="394"/>
      <c r="G102" s="393"/>
      <c r="H102" s="393"/>
      <c r="I102" s="395"/>
      <c r="J102" s="395"/>
      <c r="K102" s="396"/>
    </row>
    <row r="103" spans="1:11" ht="45" customHeight="1">
      <c r="A103" s="392" t="s">
        <v>3174</v>
      </c>
      <c r="B103" s="280"/>
      <c r="C103" s="393"/>
      <c r="D103" s="394"/>
      <c r="E103" s="280"/>
      <c r="F103" s="397"/>
      <c r="G103" s="398"/>
      <c r="H103" s="398"/>
      <c r="I103" s="399"/>
      <c r="J103" s="424"/>
      <c r="K103" s="400"/>
    </row>
    <row r="104" spans="1:11" ht="45" customHeight="1">
      <c r="A104" s="392" t="s">
        <v>3174</v>
      </c>
      <c r="B104" s="280"/>
      <c r="C104" s="393"/>
      <c r="D104" s="394"/>
      <c r="E104" s="280"/>
      <c r="F104" s="397"/>
      <c r="G104" s="398"/>
      <c r="H104" s="398"/>
      <c r="I104" s="399"/>
      <c r="J104" s="424"/>
      <c r="K104" s="400"/>
    </row>
    <row r="105" spans="1:11" ht="45" customHeight="1">
      <c r="A105" s="392" t="s">
        <v>3174</v>
      </c>
      <c r="B105" s="280"/>
      <c r="C105" s="393"/>
      <c r="D105" s="394"/>
      <c r="E105" s="280"/>
      <c r="F105" s="397"/>
      <c r="G105" s="398"/>
      <c r="H105" s="398"/>
      <c r="I105" s="399"/>
      <c r="J105" s="424"/>
      <c r="K105" s="400"/>
    </row>
    <row r="106" spans="1:11" ht="45" customHeight="1">
      <c r="A106" s="392" t="s">
        <v>3174</v>
      </c>
      <c r="B106" s="280"/>
      <c r="C106" s="393"/>
      <c r="D106" s="394"/>
      <c r="E106" s="280"/>
      <c r="F106" s="394"/>
      <c r="G106" s="393"/>
      <c r="H106" s="393"/>
      <c r="I106" s="395"/>
      <c r="J106" s="395"/>
      <c r="K106" s="396"/>
    </row>
    <row r="107" spans="1:11" ht="45" customHeight="1">
      <c r="A107" s="392" t="s">
        <v>3174</v>
      </c>
      <c r="B107" s="280"/>
      <c r="C107" s="393"/>
      <c r="D107" s="394"/>
      <c r="E107" s="280"/>
      <c r="F107" s="397"/>
      <c r="G107" s="398"/>
      <c r="H107" s="398"/>
      <c r="I107" s="399"/>
      <c r="J107" s="399"/>
      <c r="K107" s="400"/>
    </row>
    <row r="108" spans="1:11" ht="45" customHeight="1">
      <c r="A108" s="392" t="s">
        <v>3174</v>
      </c>
      <c r="B108" s="280"/>
      <c r="C108" s="393"/>
      <c r="D108" s="394"/>
      <c r="E108" s="280"/>
      <c r="F108" s="397"/>
      <c r="G108" s="398"/>
      <c r="H108" s="398"/>
      <c r="I108" s="399"/>
      <c r="J108" s="399"/>
      <c r="K108" s="400"/>
    </row>
    <row r="109" spans="1:11" ht="45" customHeight="1">
      <c r="A109" s="392" t="s">
        <v>3174</v>
      </c>
      <c r="B109" s="280"/>
      <c r="C109" s="393"/>
      <c r="D109" s="394"/>
      <c r="E109" s="280"/>
      <c r="F109" s="397"/>
      <c r="G109" s="398"/>
      <c r="H109" s="398"/>
      <c r="I109" s="399"/>
      <c r="J109" s="399"/>
      <c r="K109" s="400"/>
    </row>
    <row r="110" spans="1:11" ht="45" customHeight="1">
      <c r="A110" s="392" t="s">
        <v>3174</v>
      </c>
      <c r="B110" s="280"/>
      <c r="C110" s="393"/>
      <c r="D110" s="394"/>
      <c r="E110" s="280"/>
      <c r="F110" s="397"/>
      <c r="G110" s="398"/>
      <c r="H110" s="398"/>
      <c r="I110" s="399"/>
      <c r="J110" s="399"/>
      <c r="K110" s="400"/>
    </row>
    <row r="111" spans="1:11" ht="45" customHeight="1">
      <c r="A111" s="392" t="s">
        <v>3174</v>
      </c>
      <c r="B111" s="280"/>
      <c r="C111" s="393"/>
      <c r="D111" s="394"/>
      <c r="E111" s="280"/>
      <c r="F111" s="397"/>
      <c r="G111" s="398"/>
      <c r="H111" s="398"/>
      <c r="I111" s="399"/>
      <c r="J111" s="399"/>
      <c r="K111" s="400"/>
    </row>
    <row r="112" spans="1:11" ht="45" customHeight="1">
      <c r="A112" s="392" t="s">
        <v>3174</v>
      </c>
      <c r="B112" s="280"/>
      <c r="C112" s="393"/>
      <c r="D112" s="394"/>
      <c r="E112" s="280"/>
      <c r="F112" s="397"/>
      <c r="G112" s="398"/>
      <c r="H112" s="398"/>
      <c r="I112" s="399"/>
      <c r="J112" s="399"/>
      <c r="K112" s="400"/>
    </row>
    <row r="113" spans="1:11" ht="45" customHeight="1">
      <c r="A113" s="392" t="s">
        <v>3174</v>
      </c>
      <c r="B113" s="280"/>
      <c r="C113" s="393"/>
      <c r="D113" s="394"/>
      <c r="E113" s="280"/>
      <c r="F113" s="397"/>
      <c r="G113" s="398"/>
      <c r="H113" s="398"/>
      <c r="I113" s="399"/>
      <c r="J113" s="399"/>
      <c r="K113" s="425"/>
    </row>
    <row r="114" spans="1:11" ht="45" customHeight="1">
      <c r="A114" s="392" t="s">
        <v>3174</v>
      </c>
      <c r="B114" s="280"/>
      <c r="C114" s="385"/>
      <c r="D114" s="426"/>
      <c r="E114" s="280"/>
      <c r="F114" s="385"/>
      <c r="G114" s="385"/>
      <c r="H114" s="385"/>
      <c r="I114" s="284"/>
      <c r="J114" s="284"/>
      <c r="K114" s="286"/>
    </row>
    <row r="115" spans="1:11" ht="45" customHeight="1" thickBot="1">
      <c r="A115" s="427"/>
      <c r="B115" s="350"/>
      <c r="C115" s="388"/>
      <c r="D115" s="388"/>
      <c r="E115" s="350"/>
      <c r="F115" s="388"/>
      <c r="G115" s="388"/>
      <c r="H115" s="388"/>
      <c r="I115" s="298"/>
      <c r="J115" s="298"/>
      <c r="K115" s="299"/>
    </row>
    <row r="116" spans="1:11" ht="45" customHeight="1" thickBot="1">
      <c r="A116" s="428"/>
      <c r="B116" s="429"/>
      <c r="C116" s="430"/>
      <c r="D116" s="430"/>
      <c r="E116" s="429"/>
      <c r="F116" s="430"/>
      <c r="G116" s="430"/>
      <c r="H116" s="430"/>
      <c r="I116" s="431"/>
      <c r="J116" s="431"/>
      <c r="K116" s="432"/>
    </row>
    <row r="117" spans="1:11" ht="45" customHeight="1">
      <c r="A117" s="433" t="s">
        <v>3175</v>
      </c>
      <c r="B117" s="434"/>
      <c r="C117" s="435"/>
      <c r="D117" s="436"/>
      <c r="E117" s="434"/>
      <c r="F117" s="437" t="s">
        <v>3176</v>
      </c>
      <c r="G117" s="438" t="s">
        <v>114</v>
      </c>
      <c r="H117" s="438" t="s">
        <v>3177</v>
      </c>
      <c r="I117" s="395" t="s">
        <v>3178</v>
      </c>
      <c r="J117" s="439"/>
      <c r="K117" s="440" t="s">
        <v>3179</v>
      </c>
    </row>
    <row r="118" spans="1:11" ht="45" customHeight="1">
      <c r="A118" s="441"/>
      <c r="B118" s="280"/>
      <c r="C118" s="280"/>
      <c r="D118" s="280"/>
      <c r="E118" s="280"/>
      <c r="F118" s="280"/>
      <c r="G118" s="280"/>
      <c r="H118" s="280"/>
      <c r="I118" s="392" t="s">
        <v>3180</v>
      </c>
      <c r="J118" s="392">
        <v>0.28125</v>
      </c>
      <c r="K118" s="442"/>
    </row>
    <row r="119" spans="1:11" ht="45" customHeight="1">
      <c r="A119" s="441"/>
      <c r="B119" s="280"/>
      <c r="C119" s="280"/>
      <c r="D119" s="280"/>
      <c r="E119" s="280"/>
      <c r="F119" s="280"/>
      <c r="G119" s="280"/>
      <c r="H119" s="280"/>
      <c r="I119" s="392" t="s">
        <v>3181</v>
      </c>
      <c r="J119" s="392">
        <v>0.28125</v>
      </c>
      <c r="K119" s="442" t="s">
        <v>3182</v>
      </c>
    </row>
    <row r="120" spans="1:11" ht="45" customHeight="1">
      <c r="A120" s="441"/>
      <c r="B120" s="280"/>
      <c r="C120" s="280"/>
      <c r="D120" s="280"/>
      <c r="E120" s="280"/>
      <c r="F120" s="280"/>
      <c r="G120" s="280"/>
      <c r="H120" s="280"/>
      <c r="I120" s="392" t="s">
        <v>3183</v>
      </c>
      <c r="J120" s="392">
        <v>0.28125</v>
      </c>
      <c r="K120" s="442" t="s">
        <v>3184</v>
      </c>
    </row>
    <row r="121" spans="1:11" ht="45" customHeight="1">
      <c r="A121" s="441"/>
      <c r="B121" s="280"/>
      <c r="C121" s="280"/>
      <c r="D121" s="280"/>
      <c r="E121" s="280"/>
      <c r="F121" s="280"/>
      <c r="G121" s="280"/>
      <c r="H121" s="280"/>
      <c r="I121" s="392" t="s">
        <v>3185</v>
      </c>
      <c r="J121" s="392">
        <v>0.28125</v>
      </c>
      <c r="K121" s="442" t="s">
        <v>3186</v>
      </c>
    </row>
    <row r="122" spans="1:11" ht="45" customHeight="1">
      <c r="A122" s="441"/>
      <c r="B122" s="280"/>
      <c r="C122" s="280"/>
      <c r="D122" s="280"/>
      <c r="E122" s="280"/>
      <c r="F122" s="280"/>
      <c r="G122" s="280"/>
      <c r="H122" s="280"/>
      <c r="I122" s="392" t="s">
        <v>3187</v>
      </c>
      <c r="J122" s="392">
        <v>0.28125</v>
      </c>
      <c r="K122" s="442" t="s">
        <v>3186</v>
      </c>
    </row>
    <row r="123" spans="1:11" ht="45" customHeight="1">
      <c r="A123" s="441"/>
      <c r="B123" s="280"/>
      <c r="C123" s="280"/>
      <c r="D123" s="280"/>
      <c r="E123" s="280"/>
      <c r="F123" s="280"/>
      <c r="G123" s="280"/>
      <c r="H123" s="280"/>
      <c r="I123" s="392" t="s">
        <v>3188</v>
      </c>
      <c r="J123" s="392" t="s">
        <v>3189</v>
      </c>
      <c r="K123" s="442" t="s">
        <v>3186</v>
      </c>
    </row>
    <row r="124" spans="1:11" ht="45" customHeight="1">
      <c r="A124" s="441"/>
      <c r="B124" s="280"/>
      <c r="C124" s="280"/>
      <c r="D124" s="280"/>
      <c r="E124" s="280"/>
      <c r="F124" s="280"/>
      <c r="G124" s="280"/>
      <c r="H124" s="280"/>
      <c r="I124" s="392" t="s">
        <v>3190</v>
      </c>
      <c r="J124" s="392">
        <v>0.28125</v>
      </c>
      <c r="K124" s="442"/>
    </row>
    <row r="125" spans="1:11" ht="45" customHeight="1" thickBot="1">
      <c r="A125" s="443"/>
      <c r="B125" s="350"/>
      <c r="C125" s="350"/>
      <c r="D125" s="350"/>
      <c r="E125" s="350"/>
      <c r="F125" s="350"/>
      <c r="G125" s="350"/>
      <c r="H125" s="350"/>
      <c r="I125" s="444" t="s">
        <v>3191</v>
      </c>
      <c r="J125" s="444">
        <v>0.28125</v>
      </c>
      <c r="K125" s="445" t="s">
        <v>3192</v>
      </c>
    </row>
    <row r="126" spans="1:11" ht="45" customHeight="1">
      <c r="A126" s="446" t="s">
        <v>3193</v>
      </c>
      <c r="B126" s="447"/>
      <c r="C126" s="447"/>
      <c r="D126" s="447"/>
      <c r="E126" s="447"/>
      <c r="F126" s="447"/>
      <c r="G126" s="447"/>
      <c r="H126" s="447"/>
      <c r="I126" s="448" t="s">
        <v>3194</v>
      </c>
      <c r="J126" s="448" t="s">
        <v>3195</v>
      </c>
      <c r="K126" s="449"/>
    </row>
    <row r="127" spans="1:11" ht="45" customHeight="1">
      <c r="A127" s="450" t="s">
        <v>3193</v>
      </c>
      <c r="B127" s="451"/>
      <c r="C127" s="451"/>
      <c r="D127" s="451"/>
      <c r="E127" s="451"/>
      <c r="F127" s="451"/>
      <c r="G127" s="451"/>
      <c r="H127" s="451"/>
      <c r="I127" s="452" t="s">
        <v>3196</v>
      </c>
      <c r="J127" s="452" t="s">
        <v>3195</v>
      </c>
      <c r="K127" s="453"/>
    </row>
    <row r="128" spans="1:11" ht="45" customHeight="1" thickBot="1">
      <c r="A128" s="454" t="s">
        <v>3193</v>
      </c>
      <c r="B128" s="455"/>
      <c r="C128" s="456"/>
      <c r="D128" s="457"/>
      <c r="E128" s="455"/>
      <c r="F128" s="458"/>
      <c r="G128" s="459"/>
      <c r="H128" s="459"/>
      <c r="I128" s="460" t="s">
        <v>3197</v>
      </c>
      <c r="J128" s="461" t="s">
        <v>3198</v>
      </c>
      <c r="K128" s="462"/>
    </row>
    <row r="129" spans="1:11" ht="45" customHeight="1">
      <c r="A129" s="463" t="s">
        <v>3199</v>
      </c>
      <c r="B129" s="464"/>
      <c r="C129" s="465"/>
      <c r="D129" s="466"/>
      <c r="E129" s="464"/>
      <c r="F129" s="467" t="s">
        <v>3200</v>
      </c>
      <c r="G129" s="468" t="s">
        <v>152</v>
      </c>
      <c r="H129" s="468" t="s">
        <v>3201</v>
      </c>
      <c r="I129" s="469" t="s">
        <v>3202</v>
      </c>
      <c r="J129" s="470"/>
      <c r="K129" s="471" t="s">
        <v>3179</v>
      </c>
    </row>
    <row r="130" spans="1:11" ht="45" customHeight="1">
      <c r="A130" s="472"/>
      <c r="B130" s="473"/>
      <c r="C130" s="474"/>
      <c r="D130" s="475"/>
      <c r="E130" s="473"/>
      <c r="F130" s="476"/>
      <c r="G130" s="477"/>
      <c r="H130" s="478"/>
      <c r="I130" s="479" t="s">
        <v>3180</v>
      </c>
      <c r="J130" s="480">
        <v>0.26041666666666669</v>
      </c>
      <c r="K130" s="481"/>
    </row>
    <row r="131" spans="1:11" ht="45" customHeight="1">
      <c r="A131" s="472"/>
      <c r="B131" s="473"/>
      <c r="C131" s="474"/>
      <c r="D131" s="475"/>
      <c r="E131" s="473"/>
      <c r="F131" s="482"/>
      <c r="G131" s="482"/>
      <c r="H131" s="482"/>
      <c r="I131" s="479" t="s">
        <v>3203</v>
      </c>
      <c r="J131" s="480">
        <v>0.26041666666666669</v>
      </c>
      <c r="K131" s="481" t="s">
        <v>3186</v>
      </c>
    </row>
    <row r="132" spans="1:11" ht="45" customHeight="1">
      <c r="A132" s="472"/>
      <c r="B132" s="473"/>
      <c r="C132" s="474"/>
      <c r="D132" s="475"/>
      <c r="E132" s="473"/>
      <c r="F132" s="476"/>
      <c r="G132" s="477"/>
      <c r="H132" s="478"/>
      <c r="I132" s="483" t="s">
        <v>3204</v>
      </c>
      <c r="J132" s="480">
        <v>0.26041666666666669</v>
      </c>
      <c r="K132" s="481" t="s">
        <v>3186</v>
      </c>
    </row>
    <row r="133" spans="1:11" ht="45" customHeight="1">
      <c r="A133" s="472"/>
      <c r="B133" s="473"/>
      <c r="C133" s="474"/>
      <c r="D133" s="475"/>
      <c r="E133" s="473"/>
      <c r="F133" s="316" t="s">
        <v>3081</v>
      </c>
      <c r="G133" s="317" t="s">
        <v>152</v>
      </c>
      <c r="H133" s="317" t="s">
        <v>3082</v>
      </c>
      <c r="I133" s="484" t="s">
        <v>3205</v>
      </c>
      <c r="J133" s="480">
        <v>0.26041666666666669</v>
      </c>
      <c r="K133" s="481" t="s">
        <v>3186</v>
      </c>
    </row>
    <row r="134" spans="1:11" ht="45" customHeight="1">
      <c r="A134" s="472"/>
      <c r="B134" s="473"/>
      <c r="C134" s="474"/>
      <c r="D134" s="475"/>
      <c r="E134" s="473"/>
      <c r="F134" s="482"/>
      <c r="G134" s="482"/>
      <c r="H134" s="482"/>
      <c r="I134" s="485" t="s">
        <v>3206</v>
      </c>
      <c r="J134" s="480">
        <v>0.26041666666666669</v>
      </c>
      <c r="K134" s="481" t="s">
        <v>3186</v>
      </c>
    </row>
    <row r="135" spans="1:11" ht="45" customHeight="1">
      <c r="A135" s="472"/>
      <c r="B135" s="473"/>
      <c r="C135" s="474"/>
      <c r="D135" s="475"/>
      <c r="E135" s="473"/>
      <c r="F135" s="397"/>
      <c r="G135" s="398"/>
      <c r="H135" s="486"/>
      <c r="I135" s="485" t="s">
        <v>3207</v>
      </c>
      <c r="J135" s="480">
        <v>0.26041666666666669</v>
      </c>
      <c r="K135" s="481" t="s">
        <v>3186</v>
      </c>
    </row>
    <row r="136" spans="1:11" ht="45" customHeight="1">
      <c r="A136" s="472"/>
      <c r="B136" s="473"/>
      <c r="C136" s="474"/>
      <c r="D136" s="475"/>
      <c r="E136" s="473"/>
      <c r="F136" s="482"/>
      <c r="G136" s="482"/>
      <c r="H136" s="482"/>
      <c r="I136" s="485" t="s">
        <v>3208</v>
      </c>
      <c r="J136" s="480">
        <v>0.26041666666666669</v>
      </c>
      <c r="K136" s="481" t="s">
        <v>3186</v>
      </c>
    </row>
    <row r="137" spans="1:11" ht="45" customHeight="1">
      <c r="A137" s="472"/>
      <c r="B137" s="473"/>
      <c r="C137" s="474"/>
      <c r="D137" s="475"/>
      <c r="E137" s="473"/>
      <c r="F137" s="482"/>
      <c r="G137" s="482"/>
      <c r="H137" s="482"/>
      <c r="I137" s="485" t="s">
        <v>3209</v>
      </c>
      <c r="J137" s="480">
        <v>0.26041666666666669</v>
      </c>
      <c r="K137" s="481" t="s">
        <v>3186</v>
      </c>
    </row>
    <row r="138" spans="1:11" ht="45" customHeight="1">
      <c r="A138" s="472"/>
      <c r="B138" s="473"/>
      <c r="C138" s="474"/>
      <c r="D138" s="475"/>
      <c r="E138" s="473"/>
      <c r="F138" s="482"/>
      <c r="G138" s="482"/>
      <c r="H138" s="482"/>
      <c r="I138" s="485" t="s">
        <v>3210</v>
      </c>
      <c r="J138" s="480">
        <v>0.26041666666666669</v>
      </c>
      <c r="K138" s="481" t="s">
        <v>3186</v>
      </c>
    </row>
    <row r="139" spans="1:11" ht="45" customHeight="1">
      <c r="A139" s="472"/>
      <c r="B139" s="473"/>
      <c r="C139" s="474"/>
      <c r="D139" s="475"/>
      <c r="E139" s="475"/>
      <c r="F139" s="475"/>
      <c r="G139" s="475"/>
      <c r="H139" s="475"/>
      <c r="I139" s="485" t="s">
        <v>3211</v>
      </c>
      <c r="J139" s="480">
        <v>0.26041666666666669</v>
      </c>
      <c r="K139" s="481" t="s">
        <v>3186</v>
      </c>
    </row>
    <row r="140" spans="1:11" ht="45" customHeight="1">
      <c r="A140" s="472"/>
      <c r="B140" s="473"/>
      <c r="C140" s="474"/>
      <c r="D140" s="475"/>
      <c r="E140" s="475"/>
      <c r="F140" s="475"/>
      <c r="G140" s="475"/>
      <c r="H140" s="475"/>
      <c r="I140" s="479" t="s">
        <v>3212</v>
      </c>
      <c r="J140" s="480">
        <v>0.26041666666666669</v>
      </c>
      <c r="K140" s="481" t="s">
        <v>3186</v>
      </c>
    </row>
    <row r="141" spans="1:11" ht="45" customHeight="1">
      <c r="A141" s="472"/>
      <c r="B141" s="473"/>
      <c r="C141" s="474"/>
      <c r="D141" s="475"/>
      <c r="E141" s="475"/>
      <c r="F141" s="475"/>
      <c r="G141" s="475"/>
      <c r="H141" s="475"/>
      <c r="I141" s="479" t="s">
        <v>3212</v>
      </c>
      <c r="J141" s="480">
        <v>0.26041666666666669</v>
      </c>
      <c r="K141" s="481" t="s">
        <v>3186</v>
      </c>
    </row>
    <row r="142" spans="1:11" ht="45" customHeight="1">
      <c r="A142" s="472"/>
      <c r="B142" s="473"/>
      <c r="C142" s="474"/>
      <c r="D142" s="475"/>
      <c r="E142" s="475"/>
      <c r="F142" s="487" t="s">
        <v>3213</v>
      </c>
      <c r="G142" s="386" t="s">
        <v>152</v>
      </c>
      <c r="H142" s="386" t="s">
        <v>3214</v>
      </c>
      <c r="I142" s="479" t="s">
        <v>3215</v>
      </c>
      <c r="J142" s="480">
        <v>0.26041666666666669</v>
      </c>
      <c r="K142" s="481" t="s">
        <v>3186</v>
      </c>
    </row>
    <row r="143" spans="1:11" ht="45" customHeight="1">
      <c r="A143" s="472"/>
      <c r="B143" s="473"/>
      <c r="C143" s="474"/>
      <c r="D143" s="475"/>
      <c r="E143" s="475"/>
      <c r="F143" s="488" t="s">
        <v>3216</v>
      </c>
      <c r="G143" s="489" t="s">
        <v>152</v>
      </c>
      <c r="H143" s="489" t="s">
        <v>3217</v>
      </c>
      <c r="I143" s="479" t="s">
        <v>3218</v>
      </c>
      <c r="J143" s="480">
        <v>0.26041666666666669</v>
      </c>
      <c r="K143" s="481" t="s">
        <v>3186</v>
      </c>
    </row>
    <row r="144" spans="1:11" ht="45" customHeight="1">
      <c r="A144" s="472"/>
      <c r="B144" s="473"/>
      <c r="C144" s="474"/>
      <c r="D144" s="475"/>
      <c r="E144" s="473"/>
      <c r="F144" s="490" t="s">
        <v>3219</v>
      </c>
      <c r="G144" s="489" t="s">
        <v>152</v>
      </c>
      <c r="H144" s="489" t="s">
        <v>3220</v>
      </c>
      <c r="I144" s="479" t="s">
        <v>3221</v>
      </c>
      <c r="J144" s="480">
        <v>0.26041666666666669</v>
      </c>
      <c r="K144" s="481" t="s">
        <v>3186</v>
      </c>
    </row>
    <row r="145" spans="1:11" ht="45" customHeight="1">
      <c r="A145" s="472"/>
      <c r="B145" s="473"/>
      <c r="C145" s="474"/>
      <c r="D145" s="475"/>
      <c r="E145" s="473"/>
      <c r="I145" s="479" t="s">
        <v>3222</v>
      </c>
      <c r="J145" s="480">
        <v>0.26041666666666669</v>
      </c>
      <c r="K145" s="481" t="s">
        <v>3186</v>
      </c>
    </row>
    <row r="146" spans="1:11" ht="45" customHeight="1">
      <c r="A146" s="491"/>
      <c r="B146" s="350"/>
      <c r="C146" s="369"/>
      <c r="D146" s="301"/>
      <c r="E146" s="350"/>
      <c r="F146" s="492"/>
      <c r="G146" s="493"/>
      <c r="H146" s="493"/>
      <c r="I146" s="494" t="s">
        <v>3223</v>
      </c>
      <c r="J146" s="495"/>
      <c r="K146" s="496"/>
    </row>
    <row r="147" spans="1:11" ht="45" customHeight="1">
      <c r="A147" s="491"/>
      <c r="B147" s="350"/>
      <c r="C147" s="369"/>
      <c r="D147" s="301"/>
      <c r="E147" s="350"/>
      <c r="F147" s="492"/>
      <c r="G147" s="493"/>
      <c r="H147" s="493"/>
      <c r="I147" s="494" t="s">
        <v>3224</v>
      </c>
      <c r="J147" s="495"/>
      <c r="K147" s="496"/>
    </row>
    <row r="148" spans="1:11" ht="45" customHeight="1">
      <c r="A148" s="491"/>
      <c r="B148" s="350"/>
      <c r="C148" s="369"/>
      <c r="D148" s="301"/>
      <c r="E148" s="350"/>
      <c r="F148" s="492"/>
      <c r="G148" s="493"/>
      <c r="H148" s="493"/>
      <c r="I148" s="494" t="s">
        <v>3225</v>
      </c>
      <c r="J148" s="495"/>
      <c r="K148" s="496"/>
    </row>
    <row r="149" spans="1:11" ht="45" customHeight="1">
      <c r="A149" s="491"/>
      <c r="B149" s="350"/>
      <c r="C149" s="369"/>
      <c r="D149" s="301"/>
      <c r="E149" s="350"/>
      <c r="F149" s="492"/>
      <c r="G149" s="493"/>
      <c r="H149" s="493"/>
      <c r="I149" s="494" t="s">
        <v>3226</v>
      </c>
      <c r="J149" s="495"/>
      <c r="K149" s="496"/>
    </row>
    <row r="150" spans="1:11" ht="45" customHeight="1">
      <c r="A150" s="491"/>
      <c r="B150" s="350"/>
      <c r="C150" s="369"/>
      <c r="D150" s="301"/>
      <c r="E150" s="350"/>
      <c r="F150" s="492"/>
      <c r="G150" s="493"/>
      <c r="H150" s="493"/>
      <c r="I150" s="494" t="s">
        <v>3227</v>
      </c>
      <c r="J150" s="495"/>
      <c r="K150" s="496"/>
    </row>
    <row r="151" spans="1:11" ht="45" customHeight="1">
      <c r="A151" s="497"/>
      <c r="B151" s="350"/>
      <c r="C151" s="369"/>
      <c r="D151" s="301"/>
      <c r="E151" s="350"/>
      <c r="F151" s="498"/>
      <c r="G151" s="499"/>
      <c r="H151" s="500"/>
      <c r="I151" s="494" t="s">
        <v>3228</v>
      </c>
      <c r="J151" s="501"/>
      <c r="K151" s="502"/>
    </row>
    <row r="152" spans="1:11" ht="45" customHeight="1" thickBot="1">
      <c r="A152" s="454" t="s">
        <v>3229</v>
      </c>
      <c r="B152" s="503"/>
      <c r="C152" s="504"/>
      <c r="D152" s="505"/>
      <c r="E152" s="503"/>
      <c r="F152" s="506"/>
      <c r="G152" s="506"/>
      <c r="H152" s="506"/>
      <c r="I152" s="460" t="s">
        <v>3197</v>
      </c>
      <c r="J152" s="461" t="s">
        <v>3198</v>
      </c>
      <c r="K152" s="507"/>
    </row>
    <row r="153" spans="1:11" ht="45" customHeight="1" thickBot="1">
      <c r="A153" s="508"/>
      <c r="B153" s="429"/>
      <c r="C153" s="509"/>
      <c r="D153" s="510"/>
      <c r="E153" s="429"/>
      <c r="F153" s="511"/>
      <c r="G153" s="511"/>
      <c r="H153" s="511"/>
      <c r="I153" s="512"/>
      <c r="J153" s="513"/>
      <c r="K153" s="514"/>
    </row>
    <row r="154" spans="1:11" ht="45" customHeight="1" thickBot="1">
      <c r="A154" s="515" t="s">
        <v>3230</v>
      </c>
      <c r="B154" s="516"/>
      <c r="C154" s="517"/>
      <c r="D154" s="518"/>
      <c r="E154" s="516"/>
      <c r="F154" s="519"/>
      <c r="G154" s="520"/>
      <c r="H154" s="520"/>
      <c r="I154" s="521"/>
      <c r="J154" s="521"/>
      <c r="K154" s="522"/>
    </row>
    <row r="155" spans="1:11" ht="45" customHeight="1">
      <c r="A155" s="523" t="s">
        <v>3231</v>
      </c>
      <c r="B155" s="380"/>
      <c r="C155" s="378"/>
      <c r="D155" s="381"/>
      <c r="E155" s="380"/>
      <c r="F155" s="524" t="s">
        <v>3232</v>
      </c>
      <c r="G155" s="489" t="s">
        <v>85</v>
      </c>
      <c r="H155" s="525" t="s">
        <v>3233</v>
      </c>
      <c r="I155" s="526"/>
      <c r="J155" s="527" t="s">
        <v>3234</v>
      </c>
      <c r="K155" s="528"/>
    </row>
    <row r="156" spans="1:11" ht="45" customHeight="1">
      <c r="A156" s="529"/>
      <c r="B156" s="280"/>
      <c r="C156" s="287"/>
      <c r="D156" s="530"/>
      <c r="E156" s="280"/>
      <c r="F156" s="531"/>
      <c r="G156" s="532"/>
      <c r="H156" s="533"/>
      <c r="I156" s="534"/>
      <c r="J156" s="535"/>
      <c r="K156" s="536"/>
    </row>
    <row r="157" spans="1:11" ht="45" customHeight="1">
      <c r="A157" s="497"/>
      <c r="B157" s="537" t="s">
        <v>3235</v>
      </c>
      <c r="C157" s="287"/>
      <c r="D157" s="530"/>
      <c r="E157" s="280"/>
      <c r="F157" s="531"/>
      <c r="G157" s="532"/>
      <c r="H157" s="533"/>
      <c r="I157" s="538"/>
      <c r="J157" s="501"/>
      <c r="K157" s="502"/>
    </row>
    <row r="158" spans="1:11" ht="45" customHeight="1">
      <c r="A158" s="497"/>
      <c r="B158" s="280"/>
      <c r="C158" s="287"/>
      <c r="D158" s="530"/>
      <c r="E158" s="280"/>
      <c r="F158" s="531"/>
      <c r="G158" s="532"/>
      <c r="H158" s="533"/>
      <c r="I158" s="538"/>
      <c r="J158" s="501"/>
      <c r="K158" s="502"/>
    </row>
    <row r="159" spans="1:11" ht="45" customHeight="1">
      <c r="A159" s="497"/>
      <c r="B159" s="539" t="s">
        <v>3236</v>
      </c>
      <c r="C159" s="287"/>
      <c r="D159" s="530"/>
      <c r="E159" s="280"/>
      <c r="F159" s="531"/>
      <c r="G159" s="532"/>
      <c r="H159" s="533"/>
      <c r="I159" s="538"/>
      <c r="J159" s="501"/>
      <c r="K159" s="502"/>
    </row>
    <row r="160" spans="1:11" ht="45" customHeight="1">
      <c r="A160" s="497"/>
      <c r="B160" s="539" t="s">
        <v>3236</v>
      </c>
      <c r="C160" s="287"/>
      <c r="D160" s="279"/>
      <c r="E160" s="280"/>
      <c r="F160" s="531"/>
      <c r="G160" s="532"/>
      <c r="H160" s="533"/>
      <c r="I160" s="538"/>
      <c r="J160" s="501"/>
      <c r="K160" s="502"/>
    </row>
    <row r="161" spans="1:11" ht="45" customHeight="1">
      <c r="A161" s="497"/>
      <c r="B161" s="539" t="s">
        <v>3236</v>
      </c>
      <c r="C161" s="369"/>
      <c r="D161" s="301"/>
      <c r="E161" s="350"/>
      <c r="F161" s="498"/>
      <c r="G161" s="499"/>
      <c r="H161" s="500"/>
      <c r="I161" s="538"/>
      <c r="J161" s="501"/>
      <c r="K161" s="502"/>
    </row>
    <row r="162" spans="1:11" ht="45" customHeight="1">
      <c r="A162" s="497"/>
      <c r="B162" s="350"/>
      <c r="C162" s="369"/>
      <c r="D162" s="301"/>
      <c r="E162" s="350"/>
      <c r="F162" s="498"/>
      <c r="G162" s="499"/>
      <c r="H162" s="500"/>
      <c r="I162" s="538"/>
      <c r="J162" s="501"/>
      <c r="K162" s="502"/>
    </row>
    <row r="163" spans="1:11" ht="45" customHeight="1" thickBot="1">
      <c r="A163" s="540"/>
      <c r="B163" s="373"/>
      <c r="C163" s="371"/>
      <c r="D163" s="372"/>
      <c r="E163" s="373"/>
      <c r="F163" s="541"/>
      <c r="G163" s="542"/>
      <c r="H163" s="543"/>
      <c r="I163" s="544"/>
      <c r="J163" s="545"/>
      <c r="K163" s="546"/>
    </row>
    <row r="164" spans="1:11" ht="45" customHeight="1" thickTop="1">
      <c r="A164" s="523" t="s">
        <v>3237</v>
      </c>
      <c r="B164" s="380"/>
      <c r="C164" s="378"/>
      <c r="D164" s="381"/>
      <c r="E164" s="380"/>
      <c r="F164" s="547" t="s">
        <v>3238</v>
      </c>
      <c r="G164" s="548" t="s">
        <v>97</v>
      </c>
      <c r="H164" s="548" t="s">
        <v>3239</v>
      </c>
      <c r="I164" s="526"/>
      <c r="J164" s="549">
        <v>0.32291666666666669</v>
      </c>
      <c r="K164" s="550"/>
    </row>
    <row r="165" spans="1:11" ht="45" customHeight="1">
      <c r="A165" s="551"/>
      <c r="B165" s="280"/>
      <c r="C165" s="287"/>
      <c r="D165" s="279"/>
      <c r="E165" s="280"/>
      <c r="F165" s="552" t="s">
        <v>3240</v>
      </c>
      <c r="G165" s="553" t="s">
        <v>50</v>
      </c>
      <c r="H165" s="553" t="s">
        <v>3241</v>
      </c>
      <c r="I165" s="554"/>
      <c r="J165" s="555"/>
      <c r="K165" s="556"/>
    </row>
    <row r="166" spans="1:11" ht="45" customHeight="1" thickBot="1">
      <c r="A166" s="491"/>
      <c r="B166" s="350"/>
      <c r="C166" s="369"/>
      <c r="D166" s="301"/>
      <c r="E166" s="350"/>
      <c r="F166" s="557" t="s">
        <v>3242</v>
      </c>
      <c r="G166" s="558" t="s">
        <v>152</v>
      </c>
      <c r="H166" s="559" t="s">
        <v>3243</v>
      </c>
      <c r="I166" s="560"/>
      <c r="J166" s="561"/>
      <c r="K166" s="496"/>
    </row>
    <row r="167" spans="1:11" ht="45" customHeight="1">
      <c r="A167" s="491"/>
      <c r="B167" s="350"/>
      <c r="C167" s="369"/>
      <c r="D167" s="301"/>
      <c r="E167" s="350"/>
      <c r="F167" s="552" t="s">
        <v>3244</v>
      </c>
      <c r="G167" s="562" t="s">
        <v>152</v>
      </c>
      <c r="H167" s="553" t="s">
        <v>3245</v>
      </c>
      <c r="I167" s="560"/>
      <c r="K167" s="496"/>
    </row>
    <row r="168" spans="1:11" ht="45" customHeight="1">
      <c r="A168" s="491"/>
      <c r="B168" s="350"/>
      <c r="C168" s="369"/>
      <c r="D168" s="301"/>
      <c r="E168" s="350"/>
      <c r="F168" s="492"/>
      <c r="G168" s="492"/>
      <c r="H168" s="492"/>
      <c r="I168" s="560"/>
      <c r="J168" s="495"/>
      <c r="K168" s="496"/>
    </row>
    <row r="169" spans="1:11" ht="45" customHeight="1">
      <c r="A169" s="491"/>
      <c r="B169" s="350"/>
      <c r="C169" s="369"/>
      <c r="D169" s="301"/>
      <c r="E169" s="350"/>
      <c r="F169" s="492"/>
      <c r="G169" s="493"/>
      <c r="H169" s="493"/>
      <c r="I169" s="560"/>
      <c r="J169" s="495"/>
      <c r="K169" s="496"/>
    </row>
    <row r="170" spans="1:11" ht="45" customHeight="1">
      <c r="A170" s="491"/>
      <c r="B170" s="350"/>
      <c r="C170" s="369"/>
      <c r="D170" s="301"/>
      <c r="E170" s="350"/>
      <c r="F170" s="492"/>
      <c r="G170" s="493"/>
      <c r="H170" s="493"/>
      <c r="I170" s="560"/>
      <c r="J170" s="495"/>
      <c r="K170" s="496"/>
    </row>
    <row r="171" spans="1:11" ht="45" customHeight="1" thickBot="1">
      <c r="A171" s="563"/>
      <c r="B171" s="373"/>
      <c r="C171" s="371"/>
      <c r="D171" s="372"/>
      <c r="E171" s="373"/>
      <c r="F171" s="564"/>
      <c r="G171" s="542"/>
      <c r="H171" s="543"/>
      <c r="I171" s="565"/>
      <c r="J171" s="545"/>
      <c r="K171" s="566"/>
    </row>
    <row r="172" spans="1:11" ht="45" customHeight="1">
      <c r="A172" s="523" t="s">
        <v>3246</v>
      </c>
      <c r="B172" s="380"/>
      <c r="C172" s="378"/>
      <c r="D172" s="567"/>
      <c r="E172" s="380"/>
      <c r="F172" s="568" t="s">
        <v>3247</v>
      </c>
      <c r="G172" s="569" t="s">
        <v>3248</v>
      </c>
      <c r="H172" s="569">
        <v>3475592770</v>
      </c>
      <c r="I172" s="570"/>
      <c r="J172" s="549">
        <v>0.27083333333333331</v>
      </c>
      <c r="K172" s="550"/>
    </row>
    <row r="173" spans="1:11" ht="45" customHeight="1">
      <c r="A173" s="571"/>
      <c r="B173" s="280"/>
      <c r="C173" s="287"/>
      <c r="D173" s="279"/>
      <c r="E173" s="280"/>
      <c r="F173" s="572"/>
      <c r="G173" s="532"/>
      <c r="H173" s="533"/>
      <c r="I173" s="288"/>
      <c r="J173" s="535"/>
      <c r="K173" s="573"/>
    </row>
    <row r="174" spans="1:11" ht="45" customHeight="1">
      <c r="A174" s="574"/>
      <c r="B174" s="350"/>
      <c r="C174" s="369"/>
      <c r="D174" s="301"/>
      <c r="E174" s="350"/>
      <c r="F174" s="575"/>
      <c r="G174" s="499"/>
      <c r="H174" s="500"/>
      <c r="I174" s="368"/>
      <c r="J174" s="501"/>
      <c r="K174" s="576"/>
    </row>
    <row r="175" spans="1:11" ht="45" customHeight="1">
      <c r="A175" s="574"/>
      <c r="B175" s="350"/>
      <c r="C175" s="369"/>
      <c r="D175" s="301"/>
      <c r="E175" s="350"/>
      <c r="F175" s="575"/>
      <c r="G175" s="499"/>
      <c r="H175" s="500"/>
      <c r="I175" s="368"/>
      <c r="J175" s="501"/>
      <c r="K175" s="576"/>
    </row>
    <row r="176" spans="1:11" ht="45" customHeight="1">
      <c r="A176" s="574"/>
      <c r="B176" s="350"/>
      <c r="C176" s="369"/>
      <c r="D176" s="301"/>
      <c r="E176" s="350"/>
      <c r="F176" s="575"/>
      <c r="G176" s="499"/>
      <c r="H176" s="500"/>
      <c r="I176" s="368"/>
      <c r="J176" s="501"/>
      <c r="K176" s="576"/>
    </row>
    <row r="177" spans="1:11" ht="45" customHeight="1">
      <c r="A177" s="574"/>
      <c r="B177" s="350"/>
      <c r="C177" s="369"/>
      <c r="D177" s="301"/>
      <c r="E177" s="350"/>
      <c r="F177" s="575"/>
      <c r="G177" s="499"/>
      <c r="H177" s="500"/>
      <c r="I177" s="368"/>
      <c r="J177" s="501"/>
      <c r="K177" s="576"/>
    </row>
    <row r="178" spans="1:11" ht="45" customHeight="1">
      <c r="A178" s="574"/>
      <c r="B178" s="350"/>
      <c r="C178" s="369"/>
      <c r="D178" s="301"/>
      <c r="E178" s="350"/>
      <c r="F178" s="575"/>
      <c r="G178" s="499"/>
      <c r="H178" s="500"/>
      <c r="I178" s="368"/>
      <c r="J178" s="501"/>
      <c r="K178" s="576"/>
    </row>
    <row r="179" spans="1:11" ht="45" customHeight="1" thickBot="1">
      <c r="A179" s="574"/>
      <c r="B179" s="350"/>
      <c r="C179" s="369"/>
      <c r="D179" s="301"/>
      <c r="E179" s="350"/>
      <c r="F179" s="575"/>
      <c r="G179" s="499"/>
      <c r="H179" s="500"/>
      <c r="I179" s="368"/>
      <c r="J179" s="501"/>
      <c r="K179" s="576"/>
    </row>
    <row r="180" spans="1:11" ht="45" customHeight="1" thickTop="1">
      <c r="A180" s="577" t="s">
        <v>3249</v>
      </c>
      <c r="B180" s="578"/>
      <c r="C180" s="579"/>
      <c r="D180" s="580"/>
      <c r="E180" s="578"/>
      <c r="F180" s="581" t="s">
        <v>3250</v>
      </c>
      <c r="G180" s="582" t="s">
        <v>50</v>
      </c>
      <c r="H180" s="582" t="s">
        <v>3251</v>
      </c>
      <c r="I180" s="583"/>
      <c r="J180" s="584"/>
      <c r="K180" s="585"/>
    </row>
    <row r="181" spans="1:11" ht="45" customHeight="1">
      <c r="A181" s="586"/>
      <c r="B181" s="350"/>
      <c r="C181" s="369"/>
      <c r="D181" s="301"/>
      <c r="E181" s="350"/>
      <c r="F181" s="575"/>
      <c r="G181" s="499"/>
      <c r="H181" s="500"/>
      <c r="I181" s="587"/>
      <c r="J181" s="588"/>
      <c r="K181" s="576"/>
    </row>
    <row r="182" spans="1:11" ht="45" customHeight="1" thickBot="1">
      <c r="A182" s="589"/>
      <c r="B182" s="590"/>
      <c r="C182" s="590"/>
      <c r="D182" s="590"/>
      <c r="E182" s="590"/>
      <c r="F182" s="591"/>
      <c r="G182" s="590"/>
      <c r="H182" s="590"/>
      <c r="I182" s="565"/>
      <c r="J182" s="565"/>
      <c r="K182" s="566"/>
    </row>
  </sheetData>
  <customSheetViews>
    <customSheetView guid="{23EF6D9B-A14E-2740-8D04-8096A56BF976}" scale="80" topLeftCell="A24">
      <selection activeCell="D30" sqref="D30"/>
      <pageSetup orientation="portrait" horizontalDpi="0" verticalDpi="0"/>
    </customSheetView>
    <customSheetView guid="{B1F3A972-B1F1-4161-90C8-DD2B3AF80E16}" scale="80" topLeftCell="B1">
      <selection activeCell="D10" sqref="D10"/>
      <pageSetup orientation="portrait" horizontalDpi="0" verticalDpi="0"/>
    </customSheetView>
  </customSheetViews>
  <mergeCells count="2">
    <mergeCell ref="A1:K1"/>
    <mergeCell ref="A2:K2"/>
  </mergeCells>
  <phoneticPr fontId="71" type="noConversion"/>
  <pageMargins left="0.75" right="0.75" top="1" bottom="1" header="0.5" footer="0.5"/>
  <pageSetup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zoomScalePageLayoutView="80" workbookViewId="0">
      <selection activeCell="A3" sqref="A3"/>
    </sheetView>
  </sheetViews>
  <sheetFormatPr baseColWidth="10" defaultColWidth="8.83203125" defaultRowHeight="39.75" customHeight="1" x14ac:dyDescent="0"/>
  <cols>
    <col min="1" max="1" width="14.83203125" customWidth="1"/>
    <col min="2" max="2" width="30.83203125" customWidth="1"/>
    <col min="3" max="3" width="32" customWidth="1"/>
    <col min="4" max="4" width="41.6640625" customWidth="1"/>
    <col min="5" max="5" width="11.5" customWidth="1"/>
    <col min="6" max="6" width="11.6640625" customWidth="1"/>
    <col min="7" max="7" width="15.1640625" customWidth="1"/>
    <col min="8" max="8" width="14.5" customWidth="1"/>
    <col min="9" max="9" width="16" customWidth="1"/>
    <col min="10" max="10" width="15.1640625" customWidth="1"/>
    <col min="11" max="11" width="49.83203125" customWidth="1"/>
    <col min="13" max="13" width="18.1640625" customWidth="1"/>
  </cols>
  <sheetData>
    <row r="1" spans="1:14" ht="39.75" customHeight="1" thickBot="1">
      <c r="A1" s="602" t="s">
        <v>23</v>
      </c>
      <c r="B1" s="603"/>
      <c r="C1" s="603"/>
      <c r="D1" s="603"/>
      <c r="E1" s="603"/>
      <c r="F1" s="603"/>
      <c r="G1" s="603" t="s">
        <v>28</v>
      </c>
      <c r="H1" s="603"/>
      <c r="I1" s="603"/>
      <c r="J1" s="604"/>
      <c r="K1" s="605"/>
    </row>
    <row r="2" spans="1:14" ht="39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9.75" customHeight="1">
      <c r="A3" s="133"/>
      <c r="B3" s="133"/>
      <c r="C3" s="133"/>
      <c r="D3" s="134"/>
      <c r="E3" s="133"/>
      <c r="F3" s="135" t="s">
        <v>928</v>
      </c>
      <c r="G3" s="122"/>
      <c r="H3" s="135"/>
      <c r="I3" s="136"/>
      <c r="J3" s="122"/>
      <c r="K3" s="122"/>
      <c r="M3" s="10" t="s">
        <v>12</v>
      </c>
      <c r="N3" s="10">
        <f>N2-N14</f>
        <v>4</v>
      </c>
    </row>
    <row r="4" spans="1:14" ht="39.75" customHeight="1">
      <c r="A4" s="6">
        <v>1</v>
      </c>
      <c r="B4" s="7" t="s">
        <v>47</v>
      </c>
      <c r="C4" s="7" t="s">
        <v>929</v>
      </c>
      <c r="D4" s="8" t="s">
        <v>930</v>
      </c>
      <c r="E4" s="7">
        <v>2</v>
      </c>
      <c r="F4" s="7">
        <v>1</v>
      </c>
      <c r="G4" s="7" t="s">
        <v>152</v>
      </c>
      <c r="H4" s="39" t="s">
        <v>931</v>
      </c>
      <c r="I4" s="9">
        <v>42882</v>
      </c>
      <c r="J4" s="7" t="s">
        <v>52</v>
      </c>
      <c r="K4" s="6"/>
      <c r="M4" t="s">
        <v>13</v>
      </c>
      <c r="N4">
        <f>SUMIFS(E:E,G:G,"CTT")</f>
        <v>22</v>
      </c>
    </row>
    <row r="5" spans="1:14" ht="39.75" customHeight="1">
      <c r="A5" s="11">
        <v>2</v>
      </c>
      <c r="B5" s="7" t="s">
        <v>47</v>
      </c>
      <c r="C5" s="12" t="s">
        <v>932</v>
      </c>
      <c r="D5" s="13" t="s">
        <v>933</v>
      </c>
      <c r="E5" s="12">
        <v>2</v>
      </c>
      <c r="F5" s="12">
        <v>1</v>
      </c>
      <c r="G5" s="12" t="s">
        <v>97</v>
      </c>
      <c r="H5" s="39" t="s">
        <v>931</v>
      </c>
      <c r="I5" s="9">
        <v>42882</v>
      </c>
      <c r="J5" s="7" t="s">
        <v>52</v>
      </c>
      <c r="K5" s="11"/>
      <c r="M5" t="s">
        <v>14</v>
      </c>
      <c r="N5">
        <f>SUMIFS(E:E,G:G,"FLU")</f>
        <v>14</v>
      </c>
    </row>
    <row r="6" spans="1:14" ht="39.75" customHeight="1">
      <c r="A6" s="6">
        <v>3</v>
      </c>
      <c r="B6" s="7" t="s">
        <v>47</v>
      </c>
      <c r="C6" s="12" t="s">
        <v>934</v>
      </c>
      <c r="D6" s="13" t="s">
        <v>935</v>
      </c>
      <c r="E6" s="12">
        <v>6</v>
      </c>
      <c r="F6" s="12">
        <v>2</v>
      </c>
      <c r="G6" s="12" t="s">
        <v>97</v>
      </c>
      <c r="H6" s="39" t="s">
        <v>931</v>
      </c>
      <c r="I6" s="9">
        <v>42882</v>
      </c>
      <c r="J6" s="7" t="s">
        <v>52</v>
      </c>
      <c r="K6" s="11"/>
      <c r="M6" t="s">
        <v>15</v>
      </c>
      <c r="N6">
        <f>SUMIFS(E:E,G:G,"JCC")</f>
        <v>15</v>
      </c>
    </row>
    <row r="7" spans="1:14" ht="39.75" customHeight="1">
      <c r="A7" s="11">
        <v>4</v>
      </c>
      <c r="B7" s="12" t="s">
        <v>131</v>
      </c>
      <c r="C7" s="12">
        <v>2635</v>
      </c>
      <c r="D7" s="13" t="s">
        <v>936</v>
      </c>
      <c r="E7" s="12">
        <v>3</v>
      </c>
      <c r="F7" s="12">
        <v>1</v>
      </c>
      <c r="G7" s="12" t="s">
        <v>97</v>
      </c>
      <c r="H7" s="39" t="s">
        <v>931</v>
      </c>
      <c r="I7" s="9">
        <v>42882</v>
      </c>
      <c r="J7" s="12" t="s">
        <v>937</v>
      </c>
      <c r="K7" s="15"/>
      <c r="M7" t="s">
        <v>16</v>
      </c>
      <c r="N7">
        <f>SUMIFS(E:E,G:G,"EDI")</f>
        <v>0</v>
      </c>
    </row>
    <row r="8" spans="1:14" ht="39.75" customHeight="1">
      <c r="A8" s="6">
        <v>5</v>
      </c>
      <c r="B8" s="7" t="s">
        <v>47</v>
      </c>
      <c r="C8" s="12" t="s">
        <v>938</v>
      </c>
      <c r="D8" s="13" t="s">
        <v>939</v>
      </c>
      <c r="E8" s="12">
        <v>2</v>
      </c>
      <c r="F8" s="12">
        <v>1</v>
      </c>
      <c r="G8" s="11" t="s">
        <v>97</v>
      </c>
      <c r="H8" s="39" t="s">
        <v>931</v>
      </c>
      <c r="I8" s="9">
        <v>42882</v>
      </c>
      <c r="J8" s="7" t="s">
        <v>52</v>
      </c>
      <c r="K8" s="11"/>
      <c r="M8" t="s">
        <v>17</v>
      </c>
      <c r="N8">
        <f>SUMIFS(E:E,G:G,"par")</f>
        <v>0</v>
      </c>
    </row>
    <row r="9" spans="1:14" ht="39.75" customHeight="1">
      <c r="A9" s="11">
        <v>6</v>
      </c>
      <c r="B9" s="7" t="s">
        <v>55</v>
      </c>
      <c r="C9" s="7" t="s">
        <v>940</v>
      </c>
      <c r="D9" s="8" t="s">
        <v>941</v>
      </c>
      <c r="E9" s="7">
        <v>4</v>
      </c>
      <c r="F9" s="7">
        <v>2</v>
      </c>
      <c r="G9" s="7" t="s">
        <v>97</v>
      </c>
      <c r="H9" s="39" t="s">
        <v>931</v>
      </c>
      <c r="I9" s="9">
        <v>42882</v>
      </c>
      <c r="J9" s="7" t="s">
        <v>942</v>
      </c>
      <c r="K9" s="6"/>
      <c r="M9" t="s">
        <v>18</v>
      </c>
      <c r="N9">
        <f>SUMIFS(E:E,G:G,"phi")</f>
        <v>0</v>
      </c>
    </row>
    <row r="10" spans="1:14" ht="39.75" customHeight="1">
      <c r="A10" s="6">
        <v>7</v>
      </c>
      <c r="B10" s="7" t="s">
        <v>131</v>
      </c>
      <c r="C10" s="12" t="s">
        <v>943</v>
      </c>
      <c r="D10" s="13" t="s">
        <v>944</v>
      </c>
      <c r="E10" s="12">
        <v>2</v>
      </c>
      <c r="F10" s="12">
        <v>1</v>
      </c>
      <c r="G10" s="12" t="s">
        <v>50</v>
      </c>
      <c r="H10" s="39" t="s">
        <v>931</v>
      </c>
      <c r="I10" s="9">
        <v>42882</v>
      </c>
      <c r="J10" s="7" t="s">
        <v>945</v>
      </c>
      <c r="K10" s="11"/>
      <c r="M10" t="s">
        <v>19</v>
      </c>
      <c r="N10">
        <f>SUMIFS(E:E,G:G,"BRK")</f>
        <v>0</v>
      </c>
    </row>
    <row r="11" spans="1:14" ht="39.75" customHeight="1">
      <c r="A11" s="11">
        <v>8</v>
      </c>
      <c r="B11" s="7" t="s">
        <v>946</v>
      </c>
      <c r="C11" s="12">
        <v>102769</v>
      </c>
      <c r="D11" s="13" t="s">
        <v>947</v>
      </c>
      <c r="E11" s="22">
        <v>2</v>
      </c>
      <c r="F11" s="12">
        <v>1</v>
      </c>
      <c r="G11" s="12" t="s">
        <v>152</v>
      </c>
      <c r="H11" s="39" t="s">
        <v>931</v>
      </c>
      <c r="I11" s="9">
        <v>42882</v>
      </c>
      <c r="J11" s="7" t="s">
        <v>948</v>
      </c>
      <c r="K11" s="11"/>
      <c r="M11" s="16" t="s">
        <v>20</v>
      </c>
      <c r="N11" s="16">
        <f>SUMIFS(E:E,G:G,"SPC")</f>
        <v>0</v>
      </c>
    </row>
    <row r="12" spans="1:14" ht="39.75" customHeight="1">
      <c r="A12" s="6">
        <v>9</v>
      </c>
      <c r="B12" s="7" t="s">
        <v>47</v>
      </c>
      <c r="C12" s="12" t="s">
        <v>949</v>
      </c>
      <c r="D12" s="8" t="s">
        <v>950</v>
      </c>
      <c r="E12" s="12">
        <v>3</v>
      </c>
      <c r="F12" s="12">
        <v>1</v>
      </c>
      <c r="G12" s="11" t="s">
        <v>50</v>
      </c>
      <c r="H12" s="38" t="s">
        <v>931</v>
      </c>
      <c r="I12" s="14">
        <v>42882</v>
      </c>
      <c r="J12" s="7" t="s">
        <v>52</v>
      </c>
      <c r="K12" s="6"/>
      <c r="M12" s="17" t="s">
        <v>21</v>
      </c>
      <c r="N12" s="17">
        <f>SUMIFS(E:E,G:G,"H")</f>
        <v>0</v>
      </c>
    </row>
    <row r="13" spans="1:14" ht="39.75" customHeight="1">
      <c r="A13" s="11">
        <v>10</v>
      </c>
      <c r="B13" s="7" t="s">
        <v>951</v>
      </c>
      <c r="C13" s="7" t="s">
        <v>952</v>
      </c>
      <c r="D13" s="8" t="s">
        <v>953</v>
      </c>
      <c r="E13" s="7">
        <v>3</v>
      </c>
      <c r="F13" s="7">
        <v>1</v>
      </c>
      <c r="G13" s="7" t="s">
        <v>152</v>
      </c>
      <c r="H13" s="39" t="s">
        <v>931</v>
      </c>
      <c r="I13" s="9">
        <v>42882</v>
      </c>
      <c r="J13" s="7" t="s">
        <v>954</v>
      </c>
      <c r="K13" s="7" t="s">
        <v>955</v>
      </c>
      <c r="M13" s="17"/>
      <c r="N13" s="17"/>
    </row>
    <row r="14" spans="1:14" ht="39.75" customHeight="1">
      <c r="A14" s="6">
        <v>11</v>
      </c>
      <c r="B14" s="7" t="s">
        <v>47</v>
      </c>
      <c r="C14" s="12" t="s">
        <v>956</v>
      </c>
      <c r="D14" s="13" t="s">
        <v>957</v>
      </c>
      <c r="E14" s="12">
        <v>3</v>
      </c>
      <c r="F14" s="12">
        <v>1</v>
      </c>
      <c r="G14" s="12" t="s">
        <v>152</v>
      </c>
      <c r="H14" s="38" t="s">
        <v>931</v>
      </c>
      <c r="I14" s="14">
        <v>42882</v>
      </c>
      <c r="J14" s="7" t="s">
        <v>52</v>
      </c>
      <c r="K14" s="11"/>
      <c r="M14" s="19" t="s">
        <v>22</v>
      </c>
      <c r="N14" s="19">
        <f>SUM(M4:N12)</f>
        <v>51</v>
      </c>
    </row>
    <row r="15" spans="1:14" ht="39.75" customHeight="1">
      <c r="A15" s="11">
        <v>12</v>
      </c>
      <c r="B15" s="7" t="s">
        <v>55</v>
      </c>
      <c r="C15" s="7" t="s">
        <v>958</v>
      </c>
      <c r="D15" s="8" t="s">
        <v>959</v>
      </c>
      <c r="E15" s="7">
        <v>3</v>
      </c>
      <c r="F15" s="7">
        <v>1</v>
      </c>
      <c r="G15" s="7" t="s">
        <v>97</v>
      </c>
      <c r="H15" s="39" t="s">
        <v>931</v>
      </c>
      <c r="I15" s="9">
        <v>42882</v>
      </c>
      <c r="J15" s="7" t="s">
        <v>960</v>
      </c>
      <c r="K15" s="7"/>
    </row>
    <row r="16" spans="1:14" ht="39.75" customHeight="1">
      <c r="A16" s="6">
        <v>13</v>
      </c>
      <c r="B16" s="7" t="s">
        <v>47</v>
      </c>
      <c r="C16" s="7" t="s">
        <v>961</v>
      </c>
      <c r="D16" s="8" t="s">
        <v>962</v>
      </c>
      <c r="E16" s="7">
        <v>3</v>
      </c>
      <c r="F16" s="7">
        <v>1</v>
      </c>
      <c r="G16" s="7" t="s">
        <v>152</v>
      </c>
      <c r="H16" s="38" t="s">
        <v>931</v>
      </c>
      <c r="I16" s="9">
        <v>42882</v>
      </c>
      <c r="J16" s="7" t="s">
        <v>52</v>
      </c>
      <c r="K16" s="6"/>
      <c r="M16" s="20" t="s">
        <v>975</v>
      </c>
    </row>
    <row r="17" spans="1:13" ht="39.75" customHeight="1">
      <c r="A17" s="11">
        <v>14</v>
      </c>
      <c r="B17" s="7" t="s">
        <v>47</v>
      </c>
      <c r="C17" s="7" t="s">
        <v>963</v>
      </c>
      <c r="D17" s="8" t="s">
        <v>964</v>
      </c>
      <c r="E17" s="7">
        <v>5</v>
      </c>
      <c r="F17" s="7">
        <v>2</v>
      </c>
      <c r="G17" s="7" t="s">
        <v>50</v>
      </c>
      <c r="H17" s="39" t="s">
        <v>931</v>
      </c>
      <c r="I17" s="9">
        <v>42882</v>
      </c>
      <c r="J17" s="7" t="s">
        <v>52</v>
      </c>
      <c r="K17" s="6"/>
      <c r="M17" s="20"/>
    </row>
    <row r="18" spans="1:13" ht="39.75" customHeight="1">
      <c r="A18" s="6">
        <v>15</v>
      </c>
      <c r="B18" s="12" t="s">
        <v>55</v>
      </c>
      <c r="C18" s="12" t="s">
        <v>965</v>
      </c>
      <c r="D18" s="13" t="s">
        <v>966</v>
      </c>
      <c r="E18" s="12">
        <v>3</v>
      </c>
      <c r="F18" s="12">
        <v>1</v>
      </c>
      <c r="G18" s="7" t="s">
        <v>50</v>
      </c>
      <c r="H18" s="38" t="s">
        <v>931</v>
      </c>
      <c r="I18" s="14">
        <v>42882</v>
      </c>
      <c r="J18" s="12" t="s">
        <v>967</v>
      </c>
      <c r="K18" s="11"/>
      <c r="M18" s="20"/>
    </row>
    <row r="19" spans="1:13" ht="39.75" customHeight="1">
      <c r="A19" s="11">
        <v>16</v>
      </c>
      <c r="B19" s="12" t="s">
        <v>55</v>
      </c>
      <c r="C19" s="12" t="s">
        <v>968</v>
      </c>
      <c r="D19" s="13" t="s">
        <v>969</v>
      </c>
      <c r="E19" s="12">
        <v>2</v>
      </c>
      <c r="F19" s="12">
        <v>1</v>
      </c>
      <c r="G19" s="12" t="s">
        <v>97</v>
      </c>
      <c r="H19" s="38" t="s">
        <v>931</v>
      </c>
      <c r="I19" s="14">
        <v>42882</v>
      </c>
      <c r="J19" s="14" t="s">
        <v>970</v>
      </c>
      <c r="K19" s="11"/>
      <c r="M19" s="20"/>
    </row>
    <row r="20" spans="1:13" ht="39.75" customHeight="1">
      <c r="A20" s="6">
        <v>17</v>
      </c>
      <c r="B20" s="7" t="s">
        <v>47</v>
      </c>
      <c r="C20" s="12" t="s">
        <v>971</v>
      </c>
      <c r="D20" s="13" t="s">
        <v>972</v>
      </c>
      <c r="E20" s="12">
        <v>2</v>
      </c>
      <c r="F20" s="12">
        <v>1</v>
      </c>
      <c r="G20" s="12" t="s">
        <v>50</v>
      </c>
      <c r="H20" s="39" t="s">
        <v>931</v>
      </c>
      <c r="I20" s="9">
        <v>42882</v>
      </c>
      <c r="J20" s="7" t="s">
        <v>52</v>
      </c>
      <c r="K20" s="11"/>
      <c r="M20" s="20"/>
    </row>
    <row r="21" spans="1:13" ht="39.75" customHeight="1">
      <c r="A21" s="11">
        <v>18</v>
      </c>
      <c r="B21" s="7" t="s">
        <v>47</v>
      </c>
      <c r="C21" s="12" t="s">
        <v>973</v>
      </c>
      <c r="D21" s="13" t="s">
        <v>974</v>
      </c>
      <c r="E21" s="12">
        <v>1</v>
      </c>
      <c r="F21" s="12">
        <v>1</v>
      </c>
      <c r="G21" s="12" t="s">
        <v>152</v>
      </c>
      <c r="H21" s="39" t="s">
        <v>931</v>
      </c>
      <c r="I21" s="9">
        <v>42882</v>
      </c>
      <c r="J21" s="7" t="s">
        <v>52</v>
      </c>
      <c r="K21" s="11"/>
      <c r="M21" s="20"/>
    </row>
    <row r="22" spans="1:13" ht="39.75" customHeight="1">
      <c r="A22" s="11"/>
      <c r="B22" s="7"/>
      <c r="C22" s="12"/>
      <c r="D22" s="13"/>
      <c r="E22" s="12"/>
      <c r="F22" s="12"/>
      <c r="G22" s="12"/>
      <c r="H22" s="39"/>
      <c r="I22" s="9"/>
      <c r="J22" s="7"/>
      <c r="K22" s="11"/>
      <c r="M22" s="20"/>
    </row>
    <row r="23" spans="1:13" ht="39.7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9.75" customHeight="1">
      <c r="A24" s="11"/>
      <c r="B24" s="12"/>
      <c r="C24" s="12"/>
      <c r="D24" s="13"/>
      <c r="E24" s="35">
        <f>SUM(E4:E23)</f>
        <v>51</v>
      </c>
      <c r="F24" s="35">
        <f>SUM(F4:F23)</f>
        <v>21</v>
      </c>
      <c r="G24" s="12"/>
      <c r="H24" s="12"/>
      <c r="I24" s="14"/>
      <c r="J24" s="14"/>
      <c r="K24" s="11"/>
      <c r="M24" s="20"/>
    </row>
    <row r="25" spans="1:13" ht="39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9.7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9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9.7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9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9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>
      <selection activeCell="A3" sqref="A3"/>
    </customSheetView>
    <customSheetView guid="{B1F3A972-B1F1-4161-90C8-DD2B3AF80E16}" scale="80">
      <selection activeCell="A3" sqref="A3"/>
    </customSheetView>
    <customSheetView guid="{8CC4B7ED-BDBD-4A32-BFC7-B1BFCD76DA5B}" scale="80">
      <selection activeCell="A3" sqref="A3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zoomScalePageLayoutView="80" workbookViewId="0">
      <selection activeCell="D19" sqref="D19"/>
    </sheetView>
  </sheetViews>
  <sheetFormatPr baseColWidth="10" defaultColWidth="8.83203125" defaultRowHeight="39.75" customHeight="1" x14ac:dyDescent="0"/>
  <cols>
    <col min="1" max="1" width="14.83203125" customWidth="1"/>
    <col min="2" max="2" width="29.1640625" customWidth="1"/>
    <col min="3" max="3" width="34.5" customWidth="1"/>
    <col min="4" max="4" width="39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39.75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39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9.75" customHeight="1">
      <c r="A3" s="28">
        <v>55</v>
      </c>
      <c r="B3" s="26" t="s">
        <v>93</v>
      </c>
      <c r="C3" s="25" t="s">
        <v>894</v>
      </c>
      <c r="D3" s="127"/>
      <c r="E3" s="28"/>
      <c r="F3" s="28"/>
      <c r="G3" s="28"/>
      <c r="H3" s="28"/>
      <c r="I3" s="30"/>
      <c r="J3" s="28"/>
      <c r="K3" s="26" t="s">
        <v>895</v>
      </c>
      <c r="M3" s="10" t="s">
        <v>12</v>
      </c>
      <c r="N3" s="10">
        <f>N2-N14</f>
        <v>0</v>
      </c>
    </row>
    <row r="4" spans="1:14" ht="39.75" customHeight="1">
      <c r="A4" s="6">
        <v>1</v>
      </c>
      <c r="B4" s="36" t="s">
        <v>47</v>
      </c>
      <c r="C4" s="36" t="s">
        <v>896</v>
      </c>
      <c r="D4" s="113" t="s">
        <v>897</v>
      </c>
      <c r="E4" s="36">
        <v>4</v>
      </c>
      <c r="F4" s="36">
        <v>1</v>
      </c>
      <c r="G4" s="36" t="s">
        <v>50</v>
      </c>
      <c r="H4" s="36" t="s">
        <v>898</v>
      </c>
      <c r="I4" s="114">
        <v>42882</v>
      </c>
      <c r="J4" s="36" t="s">
        <v>52</v>
      </c>
      <c r="K4" s="115"/>
      <c r="M4" t="s">
        <v>13</v>
      </c>
      <c r="N4">
        <f>SUMIFS(E:E,G:G,"CTT")</f>
        <v>0</v>
      </c>
    </row>
    <row r="5" spans="1:14" ht="39.75" customHeight="1">
      <c r="A5" s="11">
        <v>2</v>
      </c>
      <c r="B5" s="12" t="s">
        <v>47</v>
      </c>
      <c r="C5" s="12" t="s">
        <v>899</v>
      </c>
      <c r="D5" s="13" t="s">
        <v>900</v>
      </c>
      <c r="E5" s="12">
        <v>5</v>
      </c>
      <c r="F5" s="12">
        <v>2</v>
      </c>
      <c r="G5" s="12" t="s">
        <v>50</v>
      </c>
      <c r="H5" s="12" t="s">
        <v>898</v>
      </c>
      <c r="I5" s="14">
        <v>42882</v>
      </c>
      <c r="J5" s="12" t="s">
        <v>52</v>
      </c>
      <c r="K5" s="11"/>
      <c r="M5" t="s">
        <v>14</v>
      </c>
      <c r="N5">
        <f>SUMIFS(E:E,G:G,"FLU")</f>
        <v>0</v>
      </c>
    </row>
    <row r="6" spans="1:14" ht="39.75" customHeight="1">
      <c r="A6" s="6">
        <v>3</v>
      </c>
      <c r="B6" s="7" t="s">
        <v>47</v>
      </c>
      <c r="C6" s="12" t="s">
        <v>901</v>
      </c>
      <c r="D6" s="13" t="s">
        <v>902</v>
      </c>
      <c r="E6" s="12">
        <v>3</v>
      </c>
      <c r="F6" s="12">
        <v>1</v>
      </c>
      <c r="G6" s="12" t="s">
        <v>50</v>
      </c>
      <c r="H6" s="7" t="s">
        <v>898</v>
      </c>
      <c r="I6" s="9">
        <v>42882</v>
      </c>
      <c r="J6" s="7" t="s">
        <v>52</v>
      </c>
      <c r="K6" s="11"/>
      <c r="M6" t="s">
        <v>15</v>
      </c>
      <c r="N6">
        <f>SUMIFS(E:E,G:G,"JCC")</f>
        <v>55</v>
      </c>
    </row>
    <row r="7" spans="1:14" ht="39.75" customHeight="1">
      <c r="A7" s="11">
        <v>4</v>
      </c>
      <c r="B7" s="12" t="s">
        <v>47</v>
      </c>
      <c r="C7" s="12" t="s">
        <v>903</v>
      </c>
      <c r="D7" s="13" t="s">
        <v>904</v>
      </c>
      <c r="E7" s="12">
        <v>2</v>
      </c>
      <c r="F7" s="12">
        <v>1</v>
      </c>
      <c r="G7" s="12" t="s">
        <v>50</v>
      </c>
      <c r="H7" s="12" t="s">
        <v>898</v>
      </c>
      <c r="I7" s="14">
        <v>42882</v>
      </c>
      <c r="J7" s="12" t="s">
        <v>52</v>
      </c>
      <c r="K7" s="11"/>
      <c r="M7" t="s">
        <v>16</v>
      </c>
      <c r="N7">
        <f>SUMIFS(E:E,G:G,"EDI")</f>
        <v>0</v>
      </c>
    </row>
    <row r="8" spans="1:14" ht="39.75" customHeight="1">
      <c r="A8" s="6">
        <v>5</v>
      </c>
      <c r="B8" s="7" t="s">
        <v>131</v>
      </c>
      <c r="C8" s="7" t="s">
        <v>905</v>
      </c>
      <c r="D8" s="8" t="s">
        <v>906</v>
      </c>
      <c r="E8" s="7">
        <v>3</v>
      </c>
      <c r="F8" s="7">
        <v>1</v>
      </c>
      <c r="G8" s="7" t="s">
        <v>50</v>
      </c>
      <c r="H8" s="7" t="s">
        <v>898</v>
      </c>
      <c r="I8" s="9">
        <v>42882</v>
      </c>
      <c r="J8" s="7" t="s">
        <v>907</v>
      </c>
      <c r="K8" s="6"/>
      <c r="M8" t="s">
        <v>17</v>
      </c>
      <c r="N8">
        <f>SUMIFS(E:E,G:G,"par")</f>
        <v>0</v>
      </c>
    </row>
    <row r="9" spans="1:14" ht="39.75" customHeight="1">
      <c r="A9" s="11">
        <v>6</v>
      </c>
      <c r="B9" s="7" t="s">
        <v>47</v>
      </c>
      <c r="C9" s="7" t="s">
        <v>908</v>
      </c>
      <c r="D9" s="8" t="s">
        <v>909</v>
      </c>
      <c r="E9" s="39">
        <v>15</v>
      </c>
      <c r="F9" s="7">
        <v>5</v>
      </c>
      <c r="G9" s="7" t="s">
        <v>50</v>
      </c>
      <c r="H9" s="7" t="s">
        <v>898</v>
      </c>
      <c r="I9" s="9">
        <v>42882</v>
      </c>
      <c r="J9" s="7" t="s">
        <v>52</v>
      </c>
      <c r="K9" s="6" t="s">
        <v>910</v>
      </c>
      <c r="M9" t="s">
        <v>18</v>
      </c>
      <c r="N9">
        <f>SUMIFS(E:E,G:G,"phi")</f>
        <v>0</v>
      </c>
    </row>
    <row r="10" spans="1:14" ht="39.75" customHeight="1">
      <c r="A10" s="6">
        <v>7</v>
      </c>
      <c r="B10" s="36" t="s">
        <v>47</v>
      </c>
      <c r="C10" s="7" t="s">
        <v>911</v>
      </c>
      <c r="D10" s="8" t="s">
        <v>912</v>
      </c>
      <c r="E10" s="7">
        <v>3</v>
      </c>
      <c r="F10" s="7">
        <v>1</v>
      </c>
      <c r="G10" s="36" t="s">
        <v>50</v>
      </c>
      <c r="H10" s="36" t="s">
        <v>898</v>
      </c>
      <c r="I10" s="114">
        <v>42882</v>
      </c>
      <c r="J10" s="36" t="s">
        <v>52</v>
      </c>
      <c r="K10" s="6"/>
      <c r="M10" t="s">
        <v>19</v>
      </c>
      <c r="N10">
        <f>SUMIFS(E:E,G:G,"BRK")</f>
        <v>0</v>
      </c>
    </row>
    <row r="11" spans="1:14" ht="39.75" customHeight="1">
      <c r="A11" s="11">
        <v>8</v>
      </c>
      <c r="B11" s="70" t="s">
        <v>913</v>
      </c>
      <c r="C11" s="70" t="s">
        <v>914</v>
      </c>
      <c r="D11" s="116" t="s">
        <v>915</v>
      </c>
      <c r="E11" s="70">
        <v>4</v>
      </c>
      <c r="F11" s="70">
        <v>2</v>
      </c>
      <c r="G11" s="70" t="s">
        <v>50</v>
      </c>
      <c r="H11" s="36" t="s">
        <v>898</v>
      </c>
      <c r="I11" s="114">
        <v>42882</v>
      </c>
      <c r="J11" s="117" t="s">
        <v>916</v>
      </c>
      <c r="K11" s="70" t="s">
        <v>917</v>
      </c>
      <c r="M11" s="16" t="s">
        <v>20</v>
      </c>
      <c r="N11" s="16">
        <f>SUMIFS(E:E,G:G,"SPC")</f>
        <v>0</v>
      </c>
    </row>
    <row r="12" spans="1:14" ht="39.75" customHeight="1">
      <c r="A12" s="6">
        <v>9</v>
      </c>
      <c r="B12" s="36" t="s">
        <v>47</v>
      </c>
      <c r="C12" s="36" t="s">
        <v>918</v>
      </c>
      <c r="D12" s="113" t="s">
        <v>919</v>
      </c>
      <c r="E12" s="36">
        <v>6</v>
      </c>
      <c r="F12" s="36">
        <v>2</v>
      </c>
      <c r="G12" s="36" t="s">
        <v>50</v>
      </c>
      <c r="H12" s="36" t="s">
        <v>898</v>
      </c>
      <c r="I12" s="114">
        <v>42882</v>
      </c>
      <c r="J12" s="36" t="s">
        <v>52</v>
      </c>
      <c r="K12" s="115"/>
      <c r="M12" s="17" t="s">
        <v>21</v>
      </c>
      <c r="N12" s="17">
        <f>SUMIFS(E:E,G:G,"H")</f>
        <v>0</v>
      </c>
    </row>
    <row r="13" spans="1:14" ht="39.75" customHeight="1">
      <c r="A13" s="11">
        <v>10</v>
      </c>
      <c r="B13" s="7" t="s">
        <v>47</v>
      </c>
      <c r="C13" s="131" t="s">
        <v>920</v>
      </c>
      <c r="D13" s="8" t="s">
        <v>921</v>
      </c>
      <c r="E13" s="7">
        <v>4</v>
      </c>
      <c r="F13" s="7">
        <v>1</v>
      </c>
      <c r="G13" s="7" t="s">
        <v>50</v>
      </c>
      <c r="H13" s="7" t="s">
        <v>898</v>
      </c>
      <c r="I13" s="9">
        <v>42882</v>
      </c>
      <c r="J13" s="7" t="s">
        <v>52</v>
      </c>
      <c r="K13" s="6"/>
      <c r="M13" s="17"/>
      <c r="N13" s="17"/>
    </row>
    <row r="14" spans="1:14" ht="39.75" customHeight="1">
      <c r="A14" s="6">
        <v>11</v>
      </c>
      <c r="B14" s="36" t="s">
        <v>47</v>
      </c>
      <c r="C14" s="36" t="s">
        <v>922</v>
      </c>
      <c r="D14" s="113" t="s">
        <v>923</v>
      </c>
      <c r="E14" s="36">
        <v>3</v>
      </c>
      <c r="F14" s="36">
        <v>1</v>
      </c>
      <c r="G14" s="36" t="s">
        <v>50</v>
      </c>
      <c r="H14" s="36" t="s">
        <v>898</v>
      </c>
      <c r="I14" s="114">
        <v>42882</v>
      </c>
      <c r="J14" s="36" t="s">
        <v>52</v>
      </c>
      <c r="K14" s="115"/>
      <c r="M14" s="19" t="s">
        <v>22</v>
      </c>
      <c r="N14" s="19">
        <f>SUM(M4:N12)</f>
        <v>55</v>
      </c>
    </row>
    <row r="15" spans="1:14" ht="39.75" customHeight="1">
      <c r="A15" s="11">
        <v>12</v>
      </c>
      <c r="B15" s="36" t="s">
        <v>47</v>
      </c>
      <c r="C15" s="36" t="s">
        <v>924</v>
      </c>
      <c r="D15" s="113" t="s">
        <v>925</v>
      </c>
      <c r="E15" s="36">
        <v>2</v>
      </c>
      <c r="F15" s="36">
        <v>1</v>
      </c>
      <c r="G15" s="36" t="s">
        <v>50</v>
      </c>
      <c r="H15" s="36" t="s">
        <v>898</v>
      </c>
      <c r="I15" s="114">
        <v>42882</v>
      </c>
      <c r="J15" s="36" t="s">
        <v>52</v>
      </c>
      <c r="K15" s="115"/>
    </row>
    <row r="16" spans="1:14" ht="39.75" customHeight="1">
      <c r="A16" s="6">
        <v>13</v>
      </c>
      <c r="B16" s="7" t="s">
        <v>47</v>
      </c>
      <c r="C16" s="7" t="s">
        <v>926</v>
      </c>
      <c r="D16" s="8" t="s">
        <v>927</v>
      </c>
      <c r="E16" s="7">
        <v>1</v>
      </c>
      <c r="F16" s="7">
        <v>1</v>
      </c>
      <c r="G16" s="7" t="s">
        <v>50</v>
      </c>
      <c r="H16" s="7" t="s">
        <v>898</v>
      </c>
      <c r="I16" s="9">
        <v>42882</v>
      </c>
      <c r="J16" s="7" t="s">
        <v>52</v>
      </c>
      <c r="K16" s="6"/>
      <c r="M16" s="20"/>
    </row>
    <row r="17" spans="1:13" ht="39.75" customHeight="1">
      <c r="A17" s="6"/>
      <c r="B17" s="7"/>
      <c r="C17" s="7"/>
      <c r="D17" s="8"/>
      <c r="E17" s="132">
        <f>SUM(E4:E16)</f>
        <v>55</v>
      </c>
      <c r="F17" s="122">
        <f>SUM(F4:F16)</f>
        <v>20</v>
      </c>
      <c r="G17" s="7"/>
      <c r="H17" s="7"/>
      <c r="I17" s="9"/>
      <c r="J17" s="7"/>
      <c r="K17" s="6"/>
      <c r="M17" s="20"/>
    </row>
    <row r="18" spans="1:13" ht="39.75" customHeight="1">
      <c r="A18" s="6"/>
      <c r="B18" s="7"/>
      <c r="C18" s="7"/>
      <c r="D18" s="8"/>
      <c r="E18" s="7"/>
      <c r="F18" s="7"/>
      <c r="G18" s="7"/>
      <c r="H18" s="7"/>
      <c r="I18" s="9"/>
      <c r="J18" s="7"/>
      <c r="K18" s="6"/>
      <c r="M18" s="20"/>
    </row>
    <row r="19" spans="1:13" ht="39.7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39.7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9.7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9.7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9.7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9.7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9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9.7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9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9.7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9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9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>
      <selection activeCell="D19" sqref="D19"/>
    </customSheetView>
    <customSheetView guid="{B1F3A972-B1F1-4161-90C8-DD2B3AF80E16}" scale="80">
      <selection activeCell="D19" sqref="D19"/>
    </customSheetView>
    <customSheetView guid="{8CC4B7ED-BDBD-4A32-BFC7-B1BFCD76DA5B}" scale="80">
      <selection activeCell="D19" sqref="D19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zoomScalePageLayoutView="80" workbookViewId="0">
      <selection activeCell="D16" sqref="D16"/>
    </sheetView>
  </sheetViews>
  <sheetFormatPr baseColWidth="10" defaultColWidth="8.83203125" defaultRowHeight="48" customHeight="1" x14ac:dyDescent="0"/>
  <cols>
    <col min="1" max="1" width="14.83203125" customWidth="1"/>
    <col min="2" max="2" width="31.33203125" customWidth="1"/>
    <col min="3" max="3" width="43.5" customWidth="1"/>
    <col min="4" max="4" width="41.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4.1640625" customWidth="1"/>
    <col min="13" max="13" width="18.1640625" customWidth="1"/>
  </cols>
  <sheetData>
    <row r="1" spans="1:14" ht="48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48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8" customHeight="1">
      <c r="A3" s="28">
        <v>56</v>
      </c>
      <c r="B3" s="26" t="s">
        <v>148</v>
      </c>
      <c r="C3" s="25" t="s">
        <v>894</v>
      </c>
      <c r="D3" s="127"/>
      <c r="E3" s="28"/>
      <c r="F3" s="28"/>
      <c r="G3" s="28"/>
      <c r="H3" s="28"/>
      <c r="I3" s="30"/>
      <c r="J3" s="28"/>
      <c r="K3" s="26" t="s">
        <v>895</v>
      </c>
      <c r="M3" s="10" t="s">
        <v>12</v>
      </c>
      <c r="N3" s="10">
        <f>N2-N14</f>
        <v>0</v>
      </c>
    </row>
    <row r="4" spans="1:14" ht="48" customHeight="1">
      <c r="A4" s="12">
        <v>1</v>
      </c>
      <c r="B4" s="12" t="s">
        <v>47</v>
      </c>
      <c r="C4" s="12" t="s">
        <v>976</v>
      </c>
      <c r="D4" s="13" t="s">
        <v>977</v>
      </c>
      <c r="E4" s="12">
        <v>4</v>
      </c>
      <c r="F4" s="12">
        <v>1</v>
      </c>
      <c r="G4" s="12" t="s">
        <v>50</v>
      </c>
      <c r="H4" s="12" t="s">
        <v>898</v>
      </c>
      <c r="I4" s="14">
        <v>42882</v>
      </c>
      <c r="J4" s="12" t="s">
        <v>52</v>
      </c>
      <c r="K4" s="12"/>
      <c r="M4" t="s">
        <v>13</v>
      </c>
      <c r="N4">
        <f>SUMIFS(E:E,G:G,"CTT")</f>
        <v>0</v>
      </c>
    </row>
    <row r="5" spans="1:14" ht="48" customHeight="1">
      <c r="A5" s="7">
        <v>2</v>
      </c>
      <c r="B5" s="7" t="s">
        <v>47</v>
      </c>
      <c r="C5" s="7" t="s">
        <v>978</v>
      </c>
      <c r="D5" s="8" t="s">
        <v>979</v>
      </c>
      <c r="E5" s="7">
        <v>4</v>
      </c>
      <c r="F5" s="7">
        <v>1</v>
      </c>
      <c r="G5" s="7" t="s">
        <v>50</v>
      </c>
      <c r="H5" s="7" t="s">
        <v>898</v>
      </c>
      <c r="I5" s="9">
        <v>42882</v>
      </c>
      <c r="J5" s="7" t="s">
        <v>52</v>
      </c>
      <c r="K5" s="7"/>
      <c r="M5" t="s">
        <v>14</v>
      </c>
      <c r="N5">
        <f>SUMIFS(E:E,G:G,"FLU")</f>
        <v>0</v>
      </c>
    </row>
    <row r="6" spans="1:14" ht="48" customHeight="1">
      <c r="A6" s="12">
        <v>3</v>
      </c>
      <c r="B6" s="12" t="s">
        <v>47</v>
      </c>
      <c r="C6" s="7" t="s">
        <v>980</v>
      </c>
      <c r="D6" s="8" t="s">
        <v>981</v>
      </c>
      <c r="E6" s="7">
        <v>4</v>
      </c>
      <c r="F6" s="7">
        <v>2</v>
      </c>
      <c r="G6" s="7" t="s">
        <v>50</v>
      </c>
      <c r="H6" s="12" t="s">
        <v>898</v>
      </c>
      <c r="I6" s="14">
        <v>42882</v>
      </c>
      <c r="J6" s="12" t="s">
        <v>52</v>
      </c>
      <c r="K6" s="7"/>
      <c r="M6" t="s">
        <v>15</v>
      </c>
      <c r="N6">
        <f>SUMIFS(E:E,G:G,"JCC")</f>
        <v>55</v>
      </c>
    </row>
    <row r="7" spans="1:14" ht="48" customHeight="1">
      <c r="A7" s="7">
        <v>4</v>
      </c>
      <c r="B7" s="7" t="s">
        <v>262</v>
      </c>
      <c r="C7" s="12" t="s">
        <v>982</v>
      </c>
      <c r="D7" s="37" t="s">
        <v>983</v>
      </c>
      <c r="E7" s="12">
        <v>5</v>
      </c>
      <c r="F7" s="12">
        <v>2</v>
      </c>
      <c r="G7" s="12" t="s">
        <v>50</v>
      </c>
      <c r="H7" s="7" t="s">
        <v>898</v>
      </c>
      <c r="I7" s="9">
        <v>42882</v>
      </c>
      <c r="J7" s="7" t="s">
        <v>984</v>
      </c>
      <c r="K7" s="12"/>
      <c r="M7" t="s">
        <v>16</v>
      </c>
      <c r="N7">
        <f>SUMIFS(E:E,G:G,"EDI")</f>
        <v>0</v>
      </c>
    </row>
    <row r="8" spans="1:14" ht="48" customHeight="1">
      <c r="A8" s="12">
        <v>5</v>
      </c>
      <c r="B8" s="12" t="s">
        <v>47</v>
      </c>
      <c r="C8" s="12" t="s">
        <v>985</v>
      </c>
      <c r="D8" s="13" t="s">
        <v>986</v>
      </c>
      <c r="E8" s="12">
        <v>7</v>
      </c>
      <c r="F8" s="12">
        <v>2</v>
      </c>
      <c r="G8" s="12" t="s">
        <v>50</v>
      </c>
      <c r="H8" s="12" t="s">
        <v>898</v>
      </c>
      <c r="I8" s="14">
        <v>42882</v>
      </c>
      <c r="J8" s="7" t="s">
        <v>52</v>
      </c>
      <c r="K8" s="137"/>
      <c r="M8" t="s">
        <v>17</v>
      </c>
      <c r="N8">
        <f>SUMIFS(E:E,G:G,"par")</f>
        <v>0</v>
      </c>
    </row>
    <row r="9" spans="1:14" ht="48" customHeight="1">
      <c r="A9" s="7">
        <v>6</v>
      </c>
      <c r="B9" s="36" t="s">
        <v>47</v>
      </c>
      <c r="C9" s="36" t="s">
        <v>987</v>
      </c>
      <c r="D9" s="113" t="s">
        <v>988</v>
      </c>
      <c r="E9" s="36">
        <v>6</v>
      </c>
      <c r="F9" s="36">
        <v>2</v>
      </c>
      <c r="G9" s="36" t="s">
        <v>50</v>
      </c>
      <c r="H9" s="36" t="s">
        <v>898</v>
      </c>
      <c r="I9" s="114">
        <v>42882</v>
      </c>
      <c r="J9" s="36" t="s">
        <v>52</v>
      </c>
      <c r="K9" s="36"/>
      <c r="M9" t="s">
        <v>18</v>
      </c>
      <c r="N9">
        <f>SUMIFS(E:E,G:G,"phi")</f>
        <v>0</v>
      </c>
    </row>
    <row r="10" spans="1:14" ht="48" customHeight="1">
      <c r="A10" s="12">
        <v>7</v>
      </c>
      <c r="B10" s="7" t="s">
        <v>47</v>
      </c>
      <c r="C10" s="7" t="s">
        <v>989</v>
      </c>
      <c r="D10" s="8" t="s">
        <v>990</v>
      </c>
      <c r="E10" s="7">
        <v>3</v>
      </c>
      <c r="F10" s="7">
        <v>1</v>
      </c>
      <c r="G10" s="7" t="s">
        <v>50</v>
      </c>
      <c r="H10" s="7" t="s">
        <v>898</v>
      </c>
      <c r="I10" s="9">
        <v>42882</v>
      </c>
      <c r="J10" s="7" t="s">
        <v>52</v>
      </c>
      <c r="K10" s="7"/>
      <c r="M10" t="s">
        <v>19</v>
      </c>
      <c r="N10">
        <f>SUMIFS(E:E,G:G,"BRK")</f>
        <v>0</v>
      </c>
    </row>
    <row r="11" spans="1:14" ht="48" customHeight="1">
      <c r="A11" s="7">
        <v>8</v>
      </c>
      <c r="B11" s="15" t="s">
        <v>991</v>
      </c>
      <c r="C11" s="11">
        <v>2888</v>
      </c>
      <c r="D11" s="12">
        <v>16023266151</v>
      </c>
      <c r="E11" s="12">
        <v>3</v>
      </c>
      <c r="F11" s="12">
        <v>1</v>
      </c>
      <c r="G11" s="21" t="s">
        <v>50</v>
      </c>
      <c r="H11" s="7" t="s">
        <v>898</v>
      </c>
      <c r="I11" s="9">
        <v>42882</v>
      </c>
      <c r="J11" s="15" t="s">
        <v>992</v>
      </c>
      <c r="K11" s="6"/>
      <c r="M11" s="16" t="s">
        <v>20</v>
      </c>
      <c r="N11" s="16">
        <f>SUMIFS(E:E,G:G,"SPC")</f>
        <v>0</v>
      </c>
    </row>
    <row r="12" spans="1:14" ht="48" customHeight="1">
      <c r="A12" s="12">
        <v>9</v>
      </c>
      <c r="B12" s="7" t="s">
        <v>131</v>
      </c>
      <c r="C12" s="7">
        <v>2815</v>
      </c>
      <c r="D12" s="8" t="s">
        <v>993</v>
      </c>
      <c r="E12" s="7">
        <v>3</v>
      </c>
      <c r="F12" s="7">
        <v>1</v>
      </c>
      <c r="G12" s="7" t="s">
        <v>50</v>
      </c>
      <c r="H12" s="7" t="s">
        <v>898</v>
      </c>
      <c r="I12" s="9">
        <v>42882</v>
      </c>
      <c r="J12" s="7" t="s">
        <v>994</v>
      </c>
      <c r="K12" s="7" t="s">
        <v>995</v>
      </c>
      <c r="M12" s="17" t="s">
        <v>21</v>
      </c>
      <c r="N12" s="17">
        <f>SUMIFS(E:E,G:G,"H")</f>
        <v>0</v>
      </c>
    </row>
    <row r="13" spans="1:14" ht="48" customHeight="1">
      <c r="A13" s="7">
        <v>10</v>
      </c>
      <c r="B13" s="7" t="s">
        <v>262</v>
      </c>
      <c r="C13" s="131" t="s">
        <v>996</v>
      </c>
      <c r="D13" s="8" t="s">
        <v>997</v>
      </c>
      <c r="E13" s="7">
        <v>3</v>
      </c>
      <c r="F13" s="7">
        <v>1</v>
      </c>
      <c r="G13" s="7" t="s">
        <v>50</v>
      </c>
      <c r="H13" s="7" t="s">
        <v>898</v>
      </c>
      <c r="I13" s="9">
        <v>42882</v>
      </c>
      <c r="J13" s="7" t="s">
        <v>998</v>
      </c>
      <c r="K13" s="7"/>
      <c r="M13" s="17"/>
      <c r="N13" s="17"/>
    </row>
    <row r="14" spans="1:14" ht="48" customHeight="1">
      <c r="A14" s="12">
        <v>11</v>
      </c>
      <c r="B14" s="36" t="s">
        <v>47</v>
      </c>
      <c r="C14" s="138" t="s">
        <v>999</v>
      </c>
      <c r="D14" s="113" t="s">
        <v>1000</v>
      </c>
      <c r="E14" s="36">
        <v>4</v>
      </c>
      <c r="F14" s="36">
        <v>1</v>
      </c>
      <c r="G14" s="36" t="s">
        <v>50</v>
      </c>
      <c r="H14" s="36" t="s">
        <v>898</v>
      </c>
      <c r="I14" s="114">
        <v>42882</v>
      </c>
      <c r="J14" s="36" t="s">
        <v>52</v>
      </c>
      <c r="K14" s="36"/>
      <c r="M14" s="19" t="s">
        <v>22</v>
      </c>
      <c r="N14" s="19">
        <f>SUM(M4:N12)</f>
        <v>55</v>
      </c>
    </row>
    <row r="15" spans="1:14" ht="48" customHeight="1">
      <c r="A15" s="7">
        <v>12</v>
      </c>
      <c r="B15" s="36" t="s">
        <v>1001</v>
      </c>
      <c r="C15" s="36">
        <v>2921</v>
      </c>
      <c r="D15" s="113" t="s">
        <v>1002</v>
      </c>
      <c r="E15" s="36">
        <v>7</v>
      </c>
      <c r="F15" s="36">
        <v>2</v>
      </c>
      <c r="G15" s="36" t="s">
        <v>50</v>
      </c>
      <c r="H15" s="36" t="s">
        <v>898</v>
      </c>
      <c r="I15" s="114">
        <v>42882</v>
      </c>
      <c r="J15" s="36" t="s">
        <v>1003</v>
      </c>
      <c r="K15" s="36"/>
    </row>
    <row r="16" spans="1:14" ht="48" customHeight="1">
      <c r="A16" s="7">
        <v>13</v>
      </c>
      <c r="B16" s="7" t="s">
        <v>47</v>
      </c>
      <c r="C16" s="7" t="s">
        <v>1004</v>
      </c>
      <c r="D16" s="8" t="s">
        <v>1005</v>
      </c>
      <c r="E16" s="7">
        <v>2</v>
      </c>
      <c r="F16" s="7">
        <v>1</v>
      </c>
      <c r="G16" s="7" t="s">
        <v>50</v>
      </c>
      <c r="H16" s="7" t="s">
        <v>898</v>
      </c>
      <c r="I16" s="9">
        <v>42882</v>
      </c>
      <c r="J16" s="7" t="s">
        <v>52</v>
      </c>
      <c r="K16" s="6"/>
      <c r="M16" s="20"/>
    </row>
    <row r="17" spans="1:13" ht="48" customHeight="1">
      <c r="A17" s="6"/>
      <c r="B17" s="7"/>
      <c r="C17" s="7"/>
      <c r="D17" s="8"/>
      <c r="E17" s="139">
        <f>SUM(E4:E16)</f>
        <v>55</v>
      </c>
      <c r="F17" s="122">
        <f>SUM(F4:F16)</f>
        <v>18</v>
      </c>
      <c r="G17" s="7"/>
      <c r="H17" s="7"/>
      <c r="I17" s="9"/>
      <c r="J17" s="7"/>
      <c r="K17" s="6"/>
      <c r="M17" s="20"/>
    </row>
    <row r="18" spans="1:13" ht="48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48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48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48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8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48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8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8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8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8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8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8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8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>
      <selection activeCell="D16" sqref="D16"/>
    </customSheetView>
    <customSheetView guid="{B1F3A972-B1F1-4161-90C8-DD2B3AF80E16}" scale="80">
      <selection activeCell="D16" sqref="D16"/>
    </customSheetView>
    <customSheetView guid="{8CC4B7ED-BDBD-4A32-BFC7-B1BFCD76DA5B}" scale="80">
      <selection activeCell="D16" sqref="D16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zoomScalePageLayoutView="80" workbookViewId="0">
      <selection activeCell="F18" sqref="F18"/>
    </sheetView>
  </sheetViews>
  <sheetFormatPr baseColWidth="10" defaultColWidth="8.83203125" defaultRowHeight="40.5" customHeight="1" x14ac:dyDescent="0"/>
  <cols>
    <col min="1" max="1" width="14.83203125" customWidth="1"/>
    <col min="2" max="2" width="24.6640625" customWidth="1"/>
    <col min="3" max="3" width="33" customWidth="1"/>
    <col min="4" max="4" width="38.16406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9.33203125" customWidth="1"/>
    <col min="13" max="13" width="18.1640625" customWidth="1"/>
  </cols>
  <sheetData>
    <row r="1" spans="1:14" ht="40.5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40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0.5" customHeight="1">
      <c r="A3" s="28">
        <v>56</v>
      </c>
      <c r="B3" s="26" t="s">
        <v>778</v>
      </c>
      <c r="C3" s="25" t="s">
        <v>894</v>
      </c>
      <c r="D3" s="127"/>
      <c r="E3" s="28"/>
      <c r="F3" s="28"/>
      <c r="G3" s="28"/>
      <c r="H3" s="28"/>
      <c r="I3" s="30"/>
      <c r="J3" s="28"/>
      <c r="K3" s="26" t="s">
        <v>1006</v>
      </c>
      <c r="M3" s="10" t="s">
        <v>12</v>
      </c>
      <c r="N3" s="10">
        <f>N2-N14</f>
        <v>0</v>
      </c>
    </row>
    <row r="4" spans="1:14" ht="40.5" customHeight="1">
      <c r="A4" s="6">
        <v>1</v>
      </c>
      <c r="B4" s="7" t="s">
        <v>47</v>
      </c>
      <c r="C4" s="7" t="s">
        <v>1007</v>
      </c>
      <c r="D4" s="8" t="s">
        <v>1008</v>
      </c>
      <c r="E4" s="7">
        <v>3</v>
      </c>
      <c r="F4" s="7">
        <v>1</v>
      </c>
      <c r="G4" s="7" t="s">
        <v>1009</v>
      </c>
      <c r="H4" s="7" t="s">
        <v>898</v>
      </c>
      <c r="I4" s="9">
        <v>42882</v>
      </c>
      <c r="J4" s="7" t="s">
        <v>52</v>
      </c>
      <c r="K4" s="6"/>
      <c r="M4" t="s">
        <v>13</v>
      </c>
      <c r="N4">
        <f>SUMIFS(E:E,G:G,"CTT")</f>
        <v>0</v>
      </c>
    </row>
    <row r="5" spans="1:14" ht="40.5" customHeight="1">
      <c r="A5" s="6">
        <v>2</v>
      </c>
      <c r="B5" s="7" t="s">
        <v>55</v>
      </c>
      <c r="C5" s="7" t="s">
        <v>1010</v>
      </c>
      <c r="D5" s="8" t="s">
        <v>1011</v>
      </c>
      <c r="E5" s="7">
        <v>2</v>
      </c>
      <c r="F5" s="7">
        <v>1</v>
      </c>
      <c r="G5" s="7" t="s">
        <v>1009</v>
      </c>
      <c r="H5" s="12" t="s">
        <v>898</v>
      </c>
      <c r="I5" s="14">
        <v>42882</v>
      </c>
      <c r="J5" s="7" t="s">
        <v>1012</v>
      </c>
      <c r="K5" s="6"/>
      <c r="M5" t="s">
        <v>14</v>
      </c>
      <c r="N5">
        <f>SUMIFS(E:E,G:G,"FLU")</f>
        <v>0</v>
      </c>
    </row>
    <row r="6" spans="1:14" ht="40.5" customHeight="1">
      <c r="A6" s="6">
        <v>3</v>
      </c>
      <c r="B6" s="7" t="s">
        <v>47</v>
      </c>
      <c r="C6" s="12" t="s">
        <v>1013</v>
      </c>
      <c r="D6" s="13" t="s">
        <v>1014</v>
      </c>
      <c r="E6" s="12">
        <v>4</v>
      </c>
      <c r="F6" s="12">
        <v>2</v>
      </c>
      <c r="G6" s="12" t="s">
        <v>1009</v>
      </c>
      <c r="H6" s="7" t="s">
        <v>898</v>
      </c>
      <c r="I6" s="9">
        <v>42882</v>
      </c>
      <c r="J6" s="7" t="s">
        <v>52</v>
      </c>
      <c r="K6" s="11"/>
      <c r="M6" t="s">
        <v>15</v>
      </c>
      <c r="N6">
        <f>SUMIFS(E:E,G:G,"JCC")</f>
        <v>11</v>
      </c>
    </row>
    <row r="7" spans="1:14" ht="40.5" customHeight="1">
      <c r="A7" s="6">
        <v>4</v>
      </c>
      <c r="B7" s="12" t="s">
        <v>47</v>
      </c>
      <c r="C7" s="12" t="s">
        <v>1015</v>
      </c>
      <c r="D7" s="13" t="s">
        <v>1016</v>
      </c>
      <c r="E7" s="12">
        <v>2</v>
      </c>
      <c r="F7" s="12">
        <v>1</v>
      </c>
      <c r="G7" s="12" t="s">
        <v>1009</v>
      </c>
      <c r="H7" s="7" t="s">
        <v>898</v>
      </c>
      <c r="I7" s="9">
        <v>42882</v>
      </c>
      <c r="J7" s="7" t="s">
        <v>52</v>
      </c>
      <c r="K7" s="11"/>
      <c r="M7" t="s">
        <v>16</v>
      </c>
      <c r="N7">
        <f>SUMIFS(E:E,G:G,"EDI")</f>
        <v>0</v>
      </c>
    </row>
    <row r="8" spans="1:14" ht="40.5" customHeight="1">
      <c r="A8" s="6">
        <v>5</v>
      </c>
      <c r="B8" s="7" t="s">
        <v>47</v>
      </c>
      <c r="C8" s="7" t="s">
        <v>1017</v>
      </c>
      <c r="D8" s="8" t="s">
        <v>1018</v>
      </c>
      <c r="E8" s="7">
        <v>9</v>
      </c>
      <c r="F8" s="7">
        <v>3</v>
      </c>
      <c r="G8" s="7" t="s">
        <v>1009</v>
      </c>
      <c r="H8" s="7" t="s">
        <v>898</v>
      </c>
      <c r="I8" s="9">
        <v>42882</v>
      </c>
      <c r="J8" s="7" t="s">
        <v>52</v>
      </c>
      <c r="K8" s="6"/>
      <c r="M8" t="s">
        <v>17</v>
      </c>
      <c r="N8">
        <f>SUMIFS(E:E,G:G,"par")</f>
        <v>44</v>
      </c>
    </row>
    <row r="9" spans="1:14" ht="40.5" customHeight="1">
      <c r="A9" s="6">
        <v>6</v>
      </c>
      <c r="B9" s="7" t="s">
        <v>47</v>
      </c>
      <c r="C9" s="7" t="s">
        <v>1019</v>
      </c>
      <c r="D9" s="8" t="s">
        <v>1020</v>
      </c>
      <c r="E9" s="7">
        <v>3</v>
      </c>
      <c r="F9" s="7">
        <v>1</v>
      </c>
      <c r="G9" s="7" t="s">
        <v>1009</v>
      </c>
      <c r="H9" s="7" t="s">
        <v>898</v>
      </c>
      <c r="I9" s="9">
        <v>42882</v>
      </c>
      <c r="J9" s="7" t="s">
        <v>52</v>
      </c>
      <c r="K9" s="6"/>
      <c r="M9" t="s">
        <v>18</v>
      </c>
      <c r="N9">
        <f>SUMIFS(E:E,G:G,"phi")</f>
        <v>0</v>
      </c>
    </row>
    <row r="10" spans="1:14" ht="40.5" customHeight="1">
      <c r="A10" s="6">
        <v>7</v>
      </c>
      <c r="B10" s="7" t="s">
        <v>47</v>
      </c>
      <c r="C10" s="7" t="s">
        <v>1021</v>
      </c>
      <c r="D10" s="8" t="s">
        <v>1022</v>
      </c>
      <c r="E10" s="7">
        <v>7</v>
      </c>
      <c r="F10" s="7">
        <v>2</v>
      </c>
      <c r="G10" s="7" t="s">
        <v>1009</v>
      </c>
      <c r="H10" s="7" t="s">
        <v>898</v>
      </c>
      <c r="I10" s="9">
        <v>42882</v>
      </c>
      <c r="J10" s="7" t="s">
        <v>52</v>
      </c>
      <c r="K10" s="6"/>
      <c r="M10" t="s">
        <v>19</v>
      </c>
      <c r="N10">
        <f>SUMIFS(E:E,G:G,"BRK")</f>
        <v>0</v>
      </c>
    </row>
    <row r="11" spans="1:14" ht="40.5" customHeight="1">
      <c r="A11" s="6">
        <v>8</v>
      </c>
      <c r="B11" s="7" t="s">
        <v>47</v>
      </c>
      <c r="C11" s="7" t="s">
        <v>1023</v>
      </c>
      <c r="D11" s="8" t="s">
        <v>1024</v>
      </c>
      <c r="E11" s="7">
        <v>6</v>
      </c>
      <c r="F11" s="7">
        <v>2</v>
      </c>
      <c r="G11" s="7" t="s">
        <v>1009</v>
      </c>
      <c r="H11" s="7" t="s">
        <v>898</v>
      </c>
      <c r="I11" s="9">
        <v>42882</v>
      </c>
      <c r="J11" s="7" t="s">
        <v>52</v>
      </c>
      <c r="K11" s="6"/>
      <c r="M11" s="16" t="s">
        <v>20</v>
      </c>
      <c r="N11" s="16">
        <f>SUMIFS(E:E,G:G,"SPC")</f>
        <v>0</v>
      </c>
    </row>
    <row r="12" spans="1:14" ht="40.5" customHeight="1">
      <c r="A12" s="6">
        <v>9</v>
      </c>
      <c r="B12" s="7" t="s">
        <v>47</v>
      </c>
      <c r="C12" s="7" t="s">
        <v>1025</v>
      </c>
      <c r="D12" s="8" t="s">
        <v>1026</v>
      </c>
      <c r="E12" s="7">
        <v>2</v>
      </c>
      <c r="F12" s="7">
        <v>1</v>
      </c>
      <c r="G12" s="7" t="s">
        <v>1009</v>
      </c>
      <c r="H12" s="7" t="s">
        <v>898</v>
      </c>
      <c r="I12" s="9">
        <v>42882</v>
      </c>
      <c r="J12" s="7" t="s">
        <v>52</v>
      </c>
      <c r="K12" s="6"/>
      <c r="M12" s="17" t="s">
        <v>21</v>
      </c>
      <c r="N12" s="17">
        <f>SUMIFS(E:E,G:G,"H")</f>
        <v>0</v>
      </c>
    </row>
    <row r="13" spans="1:14" ht="40.5" customHeight="1">
      <c r="A13" s="6">
        <v>10</v>
      </c>
      <c r="B13" s="7" t="s">
        <v>47</v>
      </c>
      <c r="C13" s="7" t="s">
        <v>1027</v>
      </c>
      <c r="D13" s="8" t="s">
        <v>1028</v>
      </c>
      <c r="E13" s="7">
        <v>3</v>
      </c>
      <c r="F13" s="7">
        <v>1</v>
      </c>
      <c r="G13" s="7" t="s">
        <v>1009</v>
      </c>
      <c r="H13" s="7" t="s">
        <v>898</v>
      </c>
      <c r="I13" s="9">
        <v>42882</v>
      </c>
      <c r="J13" s="7" t="s">
        <v>52</v>
      </c>
      <c r="K13" s="6"/>
      <c r="M13" s="17"/>
      <c r="N13" s="17"/>
    </row>
    <row r="14" spans="1:14" ht="40.5" customHeight="1">
      <c r="A14" s="6">
        <v>11</v>
      </c>
      <c r="B14" s="7" t="s">
        <v>55</v>
      </c>
      <c r="C14" s="7" t="s">
        <v>1029</v>
      </c>
      <c r="D14" s="41" t="s">
        <v>1030</v>
      </c>
      <c r="E14" s="7">
        <v>2</v>
      </c>
      <c r="F14" s="7">
        <v>1</v>
      </c>
      <c r="G14" s="7" t="s">
        <v>50</v>
      </c>
      <c r="H14" s="7" t="s">
        <v>898</v>
      </c>
      <c r="I14" s="9">
        <v>42882</v>
      </c>
      <c r="J14" s="7" t="s">
        <v>1031</v>
      </c>
      <c r="K14" s="6"/>
      <c r="M14" s="19" t="s">
        <v>22</v>
      </c>
      <c r="N14" s="19">
        <f>SUM(M4:N12)</f>
        <v>55</v>
      </c>
    </row>
    <row r="15" spans="1:14" ht="40.5" customHeight="1">
      <c r="A15" s="6">
        <v>12</v>
      </c>
      <c r="B15" s="7" t="s">
        <v>47</v>
      </c>
      <c r="C15" s="7" t="s">
        <v>1032</v>
      </c>
      <c r="D15" s="8" t="s">
        <v>1033</v>
      </c>
      <c r="E15" s="7">
        <v>2</v>
      </c>
      <c r="F15" s="7">
        <v>1</v>
      </c>
      <c r="G15" s="7" t="s">
        <v>50</v>
      </c>
      <c r="H15" s="7" t="s">
        <v>898</v>
      </c>
      <c r="I15" s="14">
        <v>42882</v>
      </c>
      <c r="J15" s="7" t="s">
        <v>52</v>
      </c>
      <c r="K15" s="7"/>
    </row>
    <row r="16" spans="1:14" ht="40.5" customHeight="1">
      <c r="A16" s="6">
        <v>13</v>
      </c>
      <c r="B16" s="7" t="s">
        <v>47</v>
      </c>
      <c r="C16" s="7" t="s">
        <v>1034</v>
      </c>
      <c r="D16" s="8" t="s">
        <v>1035</v>
      </c>
      <c r="E16" s="7">
        <v>4</v>
      </c>
      <c r="F16" s="7">
        <v>1</v>
      </c>
      <c r="G16" s="7" t="s">
        <v>50</v>
      </c>
      <c r="H16" s="7" t="s">
        <v>898</v>
      </c>
      <c r="I16" s="9">
        <v>42882</v>
      </c>
      <c r="J16" s="7" t="s">
        <v>52</v>
      </c>
      <c r="K16" s="15"/>
      <c r="M16" s="20"/>
    </row>
    <row r="17" spans="1:13" ht="40.5" customHeight="1">
      <c r="A17" s="6">
        <v>14</v>
      </c>
      <c r="B17" s="7" t="s">
        <v>47</v>
      </c>
      <c r="C17" s="7" t="s">
        <v>1036</v>
      </c>
      <c r="D17" s="8" t="s">
        <v>1037</v>
      </c>
      <c r="E17" s="7">
        <v>3</v>
      </c>
      <c r="F17" s="7">
        <v>1</v>
      </c>
      <c r="G17" s="7" t="s">
        <v>1009</v>
      </c>
      <c r="H17" s="7" t="s">
        <v>898</v>
      </c>
      <c r="I17" s="9">
        <v>42882</v>
      </c>
      <c r="J17" s="7" t="s">
        <v>52</v>
      </c>
      <c r="K17" s="6"/>
      <c r="M17" s="20"/>
    </row>
    <row r="18" spans="1:13" ht="40.5" customHeight="1">
      <c r="A18" s="6">
        <v>15</v>
      </c>
      <c r="B18" s="36" t="s">
        <v>47</v>
      </c>
      <c r="C18" s="36" t="s">
        <v>1038</v>
      </c>
      <c r="D18" s="113" t="s">
        <v>1039</v>
      </c>
      <c r="E18" s="36">
        <v>3</v>
      </c>
      <c r="F18" s="36">
        <v>1</v>
      </c>
      <c r="G18" s="36" t="s">
        <v>50</v>
      </c>
      <c r="H18" s="36" t="s">
        <v>898</v>
      </c>
      <c r="I18" s="114">
        <v>42882</v>
      </c>
      <c r="J18" s="36" t="s">
        <v>52</v>
      </c>
      <c r="K18" s="36"/>
      <c r="M18" s="20"/>
    </row>
    <row r="19" spans="1:13" ht="40.5" customHeight="1">
      <c r="A19" s="6"/>
      <c r="B19" s="7"/>
      <c r="C19" s="7"/>
      <c r="D19" s="8"/>
      <c r="E19" s="139">
        <f>SUM(E4:E18)</f>
        <v>55</v>
      </c>
      <c r="F19" s="122">
        <f>SUM(F4:F18)</f>
        <v>20</v>
      </c>
      <c r="G19" s="7"/>
      <c r="H19" s="7"/>
      <c r="I19" s="140"/>
      <c r="J19" s="7"/>
      <c r="K19" s="6"/>
      <c r="M19" s="20"/>
    </row>
    <row r="20" spans="1:13" ht="40.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40.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0.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40.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0.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0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0.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0.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0.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0.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0.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>
      <selection activeCell="F18" sqref="F18"/>
    </customSheetView>
    <customSheetView guid="{B1F3A972-B1F1-4161-90C8-DD2B3AF80E16}" scale="80">
      <selection activeCell="F18" sqref="F18"/>
    </customSheetView>
    <customSheetView guid="{8CC4B7ED-BDBD-4A32-BFC7-B1BFCD76DA5B}" scale="80">
      <selection activeCell="F18" sqref="F18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6" zoomScale="80" zoomScaleNormal="80" zoomScalePageLayoutView="80" workbookViewId="0">
      <selection activeCell="G33" sqref="G33"/>
    </sheetView>
  </sheetViews>
  <sheetFormatPr baseColWidth="10" defaultColWidth="8.83203125" defaultRowHeight="39" customHeight="1" x14ac:dyDescent="0"/>
  <cols>
    <col min="1" max="1" width="14.83203125" customWidth="1"/>
    <col min="2" max="2" width="24.6640625" customWidth="1"/>
    <col min="3" max="3" width="38.5" customWidth="1"/>
    <col min="4" max="4" width="41.83203125" customWidth="1"/>
    <col min="5" max="5" width="11.5" customWidth="1"/>
    <col min="6" max="6" width="11.6640625" customWidth="1"/>
    <col min="7" max="7" width="15.1640625" customWidth="1"/>
    <col min="8" max="8" width="17.5" customWidth="1"/>
    <col min="9" max="9" width="16" customWidth="1"/>
    <col min="10" max="10" width="15.1640625" customWidth="1"/>
    <col min="11" max="11" width="51.33203125" customWidth="1"/>
    <col min="13" max="13" width="18.1640625" customWidth="1"/>
  </cols>
  <sheetData>
    <row r="1" spans="1:14" ht="39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39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9" customHeight="1">
      <c r="A3" s="28">
        <v>60</v>
      </c>
      <c r="B3" s="25" t="s">
        <v>847</v>
      </c>
      <c r="C3" s="28"/>
      <c r="D3" s="62"/>
      <c r="E3" s="28"/>
      <c r="F3" s="28"/>
      <c r="G3" s="28"/>
      <c r="H3" s="28"/>
      <c r="I3" s="30"/>
      <c r="J3" s="28"/>
      <c r="K3" s="25" t="s">
        <v>1040</v>
      </c>
      <c r="M3" s="10" t="s">
        <v>12</v>
      </c>
      <c r="N3" s="10">
        <f>N2-N14</f>
        <v>-3</v>
      </c>
    </row>
    <row r="4" spans="1:14" ht="39" customHeight="1">
      <c r="A4" s="141">
        <v>1</v>
      </c>
      <c r="B4" s="70" t="s">
        <v>47</v>
      </c>
      <c r="C4" s="70" t="s">
        <v>1041</v>
      </c>
      <c r="D4" s="116" t="s">
        <v>1042</v>
      </c>
      <c r="E4" s="70">
        <v>4</v>
      </c>
      <c r="F4" s="70">
        <v>1</v>
      </c>
      <c r="G4" s="70" t="s">
        <v>85</v>
      </c>
      <c r="H4" s="70" t="s">
        <v>898</v>
      </c>
      <c r="I4" s="117">
        <v>42882</v>
      </c>
      <c r="J4" s="70" t="s">
        <v>52</v>
      </c>
      <c r="K4" s="141"/>
      <c r="M4" t="s">
        <v>13</v>
      </c>
      <c r="N4">
        <f>SUMIFS(E:E,G:G,"CTT")</f>
        <v>0</v>
      </c>
    </row>
    <row r="5" spans="1:14" ht="39" customHeight="1">
      <c r="A5" s="141">
        <v>2</v>
      </c>
      <c r="B5" s="71" t="s">
        <v>47</v>
      </c>
      <c r="C5" s="71" t="s">
        <v>1043</v>
      </c>
      <c r="D5" s="142" t="s">
        <v>1044</v>
      </c>
      <c r="E5" s="71">
        <v>3</v>
      </c>
      <c r="F5" s="71">
        <v>1</v>
      </c>
      <c r="G5" s="143" t="s">
        <v>85</v>
      </c>
      <c r="H5" s="71" t="s">
        <v>898</v>
      </c>
      <c r="I5" s="144">
        <v>42882</v>
      </c>
      <c r="J5" s="71" t="s">
        <v>52</v>
      </c>
      <c r="K5" s="88" t="s">
        <v>1045</v>
      </c>
      <c r="M5" t="s">
        <v>14</v>
      </c>
      <c r="N5">
        <f>SUMIFS(E:E,G:G,"FLU")</f>
        <v>0</v>
      </c>
    </row>
    <row r="6" spans="1:14" ht="39" customHeight="1">
      <c r="A6" s="141">
        <v>3</v>
      </c>
      <c r="B6" s="36" t="s">
        <v>47</v>
      </c>
      <c r="C6" s="145" t="s">
        <v>1046</v>
      </c>
      <c r="D6" s="113" t="s">
        <v>1047</v>
      </c>
      <c r="E6" s="36">
        <v>3</v>
      </c>
      <c r="F6" s="36">
        <v>1</v>
      </c>
      <c r="G6" s="36" t="s">
        <v>85</v>
      </c>
      <c r="H6" s="36" t="s">
        <v>898</v>
      </c>
      <c r="I6" s="114">
        <v>42882</v>
      </c>
      <c r="J6" s="36" t="s">
        <v>52</v>
      </c>
      <c r="K6" s="115"/>
      <c r="M6" t="s">
        <v>15</v>
      </c>
      <c r="N6">
        <f>SUMIFS(E:E,G:G,"JCC")</f>
        <v>0</v>
      </c>
    </row>
    <row r="7" spans="1:14" ht="39" customHeight="1">
      <c r="A7" s="141">
        <v>4</v>
      </c>
      <c r="B7" s="36" t="s">
        <v>47</v>
      </c>
      <c r="C7" s="36" t="s">
        <v>1048</v>
      </c>
      <c r="D7" s="113" t="s">
        <v>1049</v>
      </c>
      <c r="E7" s="36">
        <v>3</v>
      </c>
      <c r="F7" s="36">
        <v>1</v>
      </c>
      <c r="G7" s="36" t="s">
        <v>85</v>
      </c>
      <c r="H7" s="36" t="s">
        <v>898</v>
      </c>
      <c r="I7" s="114">
        <v>42882</v>
      </c>
      <c r="J7" s="36" t="s">
        <v>52</v>
      </c>
      <c r="K7" s="115"/>
      <c r="M7" t="s">
        <v>16</v>
      </c>
      <c r="N7">
        <f>SUMIFS(E:E,G:G,"EDI")</f>
        <v>58</v>
      </c>
    </row>
    <row r="8" spans="1:14" ht="39" customHeight="1">
      <c r="A8" s="141">
        <v>5</v>
      </c>
      <c r="B8" s="36" t="s">
        <v>47</v>
      </c>
      <c r="C8" s="36" t="s">
        <v>1050</v>
      </c>
      <c r="D8" s="113" t="s">
        <v>1051</v>
      </c>
      <c r="E8" s="36">
        <v>2</v>
      </c>
      <c r="F8" s="36">
        <v>1</v>
      </c>
      <c r="G8" s="36" t="s">
        <v>85</v>
      </c>
      <c r="H8" s="36" t="s">
        <v>898</v>
      </c>
      <c r="I8" s="114">
        <v>42882</v>
      </c>
      <c r="J8" s="36" t="s">
        <v>52</v>
      </c>
      <c r="K8" s="115"/>
      <c r="M8" t="s">
        <v>17</v>
      </c>
      <c r="N8">
        <f>SUMIFS(E:E,G:G,"par")</f>
        <v>0</v>
      </c>
    </row>
    <row r="9" spans="1:14" ht="39" customHeight="1">
      <c r="A9" s="141">
        <v>6</v>
      </c>
      <c r="B9" s="36" t="s">
        <v>47</v>
      </c>
      <c r="C9" s="36" t="s">
        <v>1052</v>
      </c>
      <c r="D9" s="113" t="s">
        <v>1053</v>
      </c>
      <c r="E9" s="36">
        <v>3</v>
      </c>
      <c r="F9" s="36">
        <v>1</v>
      </c>
      <c r="G9" s="36" t="s">
        <v>85</v>
      </c>
      <c r="H9" s="36" t="s">
        <v>898</v>
      </c>
      <c r="I9" s="114">
        <v>42882</v>
      </c>
      <c r="J9" s="36" t="s">
        <v>52</v>
      </c>
      <c r="K9" s="115"/>
      <c r="M9" t="s">
        <v>18</v>
      </c>
      <c r="N9">
        <f>SUMIFS(E:E,G:G,"phi")</f>
        <v>0</v>
      </c>
    </row>
    <row r="10" spans="1:14" ht="39" customHeight="1">
      <c r="A10" s="141">
        <v>7</v>
      </c>
      <c r="B10" s="36" t="s">
        <v>262</v>
      </c>
      <c r="C10" s="146" t="s">
        <v>1054</v>
      </c>
      <c r="D10" s="113" t="s">
        <v>1055</v>
      </c>
      <c r="E10" s="36">
        <v>6</v>
      </c>
      <c r="F10" s="36">
        <v>2</v>
      </c>
      <c r="G10" s="36" t="s">
        <v>85</v>
      </c>
      <c r="H10" s="36" t="s">
        <v>898</v>
      </c>
      <c r="I10" s="114">
        <v>42882</v>
      </c>
      <c r="J10" s="36" t="s">
        <v>1056</v>
      </c>
      <c r="K10" s="115" t="s">
        <v>1057</v>
      </c>
      <c r="M10" t="s">
        <v>19</v>
      </c>
      <c r="N10">
        <f>SUMIFS(E:E,G:G,"BRK")</f>
        <v>0</v>
      </c>
    </row>
    <row r="11" spans="1:14" ht="39" customHeight="1">
      <c r="A11" s="141">
        <v>8</v>
      </c>
      <c r="B11" s="36" t="s">
        <v>47</v>
      </c>
      <c r="C11" s="36" t="s">
        <v>1058</v>
      </c>
      <c r="D11" s="113" t="s">
        <v>1059</v>
      </c>
      <c r="E11" s="36">
        <v>3</v>
      </c>
      <c r="F11" s="36">
        <v>1</v>
      </c>
      <c r="G11" s="36" t="s">
        <v>85</v>
      </c>
      <c r="H11" s="36" t="s">
        <v>898</v>
      </c>
      <c r="I11" s="114">
        <v>42882</v>
      </c>
      <c r="J11" s="36" t="s">
        <v>52</v>
      </c>
      <c r="K11" s="115"/>
      <c r="M11" s="16" t="s">
        <v>20</v>
      </c>
      <c r="N11" s="16">
        <f>SUMIFS(E:E,G:G,"SPC")</f>
        <v>0</v>
      </c>
    </row>
    <row r="12" spans="1:14" ht="39" customHeight="1">
      <c r="A12" s="141">
        <v>9</v>
      </c>
      <c r="B12" s="36" t="s">
        <v>47</v>
      </c>
      <c r="C12" s="36" t="s">
        <v>1060</v>
      </c>
      <c r="D12" s="113" t="s">
        <v>1061</v>
      </c>
      <c r="E12" s="36">
        <v>2</v>
      </c>
      <c r="F12" s="36">
        <v>1</v>
      </c>
      <c r="G12" s="36" t="s">
        <v>85</v>
      </c>
      <c r="H12" s="36" t="s">
        <v>898</v>
      </c>
      <c r="I12" s="114">
        <v>42882</v>
      </c>
      <c r="J12" s="36" t="s">
        <v>52</v>
      </c>
      <c r="K12" s="115"/>
      <c r="M12" s="17" t="s">
        <v>21</v>
      </c>
      <c r="N12" s="17">
        <f>SUMIFS(E:E,G:G,"H")</f>
        <v>0</v>
      </c>
    </row>
    <row r="13" spans="1:14" ht="39" customHeight="1">
      <c r="A13" s="141">
        <v>10</v>
      </c>
      <c r="B13" s="36" t="s">
        <v>47</v>
      </c>
      <c r="C13" s="36" t="s">
        <v>1062</v>
      </c>
      <c r="D13" s="113" t="s">
        <v>1063</v>
      </c>
      <c r="E13" s="36">
        <v>3</v>
      </c>
      <c r="F13" s="36">
        <v>1</v>
      </c>
      <c r="G13" s="36" t="s">
        <v>85</v>
      </c>
      <c r="H13" s="36" t="s">
        <v>898</v>
      </c>
      <c r="I13" s="114">
        <v>42882</v>
      </c>
      <c r="J13" s="36" t="s">
        <v>52</v>
      </c>
      <c r="K13" s="115"/>
      <c r="M13" s="17"/>
      <c r="N13" s="17"/>
    </row>
    <row r="14" spans="1:14" ht="39" customHeight="1">
      <c r="A14" s="141">
        <v>11</v>
      </c>
      <c r="B14" s="36" t="s">
        <v>55</v>
      </c>
      <c r="C14" s="36" t="s">
        <v>1064</v>
      </c>
      <c r="D14" s="113" t="s">
        <v>1065</v>
      </c>
      <c r="E14" s="36">
        <v>2</v>
      </c>
      <c r="F14" s="36">
        <v>1</v>
      </c>
      <c r="G14" s="36" t="s">
        <v>85</v>
      </c>
      <c r="H14" s="36" t="s">
        <v>898</v>
      </c>
      <c r="I14" s="114">
        <v>42882</v>
      </c>
      <c r="J14" s="36" t="s">
        <v>1066</v>
      </c>
      <c r="K14" s="115"/>
      <c r="M14" s="19" t="s">
        <v>22</v>
      </c>
      <c r="N14" s="19">
        <f>SUM(M4:N12)</f>
        <v>58</v>
      </c>
    </row>
    <row r="15" spans="1:14" ht="39" customHeight="1">
      <c r="A15" s="141">
        <v>12</v>
      </c>
      <c r="B15" s="36" t="s">
        <v>262</v>
      </c>
      <c r="C15" s="36" t="s">
        <v>1067</v>
      </c>
      <c r="D15" s="113" t="s">
        <v>1068</v>
      </c>
      <c r="E15" s="36">
        <v>6</v>
      </c>
      <c r="F15" s="36">
        <v>2</v>
      </c>
      <c r="G15" s="36" t="s">
        <v>85</v>
      </c>
      <c r="H15" s="36" t="s">
        <v>898</v>
      </c>
      <c r="I15" s="114">
        <v>42882</v>
      </c>
      <c r="J15" s="36" t="s">
        <v>1069</v>
      </c>
      <c r="K15" s="115"/>
    </row>
    <row r="16" spans="1:14" ht="39" customHeight="1">
      <c r="A16" s="141">
        <v>13</v>
      </c>
      <c r="B16" s="36" t="s">
        <v>47</v>
      </c>
      <c r="C16" s="36" t="s">
        <v>1070</v>
      </c>
      <c r="D16" s="113" t="s">
        <v>1071</v>
      </c>
      <c r="E16" s="36">
        <v>2</v>
      </c>
      <c r="F16" s="36">
        <v>1</v>
      </c>
      <c r="G16" s="36" t="s">
        <v>85</v>
      </c>
      <c r="H16" s="36" t="s">
        <v>898</v>
      </c>
      <c r="I16" s="114">
        <v>42882</v>
      </c>
      <c r="J16" s="36" t="s">
        <v>52</v>
      </c>
      <c r="K16" s="115"/>
      <c r="M16" s="20"/>
    </row>
    <row r="17" spans="1:13" ht="39" customHeight="1">
      <c r="A17" s="141">
        <v>14</v>
      </c>
      <c r="B17" s="36" t="s">
        <v>47</v>
      </c>
      <c r="C17" s="36" t="s">
        <v>1072</v>
      </c>
      <c r="D17" s="113" t="s">
        <v>1073</v>
      </c>
      <c r="E17" s="36">
        <v>2</v>
      </c>
      <c r="F17" s="36">
        <v>1</v>
      </c>
      <c r="G17" s="36" t="s">
        <v>85</v>
      </c>
      <c r="H17" s="36" t="s">
        <v>898</v>
      </c>
      <c r="I17" s="114">
        <v>42882</v>
      </c>
      <c r="J17" s="36" t="s">
        <v>52</v>
      </c>
      <c r="K17" s="115"/>
      <c r="M17" s="20"/>
    </row>
    <row r="18" spans="1:13" ht="39" customHeight="1">
      <c r="A18" s="141">
        <v>15</v>
      </c>
      <c r="B18" s="7" t="s">
        <v>47</v>
      </c>
      <c r="C18" s="7" t="s">
        <v>1074</v>
      </c>
      <c r="D18" s="8" t="s">
        <v>1075</v>
      </c>
      <c r="E18" s="7">
        <v>6</v>
      </c>
      <c r="F18" s="7">
        <v>2</v>
      </c>
      <c r="G18" s="7" t="s">
        <v>85</v>
      </c>
      <c r="H18" s="7" t="s">
        <v>898</v>
      </c>
      <c r="I18" s="9">
        <v>42882</v>
      </c>
      <c r="J18" s="7" t="s">
        <v>52</v>
      </c>
      <c r="K18" s="6"/>
      <c r="M18" s="20"/>
    </row>
    <row r="19" spans="1:13" ht="39" customHeight="1">
      <c r="A19" s="141">
        <v>16</v>
      </c>
      <c r="B19" s="12" t="s">
        <v>47</v>
      </c>
      <c r="C19" s="7" t="s">
        <v>1076</v>
      </c>
      <c r="D19" s="8" t="s">
        <v>1077</v>
      </c>
      <c r="E19" s="7">
        <v>3</v>
      </c>
      <c r="F19" s="7">
        <v>1</v>
      </c>
      <c r="G19" s="7" t="s">
        <v>85</v>
      </c>
      <c r="H19" s="147" t="s">
        <v>1078</v>
      </c>
      <c r="I19" s="9">
        <v>42882</v>
      </c>
      <c r="J19" s="7" t="s">
        <v>52</v>
      </c>
      <c r="K19" s="7"/>
      <c r="M19" s="20"/>
    </row>
    <row r="20" spans="1:13" ht="39" customHeight="1">
      <c r="A20" s="141">
        <v>17</v>
      </c>
      <c r="B20" s="7" t="s">
        <v>47</v>
      </c>
      <c r="C20" s="7" t="s">
        <v>1079</v>
      </c>
      <c r="D20" s="8" t="s">
        <v>1080</v>
      </c>
      <c r="E20" s="7">
        <v>2</v>
      </c>
      <c r="F20" s="7">
        <v>1</v>
      </c>
      <c r="G20" s="7" t="s">
        <v>85</v>
      </c>
      <c r="H20" s="147" t="s">
        <v>1078</v>
      </c>
      <c r="I20" s="9">
        <v>42882</v>
      </c>
      <c r="J20" s="12" t="s">
        <v>52</v>
      </c>
      <c r="K20" s="12"/>
      <c r="M20" s="20"/>
    </row>
    <row r="21" spans="1:13" ht="39" customHeight="1">
      <c r="A21" s="141">
        <v>18</v>
      </c>
      <c r="B21" s="7" t="s">
        <v>47</v>
      </c>
      <c r="C21" s="7" t="s">
        <v>1081</v>
      </c>
      <c r="D21" s="41" t="s">
        <v>1082</v>
      </c>
      <c r="E21" s="7">
        <v>3</v>
      </c>
      <c r="F21" s="7">
        <v>1</v>
      </c>
      <c r="G21" s="7" t="s">
        <v>85</v>
      </c>
      <c r="H21" s="147" t="s">
        <v>1078</v>
      </c>
      <c r="I21" s="9">
        <v>42882</v>
      </c>
      <c r="J21" s="7" t="s">
        <v>52</v>
      </c>
      <c r="K21" s="7"/>
      <c r="M21" s="20"/>
    </row>
    <row r="22" spans="1:13" ht="39" customHeight="1">
      <c r="A22" s="141"/>
      <c r="B22" s="36"/>
      <c r="C22" s="36"/>
      <c r="D22" s="113"/>
      <c r="E22" s="148">
        <f>SUM(E4:E21)</f>
        <v>58</v>
      </c>
      <c r="F22" s="149">
        <f>SUM(F4:F21)</f>
        <v>21</v>
      </c>
      <c r="G22" s="36"/>
      <c r="H22" s="36"/>
      <c r="I22" s="114"/>
      <c r="J22" s="36"/>
      <c r="K22" s="115"/>
      <c r="M22" s="20"/>
    </row>
    <row r="23" spans="1:13" ht="39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9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9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9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9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9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9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9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16">
      <selection activeCell="G33" sqref="G33"/>
    </customSheetView>
    <customSheetView guid="{B1F3A972-B1F1-4161-90C8-DD2B3AF80E16}" scale="80" topLeftCell="A16">
      <selection activeCell="G33" sqref="G33"/>
    </customSheetView>
    <customSheetView guid="{8CC4B7ED-BDBD-4A32-BFC7-B1BFCD76DA5B}" scale="80" topLeftCell="A16">
      <selection activeCell="G33" sqref="G33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zoomScale="80" zoomScaleNormal="80" zoomScalePageLayoutView="80" workbookViewId="0">
      <selection activeCell="G17" sqref="G17"/>
    </sheetView>
  </sheetViews>
  <sheetFormatPr baseColWidth="10" defaultColWidth="8.83203125" defaultRowHeight="44.25" customHeight="1" x14ac:dyDescent="0"/>
  <cols>
    <col min="1" max="1" width="14.83203125" customWidth="1"/>
    <col min="2" max="2" width="24.6640625" customWidth="1"/>
    <col min="3" max="3" width="31.1640625" customWidth="1"/>
    <col min="4" max="4" width="37.5" customWidth="1"/>
    <col min="5" max="5" width="11.5" customWidth="1"/>
    <col min="6" max="6" width="11.6640625" customWidth="1"/>
    <col min="7" max="7" width="15.1640625" customWidth="1"/>
    <col min="8" max="8" width="20" customWidth="1"/>
    <col min="9" max="9" width="16" customWidth="1"/>
    <col min="10" max="10" width="15.1640625" customWidth="1"/>
    <col min="11" max="11" width="62.6640625" customWidth="1"/>
    <col min="13" max="13" width="18.1640625" customWidth="1"/>
  </cols>
  <sheetData>
    <row r="1" spans="1:14" ht="44.25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44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4.25" customHeight="1">
      <c r="A3" s="28">
        <v>56</v>
      </c>
      <c r="B3" s="150" t="s">
        <v>300</v>
      </c>
      <c r="C3" s="28"/>
      <c r="D3" s="62"/>
      <c r="E3" s="28"/>
      <c r="F3" s="28"/>
      <c r="G3" s="28"/>
      <c r="H3" s="28"/>
      <c r="I3" s="30"/>
      <c r="J3" s="28"/>
      <c r="K3" s="150" t="s">
        <v>1083</v>
      </c>
      <c r="M3" s="10" t="s">
        <v>12</v>
      </c>
      <c r="N3" s="10">
        <f>N2-N14</f>
        <v>0</v>
      </c>
    </row>
    <row r="4" spans="1:14" ht="44.25" customHeight="1">
      <c r="A4" s="11">
        <v>1</v>
      </c>
      <c r="B4" s="12" t="s">
        <v>47</v>
      </c>
      <c r="C4" s="12" t="s">
        <v>1084</v>
      </c>
      <c r="D4" s="13" t="s">
        <v>1085</v>
      </c>
      <c r="E4" s="12">
        <v>2</v>
      </c>
      <c r="F4" s="12">
        <v>1</v>
      </c>
      <c r="G4" s="11" t="s">
        <v>152</v>
      </c>
      <c r="H4" s="12" t="s">
        <v>898</v>
      </c>
      <c r="I4" s="14">
        <v>42882</v>
      </c>
      <c r="J4" s="12" t="s">
        <v>52</v>
      </c>
      <c r="K4" s="11"/>
      <c r="M4" t="s">
        <v>13</v>
      </c>
      <c r="N4">
        <f>SUMIFS(E:E,G:G,"CTT")</f>
        <v>0</v>
      </c>
    </row>
    <row r="5" spans="1:14" ht="44.25" customHeight="1">
      <c r="A5" s="6">
        <v>2</v>
      </c>
      <c r="B5" s="7" t="s">
        <v>47</v>
      </c>
      <c r="C5" s="7" t="s">
        <v>1086</v>
      </c>
      <c r="D5" s="8" t="s">
        <v>1087</v>
      </c>
      <c r="E5" s="7">
        <v>2</v>
      </c>
      <c r="F5" s="7">
        <v>1</v>
      </c>
      <c r="G5" s="7" t="s">
        <v>152</v>
      </c>
      <c r="H5" s="7" t="s">
        <v>898</v>
      </c>
      <c r="I5" s="9">
        <v>42882</v>
      </c>
      <c r="J5" s="7" t="s">
        <v>52</v>
      </c>
      <c r="K5" s="6"/>
      <c r="M5" t="s">
        <v>14</v>
      </c>
      <c r="N5">
        <f>SUMIFS(E:E,G:G,"FLU")</f>
        <v>55</v>
      </c>
    </row>
    <row r="6" spans="1:14" ht="44.25" customHeight="1">
      <c r="A6" s="11">
        <v>3</v>
      </c>
      <c r="B6" s="7" t="s">
        <v>47</v>
      </c>
      <c r="C6" s="7" t="s">
        <v>1088</v>
      </c>
      <c r="D6" s="8" t="s">
        <v>1089</v>
      </c>
      <c r="E6" s="7">
        <v>2</v>
      </c>
      <c r="F6" s="7">
        <v>1</v>
      </c>
      <c r="G6" s="7" t="s">
        <v>152</v>
      </c>
      <c r="H6" s="7" t="s">
        <v>898</v>
      </c>
      <c r="I6" s="9">
        <v>42882</v>
      </c>
      <c r="J6" s="7" t="s">
        <v>52</v>
      </c>
      <c r="K6" s="6"/>
      <c r="M6" t="s">
        <v>15</v>
      </c>
      <c r="N6">
        <f>SUMIFS(E:E,G:G,"JCC")</f>
        <v>0</v>
      </c>
    </row>
    <row r="7" spans="1:14" ht="44.25" customHeight="1">
      <c r="A7" s="6">
        <v>4</v>
      </c>
      <c r="B7" s="7" t="s">
        <v>47</v>
      </c>
      <c r="C7" s="7" t="s">
        <v>1090</v>
      </c>
      <c r="D7" s="8" t="s">
        <v>1091</v>
      </c>
      <c r="E7" s="7">
        <v>3</v>
      </c>
      <c r="F7" s="7">
        <v>1</v>
      </c>
      <c r="G7" s="7" t="s">
        <v>152</v>
      </c>
      <c r="H7" s="7" t="s">
        <v>898</v>
      </c>
      <c r="I7" s="9">
        <v>42882</v>
      </c>
      <c r="J7" s="7" t="s">
        <v>52</v>
      </c>
      <c r="K7" s="6"/>
      <c r="M7" t="s">
        <v>16</v>
      </c>
      <c r="N7">
        <f>SUMIFS(E:E,G:G,"EDI")</f>
        <v>0</v>
      </c>
    </row>
    <row r="8" spans="1:14" ht="44.25" customHeight="1">
      <c r="A8" s="11">
        <v>5</v>
      </c>
      <c r="B8" s="7" t="s">
        <v>55</v>
      </c>
      <c r="C8" s="7" t="s">
        <v>1092</v>
      </c>
      <c r="D8" s="8" t="s">
        <v>1093</v>
      </c>
      <c r="E8" s="7">
        <v>7</v>
      </c>
      <c r="F8" s="7">
        <v>2</v>
      </c>
      <c r="G8" s="7" t="s">
        <v>152</v>
      </c>
      <c r="H8" s="7" t="s">
        <v>898</v>
      </c>
      <c r="I8" s="9">
        <v>42882</v>
      </c>
      <c r="J8" s="7" t="s">
        <v>1094</v>
      </c>
      <c r="K8" s="6" t="s">
        <v>1095</v>
      </c>
      <c r="M8" t="s">
        <v>17</v>
      </c>
      <c r="N8">
        <f>SUMIFS(E:E,G:G,"par")</f>
        <v>0</v>
      </c>
    </row>
    <row r="9" spans="1:14" ht="44.25" customHeight="1">
      <c r="A9" s="6">
        <v>6</v>
      </c>
      <c r="B9" s="7" t="s">
        <v>47</v>
      </c>
      <c r="C9" s="7" t="s">
        <v>1096</v>
      </c>
      <c r="D9" s="8" t="s">
        <v>1097</v>
      </c>
      <c r="E9" s="7">
        <v>3</v>
      </c>
      <c r="F9" s="7">
        <v>1</v>
      </c>
      <c r="G9" s="7" t="s">
        <v>152</v>
      </c>
      <c r="H9" s="7" t="s">
        <v>898</v>
      </c>
      <c r="I9" s="9">
        <v>42882</v>
      </c>
      <c r="J9" s="7" t="s">
        <v>52</v>
      </c>
      <c r="K9" s="6"/>
      <c r="M9" t="s">
        <v>18</v>
      </c>
      <c r="N9">
        <f>SUMIFS(E:E,G:G,"phi")</f>
        <v>0</v>
      </c>
    </row>
    <row r="10" spans="1:14" ht="44.25" customHeight="1">
      <c r="A10" s="11">
        <v>7</v>
      </c>
      <c r="B10" s="7" t="s">
        <v>47</v>
      </c>
      <c r="C10" s="7" t="s">
        <v>1098</v>
      </c>
      <c r="D10" s="151" t="s">
        <v>1099</v>
      </c>
      <c r="E10" s="11">
        <v>3</v>
      </c>
      <c r="F10" s="7">
        <v>1</v>
      </c>
      <c r="G10" s="7" t="s">
        <v>152</v>
      </c>
      <c r="H10" s="7" t="s">
        <v>898</v>
      </c>
      <c r="I10" s="9">
        <v>42882</v>
      </c>
      <c r="J10" s="7" t="s">
        <v>52</v>
      </c>
      <c r="K10" s="6"/>
      <c r="M10" t="s">
        <v>19</v>
      </c>
      <c r="N10">
        <f>SUMIFS(E:E,G:G,"BRK")</f>
        <v>0</v>
      </c>
    </row>
    <row r="11" spans="1:14" ht="44.25" customHeight="1">
      <c r="A11" s="6">
        <v>8</v>
      </c>
      <c r="B11" s="7" t="s">
        <v>1100</v>
      </c>
      <c r="C11" s="7" t="s">
        <v>1101</v>
      </c>
      <c r="D11" s="8" t="s">
        <v>1102</v>
      </c>
      <c r="E11" s="7">
        <v>2</v>
      </c>
      <c r="F11" s="7">
        <v>1</v>
      </c>
      <c r="G11" s="7" t="s">
        <v>152</v>
      </c>
      <c r="H11" s="7" t="s">
        <v>898</v>
      </c>
      <c r="I11" s="9">
        <v>42882</v>
      </c>
      <c r="J11" s="7" t="s">
        <v>1103</v>
      </c>
      <c r="K11" s="39" t="s">
        <v>574</v>
      </c>
      <c r="M11" s="16" t="s">
        <v>20</v>
      </c>
      <c r="N11" s="16">
        <f>SUMIFS(E:E,G:G,"SPC")</f>
        <v>0</v>
      </c>
    </row>
    <row r="12" spans="1:14" ht="44.25" customHeight="1">
      <c r="A12" s="11">
        <v>9</v>
      </c>
      <c r="B12" s="7" t="s">
        <v>262</v>
      </c>
      <c r="C12" s="7" t="s">
        <v>1104</v>
      </c>
      <c r="D12" s="8" t="s">
        <v>1105</v>
      </c>
      <c r="E12" s="42">
        <v>3</v>
      </c>
      <c r="F12" s="7">
        <v>1</v>
      </c>
      <c r="G12" s="7" t="s">
        <v>152</v>
      </c>
      <c r="H12" s="7" t="s">
        <v>898</v>
      </c>
      <c r="I12" s="9">
        <v>42882</v>
      </c>
      <c r="J12" s="7" t="s">
        <v>1106</v>
      </c>
      <c r="K12" s="6"/>
      <c r="M12" s="17" t="s">
        <v>21</v>
      </c>
      <c r="N12" s="17">
        <f>SUMIFS(E:E,G:G,"H")</f>
        <v>0</v>
      </c>
    </row>
    <row r="13" spans="1:14" ht="44.25" customHeight="1">
      <c r="A13" s="152" t="s">
        <v>1107</v>
      </c>
      <c r="B13" s="152" t="s">
        <v>357</v>
      </c>
      <c r="C13" s="152" t="s">
        <v>1108</v>
      </c>
      <c r="D13" s="8" t="s">
        <v>1109</v>
      </c>
      <c r="E13" s="7">
        <v>14</v>
      </c>
      <c r="F13" s="7">
        <v>4</v>
      </c>
      <c r="G13" s="7" t="s">
        <v>152</v>
      </c>
      <c r="H13" s="7" t="s">
        <v>898</v>
      </c>
      <c r="I13" s="9">
        <v>42882</v>
      </c>
      <c r="J13" s="7" t="s">
        <v>1110</v>
      </c>
      <c r="K13" s="39" t="s">
        <v>1111</v>
      </c>
      <c r="M13" s="17"/>
      <c r="N13" s="17"/>
    </row>
    <row r="14" spans="1:14" ht="44.25" customHeight="1">
      <c r="A14" s="152" t="s">
        <v>1112</v>
      </c>
      <c r="B14" s="152" t="s">
        <v>357</v>
      </c>
      <c r="C14" s="152" t="s">
        <v>1113</v>
      </c>
      <c r="D14" s="8" t="s">
        <v>1109</v>
      </c>
      <c r="E14" s="7">
        <v>10</v>
      </c>
      <c r="F14" s="7">
        <v>3</v>
      </c>
      <c r="G14" s="7" t="s">
        <v>152</v>
      </c>
      <c r="H14" s="7" t="s">
        <v>898</v>
      </c>
      <c r="I14" s="9">
        <v>42882</v>
      </c>
      <c r="J14" s="7" t="s">
        <v>1114</v>
      </c>
      <c r="K14" s="7" t="s">
        <v>1115</v>
      </c>
      <c r="M14" s="19" t="s">
        <v>22</v>
      </c>
      <c r="N14" s="19">
        <f>SUM(M4:N12)</f>
        <v>55</v>
      </c>
    </row>
    <row r="15" spans="1:14" ht="44.25" customHeight="1">
      <c r="A15" s="152" t="s">
        <v>1116</v>
      </c>
      <c r="B15" s="152" t="s">
        <v>1117</v>
      </c>
      <c r="C15" s="152" t="s">
        <v>1118</v>
      </c>
      <c r="D15" s="8" t="s">
        <v>1109</v>
      </c>
      <c r="E15" s="7">
        <v>4</v>
      </c>
      <c r="F15" s="7">
        <v>1</v>
      </c>
      <c r="G15" s="21" t="s">
        <v>152</v>
      </c>
      <c r="H15" s="147" t="s">
        <v>1078</v>
      </c>
      <c r="I15" s="14">
        <v>42882</v>
      </c>
      <c r="J15" s="7" t="s">
        <v>1119</v>
      </c>
      <c r="K15" s="7"/>
    </row>
    <row r="16" spans="1:14" ht="44.25" customHeight="1">
      <c r="A16" s="6"/>
      <c r="B16" s="7"/>
      <c r="C16" s="7"/>
      <c r="D16" s="8"/>
      <c r="E16" s="153">
        <f>SUM(E4:E15)</f>
        <v>55</v>
      </c>
      <c r="F16" s="154">
        <f>SUM(F4:F15)</f>
        <v>18</v>
      </c>
      <c r="G16" s="7"/>
      <c r="H16" s="7"/>
      <c r="I16" s="9"/>
      <c r="J16" s="7"/>
      <c r="K16" s="6"/>
      <c r="M16" s="20"/>
    </row>
    <row r="17" spans="1:13" ht="44.25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1"/>
      <c r="M17" s="20"/>
    </row>
    <row r="18" spans="1:13" ht="44.2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44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</row>
    <row r="20" spans="1:13" ht="44.25" customHeight="1">
      <c r="A20" s="11"/>
      <c r="B20" s="12"/>
      <c r="C20" s="12"/>
      <c r="D20" s="13"/>
      <c r="E20" s="12"/>
      <c r="F20" s="12"/>
      <c r="G20" s="11"/>
      <c r="H20" s="12"/>
      <c r="I20" s="12"/>
      <c r="J20" s="12"/>
      <c r="K20" s="11"/>
    </row>
    <row r="21" spans="1:13" ht="44.25" customHeight="1">
      <c r="A21" s="11"/>
      <c r="B21" s="12"/>
      <c r="C21" s="12"/>
      <c r="D21" s="13"/>
      <c r="E21" s="12"/>
      <c r="F21" s="12"/>
      <c r="G21" s="11"/>
      <c r="H21" s="12"/>
      <c r="I21" s="12"/>
      <c r="J21" s="12"/>
      <c r="K21" s="11"/>
    </row>
    <row r="22" spans="1:13" ht="44.2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</sheetData>
  <customSheetViews>
    <customSheetView guid="{23EF6D9B-A14E-2740-8D04-8096A56BF976}" scale="80" topLeftCell="A4">
      <selection activeCell="G17" sqref="G17"/>
    </customSheetView>
    <customSheetView guid="{B1F3A972-B1F1-4161-90C8-DD2B3AF80E16}" scale="80" topLeftCell="A4">
      <selection activeCell="G17" sqref="G17"/>
    </customSheetView>
    <customSheetView guid="{8CC4B7ED-BDBD-4A32-BFC7-B1BFCD76DA5B}" scale="80" topLeftCell="A4">
      <selection activeCell="G17" sqref="G17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3" zoomScale="90" zoomScaleNormal="90" zoomScalePageLayoutView="90" workbookViewId="0">
      <selection activeCell="F31" sqref="F31"/>
    </sheetView>
  </sheetViews>
  <sheetFormatPr baseColWidth="10" defaultColWidth="8.83203125" defaultRowHeight="33.75" customHeight="1" x14ac:dyDescent="0"/>
  <cols>
    <col min="1" max="1" width="14.83203125" customWidth="1"/>
    <col min="2" max="2" width="24.6640625" customWidth="1"/>
    <col min="3" max="3" width="35" customWidth="1"/>
    <col min="4" max="4" width="36.332031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6.1640625" customWidth="1"/>
    <col min="13" max="13" width="18.1640625" customWidth="1"/>
  </cols>
  <sheetData>
    <row r="1" spans="1:14" ht="33.75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33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3.75" customHeight="1">
      <c r="A3" s="28">
        <v>55</v>
      </c>
      <c r="B3" s="28" t="s">
        <v>1120</v>
      </c>
      <c r="C3" s="28"/>
      <c r="D3" s="62"/>
      <c r="E3" s="28"/>
      <c r="F3" s="28"/>
      <c r="G3" s="28"/>
      <c r="H3" s="28"/>
      <c r="I3" s="30"/>
      <c r="J3" s="28"/>
      <c r="K3" s="28" t="s">
        <v>1121</v>
      </c>
      <c r="M3" s="10" t="s">
        <v>12</v>
      </c>
      <c r="N3" s="10">
        <f>N2-N14</f>
        <v>3</v>
      </c>
    </row>
    <row r="4" spans="1:14" ht="33.75" customHeight="1">
      <c r="A4" s="11">
        <v>1</v>
      </c>
      <c r="B4" s="12" t="s">
        <v>47</v>
      </c>
      <c r="C4" s="12" t="s">
        <v>1122</v>
      </c>
      <c r="D4" s="13" t="s">
        <v>1123</v>
      </c>
      <c r="E4" s="12">
        <v>3</v>
      </c>
      <c r="F4" s="12">
        <v>1</v>
      </c>
      <c r="G4" s="34" t="s">
        <v>97</v>
      </c>
      <c r="H4" s="12" t="s">
        <v>898</v>
      </c>
      <c r="I4" s="14">
        <v>42882</v>
      </c>
      <c r="J4" s="12" t="s">
        <v>52</v>
      </c>
      <c r="K4" s="11"/>
      <c r="M4" t="s">
        <v>13</v>
      </c>
      <c r="N4">
        <f>SUMIFS(E:E,G:G,"CTT")</f>
        <v>33</v>
      </c>
    </row>
    <row r="5" spans="1:14" ht="33.75" customHeight="1">
      <c r="A5" s="6">
        <v>2</v>
      </c>
      <c r="B5" s="12" t="s">
        <v>47</v>
      </c>
      <c r="C5" s="7" t="s">
        <v>1124</v>
      </c>
      <c r="D5" s="8" t="s">
        <v>1125</v>
      </c>
      <c r="E5" s="7">
        <v>3</v>
      </c>
      <c r="F5" s="7">
        <v>1</v>
      </c>
      <c r="G5" s="7" t="s">
        <v>97</v>
      </c>
      <c r="H5" s="12" t="s">
        <v>898</v>
      </c>
      <c r="I5" s="14">
        <v>42882</v>
      </c>
      <c r="J5" s="7" t="s">
        <v>52</v>
      </c>
      <c r="K5" s="6"/>
      <c r="M5" t="s">
        <v>14</v>
      </c>
      <c r="N5">
        <f>SUMIFS(E:E,G:G,"FLU")</f>
        <v>0</v>
      </c>
    </row>
    <row r="6" spans="1:14" ht="33.75" customHeight="1">
      <c r="A6" s="11">
        <v>3</v>
      </c>
      <c r="B6" s="12" t="s">
        <v>55</v>
      </c>
      <c r="C6" s="12" t="s">
        <v>1126</v>
      </c>
      <c r="D6" s="13" t="s">
        <v>1127</v>
      </c>
      <c r="E6" s="12">
        <v>2</v>
      </c>
      <c r="F6" s="12">
        <v>1</v>
      </c>
      <c r="G6" s="11" t="s">
        <v>97</v>
      </c>
      <c r="H6" s="7" t="s">
        <v>898</v>
      </c>
      <c r="I6" s="9">
        <v>42882</v>
      </c>
      <c r="J6" s="12" t="s">
        <v>1128</v>
      </c>
      <c r="K6" s="11"/>
      <c r="M6" t="s">
        <v>15</v>
      </c>
      <c r="N6">
        <f>SUMIFS(E:E,G:G,"JCC")</f>
        <v>19</v>
      </c>
    </row>
    <row r="7" spans="1:14" ht="33.75" customHeight="1">
      <c r="A7" s="6">
        <v>4</v>
      </c>
      <c r="B7" s="12" t="s">
        <v>47</v>
      </c>
      <c r="C7" s="12" t="s">
        <v>1129</v>
      </c>
      <c r="D7" s="13" t="s">
        <v>1130</v>
      </c>
      <c r="E7" s="12">
        <v>3</v>
      </c>
      <c r="F7" s="12">
        <v>1</v>
      </c>
      <c r="G7" s="11" t="s">
        <v>97</v>
      </c>
      <c r="H7" s="12" t="s">
        <v>898</v>
      </c>
      <c r="I7" s="14">
        <v>42882</v>
      </c>
      <c r="J7" s="7" t="s">
        <v>52</v>
      </c>
      <c r="K7" s="6"/>
      <c r="M7" t="s">
        <v>16</v>
      </c>
      <c r="N7">
        <f>SUMIFS(E:E,G:G,"EDI")</f>
        <v>0</v>
      </c>
    </row>
    <row r="8" spans="1:14" ht="33.75" customHeight="1">
      <c r="A8" s="11">
        <v>5</v>
      </c>
      <c r="B8" s="12" t="s">
        <v>47</v>
      </c>
      <c r="C8" s="7" t="s">
        <v>1131</v>
      </c>
      <c r="D8" s="8" t="s">
        <v>1132</v>
      </c>
      <c r="E8" s="7">
        <v>2</v>
      </c>
      <c r="F8" s="7">
        <v>1</v>
      </c>
      <c r="G8" s="7" t="s">
        <v>97</v>
      </c>
      <c r="H8" s="12" t="s">
        <v>898</v>
      </c>
      <c r="I8" s="14">
        <v>42882</v>
      </c>
      <c r="J8" s="7" t="s">
        <v>52</v>
      </c>
      <c r="K8" s="6"/>
      <c r="M8" t="s">
        <v>17</v>
      </c>
      <c r="N8">
        <f>SUMIFS(E:E,G:G,"par")</f>
        <v>0</v>
      </c>
    </row>
    <row r="9" spans="1:14" ht="33.75" customHeight="1">
      <c r="A9" s="6">
        <v>6</v>
      </c>
      <c r="B9" s="12" t="s">
        <v>47</v>
      </c>
      <c r="C9" s="7" t="s">
        <v>1133</v>
      </c>
      <c r="D9" s="8" t="s">
        <v>1134</v>
      </c>
      <c r="E9" s="7">
        <v>2</v>
      </c>
      <c r="F9" s="7">
        <v>1</v>
      </c>
      <c r="G9" s="7" t="s">
        <v>97</v>
      </c>
      <c r="H9" s="12" t="s">
        <v>898</v>
      </c>
      <c r="I9" s="14">
        <v>42882</v>
      </c>
      <c r="J9" s="7" t="s">
        <v>52</v>
      </c>
      <c r="K9" s="6"/>
      <c r="M9" t="s">
        <v>18</v>
      </c>
      <c r="N9">
        <f>SUMIFS(E:E,G:G,"phi")</f>
        <v>0</v>
      </c>
    </row>
    <row r="10" spans="1:14" ht="33.75" customHeight="1">
      <c r="A10" s="11">
        <v>7</v>
      </c>
      <c r="B10" s="7" t="s">
        <v>262</v>
      </c>
      <c r="C10" s="155" t="s">
        <v>1135</v>
      </c>
      <c r="D10" s="156" t="s">
        <v>1136</v>
      </c>
      <c r="E10" s="118">
        <v>2</v>
      </c>
      <c r="F10" s="118">
        <v>1</v>
      </c>
      <c r="G10" s="157" t="s">
        <v>97</v>
      </c>
      <c r="H10" s="7" t="s">
        <v>898</v>
      </c>
      <c r="I10" s="9">
        <v>42882</v>
      </c>
      <c r="J10" s="7" t="s">
        <v>1137</v>
      </c>
      <c r="K10" s="158"/>
      <c r="M10" t="s">
        <v>19</v>
      </c>
      <c r="N10">
        <f>SUMIFS(E:E,G:G,"BRK")</f>
        <v>0</v>
      </c>
    </row>
    <row r="11" spans="1:14" ht="33.75" customHeight="1">
      <c r="A11" s="6">
        <v>8</v>
      </c>
      <c r="B11" s="12" t="s">
        <v>47</v>
      </c>
      <c r="C11" s="12" t="s">
        <v>1138</v>
      </c>
      <c r="D11" s="37" t="s">
        <v>1139</v>
      </c>
      <c r="E11" s="12">
        <v>3</v>
      </c>
      <c r="F11" s="12">
        <v>1</v>
      </c>
      <c r="G11" s="12" t="s">
        <v>97</v>
      </c>
      <c r="H11" s="12" t="s">
        <v>898</v>
      </c>
      <c r="I11" s="14">
        <v>42882</v>
      </c>
      <c r="J11" s="12" t="s">
        <v>52</v>
      </c>
      <c r="K11" s="11"/>
      <c r="M11" s="16" t="s">
        <v>20</v>
      </c>
      <c r="N11" s="16">
        <f>SUMIFS(E:E,G:G,"SPC")</f>
        <v>0</v>
      </c>
    </row>
    <row r="12" spans="1:14" ht="33.75" customHeight="1">
      <c r="A12" s="11">
        <v>9</v>
      </c>
      <c r="B12" s="12" t="s">
        <v>47</v>
      </c>
      <c r="C12" s="7" t="s">
        <v>1140</v>
      </c>
      <c r="D12" s="8" t="s">
        <v>1141</v>
      </c>
      <c r="E12" s="7">
        <v>2</v>
      </c>
      <c r="F12" s="7">
        <v>1</v>
      </c>
      <c r="G12" s="7" t="s">
        <v>97</v>
      </c>
      <c r="H12" s="12" t="s">
        <v>898</v>
      </c>
      <c r="I12" s="14">
        <v>42882</v>
      </c>
      <c r="J12" s="12" t="s">
        <v>52</v>
      </c>
      <c r="K12" s="6"/>
      <c r="M12" s="17" t="s">
        <v>21</v>
      </c>
      <c r="N12" s="17">
        <f>SUMIFS(E:E,G:G,"H")</f>
        <v>0</v>
      </c>
    </row>
    <row r="13" spans="1:14" ht="33.75" customHeight="1">
      <c r="A13" s="6">
        <v>10</v>
      </c>
      <c r="B13" s="7" t="s">
        <v>655</v>
      </c>
      <c r="C13" s="7" t="s">
        <v>1142</v>
      </c>
      <c r="D13" s="8" t="s">
        <v>1143</v>
      </c>
      <c r="E13" s="7">
        <v>2</v>
      </c>
      <c r="F13" s="7">
        <v>1</v>
      </c>
      <c r="G13" s="7" t="s">
        <v>97</v>
      </c>
      <c r="H13" s="7" t="s">
        <v>898</v>
      </c>
      <c r="I13" s="9">
        <v>42882</v>
      </c>
      <c r="J13" s="7" t="s">
        <v>1144</v>
      </c>
      <c r="K13" s="39" t="s">
        <v>659</v>
      </c>
      <c r="M13" s="17"/>
      <c r="N13" s="17"/>
    </row>
    <row r="14" spans="1:14" ht="33.75" customHeight="1">
      <c r="A14" s="11">
        <v>11</v>
      </c>
      <c r="B14" s="7" t="s">
        <v>55</v>
      </c>
      <c r="C14" s="7" t="s">
        <v>1145</v>
      </c>
      <c r="D14" s="8" t="s">
        <v>1146</v>
      </c>
      <c r="E14" s="7">
        <v>2</v>
      </c>
      <c r="F14" s="7">
        <v>1</v>
      </c>
      <c r="G14" s="7" t="s">
        <v>97</v>
      </c>
      <c r="H14" s="7" t="s">
        <v>898</v>
      </c>
      <c r="I14" s="9">
        <v>42882</v>
      </c>
      <c r="J14" s="7" t="s">
        <v>1147</v>
      </c>
      <c r="K14" s="6"/>
      <c r="M14" s="19" t="s">
        <v>22</v>
      </c>
      <c r="N14" s="19">
        <f>SUM(M4:N12)</f>
        <v>52</v>
      </c>
    </row>
    <row r="15" spans="1:14" ht="33.75" customHeight="1">
      <c r="A15" s="6">
        <v>12</v>
      </c>
      <c r="B15" s="7" t="s">
        <v>55</v>
      </c>
      <c r="C15" s="131" t="s">
        <v>1148</v>
      </c>
      <c r="D15" s="8" t="s">
        <v>1149</v>
      </c>
      <c r="E15" s="7">
        <v>2</v>
      </c>
      <c r="F15" s="7">
        <v>1</v>
      </c>
      <c r="G15" s="7" t="s">
        <v>97</v>
      </c>
      <c r="H15" s="7" t="s">
        <v>898</v>
      </c>
      <c r="I15" s="9">
        <v>42882</v>
      </c>
      <c r="J15" s="7" t="s">
        <v>1150</v>
      </c>
      <c r="K15" s="6" t="s">
        <v>1151</v>
      </c>
    </row>
    <row r="16" spans="1:14" ht="33.75" customHeight="1">
      <c r="A16" s="11">
        <v>13</v>
      </c>
      <c r="B16" s="7" t="s">
        <v>47</v>
      </c>
      <c r="C16" s="7" t="s">
        <v>1152</v>
      </c>
      <c r="D16" s="8" t="s">
        <v>1153</v>
      </c>
      <c r="E16" s="7">
        <v>2</v>
      </c>
      <c r="F16" s="7">
        <v>1</v>
      </c>
      <c r="G16" s="7" t="s">
        <v>97</v>
      </c>
      <c r="H16" s="7" t="s">
        <v>898</v>
      </c>
      <c r="I16" s="9">
        <v>42882</v>
      </c>
      <c r="J16" s="7" t="s">
        <v>52</v>
      </c>
      <c r="K16" s="6"/>
      <c r="M16" s="20"/>
    </row>
    <row r="17" spans="1:13" ht="33.75" customHeight="1">
      <c r="A17" s="6">
        <v>14</v>
      </c>
      <c r="B17" s="36" t="s">
        <v>47</v>
      </c>
      <c r="C17" s="36" t="s">
        <v>1154</v>
      </c>
      <c r="D17" s="113" t="s">
        <v>1155</v>
      </c>
      <c r="E17" s="36">
        <v>4</v>
      </c>
      <c r="F17" s="36">
        <v>1</v>
      </c>
      <c r="G17" s="36" t="s">
        <v>50</v>
      </c>
      <c r="H17" s="36" t="s">
        <v>898</v>
      </c>
      <c r="I17" s="114">
        <v>42882</v>
      </c>
      <c r="J17" s="36" t="s">
        <v>52</v>
      </c>
      <c r="K17" s="36"/>
      <c r="M17" s="20"/>
    </row>
    <row r="18" spans="1:13" ht="33.75" customHeight="1">
      <c r="A18" s="11">
        <v>15</v>
      </c>
      <c r="B18" s="7" t="s">
        <v>47</v>
      </c>
      <c r="C18" s="7" t="s">
        <v>1156</v>
      </c>
      <c r="D18" s="8" t="s">
        <v>1157</v>
      </c>
      <c r="E18" s="7">
        <v>4</v>
      </c>
      <c r="F18" s="7">
        <v>1</v>
      </c>
      <c r="G18" s="7" t="s">
        <v>50</v>
      </c>
      <c r="H18" s="7" t="s">
        <v>898</v>
      </c>
      <c r="I18" s="9">
        <v>42882</v>
      </c>
      <c r="J18" s="7" t="s">
        <v>52</v>
      </c>
      <c r="K18" s="7"/>
      <c r="M18" s="20"/>
    </row>
    <row r="19" spans="1:13" ht="33.75" customHeight="1">
      <c r="A19" s="6">
        <v>16</v>
      </c>
      <c r="B19" s="36" t="s">
        <v>47</v>
      </c>
      <c r="C19" s="36" t="s">
        <v>1158</v>
      </c>
      <c r="D19" s="113" t="s">
        <v>1159</v>
      </c>
      <c r="E19" s="36">
        <v>5</v>
      </c>
      <c r="F19" s="36">
        <v>2</v>
      </c>
      <c r="G19" s="36" t="s">
        <v>50</v>
      </c>
      <c r="H19" s="36" t="s">
        <v>898</v>
      </c>
      <c r="I19" s="114">
        <v>42882</v>
      </c>
      <c r="J19" s="36" t="s">
        <v>52</v>
      </c>
      <c r="K19" s="159" t="s">
        <v>1160</v>
      </c>
      <c r="M19" s="20"/>
    </row>
    <row r="20" spans="1:13" ht="33.75" customHeight="1">
      <c r="A20" s="11">
        <v>17</v>
      </c>
      <c r="B20" s="36" t="s">
        <v>262</v>
      </c>
      <c r="C20" s="36" t="s">
        <v>1161</v>
      </c>
      <c r="D20" s="113" t="s">
        <v>1162</v>
      </c>
      <c r="E20" s="36">
        <v>4</v>
      </c>
      <c r="F20" s="36">
        <v>1</v>
      </c>
      <c r="G20" s="36" t="s">
        <v>50</v>
      </c>
      <c r="H20" s="36" t="s">
        <v>898</v>
      </c>
      <c r="I20" s="114">
        <v>42882</v>
      </c>
      <c r="J20" s="36" t="s">
        <v>1163</v>
      </c>
      <c r="K20" s="36"/>
      <c r="M20" s="20"/>
    </row>
    <row r="21" spans="1:13" ht="33.75" customHeight="1">
      <c r="A21" s="6">
        <v>18</v>
      </c>
      <c r="B21" s="7" t="s">
        <v>426</v>
      </c>
      <c r="C21" s="7" t="s">
        <v>1164</v>
      </c>
      <c r="D21" s="8" t="s">
        <v>1165</v>
      </c>
      <c r="E21" s="7">
        <v>3</v>
      </c>
      <c r="F21" s="7">
        <v>1</v>
      </c>
      <c r="G21" s="7" t="s">
        <v>97</v>
      </c>
      <c r="H21" s="7" t="s">
        <v>898</v>
      </c>
      <c r="I21" s="9">
        <v>42882</v>
      </c>
      <c r="J21" s="7" t="s">
        <v>1166</v>
      </c>
      <c r="K21" s="6"/>
      <c r="M21" s="20"/>
    </row>
    <row r="22" spans="1:13" ht="33.75" customHeight="1">
      <c r="A22" s="6">
        <v>19</v>
      </c>
      <c r="B22" s="7" t="s">
        <v>1167</v>
      </c>
      <c r="C22" s="7" t="s">
        <v>1168</v>
      </c>
      <c r="D22" s="8" t="s">
        <v>1169</v>
      </c>
      <c r="E22" s="7">
        <v>2</v>
      </c>
      <c r="F22" s="7">
        <v>1</v>
      </c>
      <c r="G22" s="7" t="s">
        <v>50</v>
      </c>
      <c r="H22" s="7" t="s">
        <v>898</v>
      </c>
      <c r="I22" s="14">
        <v>42882</v>
      </c>
      <c r="J22" s="7" t="s">
        <v>1170</v>
      </c>
      <c r="K22" s="6"/>
      <c r="M22" s="20"/>
    </row>
    <row r="23" spans="1:13" ht="33.7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3.7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3.75" customHeight="1">
      <c r="A25" s="11"/>
      <c r="B25" s="12"/>
      <c r="C25" s="12"/>
      <c r="D25" s="13"/>
      <c r="E25" s="161">
        <f>SUM(E4:E24)</f>
        <v>52</v>
      </c>
      <c r="F25" s="162">
        <f>SUM(F4:F24)</f>
        <v>20</v>
      </c>
      <c r="G25" s="11"/>
      <c r="H25" s="12"/>
      <c r="I25" s="12"/>
      <c r="J25" s="12"/>
      <c r="K25" s="11"/>
      <c r="M25" s="20"/>
    </row>
    <row r="26" spans="1:13" ht="33.7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3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3.7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3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3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90" topLeftCell="A13">
      <selection activeCell="F31" sqref="F31"/>
    </customSheetView>
    <customSheetView guid="{B1F3A972-B1F1-4161-90C8-DD2B3AF80E16}" scale="90" topLeftCell="A13">
      <selection activeCell="F31" sqref="F31"/>
    </customSheetView>
    <customSheetView guid="{8CC4B7ED-BDBD-4A32-BFC7-B1BFCD76DA5B}" scale="90" topLeftCell="A13">
      <selection activeCell="F31" sqref="F31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zoomScalePageLayoutView="80" workbookViewId="0">
      <selection activeCell="I17" sqref="I17"/>
    </sheetView>
  </sheetViews>
  <sheetFormatPr baseColWidth="10" defaultColWidth="8.83203125" defaultRowHeight="41.25" customHeight="1" x14ac:dyDescent="0"/>
  <cols>
    <col min="1" max="1" width="14.83203125" customWidth="1"/>
    <col min="2" max="2" width="24.6640625" customWidth="1"/>
    <col min="3" max="3" width="30.6640625" customWidth="1"/>
    <col min="4" max="4" width="41.6640625" customWidth="1"/>
    <col min="5" max="5" width="13.5" customWidth="1"/>
    <col min="6" max="6" width="11.6640625" customWidth="1"/>
    <col min="7" max="7" width="15.1640625" customWidth="1"/>
    <col min="8" max="8" width="12.5" customWidth="1"/>
    <col min="9" max="9" width="16" customWidth="1"/>
    <col min="10" max="10" width="15.1640625" customWidth="1"/>
    <col min="11" max="11" width="51" customWidth="1"/>
    <col min="13" max="13" width="18.1640625" customWidth="1"/>
  </cols>
  <sheetData>
    <row r="1" spans="1:14" ht="41.25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41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1.25" customHeight="1">
      <c r="A3" s="28">
        <v>55</v>
      </c>
      <c r="B3" s="25" t="s">
        <v>1220</v>
      </c>
      <c r="C3" s="25" t="s">
        <v>1221</v>
      </c>
      <c r="D3" s="127"/>
      <c r="E3" s="28"/>
      <c r="F3" s="28"/>
      <c r="G3" s="28"/>
      <c r="H3" s="28"/>
      <c r="I3" s="30"/>
      <c r="J3" s="28"/>
      <c r="K3" s="28" t="s">
        <v>97</v>
      </c>
      <c r="M3" s="10" t="s">
        <v>12</v>
      </c>
      <c r="N3" s="10">
        <f>N2-N14</f>
        <v>0</v>
      </c>
    </row>
    <row r="4" spans="1:14" ht="41.25" customHeight="1">
      <c r="A4" s="11">
        <v>1</v>
      </c>
      <c r="B4" s="7" t="s">
        <v>47</v>
      </c>
      <c r="C4" s="7" t="s">
        <v>1222</v>
      </c>
      <c r="D4" s="8" t="s">
        <v>1223</v>
      </c>
      <c r="E4" s="7">
        <v>4</v>
      </c>
      <c r="F4" s="7">
        <v>1</v>
      </c>
      <c r="G4" s="7" t="s">
        <v>114</v>
      </c>
      <c r="H4" s="7" t="s">
        <v>898</v>
      </c>
      <c r="I4" s="9">
        <v>42882</v>
      </c>
      <c r="J4" s="7" t="s">
        <v>52</v>
      </c>
      <c r="K4" s="6" t="s">
        <v>1224</v>
      </c>
      <c r="M4" t="s">
        <v>13</v>
      </c>
      <c r="N4">
        <f>SUMIFS(E:E,G:G,"CTT")</f>
        <v>51</v>
      </c>
    </row>
    <row r="5" spans="1:14" ht="41.25" customHeight="1">
      <c r="A5" s="11">
        <v>2</v>
      </c>
      <c r="B5" s="7" t="s">
        <v>55</v>
      </c>
      <c r="C5" s="7" t="s">
        <v>1225</v>
      </c>
      <c r="D5" s="8" t="s">
        <v>1226</v>
      </c>
      <c r="E5" s="7">
        <v>6</v>
      </c>
      <c r="F5" s="7">
        <v>2</v>
      </c>
      <c r="G5" s="7" t="s">
        <v>97</v>
      </c>
      <c r="H5" s="7" t="s">
        <v>898</v>
      </c>
      <c r="I5" s="9">
        <v>42882</v>
      </c>
      <c r="J5" s="7" t="s">
        <v>1227</v>
      </c>
      <c r="K5" s="6" t="s">
        <v>1228</v>
      </c>
      <c r="M5" t="s">
        <v>14</v>
      </c>
      <c r="N5">
        <f>SUMIFS(E:E,G:G,"FLU")</f>
        <v>0</v>
      </c>
    </row>
    <row r="6" spans="1:14" ht="41.25" customHeight="1">
      <c r="A6" s="11">
        <v>3</v>
      </c>
      <c r="B6" s="7" t="s">
        <v>47</v>
      </c>
      <c r="C6" s="7" t="s">
        <v>1229</v>
      </c>
      <c r="D6" s="8" t="s">
        <v>1230</v>
      </c>
      <c r="E6" s="7">
        <v>4</v>
      </c>
      <c r="F6" s="7">
        <v>1</v>
      </c>
      <c r="G6" s="7" t="s">
        <v>97</v>
      </c>
      <c r="H6" s="7" t="s">
        <v>898</v>
      </c>
      <c r="I6" s="9">
        <v>42882</v>
      </c>
      <c r="J6" s="7" t="s">
        <v>52</v>
      </c>
      <c r="K6" s="6"/>
      <c r="M6" t="s">
        <v>15</v>
      </c>
      <c r="N6">
        <f>SUMIFS(E:E,G:G,"JCC")</f>
        <v>0</v>
      </c>
    </row>
    <row r="7" spans="1:14" ht="41.25" customHeight="1">
      <c r="A7" s="11">
        <v>4</v>
      </c>
      <c r="B7" s="7" t="s">
        <v>47</v>
      </c>
      <c r="C7" s="7" t="s">
        <v>1231</v>
      </c>
      <c r="D7" s="8" t="s">
        <v>1232</v>
      </c>
      <c r="E7" s="7">
        <v>3</v>
      </c>
      <c r="F7" s="7">
        <v>1</v>
      </c>
      <c r="G7" s="7" t="s">
        <v>97</v>
      </c>
      <c r="H7" s="7" t="s">
        <v>898</v>
      </c>
      <c r="I7" s="9">
        <v>42882</v>
      </c>
      <c r="J7" s="7" t="s">
        <v>52</v>
      </c>
      <c r="K7" s="6"/>
      <c r="M7" t="s">
        <v>16</v>
      </c>
      <c r="N7">
        <f>SUMIFS(E:E,G:G,"EDI")</f>
        <v>0</v>
      </c>
    </row>
    <row r="8" spans="1:14" ht="41.25" customHeight="1">
      <c r="A8" s="11">
        <v>5</v>
      </c>
      <c r="B8" s="7" t="s">
        <v>47</v>
      </c>
      <c r="C8" s="7" t="s">
        <v>1233</v>
      </c>
      <c r="D8" s="8" t="s">
        <v>1234</v>
      </c>
      <c r="E8" s="7">
        <v>4</v>
      </c>
      <c r="F8" s="7">
        <v>1</v>
      </c>
      <c r="G8" s="7" t="s">
        <v>97</v>
      </c>
      <c r="H8" s="7" t="s">
        <v>898</v>
      </c>
      <c r="I8" s="14">
        <v>42882</v>
      </c>
      <c r="J8" s="7" t="s">
        <v>52</v>
      </c>
      <c r="K8" s="6" t="s">
        <v>145</v>
      </c>
      <c r="M8" t="s">
        <v>17</v>
      </c>
      <c r="N8">
        <f>SUMIFS(E:E,G:G,"par")</f>
        <v>0</v>
      </c>
    </row>
    <row r="9" spans="1:14" ht="41.25" customHeight="1">
      <c r="A9" s="11">
        <v>6</v>
      </c>
      <c r="B9" s="7" t="s">
        <v>47</v>
      </c>
      <c r="C9" s="7" t="s">
        <v>1235</v>
      </c>
      <c r="D9" s="8" t="s">
        <v>1236</v>
      </c>
      <c r="E9" s="7">
        <v>5</v>
      </c>
      <c r="F9" s="7">
        <v>2</v>
      </c>
      <c r="G9" s="7" t="s">
        <v>97</v>
      </c>
      <c r="H9" s="7" t="s">
        <v>898</v>
      </c>
      <c r="I9" s="9">
        <v>42882</v>
      </c>
      <c r="J9" s="7" t="s">
        <v>52</v>
      </c>
      <c r="K9" s="6"/>
      <c r="M9" t="s">
        <v>18</v>
      </c>
      <c r="N9">
        <f>SUMIFS(E:E,G:G,"phi")</f>
        <v>0</v>
      </c>
    </row>
    <row r="10" spans="1:14" ht="41.25" customHeight="1">
      <c r="A10" s="11">
        <v>7</v>
      </c>
      <c r="B10" s="7" t="s">
        <v>47</v>
      </c>
      <c r="C10" s="7" t="s">
        <v>1237</v>
      </c>
      <c r="D10" s="8" t="s">
        <v>1238</v>
      </c>
      <c r="E10" s="7">
        <v>6</v>
      </c>
      <c r="F10" s="7">
        <v>2</v>
      </c>
      <c r="G10" s="7" t="s">
        <v>97</v>
      </c>
      <c r="H10" s="7" t="s">
        <v>898</v>
      </c>
      <c r="I10" s="9">
        <v>42882</v>
      </c>
      <c r="J10" s="7" t="s">
        <v>52</v>
      </c>
      <c r="K10" s="6" t="s">
        <v>1239</v>
      </c>
      <c r="M10" t="s">
        <v>19</v>
      </c>
      <c r="N10">
        <f>SUMIFS(E:E,G:G,"BRK")</f>
        <v>4</v>
      </c>
    </row>
    <row r="11" spans="1:14" ht="41.25" customHeight="1">
      <c r="A11" s="11">
        <v>8</v>
      </c>
      <c r="B11" s="7" t="s">
        <v>47</v>
      </c>
      <c r="C11" s="7" t="s">
        <v>1240</v>
      </c>
      <c r="D11" s="8" t="s">
        <v>1241</v>
      </c>
      <c r="E11" s="7">
        <v>4</v>
      </c>
      <c r="F11" s="7">
        <v>1</v>
      </c>
      <c r="G11" s="7" t="s">
        <v>97</v>
      </c>
      <c r="H11" s="7" t="s">
        <v>898</v>
      </c>
      <c r="I11" s="14">
        <v>42882</v>
      </c>
      <c r="J11" s="7" t="s">
        <v>52</v>
      </c>
      <c r="K11" s="6"/>
      <c r="M11" s="16" t="s">
        <v>20</v>
      </c>
      <c r="N11" s="16">
        <f>SUMIFS(E:E,G:G,"SPC")</f>
        <v>0</v>
      </c>
    </row>
    <row r="12" spans="1:14" ht="41.25" customHeight="1">
      <c r="A12" s="11">
        <v>9</v>
      </c>
      <c r="B12" s="7" t="s">
        <v>47</v>
      </c>
      <c r="C12" s="12" t="s">
        <v>1242</v>
      </c>
      <c r="D12" s="37" t="s">
        <v>1243</v>
      </c>
      <c r="E12" s="12">
        <v>4</v>
      </c>
      <c r="F12" s="12">
        <v>1</v>
      </c>
      <c r="G12" s="12" t="s">
        <v>97</v>
      </c>
      <c r="H12" s="7" t="s">
        <v>898</v>
      </c>
      <c r="I12" s="9">
        <v>42882</v>
      </c>
      <c r="J12" s="7" t="s">
        <v>52</v>
      </c>
      <c r="K12" s="6" t="s">
        <v>1224</v>
      </c>
      <c r="M12" s="17" t="s">
        <v>21</v>
      </c>
      <c r="N12" s="17">
        <f>SUMIFS(E:E,G:G,"H")</f>
        <v>0</v>
      </c>
    </row>
    <row r="13" spans="1:14" ht="41.25" customHeight="1">
      <c r="A13" s="11">
        <v>10</v>
      </c>
      <c r="B13" s="7" t="s">
        <v>47</v>
      </c>
      <c r="C13" s="7" t="s">
        <v>1244</v>
      </c>
      <c r="D13" s="8" t="s">
        <v>1245</v>
      </c>
      <c r="E13" s="7">
        <v>5</v>
      </c>
      <c r="F13" s="7">
        <v>2</v>
      </c>
      <c r="G13" s="7" t="s">
        <v>97</v>
      </c>
      <c r="H13" s="7" t="s">
        <v>898</v>
      </c>
      <c r="I13" s="9">
        <v>42882</v>
      </c>
      <c r="J13" s="7" t="s">
        <v>52</v>
      </c>
      <c r="K13" s="6"/>
      <c r="M13" s="17"/>
      <c r="N13" s="17"/>
    </row>
    <row r="14" spans="1:14" ht="41.25" customHeight="1">
      <c r="A14" s="11">
        <v>11</v>
      </c>
      <c r="B14" s="7" t="s">
        <v>1246</v>
      </c>
      <c r="C14" s="7" t="s">
        <v>1247</v>
      </c>
      <c r="D14" s="8" t="s">
        <v>1248</v>
      </c>
      <c r="E14" s="7">
        <v>10</v>
      </c>
      <c r="F14" s="7">
        <v>3</v>
      </c>
      <c r="G14" s="7" t="s">
        <v>97</v>
      </c>
      <c r="H14" s="7" t="s">
        <v>898</v>
      </c>
      <c r="I14" s="9">
        <v>42882</v>
      </c>
      <c r="J14" s="7" t="s">
        <v>1249</v>
      </c>
      <c r="K14" s="39" t="s">
        <v>1250</v>
      </c>
      <c r="M14" s="19" t="s">
        <v>22</v>
      </c>
      <c r="N14" s="19">
        <f>SUM(M4:N12)</f>
        <v>55</v>
      </c>
    </row>
    <row r="15" spans="1:14" ht="41.25" customHeight="1">
      <c r="A15" s="6"/>
      <c r="B15" s="7"/>
      <c r="C15" s="7"/>
      <c r="D15" s="151"/>
      <c r="E15" s="148">
        <f>SUM(E4:E14)</f>
        <v>55</v>
      </c>
      <c r="F15" s="122">
        <f>SUM(F4:F14)</f>
        <v>17</v>
      </c>
      <c r="G15" s="7"/>
      <c r="H15" s="7"/>
      <c r="I15" s="9"/>
      <c r="J15" s="7"/>
      <c r="K15" s="6"/>
    </row>
    <row r="16" spans="1:14" ht="41.25" customHeight="1">
      <c r="A16" s="11"/>
      <c r="B16" s="12"/>
      <c r="C16" s="12"/>
      <c r="D16" s="13"/>
      <c r="E16" s="12"/>
      <c r="F16" s="12"/>
      <c r="G16" s="12"/>
      <c r="H16" s="12"/>
      <c r="I16" s="14"/>
      <c r="J16" s="12"/>
      <c r="K16" s="11"/>
      <c r="M16" s="20"/>
    </row>
    <row r="17" spans="1:13" ht="41.25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1"/>
      <c r="M17" s="20"/>
    </row>
    <row r="18" spans="1:13" ht="41.2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41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41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41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1.2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41.2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1.2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1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1.2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1.2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1.2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1.2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1.2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>
      <selection activeCell="I17" sqref="I17"/>
    </customSheetView>
    <customSheetView guid="{B1F3A972-B1F1-4161-90C8-DD2B3AF80E16}" scale="80">
      <selection activeCell="I17" sqref="I17"/>
    </customSheetView>
    <customSheetView guid="{8CC4B7ED-BDBD-4A32-BFC7-B1BFCD76DA5B}" scale="80">
      <selection activeCell="I17" sqref="I17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0" zoomScale="80" zoomScaleNormal="80" zoomScalePageLayoutView="80" workbookViewId="0">
      <selection activeCell="D26" sqref="D26"/>
    </sheetView>
  </sheetViews>
  <sheetFormatPr baseColWidth="10" defaultColWidth="8.83203125" defaultRowHeight="38.25" customHeight="1" x14ac:dyDescent="0"/>
  <cols>
    <col min="1" max="1" width="14.83203125" customWidth="1"/>
    <col min="2" max="2" width="31.5" customWidth="1"/>
    <col min="3" max="3" width="44.83203125" customWidth="1"/>
    <col min="4" max="4" width="38.6640625" customWidth="1"/>
    <col min="5" max="5" width="11.5" customWidth="1"/>
    <col min="6" max="6" width="11.6640625" customWidth="1"/>
    <col min="7" max="7" width="15.1640625" customWidth="1"/>
    <col min="8" max="8" width="11.83203125" customWidth="1"/>
    <col min="9" max="9" width="16" customWidth="1"/>
    <col min="10" max="10" width="15.1640625" customWidth="1"/>
    <col min="11" max="11" width="53" customWidth="1"/>
    <col min="13" max="13" width="18.1640625" customWidth="1"/>
  </cols>
  <sheetData>
    <row r="1" spans="1:14" ht="38.25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38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54</v>
      </c>
    </row>
    <row r="3" spans="1:14" ht="38.25" customHeight="1">
      <c r="A3" s="25">
        <v>54</v>
      </c>
      <c r="B3" s="28" t="s">
        <v>1171</v>
      </c>
      <c r="C3" s="28"/>
      <c r="D3" s="62"/>
      <c r="E3" s="28"/>
      <c r="F3" s="28"/>
      <c r="G3" s="28"/>
      <c r="H3" s="28"/>
      <c r="I3" s="30"/>
      <c r="J3" s="28"/>
      <c r="K3" s="28" t="s">
        <v>149</v>
      </c>
      <c r="M3" s="10" t="s">
        <v>12</v>
      </c>
      <c r="N3" s="10">
        <f>N2-N14</f>
        <v>4</v>
      </c>
    </row>
    <row r="4" spans="1:14" ht="38.25" customHeight="1">
      <c r="A4" s="141">
        <v>1</v>
      </c>
      <c r="B4" s="36" t="s">
        <v>262</v>
      </c>
      <c r="C4" s="163" t="s">
        <v>1172</v>
      </c>
      <c r="D4" s="113" t="s">
        <v>1173</v>
      </c>
      <c r="E4" s="36">
        <v>5</v>
      </c>
      <c r="F4" s="36">
        <v>2</v>
      </c>
      <c r="G4" s="36" t="s">
        <v>97</v>
      </c>
      <c r="H4" s="36" t="s">
        <v>898</v>
      </c>
      <c r="I4" s="114">
        <v>42882</v>
      </c>
      <c r="J4" s="36" t="s">
        <v>1174</v>
      </c>
      <c r="K4" s="115"/>
      <c r="M4" t="s">
        <v>13</v>
      </c>
      <c r="N4">
        <f>SUMIFS(E:E,G:G,"CTT")</f>
        <v>31</v>
      </c>
    </row>
    <row r="5" spans="1:14" ht="38.25" customHeight="1">
      <c r="A5" s="115">
        <v>2</v>
      </c>
      <c r="B5" s="36" t="s">
        <v>262</v>
      </c>
      <c r="C5" s="163" t="s">
        <v>1175</v>
      </c>
      <c r="D5" s="113" t="s">
        <v>1176</v>
      </c>
      <c r="E5" s="36">
        <v>3</v>
      </c>
      <c r="F5" s="36">
        <v>1</v>
      </c>
      <c r="G5" s="36" t="s">
        <v>97</v>
      </c>
      <c r="H5" s="36" t="s">
        <v>898</v>
      </c>
      <c r="I5" s="114">
        <v>42882</v>
      </c>
      <c r="J5" s="36" t="s">
        <v>1177</v>
      </c>
      <c r="K5" s="115"/>
      <c r="M5" t="s">
        <v>14</v>
      </c>
      <c r="N5">
        <f>SUMIFS(E:E,G:G,"FLU")</f>
        <v>19</v>
      </c>
    </row>
    <row r="6" spans="1:14" ht="38.25" customHeight="1">
      <c r="A6" s="141">
        <v>3</v>
      </c>
      <c r="B6" s="12" t="s">
        <v>262</v>
      </c>
      <c r="C6" s="12" t="s">
        <v>1178</v>
      </c>
      <c r="D6" s="12">
        <f>1-4343268580</f>
        <v>-4343268579</v>
      </c>
      <c r="E6" s="11">
        <v>3</v>
      </c>
      <c r="F6" s="12">
        <v>1</v>
      </c>
      <c r="G6" s="12" t="s">
        <v>97</v>
      </c>
      <c r="H6" s="12" t="s">
        <v>898</v>
      </c>
      <c r="I6" s="14">
        <v>42882</v>
      </c>
      <c r="J6" s="12" t="s">
        <v>1179</v>
      </c>
      <c r="K6" s="15"/>
      <c r="M6" t="s">
        <v>15</v>
      </c>
      <c r="N6">
        <f>SUMIFS(E:E,G:G,"JCC")</f>
        <v>0</v>
      </c>
    </row>
    <row r="7" spans="1:14" ht="38.25" customHeight="1">
      <c r="A7" s="115">
        <v>4</v>
      </c>
      <c r="B7" s="12" t="s">
        <v>55</v>
      </c>
      <c r="C7" s="82" t="s">
        <v>1180</v>
      </c>
      <c r="D7" s="13" t="s">
        <v>1181</v>
      </c>
      <c r="E7" s="12">
        <v>2</v>
      </c>
      <c r="F7" s="12">
        <v>1</v>
      </c>
      <c r="G7" s="34" t="s">
        <v>97</v>
      </c>
      <c r="H7" s="12" t="s">
        <v>898</v>
      </c>
      <c r="I7" s="14">
        <v>42882</v>
      </c>
      <c r="J7" s="12" t="s">
        <v>1182</v>
      </c>
      <c r="K7" s="164"/>
      <c r="M7" t="s">
        <v>16</v>
      </c>
      <c r="N7">
        <f>SUMIFS(E:E,G:G,"EDI")</f>
        <v>0</v>
      </c>
    </row>
    <row r="8" spans="1:14" ht="38.25" customHeight="1">
      <c r="A8" s="141">
        <v>5</v>
      </c>
      <c r="B8" s="7" t="s">
        <v>1183</v>
      </c>
      <c r="C8" s="7" t="s">
        <v>1184</v>
      </c>
      <c r="D8" s="8" t="s">
        <v>1185</v>
      </c>
      <c r="E8" s="7">
        <v>1</v>
      </c>
      <c r="F8" s="7">
        <v>1</v>
      </c>
      <c r="G8" s="7" t="s">
        <v>97</v>
      </c>
      <c r="H8" s="7" t="s">
        <v>898</v>
      </c>
      <c r="I8" s="9">
        <v>42882</v>
      </c>
      <c r="J8" s="7" t="s">
        <v>1186</v>
      </c>
      <c r="K8" s="6"/>
      <c r="M8" t="s">
        <v>17</v>
      </c>
      <c r="N8">
        <f>SUMIFS(E:E,G:G,"par")</f>
        <v>0</v>
      </c>
    </row>
    <row r="9" spans="1:14" ht="38.25" customHeight="1">
      <c r="A9" s="115">
        <v>6</v>
      </c>
      <c r="B9" s="7" t="s">
        <v>47</v>
      </c>
      <c r="C9" s="131" t="s">
        <v>1187</v>
      </c>
      <c r="D9" s="8" t="s">
        <v>1188</v>
      </c>
      <c r="E9" s="7">
        <v>3</v>
      </c>
      <c r="F9" s="7">
        <v>1</v>
      </c>
      <c r="G9" s="7" t="s">
        <v>97</v>
      </c>
      <c r="H9" s="7" t="s">
        <v>898</v>
      </c>
      <c r="I9" s="9">
        <v>42882</v>
      </c>
      <c r="J9" s="7" t="s">
        <v>52</v>
      </c>
      <c r="K9" s="6"/>
      <c r="M9" t="s">
        <v>18</v>
      </c>
      <c r="N9">
        <f>SUMIFS(E:E,G:G,"phi")</f>
        <v>0</v>
      </c>
    </row>
    <row r="10" spans="1:14" ht="38.25" customHeight="1">
      <c r="A10" s="141">
        <v>7</v>
      </c>
      <c r="B10" s="7" t="s">
        <v>262</v>
      </c>
      <c r="C10" s="131" t="s">
        <v>1189</v>
      </c>
      <c r="D10" s="8" t="s">
        <v>1190</v>
      </c>
      <c r="E10" s="7">
        <v>3</v>
      </c>
      <c r="F10" s="7">
        <v>1</v>
      </c>
      <c r="G10" s="7" t="s">
        <v>97</v>
      </c>
      <c r="H10" s="7" t="s">
        <v>898</v>
      </c>
      <c r="I10" s="9">
        <v>42882</v>
      </c>
      <c r="J10" s="7" t="s">
        <v>1191</v>
      </c>
      <c r="K10" s="6"/>
      <c r="M10" t="s">
        <v>19</v>
      </c>
      <c r="N10">
        <f>SUMIFS(E:E,G:G,"BRK")</f>
        <v>0</v>
      </c>
    </row>
    <row r="11" spans="1:14" ht="38.25" customHeight="1">
      <c r="A11" s="115">
        <v>8</v>
      </c>
      <c r="B11" s="7" t="s">
        <v>262</v>
      </c>
      <c r="C11" s="131" t="s">
        <v>1192</v>
      </c>
      <c r="D11" s="8" t="s">
        <v>1193</v>
      </c>
      <c r="E11" s="7">
        <v>2</v>
      </c>
      <c r="F11" s="7">
        <v>1</v>
      </c>
      <c r="G11" s="7" t="s">
        <v>97</v>
      </c>
      <c r="H11" s="7" t="s">
        <v>898</v>
      </c>
      <c r="I11" s="9">
        <v>42882</v>
      </c>
      <c r="J11" s="7" t="s">
        <v>1194</v>
      </c>
      <c r="K11" s="6"/>
      <c r="M11" s="16" t="s">
        <v>20</v>
      </c>
      <c r="N11" s="16">
        <f>SUMIFS(E:E,G:G,"SPC")</f>
        <v>0</v>
      </c>
    </row>
    <row r="12" spans="1:14" ht="38.25" customHeight="1">
      <c r="A12" s="141">
        <v>9</v>
      </c>
      <c r="B12" s="7" t="s">
        <v>47</v>
      </c>
      <c r="C12" s="7" t="s">
        <v>1195</v>
      </c>
      <c r="D12" s="8" t="s">
        <v>1196</v>
      </c>
      <c r="E12" s="7">
        <v>1</v>
      </c>
      <c r="F12" s="7">
        <v>1</v>
      </c>
      <c r="G12" s="7" t="s">
        <v>97</v>
      </c>
      <c r="H12" s="7" t="s">
        <v>898</v>
      </c>
      <c r="I12" s="14">
        <v>42882</v>
      </c>
      <c r="J12" s="7" t="s">
        <v>52</v>
      </c>
      <c r="K12" s="6"/>
      <c r="M12" s="17" t="s">
        <v>21</v>
      </c>
      <c r="N12" s="17">
        <f>SUMIFS(E:E,G:G,"H")</f>
        <v>0</v>
      </c>
    </row>
    <row r="13" spans="1:14" ht="38.25" customHeight="1">
      <c r="A13" s="115">
        <v>10</v>
      </c>
      <c r="B13" s="7" t="s">
        <v>55</v>
      </c>
      <c r="C13" s="7" t="s">
        <v>1197</v>
      </c>
      <c r="D13" s="8" t="s">
        <v>1198</v>
      </c>
      <c r="E13" s="7">
        <v>1</v>
      </c>
      <c r="F13" s="7">
        <v>1</v>
      </c>
      <c r="G13" s="7" t="s">
        <v>97</v>
      </c>
      <c r="H13" s="7" t="s">
        <v>898</v>
      </c>
      <c r="I13" s="9">
        <v>42882</v>
      </c>
      <c r="J13" s="7" t="s">
        <v>1199</v>
      </c>
      <c r="K13" s="6"/>
      <c r="M13" s="17"/>
      <c r="N13" s="17"/>
    </row>
    <row r="14" spans="1:14" ht="38.25" customHeight="1">
      <c r="A14" s="141">
        <v>11</v>
      </c>
      <c r="B14" s="7" t="s">
        <v>131</v>
      </c>
      <c r="C14" s="7" t="s">
        <v>1200</v>
      </c>
      <c r="D14" s="8" t="s">
        <v>1201</v>
      </c>
      <c r="E14" s="7">
        <v>2</v>
      </c>
      <c r="F14" s="7">
        <v>1</v>
      </c>
      <c r="G14" s="7" t="s">
        <v>97</v>
      </c>
      <c r="H14" s="7" t="s">
        <v>898</v>
      </c>
      <c r="I14" s="9">
        <v>42882</v>
      </c>
      <c r="J14" s="7" t="s">
        <v>1202</v>
      </c>
      <c r="K14" s="6" t="s">
        <v>1203</v>
      </c>
      <c r="M14" s="19" t="s">
        <v>22</v>
      </c>
      <c r="N14" s="19">
        <f>SUM(M4:N12)</f>
        <v>50</v>
      </c>
    </row>
    <row r="15" spans="1:14" ht="38.25" customHeight="1">
      <c r="A15" s="115">
        <v>12</v>
      </c>
      <c r="B15" s="7" t="s">
        <v>47</v>
      </c>
      <c r="C15" s="7" t="s">
        <v>1204</v>
      </c>
      <c r="D15" s="8" t="s">
        <v>1205</v>
      </c>
      <c r="E15" s="7">
        <v>2</v>
      </c>
      <c r="F15" s="7">
        <v>1</v>
      </c>
      <c r="G15" s="7" t="s">
        <v>97</v>
      </c>
      <c r="H15" s="7" t="s">
        <v>898</v>
      </c>
      <c r="I15" s="9">
        <v>42882</v>
      </c>
      <c r="J15" s="7" t="s">
        <v>52</v>
      </c>
      <c r="K15" s="6"/>
    </row>
    <row r="16" spans="1:14" ht="38.25" customHeight="1">
      <c r="A16" s="141">
        <v>13</v>
      </c>
      <c r="B16" s="7" t="s">
        <v>55</v>
      </c>
      <c r="C16" s="7" t="s">
        <v>1206</v>
      </c>
      <c r="D16" s="8" t="s">
        <v>1207</v>
      </c>
      <c r="E16" s="7">
        <v>3</v>
      </c>
      <c r="F16" s="7">
        <v>1</v>
      </c>
      <c r="G16" s="7" t="s">
        <v>97</v>
      </c>
      <c r="H16" s="7" t="s">
        <v>898</v>
      </c>
      <c r="I16" s="9">
        <v>42882</v>
      </c>
      <c r="J16" s="7" t="s">
        <v>1208</v>
      </c>
      <c r="K16" s="6"/>
      <c r="M16" s="20"/>
    </row>
    <row r="17" spans="1:13" ht="38.25" customHeight="1">
      <c r="A17" s="115">
        <v>14</v>
      </c>
      <c r="B17" s="7" t="s">
        <v>47</v>
      </c>
      <c r="C17" s="7" t="s">
        <v>1209</v>
      </c>
      <c r="D17" s="8" t="s">
        <v>1210</v>
      </c>
      <c r="E17" s="7">
        <v>2</v>
      </c>
      <c r="F17" s="7">
        <v>1</v>
      </c>
      <c r="G17" s="7" t="s">
        <v>152</v>
      </c>
      <c r="H17" s="7" t="s">
        <v>898</v>
      </c>
      <c r="I17" s="9">
        <v>42882</v>
      </c>
      <c r="J17" s="7" t="s">
        <v>52</v>
      </c>
      <c r="K17" s="6"/>
      <c r="M17" s="20"/>
    </row>
    <row r="18" spans="1:13" ht="38.25" customHeight="1">
      <c r="A18" s="141">
        <v>15</v>
      </c>
      <c r="B18" s="7" t="s">
        <v>47</v>
      </c>
      <c r="C18" s="7" t="s">
        <v>1211</v>
      </c>
      <c r="D18" s="8" t="s">
        <v>1212</v>
      </c>
      <c r="E18" s="7">
        <v>2</v>
      </c>
      <c r="F18" s="7">
        <v>1</v>
      </c>
      <c r="G18" s="7" t="s">
        <v>152</v>
      </c>
      <c r="H18" s="7" t="s">
        <v>898</v>
      </c>
      <c r="I18" s="9">
        <v>42882</v>
      </c>
      <c r="J18" s="7" t="s">
        <v>52</v>
      </c>
      <c r="K18" s="6"/>
      <c r="M18" s="20"/>
    </row>
    <row r="19" spans="1:13" ht="38.25" customHeight="1">
      <c r="A19" s="115">
        <v>16</v>
      </c>
      <c r="B19" s="7" t="s">
        <v>47</v>
      </c>
      <c r="C19" s="7" t="s">
        <v>1213</v>
      </c>
      <c r="D19" s="8" t="s">
        <v>1214</v>
      </c>
      <c r="E19" s="7">
        <v>2</v>
      </c>
      <c r="F19" s="7">
        <v>1</v>
      </c>
      <c r="G19" s="7" t="s">
        <v>152</v>
      </c>
      <c r="H19" s="7" t="s">
        <v>898</v>
      </c>
      <c r="I19" s="9">
        <v>42882</v>
      </c>
      <c r="J19" s="7" t="s">
        <v>52</v>
      </c>
      <c r="K19" s="6"/>
      <c r="M19" s="20"/>
    </row>
    <row r="20" spans="1:13" ht="38.25" customHeight="1">
      <c r="A20" s="141">
        <v>17</v>
      </c>
      <c r="B20" s="7" t="s">
        <v>47</v>
      </c>
      <c r="C20" s="7" t="s">
        <v>1215</v>
      </c>
      <c r="D20" s="8" t="s">
        <v>1216</v>
      </c>
      <c r="E20" s="7">
        <v>9</v>
      </c>
      <c r="F20" s="7">
        <v>3</v>
      </c>
      <c r="G20" s="7" t="s">
        <v>152</v>
      </c>
      <c r="H20" s="7" t="s">
        <v>898</v>
      </c>
      <c r="I20" s="9">
        <v>42882</v>
      </c>
      <c r="J20" s="7" t="s">
        <v>52</v>
      </c>
      <c r="K20" s="6"/>
      <c r="M20" s="20"/>
    </row>
    <row r="21" spans="1:13" ht="38.25" customHeight="1">
      <c r="A21" s="115">
        <v>18</v>
      </c>
      <c r="B21" s="7" t="s">
        <v>262</v>
      </c>
      <c r="C21" s="7" t="s">
        <v>1217</v>
      </c>
      <c r="D21" s="8" t="s">
        <v>1218</v>
      </c>
      <c r="E21" s="7">
        <v>4</v>
      </c>
      <c r="F21" s="7">
        <v>1</v>
      </c>
      <c r="G21" s="7" t="s">
        <v>152</v>
      </c>
      <c r="H21" s="7" t="s">
        <v>898</v>
      </c>
      <c r="I21" s="9">
        <v>42882</v>
      </c>
      <c r="J21" s="7" t="s">
        <v>1219</v>
      </c>
      <c r="K21" s="6"/>
      <c r="M21" s="20"/>
    </row>
    <row r="22" spans="1:13" ht="38.25" customHeight="1">
      <c r="A22" s="11"/>
      <c r="B22" s="7"/>
      <c r="C22" s="7"/>
      <c r="D22" s="8"/>
      <c r="E22" s="7"/>
      <c r="F22" s="7"/>
      <c r="G22" s="7"/>
      <c r="H22" s="7"/>
      <c r="I22" s="9"/>
      <c r="J22" s="7"/>
      <c r="K22" s="6"/>
      <c r="M22" s="20"/>
    </row>
    <row r="23" spans="1:13" ht="38.25" customHeight="1">
      <c r="A23" s="11"/>
      <c r="B23" s="7"/>
      <c r="C23" s="7"/>
      <c r="D23" s="8"/>
      <c r="E23" s="7"/>
      <c r="F23" s="7"/>
      <c r="G23" s="7"/>
      <c r="H23" s="7"/>
      <c r="I23" s="9"/>
      <c r="J23" s="7"/>
      <c r="K23" s="6"/>
      <c r="M23" s="20"/>
    </row>
    <row r="24" spans="1:13" ht="38.25" customHeight="1">
      <c r="A24" s="11"/>
      <c r="B24" s="12"/>
      <c r="C24" s="12"/>
      <c r="D24" s="13"/>
      <c r="E24" s="161">
        <f>SUM(E4:E23)</f>
        <v>50</v>
      </c>
      <c r="F24" s="162">
        <f>SUM(F4:F23)</f>
        <v>21</v>
      </c>
      <c r="G24" s="34"/>
      <c r="H24" s="12"/>
      <c r="I24" s="14"/>
      <c r="J24" s="7"/>
      <c r="K24" s="165"/>
      <c r="M24" s="20"/>
    </row>
    <row r="25" spans="1:13" ht="38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8.2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8.2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8.2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8.2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8.2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10">
      <selection activeCell="D26" sqref="D26"/>
    </customSheetView>
    <customSheetView guid="{B1F3A972-B1F1-4161-90C8-DD2B3AF80E16}" scale="80" topLeftCell="A10">
      <selection activeCell="D26" sqref="D26"/>
    </customSheetView>
    <customSheetView guid="{8CC4B7ED-BDBD-4A32-BFC7-B1BFCD76DA5B}" scale="80" topLeftCell="A10">
      <selection activeCell="D26" sqref="D26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zoomScale="80" zoomScaleNormal="80" zoomScalePageLayoutView="80" workbookViewId="0">
      <selection activeCell="I33" sqref="I33"/>
    </sheetView>
  </sheetViews>
  <sheetFormatPr baseColWidth="10" defaultColWidth="8.83203125" defaultRowHeight="37.5" customHeight="1" x14ac:dyDescent="0"/>
  <cols>
    <col min="1" max="1" width="14.83203125" customWidth="1"/>
    <col min="2" max="2" width="24.6640625" customWidth="1"/>
    <col min="3" max="3" width="38" customWidth="1"/>
    <col min="4" max="4" width="37.83203125" customWidth="1"/>
    <col min="5" max="5" width="11.5" customWidth="1"/>
    <col min="6" max="6" width="11.6640625" customWidth="1"/>
    <col min="7" max="7" width="15.1640625" customWidth="1"/>
    <col min="8" max="8" width="14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37.5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37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7.5" customHeight="1">
      <c r="A3" s="28"/>
      <c r="B3" s="28" t="s">
        <v>1251</v>
      </c>
      <c r="C3" s="28"/>
      <c r="D3" s="62"/>
      <c r="E3" s="28"/>
      <c r="F3" s="28"/>
      <c r="G3" s="28"/>
      <c r="H3" s="28"/>
      <c r="I3" s="30"/>
      <c r="J3" s="28"/>
      <c r="K3" s="28" t="s">
        <v>1252</v>
      </c>
      <c r="M3" s="10" t="s">
        <v>12</v>
      </c>
      <c r="N3" s="10">
        <f>N2-N14</f>
        <v>13</v>
      </c>
    </row>
    <row r="4" spans="1:14" ht="37.5" customHeight="1">
      <c r="A4" s="11">
        <v>1</v>
      </c>
      <c r="B4" s="12" t="s">
        <v>47</v>
      </c>
      <c r="C4" s="12" t="s">
        <v>1253</v>
      </c>
      <c r="D4" s="12">
        <v>5107019818</v>
      </c>
      <c r="E4" s="11">
        <v>3</v>
      </c>
      <c r="F4" s="12">
        <v>1</v>
      </c>
      <c r="G4" s="12" t="s">
        <v>114</v>
      </c>
      <c r="H4" s="12" t="s">
        <v>898</v>
      </c>
      <c r="I4" s="14">
        <v>42882</v>
      </c>
      <c r="J4" s="12" t="s">
        <v>52</v>
      </c>
      <c r="K4" s="69"/>
      <c r="M4" t="s">
        <v>13</v>
      </c>
      <c r="N4">
        <f>SUMIFS(E:E,G:G,"CTT")</f>
        <v>26</v>
      </c>
    </row>
    <row r="5" spans="1:14" ht="37.5" customHeight="1">
      <c r="A5" s="11">
        <v>2</v>
      </c>
      <c r="B5" s="12" t="s">
        <v>47</v>
      </c>
      <c r="C5" s="7" t="s">
        <v>1254</v>
      </c>
      <c r="D5" s="8" t="s">
        <v>1255</v>
      </c>
      <c r="E5" s="7">
        <v>3</v>
      </c>
      <c r="F5" s="7">
        <v>1</v>
      </c>
      <c r="G5" s="7" t="s">
        <v>114</v>
      </c>
      <c r="H5" s="12" t="s">
        <v>898</v>
      </c>
      <c r="I5" s="14">
        <v>42882</v>
      </c>
      <c r="J5" s="12" t="s">
        <v>52</v>
      </c>
      <c r="K5" s="6"/>
      <c r="M5" t="s">
        <v>14</v>
      </c>
      <c r="N5">
        <f>SUMIFS(E:E,G:G,"FLU")</f>
        <v>0</v>
      </c>
    </row>
    <row r="6" spans="1:14" ht="37.5" customHeight="1">
      <c r="A6" s="11">
        <v>3</v>
      </c>
      <c r="B6" s="7" t="s">
        <v>47</v>
      </c>
      <c r="C6" s="7" t="s">
        <v>1256</v>
      </c>
      <c r="D6" s="8" t="s">
        <v>1257</v>
      </c>
      <c r="E6" s="7">
        <v>5</v>
      </c>
      <c r="F6" s="7">
        <v>2</v>
      </c>
      <c r="G6" s="7" t="s">
        <v>114</v>
      </c>
      <c r="H6" s="7" t="s">
        <v>898</v>
      </c>
      <c r="I6" s="9">
        <v>42882</v>
      </c>
      <c r="J6" s="7" t="s">
        <v>52</v>
      </c>
      <c r="K6" s="6"/>
      <c r="M6" t="s">
        <v>15</v>
      </c>
      <c r="N6">
        <f>SUMIFS(E:E,G:G,"JCC")</f>
        <v>0</v>
      </c>
    </row>
    <row r="7" spans="1:14" ht="37.5" customHeight="1">
      <c r="A7" s="11">
        <v>4</v>
      </c>
      <c r="B7" s="7" t="s">
        <v>55</v>
      </c>
      <c r="C7" s="7" t="s">
        <v>1258</v>
      </c>
      <c r="D7" s="8" t="s">
        <v>1259</v>
      </c>
      <c r="E7" s="7">
        <v>2</v>
      </c>
      <c r="F7" s="7">
        <v>1</v>
      </c>
      <c r="G7" s="7" t="s">
        <v>114</v>
      </c>
      <c r="H7" s="7" t="s">
        <v>898</v>
      </c>
      <c r="I7" s="9">
        <v>42882</v>
      </c>
      <c r="J7" s="7" t="s">
        <v>1260</v>
      </c>
      <c r="K7" s="6"/>
      <c r="M7" t="s">
        <v>16</v>
      </c>
      <c r="N7">
        <f>SUMIFS(E:E,G:G,"EDI")</f>
        <v>0</v>
      </c>
    </row>
    <row r="8" spans="1:14" ht="37.5" customHeight="1">
      <c r="A8" s="11">
        <v>5</v>
      </c>
      <c r="B8" s="7" t="s">
        <v>47</v>
      </c>
      <c r="C8" s="7" t="s">
        <v>1261</v>
      </c>
      <c r="D8" s="8" t="s">
        <v>1262</v>
      </c>
      <c r="E8" s="7">
        <v>3</v>
      </c>
      <c r="F8" s="7">
        <v>1</v>
      </c>
      <c r="G8" s="7" t="s">
        <v>114</v>
      </c>
      <c r="H8" s="7" t="s">
        <v>898</v>
      </c>
      <c r="I8" s="9">
        <v>42882</v>
      </c>
      <c r="J8" s="7" t="s">
        <v>52</v>
      </c>
      <c r="K8" s="6"/>
      <c r="M8" t="s">
        <v>17</v>
      </c>
      <c r="N8">
        <f>SUMIFS(E:E,G:G,"par")</f>
        <v>0</v>
      </c>
    </row>
    <row r="9" spans="1:14" ht="37.5" customHeight="1">
      <c r="A9" s="11">
        <v>6</v>
      </c>
      <c r="B9" s="7" t="s">
        <v>55</v>
      </c>
      <c r="C9" s="7" t="s">
        <v>1263</v>
      </c>
      <c r="D9" s="8" t="s">
        <v>1264</v>
      </c>
      <c r="E9" s="7">
        <v>2</v>
      </c>
      <c r="F9" s="7">
        <v>1</v>
      </c>
      <c r="G9" s="7" t="s">
        <v>97</v>
      </c>
      <c r="H9" s="7" t="s">
        <v>898</v>
      </c>
      <c r="I9" s="9">
        <v>42882</v>
      </c>
      <c r="J9" s="7" t="s">
        <v>1265</v>
      </c>
      <c r="K9" s="6"/>
      <c r="M9" t="s">
        <v>18</v>
      </c>
      <c r="N9">
        <f>SUMIFS(E:E,G:G,"phi")</f>
        <v>0</v>
      </c>
    </row>
    <row r="10" spans="1:14" ht="37.5" customHeight="1">
      <c r="A10" s="11">
        <v>7</v>
      </c>
      <c r="B10" s="70" t="s">
        <v>47</v>
      </c>
      <c r="C10" s="70" t="s">
        <v>1266</v>
      </c>
      <c r="D10" s="116" t="s">
        <v>1267</v>
      </c>
      <c r="E10" s="70">
        <v>3</v>
      </c>
      <c r="F10" s="70">
        <v>1</v>
      </c>
      <c r="G10" s="166" t="s">
        <v>97</v>
      </c>
      <c r="H10" s="70" t="s">
        <v>898</v>
      </c>
      <c r="I10" s="117">
        <v>42882</v>
      </c>
      <c r="J10" s="36" t="s">
        <v>52</v>
      </c>
      <c r="K10" s="115" t="s">
        <v>1268</v>
      </c>
      <c r="M10" t="s">
        <v>19</v>
      </c>
      <c r="N10">
        <f>SUMIFS(E:E,G:G,"BRK")</f>
        <v>16</v>
      </c>
    </row>
    <row r="11" spans="1:14" ht="37.5" customHeight="1">
      <c r="A11" s="11">
        <v>8</v>
      </c>
      <c r="B11" s="36" t="s">
        <v>47</v>
      </c>
      <c r="C11" s="36" t="s">
        <v>1269</v>
      </c>
      <c r="D11" s="113" t="s">
        <v>1270</v>
      </c>
      <c r="E11" s="36">
        <v>3</v>
      </c>
      <c r="F11" s="36">
        <v>1</v>
      </c>
      <c r="G11" s="36" t="s">
        <v>97</v>
      </c>
      <c r="H11" s="36" t="s">
        <v>898</v>
      </c>
      <c r="I11" s="114">
        <v>42882</v>
      </c>
      <c r="J11" s="36" t="s">
        <v>52</v>
      </c>
      <c r="K11" s="115"/>
      <c r="M11" s="16" t="s">
        <v>20</v>
      </c>
      <c r="N11" s="16">
        <f>SUMIFS(E:E,G:G,"SPC")</f>
        <v>0</v>
      </c>
    </row>
    <row r="12" spans="1:14" ht="37.5" customHeight="1">
      <c r="A12" s="11">
        <v>9</v>
      </c>
      <c r="B12" s="36" t="s">
        <v>47</v>
      </c>
      <c r="C12" s="70" t="s">
        <v>1271</v>
      </c>
      <c r="D12" s="167" t="s">
        <v>1272</v>
      </c>
      <c r="E12" s="70">
        <v>3</v>
      </c>
      <c r="F12" s="70">
        <v>1</v>
      </c>
      <c r="G12" s="70" t="s">
        <v>97</v>
      </c>
      <c r="H12" s="36" t="s">
        <v>898</v>
      </c>
      <c r="I12" s="114">
        <v>42882</v>
      </c>
      <c r="J12" s="36" t="s">
        <v>52</v>
      </c>
      <c r="K12" s="141"/>
      <c r="M12" s="17" t="s">
        <v>21</v>
      </c>
      <c r="N12" s="17">
        <f>SUMIFS(E:E,G:G,"H")</f>
        <v>0</v>
      </c>
    </row>
    <row r="13" spans="1:14" ht="37.5" customHeight="1">
      <c r="A13" s="11">
        <v>10</v>
      </c>
      <c r="B13" s="36" t="s">
        <v>47</v>
      </c>
      <c r="C13" s="36" t="s">
        <v>1273</v>
      </c>
      <c r="D13" s="113" t="s">
        <v>1274</v>
      </c>
      <c r="E13" s="36">
        <v>2</v>
      </c>
      <c r="F13" s="36">
        <v>1</v>
      </c>
      <c r="G13" s="36" t="s">
        <v>97</v>
      </c>
      <c r="H13" s="36" t="s">
        <v>898</v>
      </c>
      <c r="I13" s="114">
        <v>42882</v>
      </c>
      <c r="J13" s="36" t="s">
        <v>52</v>
      </c>
      <c r="K13" s="115"/>
      <c r="M13" s="17"/>
      <c r="N13" s="17"/>
    </row>
    <row r="14" spans="1:14" ht="37.5" customHeight="1">
      <c r="A14" s="11">
        <v>11</v>
      </c>
      <c r="B14" s="36" t="s">
        <v>262</v>
      </c>
      <c r="C14" s="36" t="s">
        <v>1275</v>
      </c>
      <c r="D14" s="113" t="s">
        <v>1276</v>
      </c>
      <c r="E14" s="36">
        <v>3</v>
      </c>
      <c r="F14" s="36">
        <v>1</v>
      </c>
      <c r="G14" s="36" t="s">
        <v>97</v>
      </c>
      <c r="H14" s="36" t="s">
        <v>898</v>
      </c>
      <c r="I14" s="114">
        <v>42882</v>
      </c>
      <c r="J14" s="36" t="s">
        <v>1277</v>
      </c>
      <c r="K14" s="115"/>
      <c r="M14" s="19" t="s">
        <v>22</v>
      </c>
      <c r="N14" s="19">
        <f>SUM(M4:N12)</f>
        <v>42</v>
      </c>
    </row>
    <row r="15" spans="1:14" ht="37.5" customHeight="1">
      <c r="A15" s="11">
        <v>12</v>
      </c>
      <c r="B15" s="36" t="s">
        <v>47</v>
      </c>
      <c r="C15" s="36" t="s">
        <v>1278</v>
      </c>
      <c r="D15" s="113" t="s">
        <v>1279</v>
      </c>
      <c r="E15" s="36">
        <v>2</v>
      </c>
      <c r="F15" s="36">
        <v>1</v>
      </c>
      <c r="G15" s="36" t="s">
        <v>97</v>
      </c>
      <c r="H15" s="36" t="s">
        <v>898</v>
      </c>
      <c r="I15" s="114">
        <v>42882</v>
      </c>
      <c r="J15" s="36" t="s">
        <v>52</v>
      </c>
      <c r="K15" s="115"/>
    </row>
    <row r="16" spans="1:14" ht="37.5" customHeight="1">
      <c r="A16" s="11">
        <v>13</v>
      </c>
      <c r="B16" s="36" t="s">
        <v>262</v>
      </c>
      <c r="C16" s="36" t="s">
        <v>1280</v>
      </c>
      <c r="D16" s="113" t="s">
        <v>1281</v>
      </c>
      <c r="E16" s="36">
        <v>2</v>
      </c>
      <c r="F16" s="36">
        <v>1</v>
      </c>
      <c r="G16" s="36" t="s">
        <v>97</v>
      </c>
      <c r="H16" s="36" t="s">
        <v>898</v>
      </c>
      <c r="I16" s="117">
        <v>42882</v>
      </c>
      <c r="J16" s="36" t="s">
        <v>1282</v>
      </c>
      <c r="K16" s="115"/>
      <c r="M16" s="20"/>
    </row>
    <row r="17" spans="1:13" ht="37.5" customHeight="1">
      <c r="A17" s="11">
        <v>14</v>
      </c>
      <c r="B17" s="36" t="s">
        <v>55</v>
      </c>
      <c r="C17" s="36" t="s">
        <v>1283</v>
      </c>
      <c r="D17" s="168" t="s">
        <v>1284</v>
      </c>
      <c r="E17" s="36">
        <v>2</v>
      </c>
      <c r="F17" s="36">
        <v>1</v>
      </c>
      <c r="G17" s="36" t="s">
        <v>97</v>
      </c>
      <c r="H17" s="36" t="s">
        <v>898</v>
      </c>
      <c r="I17" s="114">
        <v>42882</v>
      </c>
      <c r="J17" s="36" t="s">
        <v>1285</v>
      </c>
      <c r="K17" s="115"/>
      <c r="M17" s="20"/>
    </row>
    <row r="18" spans="1:13" ht="37.5" customHeight="1">
      <c r="A18" s="11">
        <v>15</v>
      </c>
      <c r="B18" s="7" t="s">
        <v>47</v>
      </c>
      <c r="C18" s="7" t="s">
        <v>1286</v>
      </c>
      <c r="D18" s="8" t="s">
        <v>1287</v>
      </c>
      <c r="E18" s="7">
        <v>2</v>
      </c>
      <c r="F18" s="7">
        <v>1</v>
      </c>
      <c r="G18" s="7" t="s">
        <v>97</v>
      </c>
      <c r="H18" s="12" t="s">
        <v>898</v>
      </c>
      <c r="I18" s="14">
        <v>42882</v>
      </c>
      <c r="J18" s="12" t="s">
        <v>52</v>
      </c>
      <c r="K18" s="6"/>
      <c r="M18" s="20"/>
    </row>
    <row r="19" spans="1:13" ht="37.5" customHeight="1">
      <c r="A19" s="11">
        <v>16</v>
      </c>
      <c r="B19" s="12" t="s">
        <v>47</v>
      </c>
      <c r="C19" s="12" t="s">
        <v>1288</v>
      </c>
      <c r="D19" s="37" t="s">
        <v>1230</v>
      </c>
      <c r="E19" s="12">
        <v>2</v>
      </c>
      <c r="F19" s="12">
        <v>1</v>
      </c>
      <c r="G19" s="12" t="s">
        <v>97</v>
      </c>
      <c r="H19" s="12" t="s">
        <v>898</v>
      </c>
      <c r="I19" s="14">
        <v>42882</v>
      </c>
      <c r="J19" s="12" t="s">
        <v>52</v>
      </c>
      <c r="K19" s="11"/>
      <c r="M19" s="20"/>
    </row>
    <row r="20" spans="1:13" ht="37.5" customHeight="1">
      <c r="A20" s="6"/>
      <c r="B20" s="7"/>
      <c r="C20" s="7"/>
      <c r="D20" s="151"/>
      <c r="E20" s="6"/>
      <c r="F20" s="7"/>
      <c r="G20" s="7"/>
      <c r="H20" s="7"/>
      <c r="I20" s="9"/>
      <c r="J20" s="7"/>
      <c r="K20" s="6"/>
      <c r="M20" s="20"/>
    </row>
    <row r="21" spans="1:13" ht="37.5" customHeight="1">
      <c r="A21" s="6"/>
      <c r="B21" s="7"/>
      <c r="C21" s="7"/>
      <c r="D21" s="151"/>
      <c r="E21" s="6"/>
      <c r="F21" s="7"/>
      <c r="G21" s="7"/>
      <c r="H21" s="7"/>
      <c r="I21" s="9"/>
      <c r="J21" s="7"/>
      <c r="K21" s="6"/>
      <c r="M21" s="20"/>
    </row>
    <row r="22" spans="1:13" ht="37.5" customHeight="1">
      <c r="A22" s="6"/>
      <c r="B22" s="7"/>
      <c r="C22" s="7"/>
      <c r="D22" s="151"/>
      <c r="E22" s="6"/>
      <c r="F22" s="7"/>
      <c r="G22" s="7"/>
      <c r="H22" s="7"/>
      <c r="I22" s="9"/>
      <c r="J22" s="7"/>
      <c r="K22" s="6"/>
      <c r="M22" s="20"/>
    </row>
    <row r="23" spans="1:13" ht="37.5" customHeight="1">
      <c r="A23" s="6"/>
      <c r="B23" s="7"/>
      <c r="C23" s="7"/>
      <c r="D23" s="151"/>
      <c r="E23" s="6"/>
      <c r="F23" s="7"/>
      <c r="G23" s="7"/>
      <c r="H23" s="7"/>
      <c r="I23" s="9"/>
      <c r="J23" s="7"/>
      <c r="K23" s="6"/>
      <c r="M23" s="20"/>
    </row>
    <row r="24" spans="1:13" ht="37.5" customHeight="1">
      <c r="A24" s="6"/>
      <c r="B24" s="7"/>
      <c r="C24" s="7"/>
      <c r="D24" s="151"/>
      <c r="E24" s="6"/>
      <c r="F24" s="7"/>
      <c r="G24" s="7"/>
      <c r="H24" s="7"/>
      <c r="I24" s="9"/>
      <c r="J24" s="7"/>
      <c r="K24" s="6"/>
      <c r="M24" s="20"/>
    </row>
    <row r="25" spans="1:13" ht="37.5" customHeight="1">
      <c r="A25" s="6"/>
      <c r="B25" s="7"/>
      <c r="C25" s="7"/>
      <c r="D25" s="151"/>
      <c r="E25" s="6"/>
      <c r="F25" s="7"/>
      <c r="G25" s="7"/>
      <c r="H25" s="7"/>
      <c r="I25" s="9"/>
      <c r="J25" s="7"/>
      <c r="K25" s="6"/>
      <c r="M25" s="20"/>
    </row>
    <row r="26" spans="1:13" ht="37.5" customHeight="1">
      <c r="A26" s="6"/>
      <c r="B26" s="7"/>
      <c r="C26" s="7"/>
      <c r="D26" s="151"/>
      <c r="E26" s="169">
        <f>SUM(E4:E25)</f>
        <v>42</v>
      </c>
      <c r="F26" s="43">
        <f>SUM(F4:F25)</f>
        <v>17</v>
      </c>
      <c r="G26" s="7"/>
      <c r="H26" s="7"/>
      <c r="I26" s="9"/>
      <c r="J26" s="7"/>
      <c r="K26" s="6"/>
      <c r="M26" s="20"/>
    </row>
    <row r="27" spans="1:13" ht="37.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  <c r="M27" s="20"/>
    </row>
    <row r="28" spans="1:13" ht="37.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7.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7.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  <row r="31" spans="1:13" ht="37.5" customHeight="1">
      <c r="A31" s="11"/>
      <c r="B31" s="12"/>
      <c r="C31" s="12"/>
      <c r="D31" s="13"/>
      <c r="E31" s="12"/>
      <c r="F31" s="12"/>
      <c r="G31" s="11"/>
      <c r="H31" s="12"/>
      <c r="I31" s="12"/>
      <c r="J31" s="12"/>
      <c r="K31" s="11"/>
    </row>
    <row r="32" spans="1:13" ht="37.5" customHeight="1">
      <c r="A32" s="11"/>
      <c r="B32" s="12"/>
      <c r="C32" s="12"/>
      <c r="D32" s="13"/>
      <c r="E32" s="12"/>
      <c r="F32" s="12"/>
      <c r="G32" s="11"/>
      <c r="H32" s="12"/>
      <c r="I32" s="12"/>
      <c r="J32" s="12"/>
      <c r="K32" s="11"/>
    </row>
  </sheetData>
  <customSheetViews>
    <customSheetView guid="{23EF6D9B-A14E-2740-8D04-8096A56BF976}" scale="80" topLeftCell="A13">
      <selection activeCell="I33" sqref="I33"/>
    </customSheetView>
    <customSheetView guid="{B1F3A972-B1F1-4161-90C8-DD2B3AF80E16}" scale="80" topLeftCell="A13">
      <selection activeCell="I33" sqref="I33"/>
    </customSheetView>
    <customSheetView guid="{8CC4B7ED-BDBD-4A32-BFC7-B1BFCD76DA5B}" scale="80" topLeftCell="A13">
      <selection activeCell="I33" sqref="I33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zoomScalePageLayoutView="80" workbookViewId="0">
      <selection activeCell="E11" sqref="E11"/>
    </sheetView>
  </sheetViews>
  <sheetFormatPr baseColWidth="10" defaultColWidth="8.83203125" defaultRowHeight="29.25" customHeight="1" x14ac:dyDescent="0"/>
  <cols>
    <col min="1" max="1" width="14.83203125" customWidth="1"/>
    <col min="2" max="2" width="24.6640625" customWidth="1"/>
    <col min="3" max="3" width="27.1640625" customWidth="1"/>
    <col min="4" max="4" width="20.332031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42.75" customHeight="1" thickBot="1">
      <c r="A1" s="602" t="s">
        <v>23</v>
      </c>
      <c r="B1" s="603"/>
      <c r="C1" s="603"/>
      <c r="D1" s="603"/>
      <c r="E1" s="603"/>
      <c r="F1" s="603"/>
      <c r="G1" s="603" t="s">
        <v>24</v>
      </c>
      <c r="H1" s="603"/>
      <c r="I1" s="603"/>
      <c r="J1" s="604"/>
      <c r="K1" s="605"/>
    </row>
    <row r="2" spans="1:14" ht="29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29.25" customHeight="1">
      <c r="A3" s="6"/>
      <c r="B3" s="7"/>
      <c r="C3" s="7"/>
      <c r="D3" s="8"/>
      <c r="E3" s="7"/>
      <c r="F3" s="7"/>
      <c r="G3" s="7"/>
      <c r="H3" s="7"/>
      <c r="I3" s="9"/>
      <c r="J3" s="7"/>
      <c r="K3" s="6"/>
      <c r="M3" s="10" t="s">
        <v>12</v>
      </c>
      <c r="N3" s="10">
        <f>N2-N14</f>
        <v>55</v>
      </c>
    </row>
    <row r="4" spans="1:14" ht="29.25" customHeight="1">
      <c r="A4" s="11"/>
      <c r="B4" s="12"/>
      <c r="C4" s="12"/>
      <c r="D4" s="13"/>
      <c r="E4" s="12"/>
      <c r="F4" s="12"/>
      <c r="G4" s="12"/>
      <c r="H4" s="12"/>
      <c r="I4" s="12"/>
      <c r="J4" s="12"/>
      <c r="K4" s="11"/>
      <c r="M4" t="s">
        <v>13</v>
      </c>
      <c r="N4">
        <f>SUMIFS(E:E,G:G,"CTT")</f>
        <v>0</v>
      </c>
    </row>
    <row r="5" spans="1:14" ht="29.25" customHeight="1">
      <c r="A5" s="11"/>
      <c r="B5" s="12"/>
      <c r="C5" s="12"/>
      <c r="D5" s="13"/>
      <c r="E5" s="12"/>
      <c r="F5" s="12"/>
      <c r="G5" s="12"/>
      <c r="H5" s="12"/>
      <c r="I5" s="14"/>
      <c r="J5" s="14"/>
      <c r="K5" s="11"/>
      <c r="M5" t="s">
        <v>14</v>
      </c>
      <c r="N5">
        <f>SUMIFS(E:E,G:G,"FLU")</f>
        <v>0</v>
      </c>
    </row>
    <row r="6" spans="1:14" ht="29.25" customHeight="1">
      <c r="A6" s="6"/>
      <c r="B6" s="7"/>
      <c r="C6" s="7"/>
      <c r="D6" s="8"/>
      <c r="E6" s="7"/>
      <c r="F6" s="7"/>
      <c r="G6" s="7"/>
      <c r="H6" s="7"/>
      <c r="I6" s="7"/>
      <c r="J6" s="7"/>
      <c r="K6" s="6"/>
      <c r="M6" t="s">
        <v>15</v>
      </c>
      <c r="N6">
        <f>SUMIFS(E:E,G:G,"JCC")</f>
        <v>0</v>
      </c>
    </row>
    <row r="7" spans="1:14" ht="29.25" customHeight="1">
      <c r="A7" s="11"/>
      <c r="B7" s="12"/>
      <c r="C7" s="12"/>
      <c r="D7" s="13"/>
      <c r="E7" s="12"/>
      <c r="F7" s="12"/>
      <c r="G7" s="12"/>
      <c r="H7" s="12"/>
      <c r="I7" s="12"/>
      <c r="J7" s="12"/>
      <c r="K7" s="15"/>
      <c r="M7" t="s">
        <v>16</v>
      </c>
      <c r="N7">
        <f>SUMIFS(E:E,G:G,"EDI")</f>
        <v>0</v>
      </c>
    </row>
    <row r="8" spans="1:14" ht="29.25" customHeight="1">
      <c r="A8" s="6"/>
      <c r="B8" s="7"/>
      <c r="C8" s="7"/>
      <c r="D8" s="8"/>
      <c r="E8" s="7"/>
      <c r="F8" s="7"/>
      <c r="G8" s="7"/>
      <c r="H8" s="7"/>
      <c r="I8" s="7"/>
      <c r="J8" s="7"/>
      <c r="K8" s="6"/>
      <c r="M8" t="s">
        <v>17</v>
      </c>
      <c r="N8">
        <f>SUMIFS(E:E,G:G,"par")</f>
        <v>0</v>
      </c>
    </row>
    <row r="9" spans="1:14" ht="29.25" customHeight="1">
      <c r="A9" s="11"/>
      <c r="B9" s="12"/>
      <c r="C9" s="12"/>
      <c r="D9" s="13"/>
      <c r="E9" s="12"/>
      <c r="F9" s="12"/>
      <c r="G9" s="12"/>
      <c r="H9" s="12"/>
      <c r="I9" s="14"/>
      <c r="J9" s="14"/>
      <c r="K9" s="11"/>
      <c r="M9" t="s">
        <v>18</v>
      </c>
      <c r="N9">
        <f>SUMIFS(E:E,G:G,"phi")</f>
        <v>0</v>
      </c>
    </row>
    <row r="10" spans="1:14" ht="29.25" customHeight="1">
      <c r="A10" s="11"/>
      <c r="B10" s="12"/>
      <c r="C10" s="12"/>
      <c r="D10" s="13"/>
      <c r="E10" s="12"/>
      <c r="F10" s="12"/>
      <c r="G10" s="11"/>
      <c r="H10" s="12"/>
      <c r="I10" s="12"/>
      <c r="J10" s="12"/>
      <c r="K10" s="11"/>
      <c r="M10" t="s">
        <v>19</v>
      </c>
      <c r="N10">
        <f>SUMIFS(E:E,G:G,"BRK")</f>
        <v>0</v>
      </c>
    </row>
    <row r="11" spans="1:14" ht="29.25" customHeight="1">
      <c r="A11" s="11"/>
      <c r="B11" s="12"/>
      <c r="C11" s="12"/>
      <c r="D11" s="13"/>
      <c r="E11" s="12"/>
      <c r="F11" s="12"/>
      <c r="G11" s="11"/>
      <c r="H11" s="12"/>
      <c r="I11" s="12"/>
      <c r="J11" s="12"/>
      <c r="K11" s="11"/>
      <c r="M11" s="16" t="s">
        <v>20</v>
      </c>
      <c r="N11" s="16">
        <f>SUMIFS(E:E,G:G,"SPC")</f>
        <v>0</v>
      </c>
    </row>
    <row r="12" spans="1:14" ht="29.25" customHeight="1">
      <c r="A12" s="11"/>
      <c r="B12" s="12"/>
      <c r="C12" s="12"/>
      <c r="D12" s="13"/>
      <c r="E12" s="12"/>
      <c r="F12" s="12"/>
      <c r="G12" s="11"/>
      <c r="H12" s="12"/>
      <c r="I12" s="12"/>
      <c r="J12" s="12"/>
      <c r="K12" s="11"/>
      <c r="M12" s="17" t="s">
        <v>21</v>
      </c>
      <c r="N12" s="17">
        <f>SUMIFS(E:E,G:G,"H")</f>
        <v>0</v>
      </c>
    </row>
    <row r="13" spans="1:14" ht="29.25" customHeight="1">
      <c r="A13" s="11"/>
      <c r="B13" s="12"/>
      <c r="C13" s="12"/>
      <c r="D13" s="13"/>
      <c r="E13" s="12"/>
      <c r="F13" s="12"/>
      <c r="G13" s="11"/>
      <c r="H13" s="12"/>
      <c r="I13" s="12"/>
      <c r="J13" s="7"/>
      <c r="K13" s="6"/>
      <c r="M13" s="17"/>
      <c r="N13" s="17"/>
    </row>
    <row r="14" spans="1:14" ht="29.25" customHeight="1">
      <c r="A14" s="6"/>
      <c r="B14" s="7"/>
      <c r="C14" s="7"/>
      <c r="D14" s="8"/>
      <c r="E14" s="7"/>
      <c r="F14" s="7"/>
      <c r="G14" s="18"/>
      <c r="H14" s="7"/>
      <c r="I14" s="7"/>
      <c r="J14" s="7"/>
      <c r="K14" s="6"/>
      <c r="M14" s="19" t="s">
        <v>22</v>
      </c>
      <c r="N14" s="19">
        <f>SUM(M4:N12)</f>
        <v>0</v>
      </c>
    </row>
    <row r="15" spans="1:14" ht="29.25" customHeight="1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  <row r="16" spans="1:14" ht="29.25" customHeight="1">
      <c r="A16" s="11"/>
      <c r="B16" s="12"/>
      <c r="C16" s="12"/>
      <c r="D16" s="13"/>
      <c r="E16" s="12"/>
      <c r="F16" s="12"/>
      <c r="G16" s="12"/>
      <c r="H16" s="12"/>
      <c r="I16" s="14"/>
      <c r="J16" s="12"/>
      <c r="K16" s="11"/>
      <c r="M16" s="20"/>
    </row>
    <row r="17" spans="1:13" ht="29.25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1"/>
      <c r="M17" s="20"/>
    </row>
    <row r="18" spans="1:13" ht="29.2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29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29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29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29.2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29.2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29.2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29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29.2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29.2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29.2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29.2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29.2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>
      <selection activeCell="E11" sqref="E11"/>
    </customSheetView>
    <customSheetView guid="{B1F3A972-B1F1-4161-90C8-DD2B3AF80E16}" scale="80">
      <selection activeCell="E11" sqref="E11"/>
    </customSheetView>
    <customSheetView guid="{8CC4B7ED-BDBD-4A32-BFC7-B1BFCD76DA5B}" scale="80">
      <selection activeCell="E11" sqref="E11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0" zoomScale="80" zoomScaleNormal="80" zoomScalePageLayoutView="80" workbookViewId="0">
      <selection activeCell="I29" sqref="I29"/>
    </sheetView>
  </sheetViews>
  <sheetFormatPr baseColWidth="10" defaultColWidth="8.83203125" defaultRowHeight="34.5" customHeight="1" x14ac:dyDescent="0"/>
  <cols>
    <col min="1" max="1" width="11.1640625" customWidth="1"/>
    <col min="2" max="2" width="30.5" customWidth="1"/>
    <col min="3" max="3" width="34.6640625" customWidth="1"/>
    <col min="4" max="4" width="38" customWidth="1"/>
    <col min="5" max="5" width="11.5" customWidth="1"/>
    <col min="6" max="6" width="11.6640625" customWidth="1"/>
    <col min="7" max="7" width="15.1640625" customWidth="1"/>
    <col min="8" max="8" width="26.332031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34.5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34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4.5" customHeight="1">
      <c r="A3" s="170">
        <v>55</v>
      </c>
      <c r="B3" s="171" t="s">
        <v>1289</v>
      </c>
      <c r="C3" s="171" t="s">
        <v>1290</v>
      </c>
      <c r="D3" s="172"/>
      <c r="E3" s="170"/>
      <c r="F3" s="170"/>
      <c r="G3" s="170"/>
      <c r="H3" s="170"/>
      <c r="I3" s="173"/>
      <c r="J3" s="170"/>
      <c r="K3" s="170" t="s">
        <v>1291</v>
      </c>
      <c r="M3" s="10" t="s">
        <v>12</v>
      </c>
      <c r="N3" s="10">
        <f>N2-N14</f>
        <v>15</v>
      </c>
    </row>
    <row r="4" spans="1:14" ht="34.5" customHeight="1">
      <c r="A4" s="11">
        <v>1</v>
      </c>
      <c r="B4" s="12" t="s">
        <v>1292</v>
      </c>
      <c r="C4" s="12">
        <v>271341</v>
      </c>
      <c r="D4" s="13" t="s">
        <v>1293</v>
      </c>
      <c r="E4" s="12">
        <v>4</v>
      </c>
      <c r="F4" s="12">
        <v>1</v>
      </c>
      <c r="G4" s="11" t="s">
        <v>97</v>
      </c>
      <c r="H4" s="71" t="s">
        <v>1294</v>
      </c>
      <c r="I4" s="14">
        <v>42882</v>
      </c>
      <c r="J4" s="12" t="s">
        <v>1295</v>
      </c>
      <c r="K4" s="11"/>
      <c r="M4" t="s">
        <v>13</v>
      </c>
      <c r="N4">
        <f>SUMIFS(E:E,G:G,"CTT")</f>
        <v>32</v>
      </c>
    </row>
    <row r="5" spans="1:14" ht="34.5" customHeight="1">
      <c r="A5" s="12">
        <v>2</v>
      </c>
      <c r="B5" s="7" t="s">
        <v>1296</v>
      </c>
      <c r="C5" s="7">
        <v>102096</v>
      </c>
      <c r="D5" s="8" t="s">
        <v>1297</v>
      </c>
      <c r="E5" s="7">
        <v>2</v>
      </c>
      <c r="F5" s="7">
        <v>1</v>
      </c>
      <c r="G5" s="7" t="s">
        <v>152</v>
      </c>
      <c r="H5" s="71" t="s">
        <v>1294</v>
      </c>
      <c r="I5" s="9">
        <v>42882</v>
      </c>
      <c r="J5" s="7" t="s">
        <v>1298</v>
      </c>
      <c r="K5" s="39" t="s">
        <v>659</v>
      </c>
      <c r="M5" t="s">
        <v>14</v>
      </c>
      <c r="N5">
        <f>SUMIFS(E:E,G:G,"FLU")</f>
        <v>4</v>
      </c>
    </row>
    <row r="6" spans="1:14" ht="34.5" customHeight="1">
      <c r="A6" s="11">
        <v>3</v>
      </c>
      <c r="B6" s="7" t="s">
        <v>55</v>
      </c>
      <c r="C6" s="7" t="s">
        <v>1299</v>
      </c>
      <c r="D6" s="8" t="s">
        <v>1300</v>
      </c>
      <c r="E6" s="7">
        <v>5</v>
      </c>
      <c r="F6" s="7">
        <v>2</v>
      </c>
      <c r="G6" s="7" t="s">
        <v>97</v>
      </c>
      <c r="H6" s="71" t="s">
        <v>1294</v>
      </c>
      <c r="I6" s="9">
        <v>42882</v>
      </c>
      <c r="J6" s="7" t="s">
        <v>1301</v>
      </c>
      <c r="K6" s="6"/>
      <c r="M6" t="s">
        <v>15</v>
      </c>
      <c r="N6">
        <f>SUMIFS(E:E,G:G,"JCC")</f>
        <v>2</v>
      </c>
    </row>
    <row r="7" spans="1:14" ht="34.5" customHeight="1">
      <c r="A7" s="12">
        <v>4</v>
      </c>
      <c r="B7" s="7" t="s">
        <v>47</v>
      </c>
      <c r="C7" s="7" t="s">
        <v>1302</v>
      </c>
      <c r="D7" s="8" t="s">
        <v>1303</v>
      </c>
      <c r="E7" s="7">
        <v>2</v>
      </c>
      <c r="F7" s="7">
        <v>1</v>
      </c>
      <c r="G7" s="7" t="s">
        <v>50</v>
      </c>
      <c r="H7" s="71" t="s">
        <v>1294</v>
      </c>
      <c r="I7" s="9">
        <v>42882</v>
      </c>
      <c r="J7" s="14" t="s">
        <v>52</v>
      </c>
      <c r="K7" s="7"/>
      <c r="M7" t="s">
        <v>16</v>
      </c>
      <c r="N7">
        <f>SUMIFS(E:E,G:G,"EDI")</f>
        <v>0</v>
      </c>
    </row>
    <row r="8" spans="1:14" ht="34.5" customHeight="1">
      <c r="A8" s="11">
        <v>5</v>
      </c>
      <c r="B8" s="174" t="s">
        <v>177</v>
      </c>
      <c r="C8" s="174"/>
      <c r="D8" s="175" t="s">
        <v>1304</v>
      </c>
      <c r="E8" s="174">
        <v>2</v>
      </c>
      <c r="F8" s="174"/>
      <c r="G8" s="174" t="s">
        <v>708</v>
      </c>
      <c r="H8" s="176" t="s">
        <v>1294</v>
      </c>
      <c r="I8" s="177" t="s">
        <v>1305</v>
      </c>
      <c r="J8" s="174"/>
      <c r="K8" s="174" t="s">
        <v>1306</v>
      </c>
      <c r="M8" t="s">
        <v>17</v>
      </c>
      <c r="N8">
        <f>SUMIFS(E:E,G:G,"par")</f>
        <v>0</v>
      </c>
    </row>
    <row r="9" spans="1:14" ht="34.5" customHeight="1">
      <c r="A9" s="12">
        <v>6</v>
      </c>
      <c r="B9" s="7" t="s">
        <v>853</v>
      </c>
      <c r="C9" s="7" t="s">
        <v>1307</v>
      </c>
      <c r="D9" s="8" t="s">
        <v>1308</v>
      </c>
      <c r="E9" s="7">
        <v>4</v>
      </c>
      <c r="F9" s="7">
        <v>1</v>
      </c>
      <c r="G9" s="12" t="s">
        <v>97</v>
      </c>
      <c r="H9" s="147" t="s">
        <v>1078</v>
      </c>
      <c r="I9" s="9">
        <v>42882</v>
      </c>
      <c r="J9" s="12" t="s">
        <v>1309</v>
      </c>
      <c r="K9" s="7"/>
      <c r="M9" t="s">
        <v>18</v>
      </c>
      <c r="N9">
        <f>SUMIFS(E:E,G:G,"phi")</f>
        <v>0</v>
      </c>
    </row>
    <row r="10" spans="1:14" ht="34.5" customHeight="1">
      <c r="A10" s="11">
        <v>7</v>
      </c>
      <c r="B10" s="12" t="s">
        <v>853</v>
      </c>
      <c r="C10" s="131" t="s">
        <v>1310</v>
      </c>
      <c r="D10" s="8" t="s">
        <v>1311</v>
      </c>
      <c r="E10" s="7">
        <v>2</v>
      </c>
      <c r="F10" s="7">
        <v>1</v>
      </c>
      <c r="G10" s="7" t="s">
        <v>97</v>
      </c>
      <c r="H10" s="147" t="s">
        <v>1078</v>
      </c>
      <c r="I10" s="9">
        <v>42882</v>
      </c>
      <c r="J10" s="7" t="s">
        <v>1312</v>
      </c>
      <c r="K10" s="7"/>
      <c r="M10" t="s">
        <v>19</v>
      </c>
      <c r="N10">
        <f>SUMIFS(E:E,G:G,"BRK")</f>
        <v>0</v>
      </c>
    </row>
    <row r="11" spans="1:14" ht="34.5" customHeight="1">
      <c r="A11" s="12">
        <v>8</v>
      </c>
      <c r="B11" s="7" t="s">
        <v>55</v>
      </c>
      <c r="C11" s="7" t="s">
        <v>1313</v>
      </c>
      <c r="D11" s="8" t="s">
        <v>1314</v>
      </c>
      <c r="E11" s="7">
        <v>2</v>
      </c>
      <c r="F11" s="7">
        <v>1</v>
      </c>
      <c r="G11" s="7" t="s">
        <v>152</v>
      </c>
      <c r="H11" s="147" t="s">
        <v>1078</v>
      </c>
      <c r="I11" s="9">
        <v>42882</v>
      </c>
      <c r="J11" s="7" t="s">
        <v>1315</v>
      </c>
      <c r="K11" s="7"/>
      <c r="M11" s="16" t="s">
        <v>20</v>
      </c>
      <c r="N11" s="16">
        <f>SUMIFS(E:E,G:G,"SPC")</f>
        <v>0</v>
      </c>
    </row>
    <row r="12" spans="1:14" ht="34.5" customHeight="1">
      <c r="A12" s="11">
        <v>9</v>
      </c>
      <c r="B12" s="7" t="s">
        <v>47</v>
      </c>
      <c r="C12" s="131" t="s">
        <v>1316</v>
      </c>
      <c r="D12" s="8" t="s">
        <v>1317</v>
      </c>
      <c r="E12" s="7">
        <v>2</v>
      </c>
      <c r="F12" s="7">
        <v>1</v>
      </c>
      <c r="G12" s="12" t="s">
        <v>97</v>
      </c>
      <c r="H12" s="147" t="s">
        <v>1078</v>
      </c>
      <c r="I12" s="9">
        <v>42882</v>
      </c>
      <c r="J12" s="12" t="s">
        <v>52</v>
      </c>
      <c r="K12" s="12"/>
      <c r="M12" s="17" t="s">
        <v>21</v>
      </c>
      <c r="N12" s="17">
        <f>SUMIFS(E:E,G:G,"H")</f>
        <v>2</v>
      </c>
    </row>
    <row r="13" spans="1:14" ht="34.5" customHeight="1">
      <c r="A13" s="12">
        <v>10</v>
      </c>
      <c r="B13" s="7" t="s">
        <v>47</v>
      </c>
      <c r="C13" s="7" t="s">
        <v>1318</v>
      </c>
      <c r="D13" s="41" t="s">
        <v>1319</v>
      </c>
      <c r="E13" s="7">
        <v>3</v>
      </c>
      <c r="F13" s="7">
        <v>1</v>
      </c>
      <c r="G13" s="7" t="s">
        <v>97</v>
      </c>
      <c r="H13" s="147" t="s">
        <v>1078</v>
      </c>
      <c r="I13" s="9">
        <v>42882</v>
      </c>
      <c r="J13" s="12" t="s">
        <v>52</v>
      </c>
      <c r="K13" s="7" t="s">
        <v>1320</v>
      </c>
      <c r="M13" s="17"/>
      <c r="N13" s="17"/>
    </row>
    <row r="14" spans="1:14" ht="34.5" customHeight="1">
      <c r="A14" s="11">
        <v>11</v>
      </c>
      <c r="B14" s="12" t="s">
        <v>47</v>
      </c>
      <c r="C14" s="7" t="s">
        <v>1321</v>
      </c>
      <c r="D14" s="8" t="s">
        <v>1322</v>
      </c>
      <c r="E14" s="7">
        <v>1</v>
      </c>
      <c r="F14" s="7">
        <v>1</v>
      </c>
      <c r="G14" s="7" t="s">
        <v>97</v>
      </c>
      <c r="H14" s="147" t="s">
        <v>1078</v>
      </c>
      <c r="I14" s="9">
        <v>42882</v>
      </c>
      <c r="J14" s="12" t="s">
        <v>52</v>
      </c>
      <c r="K14" s="7"/>
      <c r="M14" s="19" t="s">
        <v>22</v>
      </c>
      <c r="N14" s="19">
        <f>SUM(M4:N12)</f>
        <v>40</v>
      </c>
    </row>
    <row r="15" spans="1:14" ht="34.5" customHeight="1">
      <c r="A15" s="12">
        <v>12</v>
      </c>
      <c r="B15" s="7" t="s">
        <v>47</v>
      </c>
      <c r="C15" s="7" t="s">
        <v>1323</v>
      </c>
      <c r="D15" s="8" t="s">
        <v>1324</v>
      </c>
      <c r="E15" s="7">
        <v>3</v>
      </c>
      <c r="F15" s="7">
        <v>1</v>
      </c>
      <c r="G15" s="7" t="s">
        <v>97</v>
      </c>
      <c r="H15" s="178" t="s">
        <v>1078</v>
      </c>
      <c r="I15" s="9">
        <v>42882</v>
      </c>
      <c r="J15" s="9" t="s">
        <v>52</v>
      </c>
      <c r="K15" s="12"/>
    </row>
    <row r="16" spans="1:14" ht="34.5" customHeight="1">
      <c r="A16" s="11">
        <v>13</v>
      </c>
      <c r="B16" s="7" t="s">
        <v>47</v>
      </c>
      <c r="C16" s="131" t="s">
        <v>1325</v>
      </c>
      <c r="D16" s="8" t="s">
        <v>1326</v>
      </c>
      <c r="E16" s="7">
        <v>3</v>
      </c>
      <c r="F16" s="7">
        <v>1</v>
      </c>
      <c r="G16" s="7" t="s">
        <v>97</v>
      </c>
      <c r="H16" s="147" t="s">
        <v>1078</v>
      </c>
      <c r="I16" s="9">
        <v>42882</v>
      </c>
      <c r="J16" s="12" t="s">
        <v>52</v>
      </c>
      <c r="K16" s="12"/>
      <c r="M16" s="20"/>
    </row>
    <row r="17" spans="1:13" ht="34.5" customHeight="1">
      <c r="A17" s="12">
        <v>14</v>
      </c>
      <c r="B17" s="7" t="s">
        <v>262</v>
      </c>
      <c r="C17" s="131" t="s">
        <v>1327</v>
      </c>
      <c r="D17" s="8" t="s">
        <v>1328</v>
      </c>
      <c r="E17" s="7">
        <v>2</v>
      </c>
      <c r="F17" s="7">
        <v>1</v>
      </c>
      <c r="G17" s="7" t="s">
        <v>97</v>
      </c>
      <c r="H17" s="147" t="s">
        <v>1078</v>
      </c>
      <c r="I17" s="9">
        <v>42882</v>
      </c>
      <c r="J17" s="32" t="s">
        <v>1329</v>
      </c>
      <c r="K17" s="7"/>
      <c r="M17" s="20"/>
    </row>
    <row r="18" spans="1:13" ht="34.5" customHeight="1">
      <c r="A18" s="11">
        <v>15</v>
      </c>
      <c r="B18" s="12" t="s">
        <v>262</v>
      </c>
      <c r="C18" s="131" t="s">
        <v>1330</v>
      </c>
      <c r="D18" s="8" t="s">
        <v>1331</v>
      </c>
      <c r="E18" s="7">
        <v>3</v>
      </c>
      <c r="F18" s="7">
        <v>1</v>
      </c>
      <c r="G18" s="7" t="s">
        <v>97</v>
      </c>
      <c r="H18" s="147" t="s">
        <v>1078</v>
      </c>
      <c r="I18" s="9">
        <v>42882</v>
      </c>
      <c r="J18" s="7" t="s">
        <v>1332</v>
      </c>
      <c r="K18" s="7"/>
      <c r="M18" s="20"/>
    </row>
    <row r="19" spans="1:13" ht="34.5" customHeight="1">
      <c r="A19" s="7"/>
      <c r="B19" s="7"/>
      <c r="C19" s="7"/>
      <c r="D19" s="41"/>
      <c r="E19" s="7"/>
      <c r="F19" s="7"/>
      <c r="G19" s="7"/>
      <c r="H19" s="36"/>
      <c r="I19" s="9"/>
      <c r="J19" s="7"/>
      <c r="K19" s="7"/>
      <c r="M19" s="20"/>
    </row>
    <row r="20" spans="1:13" ht="34.5" customHeight="1">
      <c r="A20" s="7"/>
      <c r="B20" s="7"/>
      <c r="C20" s="7"/>
      <c r="D20" s="41"/>
      <c r="E20" s="7"/>
      <c r="F20" s="7"/>
      <c r="G20" s="7"/>
      <c r="H20" s="36"/>
      <c r="I20" s="9"/>
      <c r="J20" s="7"/>
      <c r="K20" s="7"/>
      <c r="M20" s="20"/>
    </row>
    <row r="21" spans="1:13" ht="34.5" customHeight="1">
      <c r="A21" s="7"/>
      <c r="B21" s="7"/>
      <c r="C21" s="7"/>
      <c r="D21" s="41"/>
      <c r="E21" s="7"/>
      <c r="F21" s="7"/>
      <c r="G21" s="7"/>
      <c r="H21" s="36"/>
      <c r="I21" s="9"/>
      <c r="J21" s="7"/>
      <c r="K21" s="7"/>
      <c r="M21" s="20"/>
    </row>
    <row r="22" spans="1:13" ht="34.5" customHeight="1">
      <c r="A22" s="7"/>
      <c r="B22" s="7"/>
      <c r="C22" s="7"/>
      <c r="D22" s="41"/>
      <c r="E22" s="7"/>
      <c r="F22" s="7"/>
      <c r="G22" s="7"/>
      <c r="H22" s="36"/>
      <c r="I22" s="9"/>
      <c r="J22" s="7"/>
      <c r="K22" s="7"/>
      <c r="M22" s="20"/>
    </row>
    <row r="23" spans="1:13" ht="34.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4.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4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4.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4.5" customHeight="1">
      <c r="A27" s="11"/>
      <c r="B27" s="12"/>
      <c r="C27" s="12"/>
      <c r="D27" s="13"/>
      <c r="E27" s="35">
        <f>SUM(E4:E26)</f>
        <v>40</v>
      </c>
      <c r="F27" s="35">
        <f>SUM(F4:F26)</f>
        <v>15</v>
      </c>
      <c r="G27" s="11"/>
      <c r="H27" s="12"/>
      <c r="I27" s="12"/>
      <c r="J27" s="12"/>
      <c r="K27" s="11"/>
    </row>
    <row r="28" spans="1:13" ht="34.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4.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4.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10">
      <selection activeCell="I29" sqref="I29"/>
    </customSheetView>
    <customSheetView guid="{B1F3A972-B1F1-4161-90C8-DD2B3AF80E16}" scale="80" topLeftCell="A10">
      <selection activeCell="I29" sqref="I29"/>
    </customSheetView>
    <customSheetView guid="{8CC4B7ED-BDBD-4A32-BFC7-B1BFCD76DA5B}" scale="80" topLeftCell="A10">
      <selection activeCell="I29" sqref="I29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zoomScalePageLayoutView="80" workbookViewId="0">
      <selection activeCell="J18" sqref="J18"/>
    </sheetView>
  </sheetViews>
  <sheetFormatPr baseColWidth="10" defaultColWidth="8.83203125" defaultRowHeight="39" customHeight="1" x14ac:dyDescent="0"/>
  <cols>
    <col min="1" max="1" width="9.6640625" customWidth="1"/>
    <col min="2" max="2" width="28.6640625" customWidth="1"/>
    <col min="3" max="3" width="36.5" customWidth="1"/>
    <col min="4" max="4" width="41.5" customWidth="1"/>
    <col min="5" max="5" width="11.5" customWidth="1"/>
    <col min="6" max="6" width="11.6640625" customWidth="1"/>
    <col min="7" max="7" width="15.1640625" customWidth="1"/>
    <col min="8" max="8" width="22.832031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39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39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9" customHeight="1">
      <c r="A3" s="179">
        <v>55</v>
      </c>
      <c r="B3" s="180" t="s">
        <v>1333</v>
      </c>
      <c r="C3" s="179"/>
      <c r="D3" s="181"/>
      <c r="E3" s="179"/>
      <c r="F3" s="179"/>
      <c r="G3" s="179"/>
      <c r="H3" s="182"/>
      <c r="I3" s="183"/>
      <c r="J3" s="179"/>
      <c r="K3" s="184" t="s">
        <v>1334</v>
      </c>
      <c r="M3" s="10" t="s">
        <v>12</v>
      </c>
      <c r="N3" s="10">
        <f>N2-N14</f>
        <v>0</v>
      </c>
    </row>
    <row r="4" spans="1:14" ht="39" customHeight="1">
      <c r="A4" s="7">
        <v>1</v>
      </c>
      <c r="B4" s="7" t="s">
        <v>47</v>
      </c>
      <c r="C4" s="7" t="s">
        <v>1335</v>
      </c>
      <c r="D4" s="8" t="s">
        <v>1336</v>
      </c>
      <c r="E4" s="7">
        <v>7</v>
      </c>
      <c r="F4" s="7">
        <v>3</v>
      </c>
      <c r="G4" s="7" t="s">
        <v>152</v>
      </c>
      <c r="H4" s="147" t="s">
        <v>1078</v>
      </c>
      <c r="I4" s="9">
        <v>42882</v>
      </c>
      <c r="J4" s="14" t="s">
        <v>52</v>
      </c>
      <c r="K4" s="7"/>
      <c r="M4" t="s">
        <v>13</v>
      </c>
      <c r="N4">
        <f>SUMIFS(E:E,G:G,"CTT")</f>
        <v>0</v>
      </c>
    </row>
    <row r="5" spans="1:14" ht="39" customHeight="1">
      <c r="A5" s="7">
        <v>2</v>
      </c>
      <c r="B5" s="7" t="s">
        <v>47</v>
      </c>
      <c r="C5" s="7" t="s">
        <v>1337</v>
      </c>
      <c r="D5" s="8" t="s">
        <v>1338</v>
      </c>
      <c r="E5" s="7">
        <v>4</v>
      </c>
      <c r="F5" s="7">
        <v>1</v>
      </c>
      <c r="G5" s="7" t="s">
        <v>152</v>
      </c>
      <c r="H5" s="147" t="s">
        <v>1078</v>
      </c>
      <c r="I5" s="9">
        <v>42882</v>
      </c>
      <c r="J5" s="12" t="s">
        <v>52</v>
      </c>
      <c r="K5" s="7" t="s">
        <v>1339</v>
      </c>
      <c r="M5" t="s">
        <v>14</v>
      </c>
      <c r="N5">
        <f>SUMIFS(E:E,G:G,"FLU")</f>
        <v>55</v>
      </c>
    </row>
    <row r="6" spans="1:14" ht="39" customHeight="1">
      <c r="A6" s="7">
        <v>3</v>
      </c>
      <c r="B6" s="7" t="s">
        <v>47</v>
      </c>
      <c r="C6" s="7" t="s">
        <v>1340</v>
      </c>
      <c r="D6" s="8" t="s">
        <v>1341</v>
      </c>
      <c r="E6" s="7">
        <v>15</v>
      </c>
      <c r="F6" s="7">
        <v>5</v>
      </c>
      <c r="G6" s="7" t="s">
        <v>152</v>
      </c>
      <c r="H6" s="147" t="s">
        <v>1078</v>
      </c>
      <c r="I6" s="9">
        <v>42882</v>
      </c>
      <c r="J6" s="12" t="s">
        <v>52</v>
      </c>
      <c r="K6" s="7"/>
      <c r="M6" t="s">
        <v>15</v>
      </c>
      <c r="N6">
        <f>SUMIFS(E:E,G:G,"JCC")</f>
        <v>0</v>
      </c>
    </row>
    <row r="7" spans="1:14" ht="39" customHeight="1">
      <c r="A7" s="7">
        <v>4</v>
      </c>
      <c r="B7" s="7" t="s">
        <v>47</v>
      </c>
      <c r="C7" s="7" t="s">
        <v>1342</v>
      </c>
      <c r="D7" s="8" t="s">
        <v>1343</v>
      </c>
      <c r="E7" s="7">
        <v>3</v>
      </c>
      <c r="F7" s="7">
        <v>1</v>
      </c>
      <c r="G7" s="7" t="s">
        <v>152</v>
      </c>
      <c r="H7" s="147" t="s">
        <v>1078</v>
      </c>
      <c r="I7" s="9">
        <v>42882</v>
      </c>
      <c r="J7" s="12" t="s">
        <v>52</v>
      </c>
      <c r="K7" s="7"/>
      <c r="M7" t="s">
        <v>16</v>
      </c>
      <c r="N7">
        <f>SUMIFS(E:E,G:G,"EDI")</f>
        <v>0</v>
      </c>
    </row>
    <row r="8" spans="1:14" ht="39" customHeight="1">
      <c r="A8" s="7">
        <v>5</v>
      </c>
      <c r="B8" s="7" t="s">
        <v>47</v>
      </c>
      <c r="C8" s="7" t="s">
        <v>1344</v>
      </c>
      <c r="D8" s="8" t="s">
        <v>1345</v>
      </c>
      <c r="E8" s="7">
        <v>2</v>
      </c>
      <c r="F8" s="7">
        <v>1</v>
      </c>
      <c r="G8" s="12" t="s">
        <v>152</v>
      </c>
      <c r="H8" s="147" t="s">
        <v>1078</v>
      </c>
      <c r="I8" s="9">
        <v>42882</v>
      </c>
      <c r="J8" s="12" t="s">
        <v>52</v>
      </c>
      <c r="K8" s="7"/>
      <c r="M8" t="s">
        <v>17</v>
      </c>
      <c r="N8">
        <f>SUMIFS(E:E,G:G,"par")</f>
        <v>0</v>
      </c>
    </row>
    <row r="9" spans="1:14" ht="39" customHeight="1">
      <c r="A9" s="7">
        <v>6</v>
      </c>
      <c r="B9" s="7" t="s">
        <v>55</v>
      </c>
      <c r="C9" s="7" t="s">
        <v>1346</v>
      </c>
      <c r="D9" s="41" t="s">
        <v>1347</v>
      </c>
      <c r="E9" s="7">
        <v>3</v>
      </c>
      <c r="F9" s="7">
        <v>1</v>
      </c>
      <c r="G9" s="7" t="s">
        <v>152</v>
      </c>
      <c r="H9" s="147" t="s">
        <v>1078</v>
      </c>
      <c r="I9" s="9">
        <v>42882</v>
      </c>
      <c r="J9" s="12" t="s">
        <v>1348</v>
      </c>
      <c r="K9" s="7"/>
      <c r="M9" t="s">
        <v>18</v>
      </c>
      <c r="N9">
        <f>SUMIFS(E:E,G:G,"phi")</f>
        <v>0</v>
      </c>
    </row>
    <row r="10" spans="1:14" ht="39" customHeight="1">
      <c r="A10" s="7">
        <v>7</v>
      </c>
      <c r="B10" s="7" t="s">
        <v>339</v>
      </c>
      <c r="C10" s="7" t="s">
        <v>1349</v>
      </c>
      <c r="D10" s="8" t="s">
        <v>1350</v>
      </c>
      <c r="E10" s="7">
        <v>3</v>
      </c>
      <c r="F10" s="7">
        <v>1</v>
      </c>
      <c r="G10" s="7" t="s">
        <v>152</v>
      </c>
      <c r="H10" s="147" t="s">
        <v>1078</v>
      </c>
      <c r="I10" s="9">
        <v>42882</v>
      </c>
      <c r="J10" s="12" t="s">
        <v>1351</v>
      </c>
      <c r="K10" s="12"/>
      <c r="M10" t="s">
        <v>19</v>
      </c>
      <c r="N10">
        <f>SUMIFS(E:E,G:G,"BRK")</f>
        <v>0</v>
      </c>
    </row>
    <row r="11" spans="1:14" ht="39" customHeight="1">
      <c r="A11" s="7">
        <v>8</v>
      </c>
      <c r="B11" s="7" t="s">
        <v>47</v>
      </c>
      <c r="C11" s="7" t="s">
        <v>1352</v>
      </c>
      <c r="D11" s="41" t="s">
        <v>1353</v>
      </c>
      <c r="E11" s="7">
        <v>2</v>
      </c>
      <c r="F11" s="7">
        <v>1</v>
      </c>
      <c r="G11" s="7" t="s">
        <v>152</v>
      </c>
      <c r="H11" s="147" t="s">
        <v>1078</v>
      </c>
      <c r="I11" s="9">
        <v>42882</v>
      </c>
      <c r="J11" s="12" t="s">
        <v>52</v>
      </c>
      <c r="K11" s="7"/>
      <c r="M11" s="16" t="s">
        <v>20</v>
      </c>
      <c r="N11" s="16">
        <f>SUMIFS(E:E,G:G,"SPC")</f>
        <v>0</v>
      </c>
    </row>
    <row r="12" spans="1:14" ht="39" customHeight="1">
      <c r="A12" s="7">
        <v>9</v>
      </c>
      <c r="B12" s="7" t="s">
        <v>47</v>
      </c>
      <c r="C12" s="7" t="s">
        <v>1354</v>
      </c>
      <c r="D12" s="8" t="s">
        <v>1355</v>
      </c>
      <c r="E12" s="7">
        <v>1</v>
      </c>
      <c r="F12" s="7">
        <v>1</v>
      </c>
      <c r="G12" s="7" t="s">
        <v>152</v>
      </c>
      <c r="H12" s="147" t="s">
        <v>1078</v>
      </c>
      <c r="I12" s="9">
        <v>42882</v>
      </c>
      <c r="J12" s="12" t="s">
        <v>52</v>
      </c>
      <c r="K12" s="7"/>
      <c r="M12" s="17" t="s">
        <v>21</v>
      </c>
      <c r="N12" s="17">
        <f>SUMIFS(E:E,G:G,"H")</f>
        <v>0</v>
      </c>
    </row>
    <row r="13" spans="1:14" ht="39" customHeight="1">
      <c r="A13" s="7">
        <v>10</v>
      </c>
      <c r="B13" s="12" t="s">
        <v>55</v>
      </c>
      <c r="C13" s="7" t="s">
        <v>1356</v>
      </c>
      <c r="D13" s="41" t="s">
        <v>1357</v>
      </c>
      <c r="E13" s="7">
        <v>6</v>
      </c>
      <c r="F13" s="7">
        <v>2</v>
      </c>
      <c r="G13" s="7" t="s">
        <v>152</v>
      </c>
      <c r="H13" s="147" t="s">
        <v>1078</v>
      </c>
      <c r="I13" s="9">
        <v>42882</v>
      </c>
      <c r="J13" s="7" t="s">
        <v>1358</v>
      </c>
      <c r="K13" s="7" t="s">
        <v>1359</v>
      </c>
      <c r="M13" s="17"/>
      <c r="N13" s="17"/>
    </row>
    <row r="14" spans="1:14" ht="39" customHeight="1">
      <c r="A14" s="7">
        <v>11</v>
      </c>
      <c r="B14" s="7" t="s">
        <v>1360</v>
      </c>
      <c r="C14" s="7" t="s">
        <v>1361</v>
      </c>
      <c r="D14" s="7">
        <v>9136020034</v>
      </c>
      <c r="E14" s="7">
        <v>5</v>
      </c>
      <c r="F14" s="7">
        <v>2</v>
      </c>
      <c r="G14" s="7" t="s">
        <v>152</v>
      </c>
      <c r="H14" s="147" t="s">
        <v>1078</v>
      </c>
      <c r="I14" s="9">
        <v>42882</v>
      </c>
      <c r="J14" s="7" t="s">
        <v>1362</v>
      </c>
      <c r="K14" s="7"/>
      <c r="M14" s="19" t="s">
        <v>22</v>
      </c>
      <c r="N14" s="19">
        <f>SUM(M4:N12)</f>
        <v>55</v>
      </c>
    </row>
    <row r="15" spans="1:14" ht="39" customHeight="1">
      <c r="A15" s="7">
        <v>12</v>
      </c>
      <c r="B15" s="7" t="s">
        <v>55</v>
      </c>
      <c r="C15" s="7" t="s">
        <v>1363</v>
      </c>
      <c r="D15" s="7">
        <v>16465224130</v>
      </c>
      <c r="E15" s="7">
        <v>4</v>
      </c>
      <c r="F15" s="7">
        <v>1</v>
      </c>
      <c r="G15" s="7" t="s">
        <v>152</v>
      </c>
      <c r="H15" s="147" t="s">
        <v>1078</v>
      </c>
      <c r="I15" s="9">
        <v>42882</v>
      </c>
      <c r="J15" s="7" t="s">
        <v>1364</v>
      </c>
      <c r="K15" s="7"/>
    </row>
    <row r="16" spans="1:14" ht="39" customHeight="1">
      <c r="A16" s="7"/>
      <c r="B16" s="7"/>
      <c r="C16" s="7"/>
      <c r="D16" s="7"/>
      <c r="E16" s="122">
        <f>SUM(E4:E15)</f>
        <v>55</v>
      </c>
      <c r="F16" s="154">
        <f>SUM(F4:F15)</f>
        <v>20</v>
      </c>
      <c r="G16" s="7"/>
      <c r="H16" s="7"/>
      <c r="I16" s="9"/>
      <c r="J16" s="7"/>
      <c r="K16" s="7"/>
      <c r="M16" s="20"/>
    </row>
    <row r="17" spans="1:13" ht="39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1"/>
      <c r="M17" s="20"/>
    </row>
    <row r="18" spans="1:13" ht="39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39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39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9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9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9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9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9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9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9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9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9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9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>
      <selection activeCell="J18" sqref="J18"/>
    </customSheetView>
    <customSheetView guid="{B1F3A972-B1F1-4161-90C8-DD2B3AF80E16}" scale="80">
      <selection activeCell="J18" sqref="J18"/>
    </customSheetView>
    <customSheetView guid="{8CC4B7ED-BDBD-4A32-BFC7-B1BFCD76DA5B}" scale="80">
      <selection activeCell="J18" sqref="J18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6" zoomScale="80" zoomScaleNormal="80" zoomScalePageLayoutView="80" workbookViewId="0">
      <selection activeCell="J33" sqref="J33"/>
    </sheetView>
  </sheetViews>
  <sheetFormatPr baseColWidth="10" defaultColWidth="8.83203125" defaultRowHeight="41.25" customHeight="1" x14ac:dyDescent="0"/>
  <cols>
    <col min="1" max="1" width="14.83203125" customWidth="1"/>
    <col min="2" max="2" width="24.6640625" customWidth="1"/>
    <col min="3" max="3" width="34" customWidth="1"/>
    <col min="4" max="4" width="44.33203125" customWidth="1"/>
    <col min="5" max="5" width="11.5" customWidth="1"/>
    <col min="6" max="6" width="11.6640625" customWidth="1"/>
    <col min="7" max="7" width="15.1640625" customWidth="1"/>
    <col min="8" max="8" width="26" customWidth="1"/>
    <col min="9" max="9" width="16" customWidth="1"/>
    <col min="10" max="10" width="15.1640625" customWidth="1"/>
    <col min="11" max="11" width="50.33203125" customWidth="1"/>
    <col min="13" max="13" width="18.1640625" customWidth="1"/>
  </cols>
  <sheetData>
    <row r="1" spans="1:14" ht="41.25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41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1.25" customHeight="1">
      <c r="A3" s="179">
        <v>55</v>
      </c>
      <c r="B3" s="180" t="s">
        <v>1365</v>
      </c>
      <c r="C3" s="179"/>
      <c r="D3" s="181"/>
      <c r="E3" s="179"/>
      <c r="F3" s="179"/>
      <c r="G3" s="179"/>
      <c r="H3" s="182"/>
      <c r="I3" s="183"/>
      <c r="J3" s="179"/>
      <c r="K3" s="185" t="s">
        <v>1366</v>
      </c>
      <c r="M3" s="10" t="s">
        <v>12</v>
      </c>
      <c r="N3" s="10">
        <f>N2-N14</f>
        <v>0</v>
      </c>
    </row>
    <row r="4" spans="1:14" ht="41.25" customHeight="1">
      <c r="A4" s="7">
        <v>1</v>
      </c>
      <c r="B4" s="7" t="s">
        <v>47</v>
      </c>
      <c r="C4" s="7" t="s">
        <v>1367</v>
      </c>
      <c r="D4" s="8" t="s">
        <v>1368</v>
      </c>
      <c r="E4" s="7">
        <v>7</v>
      </c>
      <c r="F4" s="7">
        <v>3</v>
      </c>
      <c r="G4" s="7" t="s">
        <v>50</v>
      </c>
      <c r="H4" s="147" t="s">
        <v>1078</v>
      </c>
      <c r="I4" s="9">
        <v>42882</v>
      </c>
      <c r="J4" s="14" t="s">
        <v>52</v>
      </c>
      <c r="K4" s="7"/>
      <c r="M4" t="s">
        <v>13</v>
      </c>
      <c r="N4">
        <f>SUMIFS(E:E,G:G,"CTT")</f>
        <v>0</v>
      </c>
    </row>
    <row r="5" spans="1:14" ht="41.25" customHeight="1">
      <c r="A5" s="7">
        <v>2</v>
      </c>
      <c r="B5" s="7" t="s">
        <v>47</v>
      </c>
      <c r="C5" s="12" t="s">
        <v>1369</v>
      </c>
      <c r="D5" s="13" t="s">
        <v>1370</v>
      </c>
      <c r="E5" s="12">
        <v>2</v>
      </c>
      <c r="F5" s="12">
        <v>1</v>
      </c>
      <c r="G5" s="12" t="s">
        <v>50</v>
      </c>
      <c r="H5" s="147" t="s">
        <v>1078</v>
      </c>
      <c r="I5" s="9">
        <v>42882</v>
      </c>
      <c r="J5" s="12" t="s">
        <v>52</v>
      </c>
      <c r="K5" s="12"/>
      <c r="M5" t="s">
        <v>14</v>
      </c>
      <c r="N5">
        <f>SUMIFS(E:E,G:G,"FLU")</f>
        <v>0</v>
      </c>
    </row>
    <row r="6" spans="1:14" ht="41.25" customHeight="1">
      <c r="A6" s="7">
        <v>3</v>
      </c>
      <c r="B6" s="12" t="s">
        <v>47</v>
      </c>
      <c r="C6" s="7" t="s">
        <v>1371</v>
      </c>
      <c r="D6" s="8" t="s">
        <v>1372</v>
      </c>
      <c r="E6" s="7">
        <v>2</v>
      </c>
      <c r="F6" s="7">
        <v>1</v>
      </c>
      <c r="G6" s="7" t="s">
        <v>50</v>
      </c>
      <c r="H6" s="186" t="s">
        <v>1078</v>
      </c>
      <c r="I6" s="14">
        <v>42882</v>
      </c>
      <c r="J6" s="7" t="s">
        <v>52</v>
      </c>
      <c r="K6" s="32"/>
      <c r="M6" t="s">
        <v>15</v>
      </c>
      <c r="N6">
        <f>SUMIFS(E:E,G:G,"JCC")</f>
        <v>55</v>
      </c>
    </row>
    <row r="7" spans="1:14" ht="41.25" customHeight="1">
      <c r="A7" s="7">
        <v>4</v>
      </c>
      <c r="B7" s="12" t="s">
        <v>47</v>
      </c>
      <c r="C7" s="7" t="s">
        <v>1373</v>
      </c>
      <c r="D7" s="8" t="s">
        <v>1374</v>
      </c>
      <c r="E7" s="7">
        <v>4</v>
      </c>
      <c r="F7" s="7">
        <v>1</v>
      </c>
      <c r="G7" s="12" t="s">
        <v>50</v>
      </c>
      <c r="H7" s="147" t="s">
        <v>1078</v>
      </c>
      <c r="I7" s="9">
        <v>42882</v>
      </c>
      <c r="J7" s="12" t="s">
        <v>52</v>
      </c>
      <c r="K7" s="12"/>
      <c r="M7" t="s">
        <v>16</v>
      </c>
      <c r="N7">
        <f>SUMIFS(E:E,G:G,"EDI")</f>
        <v>0</v>
      </c>
    </row>
    <row r="8" spans="1:14" ht="41.25" customHeight="1">
      <c r="A8" s="7">
        <v>5</v>
      </c>
      <c r="B8" s="7" t="s">
        <v>55</v>
      </c>
      <c r="C8" s="7" t="s">
        <v>1375</v>
      </c>
      <c r="D8" s="8" t="s">
        <v>1376</v>
      </c>
      <c r="E8" s="7">
        <v>2</v>
      </c>
      <c r="F8" s="7">
        <v>1</v>
      </c>
      <c r="G8" s="7" t="s">
        <v>50</v>
      </c>
      <c r="H8" s="147" t="s">
        <v>1078</v>
      </c>
      <c r="I8" s="9">
        <v>42882</v>
      </c>
      <c r="J8" s="7" t="s">
        <v>1377</v>
      </c>
      <c r="K8" s="7"/>
      <c r="M8" t="s">
        <v>17</v>
      </c>
      <c r="N8">
        <f>SUMIFS(E:E,G:G,"par")</f>
        <v>0</v>
      </c>
    </row>
    <row r="9" spans="1:14" ht="41.25" customHeight="1">
      <c r="A9" s="7">
        <v>6</v>
      </c>
      <c r="B9" s="7" t="s">
        <v>55</v>
      </c>
      <c r="C9" s="7" t="s">
        <v>1378</v>
      </c>
      <c r="D9" s="8" t="s">
        <v>1379</v>
      </c>
      <c r="E9" s="7">
        <v>3</v>
      </c>
      <c r="F9" s="7">
        <v>1</v>
      </c>
      <c r="G9" s="7" t="s">
        <v>50</v>
      </c>
      <c r="H9" s="147" t="s">
        <v>1078</v>
      </c>
      <c r="I9" s="9">
        <v>42882</v>
      </c>
      <c r="J9" s="9" t="s">
        <v>1380</v>
      </c>
      <c r="K9" s="7"/>
      <c r="M9" t="s">
        <v>18</v>
      </c>
      <c r="N9">
        <f>SUMIFS(E:E,G:G,"phi")</f>
        <v>0</v>
      </c>
    </row>
    <row r="10" spans="1:14" ht="41.25" customHeight="1">
      <c r="A10" s="7">
        <v>7</v>
      </c>
      <c r="B10" s="7" t="s">
        <v>47</v>
      </c>
      <c r="C10" s="12" t="s">
        <v>1381</v>
      </c>
      <c r="D10" s="13" t="s">
        <v>1382</v>
      </c>
      <c r="E10" s="12">
        <v>2</v>
      </c>
      <c r="F10" s="12">
        <v>1</v>
      </c>
      <c r="G10" s="12" t="s">
        <v>50</v>
      </c>
      <c r="H10" s="147" t="s">
        <v>1078</v>
      </c>
      <c r="I10" s="9">
        <v>42882</v>
      </c>
      <c r="J10" s="12" t="s">
        <v>52</v>
      </c>
      <c r="K10" s="12"/>
      <c r="M10" t="s">
        <v>19</v>
      </c>
      <c r="N10">
        <f>SUMIFS(E:E,G:G,"BRK")</f>
        <v>0</v>
      </c>
    </row>
    <row r="11" spans="1:14" ht="41.25" customHeight="1">
      <c r="A11" s="7">
        <v>8</v>
      </c>
      <c r="B11" s="12" t="s">
        <v>1383</v>
      </c>
      <c r="C11" s="12" t="s">
        <v>1384</v>
      </c>
      <c r="D11" s="13" t="s">
        <v>1385</v>
      </c>
      <c r="E11" s="12">
        <v>6</v>
      </c>
      <c r="F11" s="12">
        <v>2</v>
      </c>
      <c r="G11" s="12" t="s">
        <v>50</v>
      </c>
      <c r="H11" s="147" t="s">
        <v>1078</v>
      </c>
      <c r="I11" s="14">
        <v>42882</v>
      </c>
      <c r="J11" s="12" t="s">
        <v>1386</v>
      </c>
      <c r="K11" s="12" t="s">
        <v>1387</v>
      </c>
      <c r="M11" s="16" t="s">
        <v>20</v>
      </c>
      <c r="N11" s="16">
        <f>SUMIFS(E:E,G:G,"SPC")</f>
        <v>0</v>
      </c>
    </row>
    <row r="12" spans="1:14" ht="41.25" customHeight="1">
      <c r="A12" s="7">
        <v>9</v>
      </c>
      <c r="B12" s="12" t="s">
        <v>47</v>
      </c>
      <c r="C12" s="7" t="s">
        <v>1388</v>
      </c>
      <c r="D12" s="8" t="s">
        <v>1389</v>
      </c>
      <c r="E12" s="7">
        <v>3</v>
      </c>
      <c r="F12" s="7">
        <v>1</v>
      </c>
      <c r="G12" s="7" t="s">
        <v>50</v>
      </c>
      <c r="H12" s="147" t="s">
        <v>1078</v>
      </c>
      <c r="I12" s="9">
        <v>42882</v>
      </c>
      <c r="J12" s="7" t="s">
        <v>52</v>
      </c>
      <c r="K12" s="7"/>
      <c r="M12" s="17" t="s">
        <v>21</v>
      </c>
      <c r="N12" s="17">
        <f>SUMIFS(E:E,G:G,"H")</f>
        <v>0</v>
      </c>
    </row>
    <row r="13" spans="1:14" ht="41.25" customHeight="1">
      <c r="A13" s="7">
        <v>10</v>
      </c>
      <c r="B13" s="12" t="s">
        <v>55</v>
      </c>
      <c r="C13" s="131" t="s">
        <v>1390</v>
      </c>
      <c r="D13" s="8" t="s">
        <v>1391</v>
      </c>
      <c r="E13" s="7">
        <v>2</v>
      </c>
      <c r="F13" s="7">
        <v>1</v>
      </c>
      <c r="G13" s="7" t="s">
        <v>50</v>
      </c>
      <c r="H13" s="147" t="s">
        <v>1078</v>
      </c>
      <c r="I13" s="9">
        <v>42882</v>
      </c>
      <c r="J13" s="7" t="s">
        <v>1392</v>
      </c>
      <c r="K13" s="7"/>
      <c r="M13" s="17"/>
      <c r="N13" s="17"/>
    </row>
    <row r="14" spans="1:14" ht="41.25" customHeight="1">
      <c r="A14" s="7">
        <v>11</v>
      </c>
      <c r="B14" s="12" t="s">
        <v>47</v>
      </c>
      <c r="C14" s="7" t="s">
        <v>1393</v>
      </c>
      <c r="D14" s="8" t="s">
        <v>1394</v>
      </c>
      <c r="E14" s="7">
        <v>6</v>
      </c>
      <c r="F14" s="7">
        <v>2</v>
      </c>
      <c r="G14" s="7" t="s">
        <v>50</v>
      </c>
      <c r="H14" s="147" t="s">
        <v>1078</v>
      </c>
      <c r="I14" s="9">
        <v>42882</v>
      </c>
      <c r="J14" s="7" t="s">
        <v>52</v>
      </c>
      <c r="K14" s="7"/>
      <c r="M14" s="19" t="s">
        <v>22</v>
      </c>
      <c r="N14" s="19">
        <f>SUM(M4:N12)</f>
        <v>55</v>
      </c>
    </row>
    <row r="15" spans="1:14" ht="41.25" customHeight="1">
      <c r="A15" s="7">
        <v>12</v>
      </c>
      <c r="B15" s="12" t="s">
        <v>55</v>
      </c>
      <c r="C15" s="7" t="s">
        <v>1395</v>
      </c>
      <c r="D15" s="8" t="s">
        <v>1396</v>
      </c>
      <c r="E15" s="7">
        <v>2</v>
      </c>
      <c r="F15" s="7">
        <v>1</v>
      </c>
      <c r="G15" s="7" t="s">
        <v>50</v>
      </c>
      <c r="H15" s="147" t="s">
        <v>1078</v>
      </c>
      <c r="I15" s="9">
        <v>42882</v>
      </c>
      <c r="J15" s="7" t="s">
        <v>1397</v>
      </c>
      <c r="K15" s="7"/>
    </row>
    <row r="16" spans="1:14" ht="41.25" customHeight="1">
      <c r="A16" s="7">
        <v>13</v>
      </c>
      <c r="B16" s="12" t="s">
        <v>47</v>
      </c>
      <c r="C16" s="7" t="s">
        <v>1398</v>
      </c>
      <c r="D16" s="8" t="s">
        <v>1399</v>
      </c>
      <c r="E16" s="7">
        <v>2</v>
      </c>
      <c r="F16" s="7">
        <v>1</v>
      </c>
      <c r="G16" s="7" t="s">
        <v>50</v>
      </c>
      <c r="H16" s="147" t="s">
        <v>1078</v>
      </c>
      <c r="I16" s="9">
        <v>42882</v>
      </c>
      <c r="J16" s="7" t="s">
        <v>52</v>
      </c>
      <c r="K16" s="7"/>
      <c r="M16" s="20"/>
    </row>
    <row r="17" spans="1:13" ht="41.25" customHeight="1">
      <c r="A17" s="7">
        <v>14</v>
      </c>
      <c r="B17" s="7" t="s">
        <v>47</v>
      </c>
      <c r="C17" s="12" t="s">
        <v>1400</v>
      </c>
      <c r="D17" s="13" t="s">
        <v>1401</v>
      </c>
      <c r="E17" s="12">
        <v>2</v>
      </c>
      <c r="F17" s="12">
        <v>1</v>
      </c>
      <c r="G17" s="12" t="s">
        <v>50</v>
      </c>
      <c r="H17" s="147" t="s">
        <v>1078</v>
      </c>
      <c r="I17" s="9">
        <v>42882</v>
      </c>
      <c r="J17" s="12" t="s">
        <v>52</v>
      </c>
      <c r="K17" s="7"/>
      <c r="M17" s="20"/>
    </row>
    <row r="18" spans="1:13" ht="41.25" customHeight="1">
      <c r="A18" s="7">
        <v>15</v>
      </c>
      <c r="B18" s="7" t="s">
        <v>47</v>
      </c>
      <c r="C18" s="7" t="s">
        <v>1402</v>
      </c>
      <c r="D18" s="7">
        <v>5512637000</v>
      </c>
      <c r="E18" s="7">
        <v>3</v>
      </c>
      <c r="F18" s="7">
        <v>1</v>
      </c>
      <c r="G18" s="7" t="s">
        <v>50</v>
      </c>
      <c r="H18" s="147" t="s">
        <v>1078</v>
      </c>
      <c r="I18" s="9">
        <v>42882</v>
      </c>
      <c r="J18" s="12" t="s">
        <v>52</v>
      </c>
      <c r="K18" s="7"/>
      <c r="M18" s="20"/>
    </row>
    <row r="19" spans="1:13" ht="41.25" customHeight="1">
      <c r="A19" s="7">
        <v>16</v>
      </c>
      <c r="B19" s="7" t="s">
        <v>47</v>
      </c>
      <c r="C19" s="7" t="s">
        <v>1403</v>
      </c>
      <c r="D19" s="8" t="s">
        <v>1404</v>
      </c>
      <c r="E19" s="7">
        <v>3</v>
      </c>
      <c r="F19" s="7">
        <v>1</v>
      </c>
      <c r="G19" s="7" t="s">
        <v>50</v>
      </c>
      <c r="H19" s="147" t="s">
        <v>1078</v>
      </c>
      <c r="I19" s="9">
        <v>42882</v>
      </c>
      <c r="J19" s="12" t="s">
        <v>52</v>
      </c>
      <c r="K19" s="12"/>
      <c r="M19" s="20"/>
    </row>
    <row r="20" spans="1:13" ht="41.25" customHeight="1">
      <c r="A20" s="7">
        <v>17</v>
      </c>
      <c r="B20" s="7" t="s">
        <v>47</v>
      </c>
      <c r="C20" s="131" t="s">
        <v>1405</v>
      </c>
      <c r="D20" s="8" t="s">
        <v>1406</v>
      </c>
      <c r="E20" s="7">
        <v>2</v>
      </c>
      <c r="F20" s="7">
        <v>1</v>
      </c>
      <c r="G20" s="7" t="s">
        <v>50</v>
      </c>
      <c r="H20" s="147" t="s">
        <v>1078</v>
      </c>
      <c r="I20" s="9">
        <v>42882</v>
      </c>
      <c r="J20" s="12" t="s">
        <v>52</v>
      </c>
      <c r="K20" s="12"/>
      <c r="M20" s="20"/>
    </row>
    <row r="21" spans="1:13" ht="41.25" customHeight="1">
      <c r="A21" s="7">
        <v>18</v>
      </c>
      <c r="B21" s="21" t="s">
        <v>55</v>
      </c>
      <c r="C21" s="187" t="s">
        <v>1407</v>
      </c>
      <c r="D21" s="12">
        <v>16094235855</v>
      </c>
      <c r="E21" s="12">
        <v>2</v>
      </c>
      <c r="F21" s="12">
        <v>1</v>
      </c>
      <c r="G21" s="21" t="s">
        <v>50</v>
      </c>
      <c r="H21" s="147" t="s">
        <v>1078</v>
      </c>
      <c r="I21" s="9">
        <v>42882</v>
      </c>
      <c r="J21" s="21" t="s">
        <v>1408</v>
      </c>
      <c r="K21" s="7"/>
      <c r="M21" s="20"/>
    </row>
    <row r="22" spans="1:13" ht="41.25" customHeight="1">
      <c r="A22" s="7"/>
      <c r="B22" s="7"/>
      <c r="C22" s="7"/>
      <c r="D22" s="7"/>
      <c r="E22" s="43">
        <f>SUM(E4:E21)</f>
        <v>55</v>
      </c>
      <c r="F22" s="43">
        <f>SUM(F4:F21)</f>
        <v>22</v>
      </c>
      <c r="G22" s="7"/>
      <c r="H22" s="7"/>
      <c r="I22" s="9"/>
      <c r="J22" s="7"/>
      <c r="K22" s="7"/>
      <c r="M22" s="20"/>
    </row>
    <row r="23" spans="1:13" ht="41.2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1.2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1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1.2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1.2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1.2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1.2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1.2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16">
      <selection activeCell="J33" sqref="J33"/>
    </customSheetView>
    <customSheetView guid="{B1F3A972-B1F1-4161-90C8-DD2B3AF80E16}" scale="80" topLeftCell="A16">
      <selection activeCell="J33" sqref="J33"/>
    </customSheetView>
    <customSheetView guid="{8CC4B7ED-BDBD-4A32-BFC7-B1BFCD76DA5B}" scale="80" topLeftCell="A16">
      <selection activeCell="J33" sqref="J33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zoomScale="80" zoomScaleNormal="80" zoomScalePageLayoutView="80" workbookViewId="0">
      <selection activeCell="K25" sqref="K25"/>
    </sheetView>
  </sheetViews>
  <sheetFormatPr baseColWidth="10" defaultColWidth="8.83203125" defaultRowHeight="34.5" customHeight="1" x14ac:dyDescent="0"/>
  <cols>
    <col min="1" max="1" width="14.83203125" customWidth="1"/>
    <col min="2" max="2" width="29.1640625" customWidth="1"/>
    <col min="3" max="3" width="39.83203125" customWidth="1"/>
    <col min="4" max="4" width="33.83203125" customWidth="1"/>
    <col min="5" max="5" width="11.5" customWidth="1"/>
    <col min="6" max="6" width="11.6640625" customWidth="1"/>
    <col min="7" max="7" width="15.1640625" customWidth="1"/>
    <col min="8" max="8" width="25.6640625" customWidth="1"/>
    <col min="9" max="9" width="16" customWidth="1"/>
    <col min="10" max="10" width="15.1640625" customWidth="1"/>
    <col min="11" max="11" width="54.33203125" customWidth="1"/>
    <col min="13" max="13" width="18.1640625" customWidth="1"/>
  </cols>
  <sheetData>
    <row r="1" spans="1:14" ht="34.5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34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4.5" customHeight="1">
      <c r="A3" s="179"/>
      <c r="B3" s="180" t="s">
        <v>1479</v>
      </c>
      <c r="C3" s="179"/>
      <c r="D3" s="181"/>
      <c r="E3" s="179"/>
      <c r="F3" s="179"/>
      <c r="G3" s="179"/>
      <c r="H3" s="182"/>
      <c r="I3" s="183"/>
      <c r="J3" s="179"/>
      <c r="K3" s="192" t="s">
        <v>1480</v>
      </c>
      <c r="M3" s="10" t="s">
        <v>12</v>
      </c>
      <c r="N3" s="10">
        <f>N2-N14</f>
        <v>11</v>
      </c>
    </row>
    <row r="4" spans="1:14" ht="34.5" customHeight="1">
      <c r="A4" s="11">
        <v>1</v>
      </c>
      <c r="B4" s="7" t="s">
        <v>47</v>
      </c>
      <c r="C4" s="7" t="s">
        <v>1481</v>
      </c>
      <c r="D4" s="7" t="s">
        <v>1482</v>
      </c>
      <c r="E4" s="7">
        <v>2</v>
      </c>
      <c r="F4" s="7">
        <v>1</v>
      </c>
      <c r="G4" s="7" t="s">
        <v>85</v>
      </c>
      <c r="H4" s="189" t="s">
        <v>1078</v>
      </c>
      <c r="I4" s="9">
        <v>42882</v>
      </c>
      <c r="J4" s="7" t="s">
        <v>52</v>
      </c>
      <c r="K4" s="7"/>
      <c r="M4" t="s">
        <v>13</v>
      </c>
      <c r="N4">
        <f>SUMIFS(E:E,G:G,"CTT")</f>
        <v>0</v>
      </c>
    </row>
    <row r="5" spans="1:14" ht="34.5" customHeight="1">
      <c r="A5" s="12">
        <v>2</v>
      </c>
      <c r="B5" s="7" t="s">
        <v>262</v>
      </c>
      <c r="C5" s="7" t="s">
        <v>1483</v>
      </c>
      <c r="D5" s="7">
        <v>16092738457</v>
      </c>
      <c r="E5" s="7">
        <v>4</v>
      </c>
      <c r="F5" s="7">
        <v>1</v>
      </c>
      <c r="G5" s="7" t="s">
        <v>85</v>
      </c>
      <c r="H5" s="189" t="s">
        <v>1078</v>
      </c>
      <c r="I5" s="9">
        <v>42882</v>
      </c>
      <c r="J5" s="7" t="s">
        <v>1484</v>
      </c>
      <c r="K5" s="7"/>
      <c r="M5" t="s">
        <v>14</v>
      </c>
      <c r="N5">
        <f>SUMIFS(E:E,G:G,"FLU")</f>
        <v>0</v>
      </c>
    </row>
    <row r="6" spans="1:14" ht="34.5" customHeight="1">
      <c r="A6" s="11">
        <v>3</v>
      </c>
      <c r="B6" s="7" t="s">
        <v>55</v>
      </c>
      <c r="C6" s="7" t="s">
        <v>1485</v>
      </c>
      <c r="D6" s="7">
        <v>17326407860</v>
      </c>
      <c r="E6" s="7">
        <v>1</v>
      </c>
      <c r="F6" s="7">
        <v>1</v>
      </c>
      <c r="G6" s="7" t="s">
        <v>85</v>
      </c>
      <c r="H6" s="189" t="s">
        <v>1078</v>
      </c>
      <c r="I6" s="9">
        <v>42882</v>
      </c>
      <c r="J6" s="7" t="s">
        <v>1486</v>
      </c>
      <c r="K6" s="7"/>
      <c r="M6" t="s">
        <v>15</v>
      </c>
      <c r="N6">
        <f>SUMIFS(E:E,G:G,"JCC")</f>
        <v>12</v>
      </c>
    </row>
    <row r="7" spans="1:14" ht="34.5" customHeight="1">
      <c r="A7" s="12">
        <v>4</v>
      </c>
      <c r="B7" s="7" t="s">
        <v>55</v>
      </c>
      <c r="C7" s="7" t="s">
        <v>1487</v>
      </c>
      <c r="D7" s="7">
        <v>16097758035</v>
      </c>
      <c r="E7" s="7">
        <v>3</v>
      </c>
      <c r="F7" s="7">
        <v>1</v>
      </c>
      <c r="G7" s="7" t="s">
        <v>85</v>
      </c>
      <c r="H7" s="189" t="s">
        <v>1078</v>
      </c>
      <c r="I7" s="9">
        <v>42882</v>
      </c>
      <c r="J7" s="7" t="s">
        <v>1488</v>
      </c>
      <c r="K7" s="7"/>
      <c r="M7" t="s">
        <v>16</v>
      </c>
      <c r="N7">
        <f>SUMIFS(E:E,G:G,"EDI")</f>
        <v>32</v>
      </c>
    </row>
    <row r="8" spans="1:14" ht="34.5" customHeight="1">
      <c r="A8" s="11">
        <v>5</v>
      </c>
      <c r="B8" s="7" t="s">
        <v>47</v>
      </c>
      <c r="C8" s="7" t="s">
        <v>1489</v>
      </c>
      <c r="D8" s="8" t="s">
        <v>1490</v>
      </c>
      <c r="E8" s="7">
        <v>1</v>
      </c>
      <c r="F8" s="7">
        <v>1</v>
      </c>
      <c r="G8" s="21" t="s">
        <v>85</v>
      </c>
      <c r="H8" s="188" t="s">
        <v>1078</v>
      </c>
      <c r="I8" s="14">
        <v>42882</v>
      </c>
      <c r="J8" s="7" t="s">
        <v>52</v>
      </c>
      <c r="K8" s="32"/>
      <c r="M8" t="s">
        <v>17</v>
      </c>
      <c r="N8">
        <f>SUMIFS(E:E,G:G,"par")</f>
        <v>0</v>
      </c>
    </row>
    <row r="9" spans="1:14" ht="34.5" customHeight="1">
      <c r="A9" s="12">
        <v>6</v>
      </c>
      <c r="B9" s="7" t="s">
        <v>131</v>
      </c>
      <c r="C9" s="7">
        <v>3023</v>
      </c>
      <c r="D9" s="8" t="s">
        <v>1491</v>
      </c>
      <c r="E9" s="7">
        <v>4</v>
      </c>
      <c r="F9" s="7">
        <v>2</v>
      </c>
      <c r="G9" s="7" t="s">
        <v>85</v>
      </c>
      <c r="H9" s="147" t="s">
        <v>1078</v>
      </c>
      <c r="I9" s="9">
        <v>42882</v>
      </c>
      <c r="J9" s="7" t="s">
        <v>1492</v>
      </c>
      <c r="K9" s="7"/>
      <c r="M9" t="s">
        <v>18</v>
      </c>
      <c r="N9">
        <f>SUMIFS(E:E,G:G,"phi")</f>
        <v>0</v>
      </c>
    </row>
    <row r="10" spans="1:14" ht="34.5" customHeight="1">
      <c r="A10" s="11">
        <v>7</v>
      </c>
      <c r="B10" s="7" t="s">
        <v>47</v>
      </c>
      <c r="C10" s="7" t="s">
        <v>1493</v>
      </c>
      <c r="D10" s="8" t="s">
        <v>1494</v>
      </c>
      <c r="E10" s="7">
        <v>3</v>
      </c>
      <c r="F10" s="7">
        <v>1</v>
      </c>
      <c r="G10" s="7" t="s">
        <v>85</v>
      </c>
      <c r="H10" s="147" t="s">
        <v>1078</v>
      </c>
      <c r="I10" s="9">
        <v>42882</v>
      </c>
      <c r="J10" s="7" t="s">
        <v>52</v>
      </c>
      <c r="K10" s="7"/>
      <c r="M10" t="s">
        <v>19</v>
      </c>
      <c r="N10">
        <f>SUMIFS(E:E,G:G,"BRK")</f>
        <v>0</v>
      </c>
    </row>
    <row r="11" spans="1:14" ht="34.5" customHeight="1">
      <c r="A11" s="12">
        <v>8</v>
      </c>
      <c r="B11" s="7" t="s">
        <v>47</v>
      </c>
      <c r="C11" s="7" t="s">
        <v>1495</v>
      </c>
      <c r="D11" s="8" t="s">
        <v>1496</v>
      </c>
      <c r="E11" s="7">
        <v>2</v>
      </c>
      <c r="F11" s="7">
        <v>1</v>
      </c>
      <c r="G11" s="7" t="s">
        <v>85</v>
      </c>
      <c r="H11" s="147" t="s">
        <v>1078</v>
      </c>
      <c r="I11" s="9">
        <v>42882</v>
      </c>
      <c r="J11" s="18" t="s">
        <v>52</v>
      </c>
      <c r="K11" s="12"/>
      <c r="M11" s="16" t="s">
        <v>20</v>
      </c>
      <c r="N11" s="16">
        <f>SUMIFS(E:E,G:G,"SPC")</f>
        <v>0</v>
      </c>
    </row>
    <row r="12" spans="1:14" ht="34.5" customHeight="1">
      <c r="A12" s="11">
        <v>9</v>
      </c>
      <c r="B12" s="7" t="s">
        <v>55</v>
      </c>
      <c r="C12" s="7" t="s">
        <v>1497</v>
      </c>
      <c r="D12" s="8" t="s">
        <v>1498</v>
      </c>
      <c r="E12" s="7">
        <v>2</v>
      </c>
      <c r="F12" s="7">
        <v>1</v>
      </c>
      <c r="G12" s="7" t="s">
        <v>85</v>
      </c>
      <c r="H12" s="147" t="s">
        <v>1078</v>
      </c>
      <c r="I12" s="9">
        <v>42882</v>
      </c>
      <c r="J12" s="18" t="s">
        <v>1499</v>
      </c>
      <c r="K12" s="7"/>
      <c r="M12" s="17" t="s">
        <v>21</v>
      </c>
      <c r="N12" s="17">
        <f>SUMIFS(E:E,G:G,"H")</f>
        <v>0</v>
      </c>
    </row>
    <row r="13" spans="1:14" ht="34.5" customHeight="1">
      <c r="A13" s="12">
        <v>10</v>
      </c>
      <c r="B13" s="7" t="s">
        <v>55</v>
      </c>
      <c r="C13" s="7" t="s">
        <v>1500</v>
      </c>
      <c r="D13" s="7">
        <v>16464965734</v>
      </c>
      <c r="E13" s="7">
        <v>2</v>
      </c>
      <c r="F13" s="7">
        <v>1</v>
      </c>
      <c r="G13" s="7" t="s">
        <v>85</v>
      </c>
      <c r="H13" s="147" t="s">
        <v>1078</v>
      </c>
      <c r="I13" s="9">
        <v>42882</v>
      </c>
      <c r="J13" s="7" t="s">
        <v>1501</v>
      </c>
      <c r="K13" s="7"/>
      <c r="M13" s="17"/>
      <c r="N13" s="17"/>
    </row>
    <row r="14" spans="1:14" ht="34.5" customHeight="1">
      <c r="A14" s="11">
        <v>11</v>
      </c>
      <c r="B14" s="7" t="s">
        <v>47</v>
      </c>
      <c r="C14" s="7" t="s">
        <v>1502</v>
      </c>
      <c r="D14" s="7" t="s">
        <v>1503</v>
      </c>
      <c r="E14" s="7">
        <v>8</v>
      </c>
      <c r="F14" s="7">
        <v>2</v>
      </c>
      <c r="G14" s="7" t="s">
        <v>85</v>
      </c>
      <c r="H14" s="147" t="s">
        <v>1078</v>
      </c>
      <c r="I14" s="9">
        <v>42882</v>
      </c>
      <c r="J14" s="7" t="s">
        <v>52</v>
      </c>
      <c r="K14" s="7"/>
      <c r="M14" s="19" t="s">
        <v>22</v>
      </c>
      <c r="N14" s="19">
        <f>SUM(M4:N12)</f>
        <v>44</v>
      </c>
    </row>
    <row r="15" spans="1:14" ht="34.5" customHeight="1">
      <c r="A15" s="12">
        <v>12</v>
      </c>
      <c r="B15" s="7" t="s">
        <v>55</v>
      </c>
      <c r="C15" s="7" t="s">
        <v>1504</v>
      </c>
      <c r="D15" s="7">
        <v>12017070688</v>
      </c>
      <c r="E15" s="7">
        <v>2</v>
      </c>
      <c r="F15" s="7">
        <v>1</v>
      </c>
      <c r="G15" s="7" t="s">
        <v>50</v>
      </c>
      <c r="H15" s="147" t="s">
        <v>1078</v>
      </c>
      <c r="I15" s="9">
        <v>42882</v>
      </c>
      <c r="J15" s="7" t="s">
        <v>1505</v>
      </c>
      <c r="K15" s="7"/>
    </row>
    <row r="16" spans="1:14" ht="34.5" customHeight="1">
      <c r="A16" s="11">
        <v>13</v>
      </c>
      <c r="B16" s="12" t="s">
        <v>1506</v>
      </c>
      <c r="C16" s="7" t="s">
        <v>1507</v>
      </c>
      <c r="D16" s="8" t="s">
        <v>1508</v>
      </c>
      <c r="E16" s="7">
        <v>1</v>
      </c>
      <c r="F16" s="7">
        <v>1</v>
      </c>
      <c r="G16" s="7" t="s">
        <v>50</v>
      </c>
      <c r="H16" s="147" t="s">
        <v>1078</v>
      </c>
      <c r="I16" s="9">
        <v>42882</v>
      </c>
      <c r="J16" s="7" t="s">
        <v>1509</v>
      </c>
      <c r="K16" s="7"/>
      <c r="M16" s="20"/>
    </row>
    <row r="17" spans="1:13" ht="34.5" customHeight="1">
      <c r="A17" s="12">
        <v>14</v>
      </c>
      <c r="B17" s="7" t="s">
        <v>47</v>
      </c>
      <c r="C17" s="7" t="s">
        <v>1510</v>
      </c>
      <c r="D17" s="7">
        <v>8482196688</v>
      </c>
      <c r="E17" s="7">
        <v>2</v>
      </c>
      <c r="F17" s="7">
        <v>1</v>
      </c>
      <c r="G17" s="7" t="s">
        <v>50</v>
      </c>
      <c r="H17" s="189" t="s">
        <v>1078</v>
      </c>
      <c r="I17" s="9">
        <v>42882</v>
      </c>
      <c r="J17" s="7" t="s">
        <v>52</v>
      </c>
      <c r="K17" s="7"/>
      <c r="M17" s="20"/>
    </row>
    <row r="18" spans="1:13" ht="34.5" customHeight="1">
      <c r="A18" s="11">
        <v>15</v>
      </c>
      <c r="B18" s="12" t="s">
        <v>47</v>
      </c>
      <c r="C18" s="7" t="s">
        <v>1511</v>
      </c>
      <c r="D18" s="8" t="s">
        <v>1512</v>
      </c>
      <c r="E18" s="7">
        <v>4</v>
      </c>
      <c r="F18" s="7">
        <v>1</v>
      </c>
      <c r="G18" s="7" t="s">
        <v>50</v>
      </c>
      <c r="H18" s="147" t="s">
        <v>1078</v>
      </c>
      <c r="I18" s="9">
        <v>42882</v>
      </c>
      <c r="J18" s="7" t="s">
        <v>52</v>
      </c>
      <c r="K18" s="7"/>
      <c r="M18" s="20"/>
    </row>
    <row r="19" spans="1:13" ht="34.5" customHeight="1">
      <c r="A19" s="12">
        <v>16</v>
      </c>
      <c r="B19" s="7" t="s">
        <v>47</v>
      </c>
      <c r="C19" s="7" t="s">
        <v>1513</v>
      </c>
      <c r="D19" s="7" t="s">
        <v>1514</v>
      </c>
      <c r="E19" s="7">
        <v>1</v>
      </c>
      <c r="F19" s="7">
        <v>1</v>
      </c>
      <c r="G19" s="7" t="s">
        <v>50</v>
      </c>
      <c r="H19" s="189" t="s">
        <v>1078</v>
      </c>
      <c r="I19" s="9">
        <v>42882</v>
      </c>
      <c r="J19" s="7" t="s">
        <v>52</v>
      </c>
      <c r="K19" s="7"/>
      <c r="M19" s="20"/>
    </row>
    <row r="20" spans="1:13" ht="34.5" customHeight="1">
      <c r="A20" s="36">
        <v>17</v>
      </c>
      <c r="B20" s="70" t="s">
        <v>1515</v>
      </c>
      <c r="C20" s="36" t="s">
        <v>1516</v>
      </c>
      <c r="D20" s="113" t="s">
        <v>1517</v>
      </c>
      <c r="E20" s="36">
        <v>2</v>
      </c>
      <c r="F20" s="36">
        <v>1</v>
      </c>
      <c r="G20" s="36" t="s">
        <v>50</v>
      </c>
      <c r="H20" s="189" t="s">
        <v>1078</v>
      </c>
      <c r="I20" s="114">
        <v>42882</v>
      </c>
      <c r="J20" s="36" t="s">
        <v>1518</v>
      </c>
      <c r="K20" s="36"/>
      <c r="M20" s="20"/>
    </row>
    <row r="21" spans="1:13" ht="34.5" customHeight="1">
      <c r="A21" s="7"/>
      <c r="B21" s="12"/>
      <c r="C21" s="7"/>
      <c r="D21" s="8"/>
      <c r="E21" s="7"/>
      <c r="F21" s="7"/>
      <c r="G21" s="7"/>
      <c r="H21" s="36"/>
      <c r="I21" s="9"/>
      <c r="J21" s="7"/>
      <c r="K21" s="7"/>
      <c r="M21" s="20"/>
    </row>
    <row r="22" spans="1:13" ht="34.5" customHeight="1">
      <c r="A22" s="7"/>
      <c r="B22" s="7"/>
      <c r="C22" s="7"/>
      <c r="D22" s="8"/>
      <c r="E22" s="7"/>
      <c r="F22" s="7"/>
      <c r="G22" s="7"/>
      <c r="H22" s="36"/>
      <c r="I22" s="9"/>
      <c r="J22" s="7"/>
      <c r="K22" s="7"/>
      <c r="M22" s="20"/>
    </row>
    <row r="23" spans="1:13" ht="34.5" customHeight="1">
      <c r="A23" s="7"/>
      <c r="B23" s="7"/>
      <c r="C23" s="7"/>
      <c r="D23" s="8"/>
      <c r="E23" s="7"/>
      <c r="F23" s="7"/>
      <c r="G23" s="7"/>
      <c r="H23" s="36"/>
      <c r="I23" s="9"/>
      <c r="J23" s="7"/>
      <c r="K23" s="7"/>
      <c r="M23" s="20"/>
    </row>
    <row r="24" spans="1:13" ht="34.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4.5" customHeight="1">
      <c r="A25" s="11"/>
      <c r="B25" s="12"/>
      <c r="C25" s="12"/>
      <c r="D25" s="13"/>
      <c r="E25" s="12"/>
      <c r="F25" s="12"/>
      <c r="G25" s="12"/>
      <c r="H25" s="12"/>
      <c r="I25" s="14"/>
      <c r="J25" s="14"/>
      <c r="K25" s="11"/>
      <c r="M25" s="20"/>
    </row>
    <row r="26" spans="1:13" ht="34.5" customHeight="1">
      <c r="A26" s="11"/>
      <c r="B26" s="12"/>
      <c r="C26" s="12"/>
      <c r="D26" s="13"/>
      <c r="E26" s="35">
        <f>SUM(E4:E25)</f>
        <v>44</v>
      </c>
      <c r="F26" s="35">
        <f>SUM(F4:F25)</f>
        <v>19</v>
      </c>
      <c r="G26" s="11"/>
      <c r="H26" s="12"/>
      <c r="I26" s="12"/>
      <c r="J26" s="12"/>
      <c r="K26" s="11"/>
      <c r="M26" s="20"/>
    </row>
    <row r="27" spans="1:13" ht="34.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4.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4.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4.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  <row r="31" spans="1:13" ht="34.5" customHeight="1">
      <c r="A31" s="11"/>
      <c r="B31" s="12"/>
      <c r="C31" s="12"/>
      <c r="D31" s="13"/>
      <c r="E31" s="12"/>
      <c r="F31" s="12"/>
      <c r="G31" s="11"/>
      <c r="H31" s="12"/>
      <c r="I31" s="12"/>
      <c r="J31" s="12"/>
      <c r="K31" s="11"/>
    </row>
  </sheetData>
  <customSheetViews>
    <customSheetView guid="{23EF6D9B-A14E-2740-8D04-8096A56BF976}" scale="80" topLeftCell="A7">
      <selection activeCell="K25" sqref="K25"/>
    </customSheetView>
    <customSheetView guid="{B1F3A972-B1F1-4161-90C8-DD2B3AF80E16}" scale="80" topLeftCell="A7">
      <selection activeCell="K25" sqref="K25"/>
    </customSheetView>
    <customSheetView guid="{8CC4B7ED-BDBD-4A32-BFC7-B1BFCD76DA5B}" scale="80" topLeftCell="A7">
      <selection activeCell="K25" sqref="K25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7" zoomScale="80" zoomScaleNormal="80" zoomScalePageLayoutView="80" workbookViewId="0">
      <selection activeCell="I23" sqref="I23"/>
    </sheetView>
  </sheetViews>
  <sheetFormatPr baseColWidth="10" defaultColWidth="8.83203125" defaultRowHeight="42" customHeight="1" x14ac:dyDescent="0"/>
  <cols>
    <col min="1" max="1" width="14.83203125" customWidth="1"/>
    <col min="2" max="2" width="27.6640625" customWidth="1"/>
    <col min="3" max="3" width="34.83203125" customWidth="1"/>
    <col min="4" max="4" width="39.33203125" customWidth="1"/>
    <col min="5" max="5" width="11.5" customWidth="1"/>
    <col min="6" max="6" width="11.6640625" customWidth="1"/>
    <col min="7" max="7" width="15.1640625" customWidth="1"/>
    <col min="8" max="8" width="31.832031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42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42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2" customHeight="1">
      <c r="A3" s="179"/>
      <c r="B3" s="180" t="s">
        <v>1409</v>
      </c>
      <c r="C3" s="179"/>
      <c r="D3" s="181"/>
      <c r="E3" s="179"/>
      <c r="F3" s="179"/>
      <c r="G3" s="179"/>
      <c r="H3" s="182"/>
      <c r="I3" s="183"/>
      <c r="J3" s="179"/>
      <c r="K3" s="179" t="s">
        <v>1410</v>
      </c>
      <c r="M3" s="10" t="s">
        <v>12</v>
      </c>
      <c r="N3" s="10">
        <f>N2-N14</f>
        <v>14</v>
      </c>
    </row>
    <row r="4" spans="1:14" ht="42" customHeight="1">
      <c r="A4" s="7">
        <v>1</v>
      </c>
      <c r="B4" s="7" t="s">
        <v>47</v>
      </c>
      <c r="C4" s="7" t="s">
        <v>1411</v>
      </c>
      <c r="D4" s="8" t="s">
        <v>1412</v>
      </c>
      <c r="E4" s="7">
        <v>3</v>
      </c>
      <c r="F4" s="7">
        <v>1</v>
      </c>
      <c r="G4" s="7" t="s">
        <v>1009</v>
      </c>
      <c r="H4" s="147" t="s">
        <v>1078</v>
      </c>
      <c r="I4" s="9">
        <v>42882</v>
      </c>
      <c r="J4" s="12" t="s">
        <v>52</v>
      </c>
      <c r="K4" s="12"/>
      <c r="M4" t="s">
        <v>13</v>
      </c>
      <c r="N4">
        <f>SUMIFS(E:E,G:G,"CTT")</f>
        <v>29</v>
      </c>
    </row>
    <row r="5" spans="1:14" ht="42" customHeight="1">
      <c r="A5" s="7">
        <v>2</v>
      </c>
      <c r="B5" s="7" t="s">
        <v>47</v>
      </c>
      <c r="C5" s="131" t="s">
        <v>1413</v>
      </c>
      <c r="D5" s="8" t="s">
        <v>1414</v>
      </c>
      <c r="E5" s="7">
        <v>1</v>
      </c>
      <c r="F5" s="7">
        <v>1</v>
      </c>
      <c r="G5" s="12" t="s">
        <v>1009</v>
      </c>
      <c r="H5" s="147" t="s">
        <v>1078</v>
      </c>
      <c r="I5" s="9">
        <v>42882</v>
      </c>
      <c r="J5" s="12" t="s">
        <v>52</v>
      </c>
      <c r="K5" s="12"/>
      <c r="M5" t="s">
        <v>14</v>
      </c>
      <c r="N5">
        <f>SUMIFS(E:E,G:G,"FLU")</f>
        <v>0</v>
      </c>
    </row>
    <row r="6" spans="1:14" ht="42" customHeight="1">
      <c r="A6" s="7">
        <v>3</v>
      </c>
      <c r="B6" s="12" t="s">
        <v>47</v>
      </c>
      <c r="C6" s="7" t="s">
        <v>1415</v>
      </c>
      <c r="D6" s="8" t="s">
        <v>1416</v>
      </c>
      <c r="E6" s="7">
        <v>4</v>
      </c>
      <c r="F6" s="7">
        <v>1</v>
      </c>
      <c r="G6" s="7" t="s">
        <v>1009</v>
      </c>
      <c r="H6" s="147" t="s">
        <v>1078</v>
      </c>
      <c r="I6" s="9">
        <v>42882</v>
      </c>
      <c r="J6" s="7" t="s">
        <v>52</v>
      </c>
      <c r="K6" s="7" t="s">
        <v>1417</v>
      </c>
      <c r="M6" t="s">
        <v>15</v>
      </c>
      <c r="N6">
        <f>SUMIFS(E:E,G:G,"JCC")</f>
        <v>0</v>
      </c>
    </row>
    <row r="7" spans="1:14" ht="42" customHeight="1">
      <c r="A7" s="7">
        <v>4</v>
      </c>
      <c r="B7" s="12" t="s">
        <v>55</v>
      </c>
      <c r="C7" s="12" t="s">
        <v>1418</v>
      </c>
      <c r="D7" s="13" t="s">
        <v>1419</v>
      </c>
      <c r="E7" s="12">
        <v>3</v>
      </c>
      <c r="F7" s="12">
        <v>1</v>
      </c>
      <c r="G7" s="12" t="s">
        <v>97</v>
      </c>
      <c r="H7" s="147" t="s">
        <v>1078</v>
      </c>
      <c r="I7" s="9">
        <v>42882</v>
      </c>
      <c r="J7" s="7" t="s">
        <v>1420</v>
      </c>
      <c r="K7" s="7" t="s">
        <v>1421</v>
      </c>
      <c r="M7" t="s">
        <v>16</v>
      </c>
      <c r="N7">
        <f>SUMIFS(E:E,G:G,"EDI")</f>
        <v>0</v>
      </c>
    </row>
    <row r="8" spans="1:14" ht="42" customHeight="1">
      <c r="A8" s="7">
        <v>5</v>
      </c>
      <c r="B8" s="7" t="s">
        <v>55</v>
      </c>
      <c r="C8" s="131" t="s">
        <v>1422</v>
      </c>
      <c r="D8" s="8" t="s">
        <v>1423</v>
      </c>
      <c r="E8" s="7">
        <v>6</v>
      </c>
      <c r="F8" s="7">
        <v>2</v>
      </c>
      <c r="G8" s="7" t="s">
        <v>97</v>
      </c>
      <c r="H8" s="147" t="s">
        <v>1078</v>
      </c>
      <c r="I8" s="9">
        <v>42882</v>
      </c>
      <c r="J8" s="9" t="s">
        <v>1424</v>
      </c>
      <c r="K8" s="12" t="s">
        <v>1425</v>
      </c>
      <c r="M8" t="s">
        <v>17</v>
      </c>
      <c r="N8">
        <f>SUMIFS(E:E,G:G,"par")</f>
        <v>12</v>
      </c>
    </row>
    <row r="9" spans="1:14" ht="42" customHeight="1">
      <c r="A9" s="7">
        <v>6</v>
      </c>
      <c r="B9" s="21" t="s">
        <v>262</v>
      </c>
      <c r="C9" s="187" t="s">
        <v>1426</v>
      </c>
      <c r="D9" s="21" t="s">
        <v>1427</v>
      </c>
      <c r="E9" s="12">
        <v>1</v>
      </c>
      <c r="F9" s="12">
        <v>1</v>
      </c>
      <c r="G9" s="21" t="s">
        <v>97</v>
      </c>
      <c r="H9" s="188" t="s">
        <v>1078</v>
      </c>
      <c r="I9" s="14">
        <v>42882</v>
      </c>
      <c r="J9" s="21" t="s">
        <v>1428</v>
      </c>
      <c r="K9" s="7"/>
      <c r="M9" t="s">
        <v>18</v>
      </c>
      <c r="N9">
        <f>SUMIFS(E:E,G:G,"phi")</f>
        <v>0</v>
      </c>
    </row>
    <row r="10" spans="1:14" ht="42" customHeight="1">
      <c r="A10" s="7">
        <v>7</v>
      </c>
      <c r="B10" s="7" t="s">
        <v>131</v>
      </c>
      <c r="C10" s="7">
        <v>3018</v>
      </c>
      <c r="D10" s="7">
        <v>4844335851</v>
      </c>
      <c r="E10" s="7">
        <v>4</v>
      </c>
      <c r="F10" s="7">
        <v>2</v>
      </c>
      <c r="G10" s="7" t="s">
        <v>97</v>
      </c>
      <c r="H10" s="189" t="s">
        <v>1078</v>
      </c>
      <c r="I10" s="9">
        <v>42882</v>
      </c>
      <c r="J10" s="7" t="s">
        <v>1429</v>
      </c>
      <c r="K10" s="7" t="s">
        <v>1430</v>
      </c>
      <c r="M10" t="s">
        <v>19</v>
      </c>
      <c r="N10">
        <f>SUMIFS(E:E,G:G,"BRK")</f>
        <v>0</v>
      </c>
    </row>
    <row r="11" spans="1:14" ht="42" customHeight="1">
      <c r="A11" s="7">
        <v>8</v>
      </c>
      <c r="B11" s="7" t="s">
        <v>47</v>
      </c>
      <c r="C11" s="131" t="s">
        <v>1431</v>
      </c>
      <c r="D11" s="8" t="s">
        <v>1432</v>
      </c>
      <c r="E11" s="7">
        <v>4</v>
      </c>
      <c r="F11" s="7">
        <v>1</v>
      </c>
      <c r="G11" s="7" t="s">
        <v>1009</v>
      </c>
      <c r="H11" s="190" t="s">
        <v>1078</v>
      </c>
      <c r="I11" s="9">
        <v>42882</v>
      </c>
      <c r="J11" s="32" t="s">
        <v>52</v>
      </c>
      <c r="K11" s="7"/>
      <c r="M11" s="16" t="s">
        <v>20</v>
      </c>
      <c r="N11" s="16">
        <f>SUMIFS(E:E,G:G,"SPC")</f>
        <v>0</v>
      </c>
    </row>
    <row r="12" spans="1:14" ht="42" customHeight="1">
      <c r="A12" s="7">
        <v>9</v>
      </c>
      <c r="B12" s="7" t="s">
        <v>55</v>
      </c>
      <c r="C12" s="7" t="s">
        <v>1433</v>
      </c>
      <c r="D12" s="8" t="s">
        <v>1434</v>
      </c>
      <c r="E12" s="7">
        <v>11</v>
      </c>
      <c r="F12" s="7">
        <v>3</v>
      </c>
      <c r="G12" s="7" t="s">
        <v>97</v>
      </c>
      <c r="H12" s="147" t="s">
        <v>1078</v>
      </c>
      <c r="I12" s="9">
        <v>42882</v>
      </c>
      <c r="J12" s="12" t="s">
        <v>1435</v>
      </c>
      <c r="K12" s="7" t="s">
        <v>1436</v>
      </c>
      <c r="M12" s="17" t="s">
        <v>21</v>
      </c>
      <c r="N12" s="17">
        <f>SUMIFS(E:E,G:G,"H")</f>
        <v>0</v>
      </c>
    </row>
    <row r="13" spans="1:14" ht="42" customHeight="1">
      <c r="A13" s="7">
        <v>10</v>
      </c>
      <c r="B13" s="12" t="s">
        <v>55</v>
      </c>
      <c r="C13" s="7" t="s">
        <v>1437</v>
      </c>
      <c r="D13" s="41" t="s">
        <v>1438</v>
      </c>
      <c r="E13" s="7">
        <v>2</v>
      </c>
      <c r="F13" s="7">
        <v>1</v>
      </c>
      <c r="G13" s="7" t="s">
        <v>97</v>
      </c>
      <c r="H13" s="186" t="s">
        <v>1078</v>
      </c>
      <c r="I13" s="14">
        <v>42882</v>
      </c>
      <c r="J13" s="7" t="s">
        <v>1439</v>
      </c>
      <c r="K13" s="7"/>
      <c r="M13" s="17"/>
      <c r="N13" s="17"/>
    </row>
    <row r="14" spans="1:14" ht="42" customHeight="1">
      <c r="A14" s="7">
        <v>11</v>
      </c>
      <c r="B14" s="7" t="s">
        <v>55</v>
      </c>
      <c r="C14" s="7" t="s">
        <v>1440</v>
      </c>
      <c r="D14" s="8" t="s">
        <v>1441</v>
      </c>
      <c r="E14" s="7">
        <v>2</v>
      </c>
      <c r="F14" s="7">
        <v>1</v>
      </c>
      <c r="G14" s="7" t="s">
        <v>97</v>
      </c>
      <c r="H14" s="147" t="s">
        <v>1078</v>
      </c>
      <c r="I14" s="9">
        <v>42882</v>
      </c>
      <c r="J14" s="7" t="s">
        <v>1442</v>
      </c>
      <c r="K14" s="7"/>
      <c r="M14" s="19" t="s">
        <v>22</v>
      </c>
      <c r="N14" s="19">
        <f>SUM(M4:N12)</f>
        <v>41</v>
      </c>
    </row>
    <row r="15" spans="1:14" ht="42" customHeight="1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  <row r="16" spans="1:14" ht="42" customHeight="1">
      <c r="A16" s="11"/>
      <c r="B16" s="12"/>
      <c r="C16" s="12"/>
      <c r="D16" s="13"/>
      <c r="E16" s="12"/>
      <c r="F16" s="12"/>
      <c r="G16" s="12"/>
      <c r="H16" s="12"/>
      <c r="I16" s="14"/>
      <c r="J16" s="12"/>
      <c r="K16" s="11"/>
      <c r="M16" s="20"/>
    </row>
    <row r="17" spans="1:13" ht="42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1"/>
      <c r="M17" s="20"/>
    </row>
    <row r="18" spans="1:13" ht="42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42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42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42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2" customHeight="1">
      <c r="A22" s="11"/>
      <c r="B22" s="12"/>
      <c r="C22" s="12"/>
      <c r="D22" s="13"/>
      <c r="E22" s="35">
        <f>SUM(E4:E21)</f>
        <v>41</v>
      </c>
      <c r="F22" s="35">
        <f>SUM(F4:F21)</f>
        <v>15</v>
      </c>
      <c r="G22" s="12"/>
      <c r="H22" s="12"/>
      <c r="I22" s="14"/>
      <c r="J22" s="14"/>
      <c r="K22" s="11"/>
      <c r="M22" s="20"/>
    </row>
    <row r="23" spans="1:13" ht="42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2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2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2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2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2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2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2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7">
      <selection activeCell="I23" sqref="I23"/>
    </customSheetView>
    <customSheetView guid="{B1F3A972-B1F1-4161-90C8-DD2B3AF80E16}" scale="80" topLeftCell="A7">
      <selection activeCell="I23" sqref="I23"/>
    </customSheetView>
    <customSheetView guid="{8CC4B7ED-BDBD-4A32-BFC7-B1BFCD76DA5B}" scale="80" topLeftCell="A7">
      <selection activeCell="I23" sqref="I23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80" zoomScaleNormal="80" zoomScalePageLayoutView="80" workbookViewId="0">
      <selection activeCell="G11" sqref="G11"/>
    </sheetView>
  </sheetViews>
  <sheetFormatPr baseColWidth="10" defaultColWidth="8.83203125" defaultRowHeight="41.25" customHeight="1" x14ac:dyDescent="0"/>
  <cols>
    <col min="1" max="1" width="14.83203125" customWidth="1"/>
    <col min="2" max="2" width="24.6640625" customWidth="1"/>
    <col min="3" max="3" width="37.33203125" customWidth="1"/>
    <col min="4" max="4" width="40.6640625" customWidth="1"/>
    <col min="5" max="5" width="11.5" customWidth="1"/>
    <col min="6" max="6" width="11.6640625" customWidth="1"/>
    <col min="7" max="7" width="15.1640625" customWidth="1"/>
    <col min="8" max="8" width="24.33203125" customWidth="1"/>
    <col min="9" max="9" width="16" customWidth="1"/>
    <col min="10" max="10" width="15.1640625" customWidth="1"/>
    <col min="11" max="11" width="52.5" customWidth="1"/>
    <col min="13" max="13" width="18.1640625" customWidth="1"/>
  </cols>
  <sheetData>
    <row r="1" spans="1:14" ht="41.25" customHeight="1" thickBot="1">
      <c r="A1" s="602" t="s">
        <v>23</v>
      </c>
      <c r="B1" s="603"/>
      <c r="C1" s="603"/>
      <c r="D1" s="603"/>
      <c r="E1" s="603"/>
      <c r="F1" s="603"/>
      <c r="G1" s="603" t="s">
        <v>29</v>
      </c>
      <c r="H1" s="603"/>
      <c r="I1" s="603"/>
      <c r="J1" s="604"/>
      <c r="K1" s="605"/>
    </row>
    <row r="2" spans="1:14" ht="41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1.25" customHeight="1">
      <c r="A3" s="179"/>
      <c r="B3" s="179" t="s">
        <v>1443</v>
      </c>
      <c r="C3" s="179"/>
      <c r="D3" s="181"/>
      <c r="E3" s="179" t="s">
        <v>205</v>
      </c>
      <c r="F3" s="179"/>
      <c r="G3" s="179"/>
      <c r="H3" s="179"/>
      <c r="I3" s="179"/>
      <c r="J3" s="179"/>
      <c r="K3" s="179"/>
      <c r="M3" s="10" t="s">
        <v>12</v>
      </c>
      <c r="N3" s="10">
        <f>N2-N14</f>
        <v>16</v>
      </c>
    </row>
    <row r="4" spans="1:14" ht="41.25" customHeight="1">
      <c r="A4" s="7">
        <v>1</v>
      </c>
      <c r="B4" s="7" t="s">
        <v>47</v>
      </c>
      <c r="C4" s="21" t="s">
        <v>1444</v>
      </c>
      <c r="D4" s="12">
        <v>6465522940</v>
      </c>
      <c r="E4" s="12">
        <v>3</v>
      </c>
      <c r="F4" s="12">
        <v>1</v>
      </c>
      <c r="G4" s="21" t="s">
        <v>97</v>
      </c>
      <c r="H4" s="147" t="s">
        <v>1078</v>
      </c>
      <c r="I4" s="9">
        <v>42882</v>
      </c>
      <c r="J4" s="12" t="s">
        <v>52</v>
      </c>
      <c r="K4" s="21"/>
      <c r="M4" t="s">
        <v>13</v>
      </c>
      <c r="N4">
        <f>SUMIFS(E:E,G:G,"CTT")</f>
        <v>36</v>
      </c>
    </row>
    <row r="5" spans="1:14" ht="41.25" customHeight="1">
      <c r="A5" s="7">
        <v>2</v>
      </c>
      <c r="B5" s="7" t="s">
        <v>47</v>
      </c>
      <c r="C5" s="7" t="s">
        <v>1445</v>
      </c>
      <c r="D5" s="8" t="s">
        <v>1446</v>
      </c>
      <c r="E5" s="7">
        <v>2</v>
      </c>
      <c r="F5" s="7">
        <v>1</v>
      </c>
      <c r="G5" s="7" t="s">
        <v>97</v>
      </c>
      <c r="H5" s="147" t="s">
        <v>1078</v>
      </c>
      <c r="I5" s="9">
        <v>42882</v>
      </c>
      <c r="J5" s="12" t="s">
        <v>52</v>
      </c>
      <c r="K5" s="7"/>
      <c r="M5" t="s">
        <v>14</v>
      </c>
      <c r="N5">
        <f>SUMIFS(E:E,G:G,"FLU")</f>
        <v>0</v>
      </c>
    </row>
    <row r="6" spans="1:14" ht="41.25" customHeight="1">
      <c r="A6" s="7">
        <v>3</v>
      </c>
      <c r="B6" s="12" t="s">
        <v>262</v>
      </c>
      <c r="C6" s="131" t="s">
        <v>1447</v>
      </c>
      <c r="D6" s="8" t="s">
        <v>1448</v>
      </c>
      <c r="E6" s="7">
        <v>3</v>
      </c>
      <c r="F6" s="7">
        <v>1</v>
      </c>
      <c r="G6" s="7" t="s">
        <v>114</v>
      </c>
      <c r="H6" s="147" t="s">
        <v>1078</v>
      </c>
      <c r="I6" s="9">
        <v>42882</v>
      </c>
      <c r="J6" s="7" t="s">
        <v>1449</v>
      </c>
      <c r="K6" s="32"/>
      <c r="M6" t="s">
        <v>15</v>
      </c>
      <c r="N6">
        <f>SUMIFS(E:E,G:G,"JCC")</f>
        <v>0</v>
      </c>
    </row>
    <row r="7" spans="1:14" ht="41.25" customHeight="1">
      <c r="A7" s="7">
        <v>4</v>
      </c>
      <c r="B7" s="7" t="s">
        <v>55</v>
      </c>
      <c r="C7" s="7" t="s">
        <v>1450</v>
      </c>
      <c r="D7" s="7">
        <v>12037153431</v>
      </c>
      <c r="E7" s="7">
        <v>2</v>
      </c>
      <c r="F7" s="7">
        <v>1</v>
      </c>
      <c r="G7" s="7" t="s">
        <v>97</v>
      </c>
      <c r="H7" s="147" t="s">
        <v>1078</v>
      </c>
      <c r="I7" s="9">
        <v>42882</v>
      </c>
      <c r="J7" s="7" t="s">
        <v>1451</v>
      </c>
      <c r="K7" s="7"/>
      <c r="M7" t="s">
        <v>16</v>
      </c>
      <c r="N7">
        <f>SUMIFS(E:E,G:G,"EDI")</f>
        <v>0</v>
      </c>
    </row>
    <row r="8" spans="1:14" ht="41.25" customHeight="1">
      <c r="A8" s="7">
        <v>5</v>
      </c>
      <c r="B8" s="7" t="s">
        <v>55</v>
      </c>
      <c r="C8" s="7" t="s">
        <v>1452</v>
      </c>
      <c r="D8" s="7">
        <v>13473013322</v>
      </c>
      <c r="E8" s="7">
        <v>3</v>
      </c>
      <c r="F8" s="7">
        <v>1</v>
      </c>
      <c r="G8" s="7" t="s">
        <v>97</v>
      </c>
      <c r="H8" s="147" t="s">
        <v>1078</v>
      </c>
      <c r="I8" s="9">
        <v>42882</v>
      </c>
      <c r="J8" s="7" t="s">
        <v>1453</v>
      </c>
      <c r="K8" s="7"/>
      <c r="M8" t="s">
        <v>17</v>
      </c>
      <c r="N8">
        <f>SUMIFS(E:E,G:G,"par")</f>
        <v>0</v>
      </c>
    </row>
    <row r="9" spans="1:14" ht="41.25" customHeight="1">
      <c r="A9" s="7">
        <v>6</v>
      </c>
      <c r="B9" s="7" t="s">
        <v>55</v>
      </c>
      <c r="C9" s="7" t="s">
        <v>1454</v>
      </c>
      <c r="D9" s="7" t="s">
        <v>1455</v>
      </c>
      <c r="E9" s="7">
        <v>3</v>
      </c>
      <c r="F9" s="7">
        <v>1</v>
      </c>
      <c r="G9" s="7" t="s">
        <v>97</v>
      </c>
      <c r="H9" s="147" t="s">
        <v>1078</v>
      </c>
      <c r="I9" s="9">
        <v>42882</v>
      </c>
      <c r="J9" s="7" t="s">
        <v>1456</v>
      </c>
      <c r="K9" s="7"/>
      <c r="M9" t="s">
        <v>18</v>
      </c>
      <c r="N9">
        <f>SUMIFS(E:E,G:G,"phi")</f>
        <v>0</v>
      </c>
    </row>
    <row r="10" spans="1:14" ht="41.25" customHeight="1">
      <c r="A10" s="7">
        <v>7</v>
      </c>
      <c r="B10" s="7" t="s">
        <v>55</v>
      </c>
      <c r="C10" s="7" t="s">
        <v>1457</v>
      </c>
      <c r="D10" s="7">
        <v>17134443794</v>
      </c>
      <c r="E10" s="7">
        <v>2</v>
      </c>
      <c r="F10" s="7">
        <v>1</v>
      </c>
      <c r="G10" s="7" t="s">
        <v>97</v>
      </c>
      <c r="H10" s="189" t="s">
        <v>1078</v>
      </c>
      <c r="I10" s="9">
        <v>42882</v>
      </c>
      <c r="J10" s="7" t="s">
        <v>1458</v>
      </c>
      <c r="K10" s="7"/>
      <c r="M10" t="s">
        <v>19</v>
      </c>
      <c r="N10">
        <f>SUMIFS(E:E,G:G,"BRK")</f>
        <v>3</v>
      </c>
    </row>
    <row r="11" spans="1:14" ht="41.25" customHeight="1">
      <c r="A11" s="7">
        <v>8</v>
      </c>
      <c r="B11" s="7" t="s">
        <v>55</v>
      </c>
      <c r="C11" s="7" t="s">
        <v>1459</v>
      </c>
      <c r="D11" s="7">
        <v>15153465365</v>
      </c>
      <c r="E11" s="7">
        <v>2</v>
      </c>
      <c r="F11" s="7">
        <v>1</v>
      </c>
      <c r="G11" s="7" t="s">
        <v>97</v>
      </c>
      <c r="H11" s="189" t="s">
        <v>1078</v>
      </c>
      <c r="I11" s="9">
        <v>42882</v>
      </c>
      <c r="J11" s="7" t="s">
        <v>1460</v>
      </c>
      <c r="K11" s="7"/>
      <c r="M11" s="16" t="s">
        <v>20</v>
      </c>
      <c r="N11" s="16">
        <f>SUMIFS(E:E,G:G,"SPC")</f>
        <v>0</v>
      </c>
    </row>
    <row r="12" spans="1:14" ht="41.25" customHeight="1">
      <c r="A12" s="7">
        <v>9</v>
      </c>
      <c r="B12" s="7" t="s">
        <v>47</v>
      </c>
      <c r="C12" s="7" t="s">
        <v>1461</v>
      </c>
      <c r="D12" s="8" t="s">
        <v>1462</v>
      </c>
      <c r="E12" s="7">
        <v>3</v>
      </c>
      <c r="F12" s="7">
        <v>1</v>
      </c>
      <c r="G12" s="21" t="s">
        <v>97</v>
      </c>
      <c r="H12" s="188" t="s">
        <v>1078</v>
      </c>
      <c r="I12" s="14">
        <v>42882</v>
      </c>
      <c r="J12" s="7" t="s">
        <v>52</v>
      </c>
      <c r="K12" s="7"/>
      <c r="M12" s="17" t="s">
        <v>21</v>
      </c>
      <c r="N12" s="17">
        <f>SUMIFS(E:E,G:G,"H")</f>
        <v>0</v>
      </c>
    </row>
    <row r="13" spans="1:14" ht="41.25" customHeight="1">
      <c r="A13" s="7">
        <v>10</v>
      </c>
      <c r="B13" s="7" t="s">
        <v>47</v>
      </c>
      <c r="C13" s="7" t="s">
        <v>1463</v>
      </c>
      <c r="D13" s="8" t="s">
        <v>1464</v>
      </c>
      <c r="E13" s="7">
        <v>2</v>
      </c>
      <c r="F13" s="7">
        <v>1</v>
      </c>
      <c r="G13" s="21" t="s">
        <v>97</v>
      </c>
      <c r="H13" s="188" t="s">
        <v>1078</v>
      </c>
      <c r="I13" s="14">
        <v>42882</v>
      </c>
      <c r="J13" s="7" t="s">
        <v>52</v>
      </c>
      <c r="K13" s="32"/>
      <c r="M13" s="17"/>
      <c r="N13" s="17"/>
    </row>
    <row r="14" spans="1:14" ht="41.25" customHeight="1">
      <c r="A14" s="7">
        <v>11</v>
      </c>
      <c r="B14" s="7" t="s">
        <v>47</v>
      </c>
      <c r="C14" s="7" t="s">
        <v>1465</v>
      </c>
      <c r="D14" s="8" t="s">
        <v>1466</v>
      </c>
      <c r="E14" s="7">
        <v>3</v>
      </c>
      <c r="F14" s="7">
        <v>1</v>
      </c>
      <c r="G14" s="7" t="s">
        <v>97</v>
      </c>
      <c r="H14" s="147" t="s">
        <v>1078</v>
      </c>
      <c r="I14" s="9">
        <v>42882</v>
      </c>
      <c r="J14" s="12" t="s">
        <v>52</v>
      </c>
      <c r="K14" s="7"/>
      <c r="M14" s="19" t="s">
        <v>22</v>
      </c>
      <c r="N14" s="19">
        <f>SUM(M4:N12)</f>
        <v>39</v>
      </c>
    </row>
    <row r="15" spans="1:14" ht="41.25" customHeight="1">
      <c r="A15" s="7">
        <v>12</v>
      </c>
      <c r="B15" s="7" t="s">
        <v>47</v>
      </c>
      <c r="C15" s="12" t="s">
        <v>1467</v>
      </c>
      <c r="D15" s="8" t="s">
        <v>1468</v>
      </c>
      <c r="E15" s="12">
        <v>3</v>
      </c>
      <c r="F15" s="12">
        <v>1</v>
      </c>
      <c r="G15" s="12" t="s">
        <v>97</v>
      </c>
      <c r="H15" s="147" t="s">
        <v>1078</v>
      </c>
      <c r="I15" s="9">
        <v>42882</v>
      </c>
      <c r="J15" s="12" t="s">
        <v>52</v>
      </c>
      <c r="K15" s="7"/>
    </row>
    <row r="16" spans="1:14" ht="41.25" customHeight="1">
      <c r="A16" s="7">
        <v>13</v>
      </c>
      <c r="B16" s="7" t="s">
        <v>55</v>
      </c>
      <c r="C16" s="131" t="s">
        <v>1469</v>
      </c>
      <c r="D16" s="8" t="s">
        <v>1470</v>
      </c>
      <c r="E16" s="7">
        <v>1</v>
      </c>
      <c r="F16" s="7">
        <v>1</v>
      </c>
      <c r="G16" s="7" t="s">
        <v>97</v>
      </c>
      <c r="H16" s="147" t="s">
        <v>1078</v>
      </c>
      <c r="I16" s="9">
        <v>42882</v>
      </c>
      <c r="J16" s="9" t="s">
        <v>1471</v>
      </c>
      <c r="K16" s="12"/>
      <c r="M16" s="20"/>
    </row>
    <row r="17" spans="1:13" ht="41.25" customHeight="1">
      <c r="A17" s="7">
        <v>14</v>
      </c>
      <c r="B17" s="7" t="s">
        <v>47</v>
      </c>
      <c r="C17" s="7" t="s">
        <v>1472</v>
      </c>
      <c r="D17" s="8" t="s">
        <v>1473</v>
      </c>
      <c r="E17" s="7">
        <v>4</v>
      </c>
      <c r="F17" s="7">
        <v>1</v>
      </c>
      <c r="G17" s="191" t="s">
        <v>97</v>
      </c>
      <c r="H17" s="147" t="s">
        <v>1078</v>
      </c>
      <c r="I17" s="9">
        <v>42882</v>
      </c>
      <c r="J17" s="7" t="s">
        <v>52</v>
      </c>
      <c r="K17" s="32"/>
      <c r="M17" s="20"/>
    </row>
    <row r="18" spans="1:13" ht="41.25" customHeight="1">
      <c r="A18" s="7">
        <v>15</v>
      </c>
      <c r="B18" s="7" t="s">
        <v>1474</v>
      </c>
      <c r="C18" s="7" t="s">
        <v>1475</v>
      </c>
      <c r="D18" s="7">
        <v>3236816417</v>
      </c>
      <c r="E18" s="7">
        <v>1</v>
      </c>
      <c r="F18" s="7">
        <v>1</v>
      </c>
      <c r="G18" s="7" t="s">
        <v>97</v>
      </c>
      <c r="H18" s="147" t="s">
        <v>1078</v>
      </c>
      <c r="I18" s="9">
        <v>42882</v>
      </c>
      <c r="J18" s="7" t="s">
        <v>1476</v>
      </c>
      <c r="K18" s="7"/>
      <c r="M18" s="20"/>
    </row>
    <row r="19" spans="1:13" ht="41.25" customHeight="1">
      <c r="A19" s="7">
        <v>16</v>
      </c>
      <c r="B19" s="12" t="s">
        <v>131</v>
      </c>
      <c r="C19" s="12">
        <v>2959</v>
      </c>
      <c r="D19" s="13" t="s">
        <v>1477</v>
      </c>
      <c r="E19" s="12">
        <v>2</v>
      </c>
      <c r="F19" s="12">
        <v>1</v>
      </c>
      <c r="G19" s="12" t="s">
        <v>97</v>
      </c>
      <c r="H19" s="147" t="s">
        <v>1078</v>
      </c>
      <c r="I19" s="9">
        <v>42882</v>
      </c>
      <c r="J19" s="7" t="s">
        <v>1478</v>
      </c>
      <c r="K19" s="7"/>
      <c r="M19" s="20"/>
    </row>
    <row r="20" spans="1:13" ht="41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41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1.2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41.2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1.2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1.25" customHeight="1">
      <c r="A25" s="11"/>
      <c r="B25" s="12"/>
      <c r="C25" s="12"/>
      <c r="D25" s="13"/>
      <c r="E25" s="12"/>
      <c r="F25" s="12"/>
      <c r="G25" s="12"/>
      <c r="H25" s="12"/>
      <c r="I25" s="14"/>
      <c r="J25" s="14"/>
      <c r="K25" s="11"/>
      <c r="M25" s="20"/>
    </row>
    <row r="26" spans="1:13" ht="41.2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  <c r="M26" s="20"/>
    </row>
    <row r="27" spans="1:13" ht="41.25" customHeight="1">
      <c r="A27" s="11"/>
      <c r="B27" s="12"/>
      <c r="C27" s="12"/>
      <c r="D27" s="13"/>
      <c r="E27" s="35">
        <f>SUM(E4:E26)</f>
        <v>39</v>
      </c>
      <c r="F27" s="35">
        <f>SUM(F4:F26)</f>
        <v>16</v>
      </c>
      <c r="G27" s="11"/>
      <c r="H27" s="12"/>
      <c r="I27" s="12"/>
      <c r="J27" s="12"/>
      <c r="K27" s="11"/>
    </row>
    <row r="28" spans="1:13" ht="41.2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1.2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1.2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  <row r="31" spans="1:13" ht="41.25" customHeight="1">
      <c r="A31" s="11"/>
      <c r="B31" s="12"/>
      <c r="C31" s="12"/>
      <c r="D31" s="13"/>
      <c r="E31" s="12"/>
      <c r="F31" s="12"/>
      <c r="G31" s="11"/>
      <c r="H31" s="12"/>
      <c r="I31" s="12"/>
      <c r="J31" s="12"/>
      <c r="K31" s="11"/>
    </row>
  </sheetData>
  <customSheetViews>
    <customSheetView guid="{23EF6D9B-A14E-2740-8D04-8096A56BF976}" scale="80">
      <selection activeCell="G11" sqref="G11"/>
    </customSheetView>
    <customSheetView guid="{B1F3A972-B1F1-4161-90C8-DD2B3AF80E16}" scale="80">
      <selection activeCell="G11" sqref="G11"/>
    </customSheetView>
    <customSheetView guid="{8CC4B7ED-BDBD-4A32-BFC7-B1BFCD76DA5B}" scale="80">
      <selection activeCell="G11" sqref="G11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80" zoomScaleNormal="80" zoomScalePageLayoutView="80" workbookViewId="0">
      <selection activeCell="D9" sqref="D9"/>
    </sheetView>
  </sheetViews>
  <sheetFormatPr baseColWidth="10" defaultColWidth="8.83203125" defaultRowHeight="38.25" customHeight="1" x14ac:dyDescent="0"/>
  <cols>
    <col min="1" max="1" width="14.83203125" customWidth="1"/>
    <col min="2" max="2" width="27.6640625" customWidth="1"/>
    <col min="3" max="3" width="45.5" customWidth="1"/>
    <col min="4" max="4" width="36.832031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4.1640625" customWidth="1"/>
    <col min="13" max="13" width="18.1640625" customWidth="1"/>
  </cols>
  <sheetData>
    <row r="1" spans="1:14" ht="50.25" customHeight="1" thickBot="1">
      <c r="A1" s="602" t="s">
        <v>23</v>
      </c>
      <c r="B1" s="603"/>
      <c r="C1" s="603"/>
      <c r="D1" s="603"/>
      <c r="E1" s="603"/>
      <c r="F1" s="603"/>
      <c r="G1" s="603" t="s">
        <v>30</v>
      </c>
      <c r="H1" s="603"/>
      <c r="I1" s="603"/>
      <c r="J1" s="604"/>
      <c r="K1" s="605"/>
    </row>
    <row r="2" spans="1:14" ht="38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54</v>
      </c>
    </row>
    <row r="3" spans="1:14" ht="38.25" customHeight="1">
      <c r="A3" s="28"/>
      <c r="B3" s="25" t="s">
        <v>1519</v>
      </c>
      <c r="C3" s="28"/>
      <c r="D3" s="62"/>
      <c r="E3" s="28"/>
      <c r="F3" s="28"/>
      <c r="G3" s="28"/>
      <c r="H3" s="28"/>
      <c r="I3" s="30"/>
      <c r="J3" s="28"/>
      <c r="K3" s="25" t="s">
        <v>1480</v>
      </c>
      <c r="M3" s="10" t="s">
        <v>12</v>
      </c>
      <c r="N3" s="10">
        <f>N2-N14</f>
        <v>8</v>
      </c>
    </row>
    <row r="4" spans="1:14" ht="38.25" customHeight="1">
      <c r="A4" s="6">
        <v>1</v>
      </c>
      <c r="B4" s="12" t="s">
        <v>47</v>
      </c>
      <c r="C4" s="7" t="s">
        <v>1520</v>
      </c>
      <c r="D4" s="8" t="s">
        <v>1521</v>
      </c>
      <c r="E4" s="7">
        <v>3</v>
      </c>
      <c r="F4" s="7">
        <v>1</v>
      </c>
      <c r="G4" s="7" t="s">
        <v>50</v>
      </c>
      <c r="H4" s="12" t="s">
        <v>1522</v>
      </c>
      <c r="I4" s="14">
        <v>42882</v>
      </c>
      <c r="J4" s="14" t="s">
        <v>52</v>
      </c>
      <c r="K4" s="12"/>
      <c r="M4" t="s">
        <v>13</v>
      </c>
      <c r="N4">
        <f>SUMIFS(E:E,G:G,"CTT")</f>
        <v>0</v>
      </c>
    </row>
    <row r="5" spans="1:14" ht="38.25" customHeight="1">
      <c r="A5" s="11">
        <v>2</v>
      </c>
      <c r="B5" s="12" t="s">
        <v>262</v>
      </c>
      <c r="C5" s="12" t="s">
        <v>1523</v>
      </c>
      <c r="D5" s="13" t="s">
        <v>1524</v>
      </c>
      <c r="E5" s="12">
        <v>3</v>
      </c>
      <c r="F5" s="12">
        <v>1</v>
      </c>
      <c r="G5" s="12" t="s">
        <v>85</v>
      </c>
      <c r="H5" s="12" t="s">
        <v>1522</v>
      </c>
      <c r="I5" s="14">
        <v>42882</v>
      </c>
      <c r="J5" s="7" t="s">
        <v>1525</v>
      </c>
      <c r="K5" s="193"/>
      <c r="M5" t="s">
        <v>14</v>
      </c>
      <c r="N5">
        <f>SUMIFS(E:E,G:G,"FLU")</f>
        <v>0</v>
      </c>
    </row>
    <row r="6" spans="1:14" ht="38.25" customHeight="1">
      <c r="A6" s="6">
        <v>3</v>
      </c>
      <c r="B6" s="12" t="s">
        <v>55</v>
      </c>
      <c r="C6" s="12" t="s">
        <v>1526</v>
      </c>
      <c r="D6" s="13" t="s">
        <v>1527</v>
      </c>
      <c r="E6" s="12">
        <v>2</v>
      </c>
      <c r="F6" s="12">
        <v>1</v>
      </c>
      <c r="G6" s="11" t="s">
        <v>50</v>
      </c>
      <c r="H6" s="12" t="s">
        <v>1522</v>
      </c>
      <c r="I6" s="14">
        <v>42882</v>
      </c>
      <c r="J6" s="12" t="s">
        <v>1528</v>
      </c>
      <c r="K6" s="11"/>
      <c r="M6" t="s">
        <v>15</v>
      </c>
      <c r="N6">
        <f>SUMIFS(E:E,G:G,"JCC")</f>
        <v>29</v>
      </c>
    </row>
    <row r="7" spans="1:14" ht="38.25" customHeight="1">
      <c r="A7" s="11">
        <v>4</v>
      </c>
      <c r="B7" s="7" t="s">
        <v>47</v>
      </c>
      <c r="C7" s="12" t="s">
        <v>1529</v>
      </c>
      <c r="D7" s="13" t="s">
        <v>1530</v>
      </c>
      <c r="E7" s="12">
        <v>3</v>
      </c>
      <c r="F7" s="12">
        <v>2</v>
      </c>
      <c r="G7" s="12" t="s">
        <v>50</v>
      </c>
      <c r="H7" s="7" t="s">
        <v>1522</v>
      </c>
      <c r="I7" s="9">
        <v>42882</v>
      </c>
      <c r="J7" s="7" t="s">
        <v>52</v>
      </c>
      <c r="K7" s="11"/>
      <c r="M7" t="s">
        <v>16</v>
      </c>
      <c r="N7">
        <f>SUMIFS(E:E,G:G,"EDI")</f>
        <v>17</v>
      </c>
    </row>
    <row r="8" spans="1:14" ht="38.25" customHeight="1">
      <c r="A8" s="6">
        <v>5</v>
      </c>
      <c r="B8" s="12" t="s">
        <v>55</v>
      </c>
      <c r="C8" s="12" t="s">
        <v>1531</v>
      </c>
      <c r="D8" s="13" t="s">
        <v>1532</v>
      </c>
      <c r="E8" s="12">
        <v>2</v>
      </c>
      <c r="F8" s="12">
        <v>1</v>
      </c>
      <c r="G8" s="12" t="s">
        <v>50</v>
      </c>
      <c r="H8" s="7" t="s">
        <v>1522</v>
      </c>
      <c r="I8" s="9">
        <v>42882</v>
      </c>
      <c r="J8" s="14" t="s">
        <v>1533</v>
      </c>
      <c r="K8" s="11"/>
      <c r="M8" t="s">
        <v>17</v>
      </c>
      <c r="N8">
        <f>SUMIFS(E:E,G:G,"par")</f>
        <v>0</v>
      </c>
    </row>
    <row r="9" spans="1:14" ht="38.25" customHeight="1">
      <c r="A9" s="11">
        <v>6</v>
      </c>
      <c r="B9" s="7" t="s">
        <v>55</v>
      </c>
      <c r="C9" s="7" t="s">
        <v>1534</v>
      </c>
      <c r="D9" s="8" t="s">
        <v>1535</v>
      </c>
      <c r="E9" s="7">
        <v>2</v>
      </c>
      <c r="F9" s="7">
        <v>1</v>
      </c>
      <c r="G9" s="7" t="s">
        <v>85</v>
      </c>
      <c r="H9" s="7" t="s">
        <v>1522</v>
      </c>
      <c r="I9" s="9">
        <v>42882</v>
      </c>
      <c r="J9" s="7" t="s">
        <v>1536</v>
      </c>
      <c r="K9" s="6"/>
      <c r="M9" t="s">
        <v>18</v>
      </c>
      <c r="N9">
        <f>SUMIFS(E:E,G:G,"phi")</f>
        <v>0</v>
      </c>
    </row>
    <row r="10" spans="1:14" ht="38.25" customHeight="1">
      <c r="A10" s="6">
        <v>7</v>
      </c>
      <c r="B10" s="12" t="s">
        <v>47</v>
      </c>
      <c r="C10" s="12" t="s">
        <v>1537</v>
      </c>
      <c r="D10" s="13" t="s">
        <v>1538</v>
      </c>
      <c r="E10" s="12">
        <v>2</v>
      </c>
      <c r="F10" s="12">
        <v>1</v>
      </c>
      <c r="G10" s="12" t="s">
        <v>50</v>
      </c>
      <c r="H10" s="12" t="s">
        <v>1522</v>
      </c>
      <c r="I10" s="14">
        <v>42882</v>
      </c>
      <c r="J10" s="14" t="s">
        <v>52</v>
      </c>
      <c r="K10" s="11"/>
      <c r="M10" t="s">
        <v>19</v>
      </c>
      <c r="N10">
        <f>SUMIFS(E:E,G:G,"BRK")</f>
        <v>0</v>
      </c>
    </row>
    <row r="11" spans="1:14" ht="38.25" customHeight="1">
      <c r="A11" s="11">
        <v>8</v>
      </c>
      <c r="B11" s="7" t="s">
        <v>262</v>
      </c>
      <c r="C11" s="131" t="s">
        <v>1539</v>
      </c>
      <c r="D11" s="8" t="s">
        <v>1540</v>
      </c>
      <c r="E11" s="7">
        <v>3</v>
      </c>
      <c r="F11" s="7">
        <v>1</v>
      </c>
      <c r="G11" s="7" t="s">
        <v>50</v>
      </c>
      <c r="H11" s="7" t="s">
        <v>1522</v>
      </c>
      <c r="I11" s="9">
        <v>42882</v>
      </c>
      <c r="J11" s="7" t="s">
        <v>1541</v>
      </c>
      <c r="K11" s="6"/>
      <c r="M11" s="16" t="s">
        <v>20</v>
      </c>
      <c r="N11" s="16">
        <f>SUMIFS(E:E,G:G,"SPC")</f>
        <v>0</v>
      </c>
    </row>
    <row r="12" spans="1:14" ht="38.25" customHeight="1">
      <c r="A12" s="6">
        <v>9</v>
      </c>
      <c r="B12" s="12" t="s">
        <v>47</v>
      </c>
      <c r="C12" s="12" t="s">
        <v>1542</v>
      </c>
      <c r="D12" s="13" t="s">
        <v>1543</v>
      </c>
      <c r="E12" s="12">
        <v>6</v>
      </c>
      <c r="F12" s="12">
        <v>3</v>
      </c>
      <c r="G12" s="12" t="s">
        <v>85</v>
      </c>
      <c r="H12" s="12" t="s">
        <v>1522</v>
      </c>
      <c r="I12" s="14">
        <v>42882</v>
      </c>
      <c r="J12" s="12" t="s">
        <v>52</v>
      </c>
      <c r="K12" s="11"/>
      <c r="M12" s="17" t="s">
        <v>21</v>
      </c>
      <c r="N12" s="17">
        <f>SUMIFS(E:E,G:G,"H")</f>
        <v>0</v>
      </c>
    </row>
    <row r="13" spans="1:14" ht="38.25" customHeight="1">
      <c r="A13" s="11">
        <v>10</v>
      </c>
      <c r="B13" s="12" t="s">
        <v>47</v>
      </c>
      <c r="C13" s="7" t="s">
        <v>1544</v>
      </c>
      <c r="D13" s="8" t="s">
        <v>1545</v>
      </c>
      <c r="E13" s="7">
        <v>6</v>
      </c>
      <c r="F13" s="7">
        <v>2</v>
      </c>
      <c r="G13" s="7" t="s">
        <v>50</v>
      </c>
      <c r="H13" s="7" t="s">
        <v>1522</v>
      </c>
      <c r="I13" s="9">
        <v>42882</v>
      </c>
      <c r="J13" s="7" t="s">
        <v>52</v>
      </c>
      <c r="K13" s="6"/>
      <c r="M13" s="17"/>
      <c r="N13" s="17"/>
    </row>
    <row r="14" spans="1:14" ht="38.25" customHeight="1">
      <c r="A14" s="6">
        <v>11</v>
      </c>
      <c r="B14" s="12" t="s">
        <v>47</v>
      </c>
      <c r="C14" s="7" t="s">
        <v>1546</v>
      </c>
      <c r="D14" s="8" t="s">
        <v>1547</v>
      </c>
      <c r="E14" s="7">
        <v>2</v>
      </c>
      <c r="F14" s="7">
        <v>1</v>
      </c>
      <c r="G14" s="7" t="s">
        <v>50</v>
      </c>
      <c r="H14" s="7" t="s">
        <v>1522</v>
      </c>
      <c r="I14" s="9">
        <v>42882</v>
      </c>
      <c r="J14" s="7" t="s">
        <v>52</v>
      </c>
      <c r="K14" s="6"/>
      <c r="M14" s="19" t="s">
        <v>22</v>
      </c>
      <c r="N14" s="19">
        <f>SUM(M4:N12)</f>
        <v>46</v>
      </c>
    </row>
    <row r="15" spans="1:14" ht="38.25" customHeight="1">
      <c r="A15" s="11">
        <v>12</v>
      </c>
      <c r="B15" s="7" t="s">
        <v>262</v>
      </c>
      <c r="C15" s="131" t="s">
        <v>1548</v>
      </c>
      <c r="D15" s="8" t="s">
        <v>1549</v>
      </c>
      <c r="E15" s="7">
        <v>3</v>
      </c>
      <c r="F15" s="7">
        <v>1</v>
      </c>
      <c r="G15" s="7" t="s">
        <v>85</v>
      </c>
      <c r="H15" s="7" t="s">
        <v>1522</v>
      </c>
      <c r="I15" s="9">
        <v>42882</v>
      </c>
      <c r="J15" s="7" t="s">
        <v>1550</v>
      </c>
      <c r="K15" s="6"/>
    </row>
    <row r="16" spans="1:14" ht="38.25" customHeight="1">
      <c r="A16" s="6">
        <v>13</v>
      </c>
      <c r="B16" s="7" t="s">
        <v>262</v>
      </c>
      <c r="C16" s="131" t="s">
        <v>1551</v>
      </c>
      <c r="D16" s="8" t="s">
        <v>1552</v>
      </c>
      <c r="E16" s="7">
        <v>1</v>
      </c>
      <c r="F16" s="7">
        <v>1</v>
      </c>
      <c r="G16" s="7" t="s">
        <v>85</v>
      </c>
      <c r="H16" s="7" t="s">
        <v>1522</v>
      </c>
      <c r="I16" s="9">
        <v>42882</v>
      </c>
      <c r="J16" s="7" t="s">
        <v>1553</v>
      </c>
      <c r="K16" s="6"/>
      <c r="M16" s="20"/>
    </row>
    <row r="17" spans="1:13" ht="38.25" customHeight="1">
      <c r="A17" s="11">
        <v>14</v>
      </c>
      <c r="B17" s="7" t="s">
        <v>55</v>
      </c>
      <c r="C17" s="131" t="s">
        <v>1554</v>
      </c>
      <c r="D17" s="41" t="s">
        <v>1555</v>
      </c>
      <c r="E17" s="7">
        <v>2</v>
      </c>
      <c r="F17" s="7">
        <v>1</v>
      </c>
      <c r="G17" s="7" t="s">
        <v>50</v>
      </c>
      <c r="H17" s="7" t="s">
        <v>1522</v>
      </c>
      <c r="I17" s="9">
        <v>42882</v>
      </c>
      <c r="J17" s="7" t="s">
        <v>1556</v>
      </c>
      <c r="K17" s="7"/>
      <c r="M17" s="20"/>
    </row>
    <row r="18" spans="1:13" ht="38.25" customHeight="1">
      <c r="A18" s="6">
        <v>15</v>
      </c>
      <c r="B18" s="7" t="s">
        <v>55</v>
      </c>
      <c r="C18" s="131" t="s">
        <v>1557</v>
      </c>
      <c r="D18" s="41" t="s">
        <v>1558</v>
      </c>
      <c r="E18" s="7">
        <v>2</v>
      </c>
      <c r="F18" s="7">
        <v>1</v>
      </c>
      <c r="G18" s="7" t="s">
        <v>50</v>
      </c>
      <c r="H18" s="7" t="s">
        <v>1522</v>
      </c>
      <c r="I18" s="9">
        <v>42882</v>
      </c>
      <c r="J18" s="7" t="s">
        <v>1559</v>
      </c>
      <c r="K18" s="7"/>
      <c r="M18" s="20"/>
    </row>
    <row r="19" spans="1:13" ht="38.25" customHeight="1">
      <c r="A19" s="11">
        <v>16</v>
      </c>
      <c r="B19" s="7" t="s">
        <v>1560</v>
      </c>
      <c r="C19" s="131" t="s">
        <v>1561</v>
      </c>
      <c r="D19" s="41" t="s">
        <v>1562</v>
      </c>
      <c r="E19" s="7">
        <v>2</v>
      </c>
      <c r="F19" s="7">
        <v>1</v>
      </c>
      <c r="G19" s="7" t="s">
        <v>50</v>
      </c>
      <c r="H19" s="7" t="s">
        <v>1522</v>
      </c>
      <c r="I19" s="9">
        <v>42882</v>
      </c>
      <c r="J19" s="7" t="s">
        <v>1563</v>
      </c>
      <c r="K19" s="7"/>
      <c r="M19" s="20"/>
    </row>
    <row r="20" spans="1:13" ht="38.25" customHeight="1">
      <c r="A20" s="6">
        <v>17</v>
      </c>
      <c r="B20" s="7" t="s">
        <v>1564</v>
      </c>
      <c r="C20" s="131" t="s">
        <v>1565</v>
      </c>
      <c r="D20" s="41" t="s">
        <v>1566</v>
      </c>
      <c r="E20" s="7">
        <v>2</v>
      </c>
      <c r="F20" s="7">
        <v>1</v>
      </c>
      <c r="G20" s="7" t="s">
        <v>85</v>
      </c>
      <c r="H20" s="7" t="s">
        <v>1522</v>
      </c>
      <c r="I20" s="9">
        <v>42882</v>
      </c>
      <c r="J20" s="7" t="s">
        <v>1567</v>
      </c>
      <c r="K20" s="7"/>
      <c r="M20" s="20"/>
    </row>
    <row r="21" spans="1:13" ht="38.25" customHeight="1">
      <c r="A21" s="11"/>
      <c r="B21" s="7"/>
      <c r="C21" s="131"/>
      <c r="D21" s="41"/>
      <c r="E21" s="7"/>
      <c r="F21" s="7"/>
      <c r="G21" s="7"/>
      <c r="H21" s="7"/>
      <c r="I21" s="9"/>
      <c r="J21" s="7"/>
      <c r="K21" s="7"/>
      <c r="M21" s="20"/>
    </row>
    <row r="22" spans="1:13" ht="38.25" customHeight="1">
      <c r="A22" s="11"/>
      <c r="B22" s="7"/>
      <c r="C22" s="131"/>
      <c r="D22" s="41"/>
      <c r="E22" s="7"/>
      <c r="F22" s="7"/>
      <c r="G22" s="7"/>
      <c r="H22" s="7"/>
      <c r="I22" s="9"/>
      <c r="J22" s="7"/>
      <c r="K22" s="7"/>
      <c r="M22" s="20"/>
    </row>
    <row r="23" spans="1:13" ht="38.25" customHeight="1">
      <c r="A23" s="11"/>
      <c r="B23" s="7"/>
      <c r="C23" s="131"/>
      <c r="D23" s="41"/>
      <c r="E23" s="7"/>
      <c r="F23" s="7"/>
      <c r="G23" s="7"/>
      <c r="H23" s="7"/>
      <c r="I23" s="9"/>
      <c r="J23" s="7"/>
      <c r="K23" s="7"/>
      <c r="M23" s="20"/>
    </row>
    <row r="24" spans="1:13" ht="38.25" customHeight="1">
      <c r="A24" s="11"/>
      <c r="B24" s="7"/>
      <c r="C24" s="131"/>
      <c r="D24" s="41"/>
      <c r="E24" s="7"/>
      <c r="F24" s="7"/>
      <c r="G24" s="7"/>
      <c r="H24" s="7"/>
      <c r="I24" s="9"/>
      <c r="J24" s="7"/>
      <c r="K24" s="7"/>
      <c r="M24" s="20"/>
    </row>
    <row r="25" spans="1:13" ht="38.25" customHeight="1">
      <c r="A25" s="11"/>
      <c r="B25" s="12"/>
      <c r="C25" s="12"/>
      <c r="D25" s="13"/>
      <c r="E25" s="35">
        <f>SUM(E4:E24)</f>
        <v>46</v>
      </c>
      <c r="F25" s="35">
        <f>SUM(F4:F24)</f>
        <v>21</v>
      </c>
      <c r="G25" s="12"/>
      <c r="H25" s="12"/>
      <c r="I25" s="14"/>
      <c r="J25" s="14"/>
      <c r="K25" s="11"/>
      <c r="M25" s="20"/>
    </row>
    <row r="26" spans="1:13" ht="38.25" customHeight="1">
      <c r="A26" s="11"/>
      <c r="B26" s="12"/>
      <c r="C26" s="12"/>
      <c r="D26" s="13"/>
      <c r="E26" s="12"/>
      <c r="F26" s="12"/>
      <c r="G26" s="12"/>
      <c r="H26" s="12"/>
      <c r="I26" s="14"/>
      <c r="J26" s="14"/>
      <c r="K26" s="11"/>
      <c r="M26" s="20"/>
    </row>
    <row r="27" spans="1:13" ht="38.2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  <c r="M27" s="20"/>
    </row>
  </sheetData>
  <customSheetViews>
    <customSheetView guid="{23EF6D9B-A14E-2740-8D04-8096A56BF976}" scale="80">
      <selection activeCell="D9" sqref="D9"/>
    </customSheetView>
    <customSheetView guid="{B1F3A972-B1F1-4161-90C8-DD2B3AF80E16}" scale="80">
      <selection activeCell="G13" sqref="G13"/>
    </customSheetView>
    <customSheetView guid="{8CC4B7ED-BDBD-4A32-BFC7-B1BFCD76DA5B}" scale="80">
      <selection activeCell="G13" sqref="G13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7" zoomScale="80" zoomScaleNormal="80" zoomScalePageLayoutView="80" workbookViewId="0">
      <selection activeCell="E23" sqref="E23"/>
    </sheetView>
  </sheetViews>
  <sheetFormatPr baseColWidth="10" defaultColWidth="8.83203125" defaultRowHeight="42" customHeight="1" x14ac:dyDescent="0"/>
  <cols>
    <col min="1" max="1" width="14.83203125" customWidth="1"/>
    <col min="2" max="2" width="30.5" customWidth="1"/>
    <col min="3" max="3" width="41.1640625" customWidth="1"/>
    <col min="4" max="4" width="38.832031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3.5" customWidth="1"/>
    <col min="13" max="13" width="18.1640625" customWidth="1"/>
  </cols>
  <sheetData>
    <row r="1" spans="1:14" ht="42" customHeight="1" thickBot="1">
      <c r="A1" s="602" t="s">
        <v>23</v>
      </c>
      <c r="B1" s="603"/>
      <c r="C1" s="603"/>
      <c r="D1" s="603"/>
      <c r="E1" s="603"/>
      <c r="F1" s="603"/>
      <c r="G1" s="603" t="s">
        <v>30</v>
      </c>
      <c r="H1" s="603"/>
      <c r="I1" s="603"/>
      <c r="J1" s="604"/>
      <c r="K1" s="605"/>
    </row>
    <row r="2" spans="1:14" ht="42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2" customHeight="1">
      <c r="A3" s="28"/>
      <c r="B3" s="28" t="s">
        <v>1568</v>
      </c>
      <c r="C3" s="28"/>
      <c r="D3" s="62"/>
      <c r="E3" s="28"/>
      <c r="F3" s="28"/>
      <c r="G3" s="28"/>
      <c r="H3" s="28"/>
      <c r="I3" s="30"/>
      <c r="J3" s="28"/>
      <c r="K3" s="28" t="s">
        <v>97</v>
      </c>
      <c r="M3" s="10" t="s">
        <v>12</v>
      </c>
      <c r="N3" s="10">
        <f>N2-N14</f>
        <v>9</v>
      </c>
    </row>
    <row r="4" spans="1:14" ht="42" customHeight="1">
      <c r="A4" s="6">
        <v>1</v>
      </c>
      <c r="B4" s="7" t="s">
        <v>55</v>
      </c>
      <c r="C4" s="7" t="s">
        <v>1569</v>
      </c>
      <c r="D4" s="8" t="s">
        <v>1570</v>
      </c>
      <c r="E4" s="7">
        <v>4</v>
      </c>
      <c r="F4" s="7">
        <v>1</v>
      </c>
      <c r="G4" s="7" t="s">
        <v>97</v>
      </c>
      <c r="H4" s="12" t="s">
        <v>1522</v>
      </c>
      <c r="I4" s="14">
        <v>42882</v>
      </c>
      <c r="J4" s="7" t="s">
        <v>1571</v>
      </c>
      <c r="K4" s="6"/>
      <c r="M4" t="s">
        <v>13</v>
      </c>
      <c r="N4">
        <f>SUMIFS(E:E,G:G,"CTT")</f>
        <v>46</v>
      </c>
    </row>
    <row r="5" spans="1:14" ht="42" customHeight="1">
      <c r="A5" s="6">
        <v>2</v>
      </c>
      <c r="B5" s="7" t="s">
        <v>47</v>
      </c>
      <c r="C5" s="7" t="s">
        <v>1572</v>
      </c>
      <c r="D5" s="8" t="s">
        <v>1573</v>
      </c>
      <c r="E5" s="7">
        <v>2</v>
      </c>
      <c r="F5" s="7">
        <v>1</v>
      </c>
      <c r="G5" s="7" t="s">
        <v>97</v>
      </c>
      <c r="H5" s="7" t="s">
        <v>1522</v>
      </c>
      <c r="I5" s="9">
        <v>42882</v>
      </c>
      <c r="J5" s="7" t="s">
        <v>52</v>
      </c>
      <c r="K5" s="6"/>
      <c r="M5" t="s">
        <v>14</v>
      </c>
      <c r="N5">
        <f>SUMIFS(E:E,G:G,"FLU")</f>
        <v>0</v>
      </c>
    </row>
    <row r="6" spans="1:14" ht="42" customHeight="1">
      <c r="A6" s="6">
        <v>3</v>
      </c>
      <c r="B6" s="7" t="s">
        <v>1574</v>
      </c>
      <c r="C6" s="131" t="s">
        <v>1575</v>
      </c>
      <c r="D6" s="41" t="s">
        <v>1576</v>
      </c>
      <c r="E6" s="7">
        <v>2</v>
      </c>
      <c r="F6" s="7">
        <v>1</v>
      </c>
      <c r="G6" s="7" t="s">
        <v>97</v>
      </c>
      <c r="H6" s="7" t="s">
        <v>1522</v>
      </c>
      <c r="I6" s="9">
        <v>42882</v>
      </c>
      <c r="J6" s="7" t="s">
        <v>1577</v>
      </c>
      <c r="K6" s="6"/>
      <c r="M6" t="s">
        <v>15</v>
      </c>
      <c r="N6">
        <f>SUMIFS(E:E,G:G,"JCC")</f>
        <v>0</v>
      </c>
    </row>
    <row r="7" spans="1:14" ht="42" customHeight="1">
      <c r="A7" s="194" t="s">
        <v>1578</v>
      </c>
      <c r="B7" s="194" t="s">
        <v>55</v>
      </c>
      <c r="C7" s="194" t="s">
        <v>1579</v>
      </c>
      <c r="D7" s="13" t="s">
        <v>1580</v>
      </c>
      <c r="E7" s="12">
        <v>2</v>
      </c>
      <c r="F7" s="12">
        <v>1</v>
      </c>
      <c r="G7" s="11" t="s">
        <v>97</v>
      </c>
      <c r="H7" s="12" t="s">
        <v>1522</v>
      </c>
      <c r="I7" s="14">
        <v>42882</v>
      </c>
      <c r="J7" s="12" t="s">
        <v>1581</v>
      </c>
      <c r="K7" s="11"/>
      <c r="M7" t="s">
        <v>16</v>
      </c>
      <c r="N7">
        <f>SUMIFS(E:E,G:G,"EDI")</f>
        <v>0</v>
      </c>
    </row>
    <row r="8" spans="1:14" ht="42" customHeight="1">
      <c r="A8" s="194" t="s">
        <v>1582</v>
      </c>
      <c r="B8" s="152" t="s">
        <v>55</v>
      </c>
      <c r="C8" s="194" t="s">
        <v>1583</v>
      </c>
      <c r="D8" s="13" t="s">
        <v>1584</v>
      </c>
      <c r="E8" s="12">
        <v>1</v>
      </c>
      <c r="F8" s="12">
        <v>1</v>
      </c>
      <c r="G8" s="11" t="s">
        <v>97</v>
      </c>
      <c r="H8" s="12" t="s">
        <v>1522</v>
      </c>
      <c r="I8" s="14">
        <v>42882</v>
      </c>
      <c r="J8" s="7" t="s">
        <v>1585</v>
      </c>
      <c r="K8" s="11"/>
      <c r="M8" t="s">
        <v>17</v>
      </c>
      <c r="N8">
        <f>SUMIFS(E:E,G:G,"par")</f>
        <v>0</v>
      </c>
    </row>
    <row r="9" spans="1:14" ht="42" customHeight="1">
      <c r="A9" s="11">
        <v>5</v>
      </c>
      <c r="B9" s="7" t="s">
        <v>262</v>
      </c>
      <c r="C9" s="12" t="s">
        <v>1586</v>
      </c>
      <c r="D9" s="13" t="s">
        <v>1587</v>
      </c>
      <c r="E9" s="12">
        <v>4</v>
      </c>
      <c r="F9" s="12">
        <v>2</v>
      </c>
      <c r="G9" s="12" t="s">
        <v>97</v>
      </c>
      <c r="H9" s="7" t="s">
        <v>1522</v>
      </c>
      <c r="I9" s="9">
        <v>42882</v>
      </c>
      <c r="J9" s="7" t="s">
        <v>1588</v>
      </c>
      <c r="K9" s="11"/>
      <c r="M9" t="s">
        <v>18</v>
      </c>
      <c r="N9">
        <f>SUMIFS(E:E,G:G,"phi")</f>
        <v>0</v>
      </c>
    </row>
    <row r="10" spans="1:14" ht="42" customHeight="1">
      <c r="A10" s="7">
        <v>6</v>
      </c>
      <c r="B10" s="7" t="s">
        <v>1246</v>
      </c>
      <c r="C10" s="131" t="s">
        <v>1589</v>
      </c>
      <c r="D10" s="41" t="s">
        <v>1590</v>
      </c>
      <c r="E10" s="7">
        <v>4</v>
      </c>
      <c r="F10" s="7">
        <v>1</v>
      </c>
      <c r="G10" s="7" t="s">
        <v>97</v>
      </c>
      <c r="H10" s="7" t="s">
        <v>1522</v>
      </c>
      <c r="I10" s="9">
        <v>42882</v>
      </c>
      <c r="J10" s="7" t="s">
        <v>1591</v>
      </c>
      <c r="K10" s="39" t="s">
        <v>106</v>
      </c>
      <c r="M10" t="s">
        <v>19</v>
      </c>
      <c r="N10">
        <f>SUMIFS(E:E,G:G,"BRK")</f>
        <v>0</v>
      </c>
    </row>
    <row r="11" spans="1:14" ht="42" customHeight="1">
      <c r="A11" s="11">
        <v>7</v>
      </c>
      <c r="B11" s="12" t="s">
        <v>262</v>
      </c>
      <c r="C11" s="82" t="s">
        <v>1592</v>
      </c>
      <c r="D11" s="13" t="s">
        <v>1593</v>
      </c>
      <c r="E11" s="12">
        <v>8</v>
      </c>
      <c r="F11" s="12">
        <v>3</v>
      </c>
      <c r="G11" s="12" t="s">
        <v>97</v>
      </c>
      <c r="H11" s="12" t="s">
        <v>1522</v>
      </c>
      <c r="I11" s="14">
        <v>42882</v>
      </c>
      <c r="J11" s="14" t="s">
        <v>1594</v>
      </c>
      <c r="K11" s="11"/>
      <c r="M11" s="16" t="s">
        <v>20</v>
      </c>
      <c r="N11" s="16">
        <f>SUMIFS(E:E,G:G,"SPC")</f>
        <v>0</v>
      </c>
    </row>
    <row r="12" spans="1:14" ht="42" customHeight="1">
      <c r="A12" s="7">
        <v>8</v>
      </c>
      <c r="B12" s="12" t="s">
        <v>426</v>
      </c>
      <c r="C12" s="12" t="s">
        <v>1595</v>
      </c>
      <c r="D12" s="13" t="s">
        <v>1596</v>
      </c>
      <c r="E12" s="12">
        <v>3</v>
      </c>
      <c r="F12" s="12">
        <v>1</v>
      </c>
      <c r="G12" s="12" t="s">
        <v>97</v>
      </c>
      <c r="H12" s="12" t="s">
        <v>1522</v>
      </c>
      <c r="I12" s="14">
        <v>42882</v>
      </c>
      <c r="J12" s="14" t="s">
        <v>1597</v>
      </c>
      <c r="K12" s="11"/>
      <c r="M12" s="17" t="s">
        <v>21</v>
      </c>
      <c r="N12" s="17">
        <f>SUMIFS(E:E,G:G,"H")</f>
        <v>0</v>
      </c>
    </row>
    <row r="13" spans="1:14" ht="42" customHeight="1">
      <c r="A13" s="11">
        <v>9</v>
      </c>
      <c r="B13" s="12" t="s">
        <v>55</v>
      </c>
      <c r="C13" s="12" t="s">
        <v>1598</v>
      </c>
      <c r="D13" s="13" t="s">
        <v>1599</v>
      </c>
      <c r="E13" s="12">
        <v>3</v>
      </c>
      <c r="F13" s="12">
        <v>1</v>
      </c>
      <c r="G13" s="34" t="s">
        <v>97</v>
      </c>
      <c r="H13" s="12" t="s">
        <v>1522</v>
      </c>
      <c r="I13" s="14">
        <v>42882</v>
      </c>
      <c r="J13" s="22" t="s">
        <v>1600</v>
      </c>
      <c r="K13" s="34"/>
      <c r="M13" s="17"/>
      <c r="N13" s="17"/>
    </row>
    <row r="14" spans="1:14" ht="42" customHeight="1">
      <c r="A14" s="7">
        <v>10</v>
      </c>
      <c r="B14" s="7" t="s">
        <v>55</v>
      </c>
      <c r="C14" s="7" t="s">
        <v>1601</v>
      </c>
      <c r="D14" s="8" t="s">
        <v>1602</v>
      </c>
      <c r="E14" s="7">
        <v>1</v>
      </c>
      <c r="F14" s="7">
        <v>1</v>
      </c>
      <c r="G14" s="7" t="s">
        <v>97</v>
      </c>
      <c r="H14" s="12" t="s">
        <v>1522</v>
      </c>
      <c r="I14" s="14">
        <v>42882</v>
      </c>
      <c r="J14" s="9" t="s">
        <v>1603</v>
      </c>
      <c r="K14" s="195"/>
      <c r="M14" s="19" t="s">
        <v>22</v>
      </c>
      <c r="N14" s="19">
        <f>SUM(M4:N12)</f>
        <v>46</v>
      </c>
    </row>
    <row r="15" spans="1:14" ht="42" customHeight="1">
      <c r="A15" s="11">
        <v>11</v>
      </c>
      <c r="B15" s="7" t="s">
        <v>1604</v>
      </c>
      <c r="C15" s="7" t="s">
        <v>1605</v>
      </c>
      <c r="D15" s="8" t="s">
        <v>1606</v>
      </c>
      <c r="E15" s="7">
        <v>2</v>
      </c>
      <c r="F15" s="7">
        <v>1</v>
      </c>
      <c r="G15" s="7" t="s">
        <v>97</v>
      </c>
      <c r="H15" s="7" t="s">
        <v>1522</v>
      </c>
      <c r="I15" s="9">
        <v>42882</v>
      </c>
      <c r="J15" s="9" t="s">
        <v>1607</v>
      </c>
      <c r="K15" s="90" t="s">
        <v>1608</v>
      </c>
    </row>
    <row r="16" spans="1:14" ht="42" customHeight="1">
      <c r="A16" s="7">
        <v>12</v>
      </c>
      <c r="B16" s="12" t="s">
        <v>55</v>
      </c>
      <c r="C16" s="12" t="s">
        <v>1609</v>
      </c>
      <c r="D16" s="13" t="s">
        <v>1610</v>
      </c>
      <c r="E16" s="12">
        <v>2</v>
      </c>
      <c r="F16" s="12">
        <v>1</v>
      </c>
      <c r="G16" s="7" t="s">
        <v>97</v>
      </c>
      <c r="H16" s="7" t="s">
        <v>1522</v>
      </c>
      <c r="I16" s="9">
        <v>42882</v>
      </c>
      <c r="J16" s="9" t="s">
        <v>1611</v>
      </c>
      <c r="K16" s="6"/>
      <c r="M16" s="20"/>
    </row>
    <row r="17" spans="1:13" ht="42" customHeight="1">
      <c r="A17" s="34">
        <v>13</v>
      </c>
      <c r="B17" s="12" t="s">
        <v>262</v>
      </c>
      <c r="C17" s="12" t="s">
        <v>1612</v>
      </c>
      <c r="D17" s="13" t="s">
        <v>1613</v>
      </c>
      <c r="E17" s="12">
        <v>2</v>
      </c>
      <c r="F17" s="12">
        <v>1</v>
      </c>
      <c r="G17" s="12" t="s">
        <v>97</v>
      </c>
      <c r="H17" s="12" t="s">
        <v>1522</v>
      </c>
      <c r="I17" s="14">
        <v>42882</v>
      </c>
      <c r="J17" s="14" t="s">
        <v>1614</v>
      </c>
      <c r="K17" s="12"/>
      <c r="M17" s="20"/>
    </row>
    <row r="18" spans="1:13" ht="42" customHeight="1">
      <c r="A18" s="7">
        <v>14</v>
      </c>
      <c r="B18" s="7" t="s">
        <v>262</v>
      </c>
      <c r="C18" s="7" t="s">
        <v>1615</v>
      </c>
      <c r="D18" s="8" t="s">
        <v>1616</v>
      </c>
      <c r="E18" s="7">
        <v>6</v>
      </c>
      <c r="F18" s="7">
        <v>2</v>
      </c>
      <c r="G18" s="7" t="s">
        <v>97</v>
      </c>
      <c r="H18" s="7" t="s">
        <v>1522</v>
      </c>
      <c r="I18" s="9">
        <v>42882</v>
      </c>
      <c r="J18" s="7" t="s">
        <v>1617</v>
      </c>
      <c r="K18" s="7"/>
      <c r="M18" s="20"/>
    </row>
    <row r="19" spans="1:13" ht="42" customHeight="1">
      <c r="A19" s="7"/>
      <c r="B19" s="7"/>
      <c r="C19" s="7"/>
      <c r="D19" s="8"/>
      <c r="E19" s="7"/>
      <c r="F19" s="7"/>
      <c r="G19" s="7"/>
      <c r="H19" s="7"/>
      <c r="I19" s="9"/>
      <c r="J19" s="7"/>
      <c r="K19" s="7"/>
      <c r="M19" s="20"/>
    </row>
    <row r="20" spans="1:13" ht="42" customHeight="1">
      <c r="A20" s="7"/>
      <c r="B20" s="7"/>
      <c r="C20" s="7"/>
      <c r="D20" s="8"/>
      <c r="E20" s="7"/>
      <c r="F20" s="7"/>
      <c r="G20" s="7"/>
      <c r="H20" s="7"/>
      <c r="I20" s="9"/>
      <c r="J20" s="7"/>
      <c r="K20" s="7"/>
      <c r="M20" s="20"/>
    </row>
    <row r="21" spans="1:13" ht="42" customHeight="1">
      <c r="A21" s="7"/>
      <c r="B21" s="7"/>
      <c r="C21" s="7"/>
      <c r="D21" s="8"/>
      <c r="E21" s="7"/>
      <c r="F21" s="7"/>
      <c r="G21" s="7"/>
      <c r="H21" s="7"/>
      <c r="I21" s="9"/>
      <c r="J21" s="7"/>
      <c r="K21" s="7"/>
      <c r="M21" s="20"/>
    </row>
    <row r="22" spans="1:13" ht="42" customHeight="1">
      <c r="A22" s="7"/>
      <c r="B22" s="7"/>
      <c r="C22" s="7"/>
      <c r="D22" s="8"/>
      <c r="E22" s="7"/>
      <c r="F22" s="7"/>
      <c r="G22" s="7"/>
      <c r="H22" s="7"/>
      <c r="I22" s="9"/>
      <c r="J22" s="7"/>
      <c r="K22" s="7"/>
      <c r="M22" s="20"/>
    </row>
    <row r="23" spans="1:13" ht="42" customHeight="1">
      <c r="A23" s="7"/>
      <c r="B23" s="7"/>
      <c r="C23" s="7"/>
      <c r="D23" s="8"/>
      <c r="E23" s="7"/>
      <c r="F23" s="7"/>
      <c r="G23" s="7"/>
      <c r="H23" s="7"/>
      <c r="I23" s="9"/>
      <c r="J23" s="7"/>
      <c r="K23" s="7"/>
      <c r="M23" s="20"/>
    </row>
    <row r="24" spans="1:13" ht="42" customHeight="1">
      <c r="A24" s="6"/>
      <c r="B24" s="7"/>
      <c r="C24" s="7"/>
      <c r="D24" s="8"/>
      <c r="E24" s="43">
        <f>SUM(E4:E23)</f>
        <v>46</v>
      </c>
      <c r="F24" s="43">
        <f>SUM(F4:F23)</f>
        <v>19</v>
      </c>
      <c r="G24" s="195"/>
      <c r="H24" s="7"/>
      <c r="I24" s="9"/>
      <c r="J24" s="18"/>
      <c r="K24" s="195"/>
      <c r="M24" s="20"/>
    </row>
    <row r="25" spans="1:13" ht="42" customHeight="1">
      <c r="A25" s="11"/>
      <c r="B25" s="12"/>
      <c r="C25" s="12"/>
      <c r="D25" s="13"/>
      <c r="E25" s="12"/>
      <c r="F25" s="12"/>
      <c r="G25" s="12"/>
      <c r="H25" s="12"/>
      <c r="I25" s="14"/>
      <c r="J25" s="14"/>
      <c r="K25" s="11"/>
      <c r="M25" s="20"/>
    </row>
  </sheetData>
  <customSheetViews>
    <customSheetView guid="{23EF6D9B-A14E-2740-8D04-8096A56BF976}" scale="80" topLeftCell="A7">
      <selection activeCell="E23" sqref="E23"/>
    </customSheetView>
    <customSheetView guid="{B1F3A972-B1F1-4161-90C8-DD2B3AF80E16}" scale="80" topLeftCell="A7">
      <selection activeCell="E23" sqref="E23"/>
    </customSheetView>
    <customSheetView guid="{8CC4B7ED-BDBD-4A32-BFC7-B1BFCD76DA5B}" scale="80" topLeftCell="A7">
      <selection activeCell="E23" sqref="E23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4" zoomScale="90" zoomScaleNormal="90" zoomScalePageLayoutView="90" workbookViewId="0">
      <selection activeCell="F23" sqref="F23"/>
    </sheetView>
  </sheetViews>
  <sheetFormatPr baseColWidth="10" defaultColWidth="8.83203125" defaultRowHeight="32.25" customHeight="1" x14ac:dyDescent="0"/>
  <cols>
    <col min="1" max="1" width="12.5" customWidth="1"/>
    <col min="2" max="2" width="26.6640625" customWidth="1"/>
    <col min="3" max="3" width="35.33203125" customWidth="1"/>
    <col min="4" max="4" width="35" customWidth="1"/>
    <col min="5" max="5" width="11.5" customWidth="1"/>
    <col min="6" max="6" width="11.6640625" customWidth="1"/>
    <col min="7" max="7" width="15.1640625" customWidth="1"/>
    <col min="8" max="8" width="12.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42.75" customHeight="1" thickBot="1">
      <c r="A1" s="602" t="s">
        <v>23</v>
      </c>
      <c r="B1" s="603"/>
      <c r="C1" s="603"/>
      <c r="D1" s="603"/>
      <c r="E1" s="603"/>
      <c r="F1" s="603"/>
      <c r="G1" s="603" t="s">
        <v>30</v>
      </c>
      <c r="H1" s="603"/>
      <c r="I1" s="603"/>
      <c r="J1" s="604"/>
      <c r="K1" s="605"/>
    </row>
    <row r="2" spans="1:14" ht="32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2.25" customHeight="1">
      <c r="A3" s="28"/>
      <c r="B3" s="28" t="s">
        <v>1618</v>
      </c>
      <c r="C3" s="28"/>
      <c r="D3" s="62"/>
      <c r="E3" s="28"/>
      <c r="F3" s="28"/>
      <c r="G3" s="28"/>
      <c r="H3" s="28"/>
      <c r="I3" s="30"/>
      <c r="J3" s="28"/>
      <c r="K3" s="28" t="s">
        <v>97</v>
      </c>
      <c r="M3" s="10" t="s">
        <v>12</v>
      </c>
      <c r="N3" s="10">
        <f>N2-N14</f>
        <v>9</v>
      </c>
    </row>
    <row r="4" spans="1:14" ht="32.25" customHeight="1">
      <c r="A4" s="11">
        <v>1</v>
      </c>
      <c r="B4" s="12" t="s">
        <v>55</v>
      </c>
      <c r="C4" s="12" t="s">
        <v>1619</v>
      </c>
      <c r="D4" s="13" t="s">
        <v>1620</v>
      </c>
      <c r="E4" s="12">
        <v>9</v>
      </c>
      <c r="F4" s="12">
        <v>3</v>
      </c>
      <c r="G4" s="12" t="s">
        <v>114</v>
      </c>
      <c r="H4" s="12" t="s">
        <v>1522</v>
      </c>
      <c r="I4" s="14">
        <v>42882</v>
      </c>
      <c r="J4" s="22" t="s">
        <v>1621</v>
      </c>
      <c r="K4" s="11"/>
      <c r="M4" t="s">
        <v>13</v>
      </c>
      <c r="N4">
        <f>SUMIFS(E:E,G:G,"CTT")</f>
        <v>33</v>
      </c>
    </row>
    <row r="5" spans="1:14" ht="32.25" customHeight="1">
      <c r="A5" s="11">
        <v>2</v>
      </c>
      <c r="B5" s="12" t="s">
        <v>47</v>
      </c>
      <c r="C5" s="12" t="s">
        <v>1622</v>
      </c>
      <c r="D5" s="13" t="s">
        <v>1623</v>
      </c>
      <c r="E5" s="12">
        <v>3</v>
      </c>
      <c r="F5" s="12">
        <v>1</v>
      </c>
      <c r="G5" s="34" t="s">
        <v>114</v>
      </c>
      <c r="H5" s="12" t="s">
        <v>1522</v>
      </c>
      <c r="I5" s="14">
        <v>42882</v>
      </c>
      <c r="J5" s="18" t="s">
        <v>52</v>
      </c>
      <c r="K5" s="195"/>
      <c r="M5" t="s">
        <v>14</v>
      </c>
      <c r="N5">
        <f>SUMIFS(E:E,G:G,"FLU")</f>
        <v>0</v>
      </c>
    </row>
    <row r="6" spans="1:14" ht="32.25" customHeight="1">
      <c r="A6" s="11">
        <v>3</v>
      </c>
      <c r="B6" s="7" t="s">
        <v>1624</v>
      </c>
      <c r="C6" s="7" t="s">
        <v>1625</v>
      </c>
      <c r="D6" s="8" t="s">
        <v>1626</v>
      </c>
      <c r="E6" s="7">
        <v>6</v>
      </c>
      <c r="F6" s="7">
        <v>2</v>
      </c>
      <c r="G6" s="7" t="s">
        <v>97</v>
      </c>
      <c r="H6" s="7" t="s">
        <v>1522</v>
      </c>
      <c r="I6" s="9">
        <v>42882</v>
      </c>
      <c r="J6" s="9" t="s">
        <v>1627</v>
      </c>
      <c r="K6" s="39" t="s">
        <v>1628</v>
      </c>
      <c r="M6" t="s">
        <v>15</v>
      </c>
      <c r="N6">
        <f>SUMIFS(E:E,G:G,"JCC")</f>
        <v>0</v>
      </c>
    </row>
    <row r="7" spans="1:14" ht="32.25" customHeight="1">
      <c r="A7" s="11">
        <v>4</v>
      </c>
      <c r="B7" s="7" t="s">
        <v>1629</v>
      </c>
      <c r="C7" s="7" t="s">
        <v>1630</v>
      </c>
      <c r="D7" s="8" t="s">
        <v>1631</v>
      </c>
      <c r="E7" s="7">
        <v>3</v>
      </c>
      <c r="F7" s="7">
        <v>1</v>
      </c>
      <c r="G7" s="7" t="s">
        <v>97</v>
      </c>
      <c r="H7" s="7" t="s">
        <v>1522</v>
      </c>
      <c r="I7" s="9">
        <v>42882</v>
      </c>
      <c r="J7" s="7" t="s">
        <v>1632</v>
      </c>
      <c r="K7" s="39" t="s">
        <v>1633</v>
      </c>
      <c r="M7" t="s">
        <v>16</v>
      </c>
      <c r="N7">
        <f>SUMIFS(E:E,G:G,"EDI")</f>
        <v>0</v>
      </c>
    </row>
    <row r="8" spans="1:14" ht="32.25" customHeight="1">
      <c r="A8" s="11">
        <v>5</v>
      </c>
      <c r="B8" s="7" t="s">
        <v>47</v>
      </c>
      <c r="C8" s="7" t="s">
        <v>1634</v>
      </c>
      <c r="D8" s="8" t="s">
        <v>1635</v>
      </c>
      <c r="E8" s="7">
        <v>1</v>
      </c>
      <c r="F8" s="7">
        <v>1</v>
      </c>
      <c r="G8" s="7" t="s">
        <v>114</v>
      </c>
      <c r="H8" s="7" t="s">
        <v>1636</v>
      </c>
      <c r="I8" s="9">
        <v>42882</v>
      </c>
      <c r="J8" s="9" t="s">
        <v>52</v>
      </c>
      <c r="K8" s="7"/>
      <c r="M8" t="s">
        <v>17</v>
      </c>
      <c r="N8">
        <f>SUMIFS(E:E,G:G,"par")</f>
        <v>0</v>
      </c>
    </row>
    <row r="9" spans="1:14" ht="32.25" customHeight="1">
      <c r="A9" s="11">
        <v>6</v>
      </c>
      <c r="B9" s="7" t="s">
        <v>1637</v>
      </c>
      <c r="C9" s="7" t="s">
        <v>1638</v>
      </c>
      <c r="D9" s="8" t="s">
        <v>1639</v>
      </c>
      <c r="E9" s="7">
        <v>2</v>
      </c>
      <c r="F9" s="7">
        <v>1</v>
      </c>
      <c r="G9" s="7" t="s">
        <v>97</v>
      </c>
      <c r="H9" s="7" t="s">
        <v>1522</v>
      </c>
      <c r="I9" s="9">
        <v>42882</v>
      </c>
      <c r="J9" s="9" t="s">
        <v>1640</v>
      </c>
      <c r="K9" s="7"/>
      <c r="M9" t="s">
        <v>18</v>
      </c>
      <c r="N9">
        <f>SUMIFS(E:E,G:G,"phi")</f>
        <v>0</v>
      </c>
    </row>
    <row r="10" spans="1:14" ht="32.25" customHeight="1">
      <c r="A10" s="11">
        <v>7</v>
      </c>
      <c r="B10" s="7" t="s">
        <v>55</v>
      </c>
      <c r="C10" s="7" t="s">
        <v>1641</v>
      </c>
      <c r="D10" s="8" t="s">
        <v>1642</v>
      </c>
      <c r="E10" s="7">
        <v>3</v>
      </c>
      <c r="F10" s="7">
        <v>1</v>
      </c>
      <c r="G10" s="7" t="s">
        <v>97</v>
      </c>
      <c r="H10" s="7" t="s">
        <v>1522</v>
      </c>
      <c r="I10" s="9">
        <v>42882</v>
      </c>
      <c r="J10" s="9" t="s">
        <v>1643</v>
      </c>
      <c r="K10" s="7"/>
      <c r="M10" t="s">
        <v>19</v>
      </c>
      <c r="N10">
        <f>SUMIFS(E:E,G:G,"BRK")</f>
        <v>13</v>
      </c>
    </row>
    <row r="11" spans="1:14" ht="32.25" customHeight="1">
      <c r="A11" s="11">
        <v>8</v>
      </c>
      <c r="B11" s="7" t="s">
        <v>262</v>
      </c>
      <c r="C11" s="7" t="s">
        <v>1644</v>
      </c>
      <c r="D11" s="8" t="s">
        <v>1645</v>
      </c>
      <c r="E11" s="7">
        <v>2</v>
      </c>
      <c r="F11" s="7">
        <v>1</v>
      </c>
      <c r="G11" s="7" t="s">
        <v>97</v>
      </c>
      <c r="H11" s="7" t="s">
        <v>1522</v>
      </c>
      <c r="I11" s="9">
        <v>42882</v>
      </c>
      <c r="J11" s="9" t="s">
        <v>1646</v>
      </c>
      <c r="K11" s="7"/>
      <c r="M11" s="16" t="s">
        <v>20</v>
      </c>
      <c r="N11" s="16">
        <f>SUMIFS(E:E,G:G,"SPC")</f>
        <v>0</v>
      </c>
    </row>
    <row r="12" spans="1:14" ht="32.25" customHeight="1">
      <c r="A12" s="11">
        <v>9</v>
      </c>
      <c r="B12" s="7" t="s">
        <v>47</v>
      </c>
      <c r="C12" s="131" t="s">
        <v>1647</v>
      </c>
      <c r="D12" s="41" t="s">
        <v>1648</v>
      </c>
      <c r="E12" s="7">
        <v>2</v>
      </c>
      <c r="F12" s="7">
        <v>1</v>
      </c>
      <c r="G12" s="7" t="s">
        <v>97</v>
      </c>
      <c r="H12" s="7" t="s">
        <v>1522</v>
      </c>
      <c r="I12" s="9">
        <v>42882</v>
      </c>
      <c r="J12" s="7" t="s">
        <v>52</v>
      </c>
      <c r="K12" s="7"/>
      <c r="M12" s="17" t="s">
        <v>21</v>
      </c>
      <c r="N12" s="17">
        <f>SUMIFS(E:E,G:G,"H")</f>
        <v>0</v>
      </c>
    </row>
    <row r="13" spans="1:14" ht="32.25" customHeight="1">
      <c r="A13" s="11">
        <v>10</v>
      </c>
      <c r="B13" s="7" t="s">
        <v>131</v>
      </c>
      <c r="C13" s="131">
        <v>2960</v>
      </c>
      <c r="D13" s="41" t="s">
        <v>1649</v>
      </c>
      <c r="E13" s="7">
        <v>5</v>
      </c>
      <c r="F13" s="7">
        <v>2</v>
      </c>
      <c r="G13" s="7" t="s">
        <v>97</v>
      </c>
      <c r="H13" s="7" t="s">
        <v>1522</v>
      </c>
      <c r="I13" s="9">
        <v>42882</v>
      </c>
      <c r="J13" s="7" t="s">
        <v>1650</v>
      </c>
      <c r="K13" s="7" t="s">
        <v>1651</v>
      </c>
      <c r="M13" s="17"/>
      <c r="N13" s="17"/>
    </row>
    <row r="14" spans="1:14" ht="32.25" customHeight="1">
      <c r="A14" s="11">
        <v>11</v>
      </c>
      <c r="B14" s="7" t="s">
        <v>55</v>
      </c>
      <c r="C14" s="131" t="s">
        <v>1652</v>
      </c>
      <c r="D14" s="41" t="s">
        <v>1653</v>
      </c>
      <c r="E14" s="7">
        <v>3</v>
      </c>
      <c r="F14" s="7">
        <v>1</v>
      </c>
      <c r="G14" s="7" t="s">
        <v>97</v>
      </c>
      <c r="H14" s="7" t="s">
        <v>1522</v>
      </c>
      <c r="I14" s="9">
        <v>42882</v>
      </c>
      <c r="J14" s="7" t="s">
        <v>1654</v>
      </c>
      <c r="K14" s="7"/>
      <c r="M14" s="19" t="s">
        <v>22</v>
      </c>
      <c r="N14" s="19">
        <f>SUM(M4:N12)</f>
        <v>46</v>
      </c>
    </row>
    <row r="15" spans="1:14" ht="32.25" customHeight="1">
      <c r="A15" s="11">
        <v>12</v>
      </c>
      <c r="B15" s="7" t="s">
        <v>1655</v>
      </c>
      <c r="C15" s="7" t="s">
        <v>1656</v>
      </c>
      <c r="D15" s="8" t="s">
        <v>1657</v>
      </c>
      <c r="E15" s="7">
        <v>3</v>
      </c>
      <c r="F15" s="7">
        <v>1</v>
      </c>
      <c r="G15" s="7" t="s">
        <v>97</v>
      </c>
      <c r="H15" s="7" t="s">
        <v>1522</v>
      </c>
      <c r="I15" s="9">
        <v>42882</v>
      </c>
      <c r="J15" s="9" t="s">
        <v>1658</v>
      </c>
      <c r="K15" s="39" t="s">
        <v>174</v>
      </c>
    </row>
    <row r="16" spans="1:14" ht="32.25" customHeight="1">
      <c r="A16" s="11">
        <v>13</v>
      </c>
      <c r="B16" s="7" t="s">
        <v>55</v>
      </c>
      <c r="C16" s="131" t="s">
        <v>1659</v>
      </c>
      <c r="D16" s="41" t="s">
        <v>1660</v>
      </c>
      <c r="E16" s="7">
        <v>2</v>
      </c>
      <c r="F16" s="7">
        <v>1</v>
      </c>
      <c r="G16" s="7" t="s">
        <v>97</v>
      </c>
      <c r="H16" s="7" t="s">
        <v>1522</v>
      </c>
      <c r="I16" s="9">
        <v>42882</v>
      </c>
      <c r="J16" s="7" t="s">
        <v>1661</v>
      </c>
      <c r="K16" s="7"/>
      <c r="M16" s="20"/>
    </row>
    <row r="17" spans="1:13" ht="32.25" customHeight="1">
      <c r="A17" s="11">
        <v>14</v>
      </c>
      <c r="B17" s="7" t="s">
        <v>47</v>
      </c>
      <c r="C17" s="7" t="s">
        <v>1662</v>
      </c>
      <c r="D17" s="8" t="s">
        <v>1663</v>
      </c>
      <c r="E17" s="7">
        <v>2</v>
      </c>
      <c r="F17" s="7">
        <v>1</v>
      </c>
      <c r="G17" s="7" t="s">
        <v>97</v>
      </c>
      <c r="H17" s="7" t="s">
        <v>1522</v>
      </c>
      <c r="I17" s="9">
        <v>42882</v>
      </c>
      <c r="J17" s="9" t="s">
        <v>52</v>
      </c>
      <c r="K17" s="7"/>
      <c r="M17" s="20"/>
    </row>
    <row r="18" spans="1:13" ht="32.25" customHeight="1">
      <c r="A18" s="11"/>
      <c r="B18" s="7"/>
      <c r="C18" s="7"/>
      <c r="D18" s="8"/>
      <c r="E18" s="7"/>
      <c r="F18" s="7"/>
      <c r="G18" s="7"/>
      <c r="H18" s="7"/>
      <c r="I18" s="9"/>
      <c r="J18" s="9"/>
      <c r="K18" s="7"/>
      <c r="M18" s="20"/>
    </row>
    <row r="19" spans="1:13" ht="32.25" customHeight="1">
      <c r="A19" s="11"/>
      <c r="B19" s="7"/>
      <c r="C19" s="7"/>
      <c r="D19" s="8"/>
      <c r="E19" s="36"/>
      <c r="F19" s="7"/>
      <c r="G19" s="7"/>
      <c r="H19" s="7"/>
      <c r="I19" s="9"/>
      <c r="J19" s="7"/>
      <c r="K19" s="32"/>
      <c r="M19" s="20"/>
    </row>
    <row r="20" spans="1:13" ht="32.25" customHeight="1">
      <c r="A20" s="6"/>
      <c r="B20" s="7"/>
      <c r="C20" s="7"/>
      <c r="D20" s="8"/>
      <c r="E20" s="36"/>
      <c r="F20" s="7"/>
      <c r="G20" s="7"/>
      <c r="H20" s="7"/>
      <c r="I20" s="9"/>
      <c r="J20" s="7"/>
      <c r="K20" s="32"/>
      <c r="M20" s="20"/>
    </row>
    <row r="21" spans="1:13" ht="32.25" customHeight="1">
      <c r="A21" s="6"/>
      <c r="B21" s="7"/>
      <c r="C21" s="7"/>
      <c r="D21" s="8"/>
      <c r="E21" s="36"/>
      <c r="F21" s="7"/>
      <c r="G21" s="7"/>
      <c r="H21" s="7"/>
      <c r="I21" s="9"/>
      <c r="J21" s="7"/>
      <c r="K21" s="32"/>
      <c r="M21" s="20"/>
    </row>
    <row r="22" spans="1:13" ht="32.25" customHeight="1">
      <c r="A22" s="6"/>
      <c r="B22" s="7"/>
      <c r="C22" s="7"/>
      <c r="D22" s="8"/>
      <c r="E22" s="36"/>
      <c r="F22" s="7"/>
      <c r="G22" s="7"/>
      <c r="H22" s="7"/>
      <c r="I22" s="9"/>
      <c r="J22" s="7"/>
      <c r="K22" s="32"/>
      <c r="M22" s="20"/>
    </row>
    <row r="23" spans="1:13" ht="32.25" customHeight="1">
      <c r="A23" s="6"/>
      <c r="B23" s="7"/>
      <c r="C23" s="7"/>
      <c r="D23" s="8"/>
      <c r="E23" s="43">
        <f>SUM(E4:E19)</f>
        <v>46</v>
      </c>
      <c r="F23" s="43">
        <f>SUM(F4:F19)</f>
        <v>18</v>
      </c>
      <c r="G23" s="7"/>
      <c r="H23" s="7"/>
      <c r="I23" s="9"/>
      <c r="J23" s="9"/>
      <c r="K23" s="7"/>
      <c r="M23" s="20"/>
    </row>
    <row r="24" spans="1:13" ht="32.2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2.25" customHeight="1">
      <c r="A25" s="11"/>
      <c r="B25" s="12"/>
      <c r="C25" s="12"/>
      <c r="D25" s="13"/>
      <c r="E25" s="12"/>
      <c r="F25" s="12"/>
      <c r="G25" s="12"/>
      <c r="H25" s="12"/>
      <c r="I25" s="14"/>
      <c r="J25" s="14"/>
      <c r="K25" s="11"/>
      <c r="M25" s="20"/>
    </row>
  </sheetData>
  <customSheetViews>
    <customSheetView guid="{23EF6D9B-A14E-2740-8D04-8096A56BF976}" scale="90" topLeftCell="A4">
      <selection activeCell="F23" sqref="F23"/>
    </customSheetView>
    <customSheetView guid="{B1F3A972-B1F1-4161-90C8-DD2B3AF80E16}" scale="90" topLeftCell="A4">
      <selection activeCell="F23" sqref="F23"/>
    </customSheetView>
    <customSheetView guid="{8CC4B7ED-BDBD-4A32-BFC7-B1BFCD76DA5B}" scale="90" topLeftCell="A4">
      <selection activeCell="F23" sqref="F23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7" zoomScale="90" zoomScaleNormal="90" zoomScalePageLayoutView="90" workbookViewId="0">
      <selection activeCell="H18" sqref="H18"/>
    </sheetView>
  </sheetViews>
  <sheetFormatPr baseColWidth="10" defaultColWidth="8.83203125" defaultRowHeight="40.5" customHeight="1" x14ac:dyDescent="0"/>
  <cols>
    <col min="1" max="1" width="13.33203125" customWidth="1"/>
    <col min="2" max="2" width="28.5" customWidth="1"/>
    <col min="3" max="3" width="36.33203125" customWidth="1"/>
    <col min="4" max="4" width="39.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64" customWidth="1"/>
    <col min="13" max="13" width="18.1640625" customWidth="1"/>
  </cols>
  <sheetData>
    <row r="1" spans="1:14" ht="40.5" customHeight="1" thickBot="1">
      <c r="A1" s="602" t="s">
        <v>23</v>
      </c>
      <c r="B1" s="603"/>
      <c r="C1" s="603"/>
      <c r="D1" s="603"/>
      <c r="E1" s="603"/>
      <c r="F1" s="603"/>
      <c r="G1" s="603" t="s">
        <v>30</v>
      </c>
      <c r="H1" s="603"/>
      <c r="I1" s="603"/>
      <c r="J1" s="604"/>
      <c r="K1" s="605"/>
    </row>
    <row r="2" spans="1:14" ht="40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0.5" customHeight="1">
      <c r="A3" s="28"/>
      <c r="B3" s="150" t="s">
        <v>1664</v>
      </c>
      <c r="C3" s="28"/>
      <c r="D3" s="62"/>
      <c r="E3" s="28"/>
      <c r="F3" s="28"/>
      <c r="G3" s="28"/>
      <c r="H3" s="28"/>
      <c r="I3" s="30"/>
      <c r="J3" s="28"/>
      <c r="K3" s="150" t="s">
        <v>1334</v>
      </c>
      <c r="M3" s="10" t="s">
        <v>12</v>
      </c>
      <c r="N3" s="10">
        <f>N2-N14</f>
        <v>8</v>
      </c>
    </row>
    <row r="4" spans="1:14" ht="40.5" customHeight="1">
      <c r="A4" s="11">
        <v>1</v>
      </c>
      <c r="B4" s="12" t="s">
        <v>55</v>
      </c>
      <c r="C4" s="12" t="s">
        <v>1665</v>
      </c>
      <c r="D4" s="13" t="s">
        <v>1666</v>
      </c>
      <c r="E4" s="12">
        <v>2</v>
      </c>
      <c r="F4" s="12">
        <v>1</v>
      </c>
      <c r="G4" s="12" t="s">
        <v>152</v>
      </c>
      <c r="H4" s="12" t="s">
        <v>1522</v>
      </c>
      <c r="I4" s="14">
        <v>42882</v>
      </c>
      <c r="J4" s="14" t="s">
        <v>1667</v>
      </c>
      <c r="K4" s="11" t="s">
        <v>1668</v>
      </c>
      <c r="M4" t="s">
        <v>13</v>
      </c>
      <c r="N4">
        <f>SUMIFS(E:E,G:G,"CTT")</f>
        <v>0</v>
      </c>
    </row>
    <row r="5" spans="1:14" ht="40.5" customHeight="1">
      <c r="A5" s="6">
        <v>2</v>
      </c>
      <c r="B5" s="7" t="s">
        <v>47</v>
      </c>
      <c r="C5" s="7" t="s">
        <v>1669</v>
      </c>
      <c r="D5" s="8" t="s">
        <v>1670</v>
      </c>
      <c r="E5" s="7">
        <v>7</v>
      </c>
      <c r="F5" s="7">
        <v>2</v>
      </c>
      <c r="G5" s="7" t="s">
        <v>152</v>
      </c>
      <c r="H5" s="7" t="s">
        <v>1522</v>
      </c>
      <c r="I5" s="9">
        <v>42882</v>
      </c>
      <c r="J5" s="7" t="s">
        <v>52</v>
      </c>
      <c r="K5" s="6"/>
      <c r="M5" t="s">
        <v>14</v>
      </c>
      <c r="N5">
        <f>SUMIFS(E:E,G:G,"FLU")</f>
        <v>47</v>
      </c>
    </row>
    <row r="6" spans="1:14" ht="40.5" customHeight="1">
      <c r="A6" s="11">
        <v>3</v>
      </c>
      <c r="B6" s="7" t="s">
        <v>55</v>
      </c>
      <c r="C6" s="7" t="s">
        <v>1671</v>
      </c>
      <c r="D6" s="8" t="s">
        <v>1672</v>
      </c>
      <c r="E6" s="7">
        <v>5</v>
      </c>
      <c r="F6" s="7">
        <v>2</v>
      </c>
      <c r="G6" s="7" t="s">
        <v>152</v>
      </c>
      <c r="H6" s="7" t="s">
        <v>1522</v>
      </c>
      <c r="I6" s="9">
        <v>42882</v>
      </c>
      <c r="J6" s="7" t="s">
        <v>1673</v>
      </c>
      <c r="K6" s="6"/>
      <c r="M6" t="s">
        <v>15</v>
      </c>
      <c r="N6">
        <f>SUMIFS(E:E,G:G,"JCC")</f>
        <v>0</v>
      </c>
    </row>
    <row r="7" spans="1:14" ht="40.5" customHeight="1">
      <c r="A7" s="6">
        <v>4</v>
      </c>
      <c r="B7" s="12" t="s">
        <v>757</v>
      </c>
      <c r="C7" s="12" t="s">
        <v>1674</v>
      </c>
      <c r="D7" s="13" t="s">
        <v>1675</v>
      </c>
      <c r="E7" s="12">
        <v>2</v>
      </c>
      <c r="F7" s="12">
        <v>1</v>
      </c>
      <c r="G7" s="12" t="s">
        <v>152</v>
      </c>
      <c r="H7" s="12" t="s">
        <v>1522</v>
      </c>
      <c r="I7" s="14">
        <v>42882</v>
      </c>
      <c r="J7" s="14" t="s">
        <v>1676</v>
      </c>
      <c r="K7" s="38" t="s">
        <v>1677</v>
      </c>
      <c r="M7" t="s">
        <v>16</v>
      </c>
      <c r="N7">
        <f>SUMIFS(E:E,G:G,"EDI")</f>
        <v>0</v>
      </c>
    </row>
    <row r="8" spans="1:14" ht="40.5" customHeight="1">
      <c r="A8" s="93" t="s">
        <v>1678</v>
      </c>
      <c r="B8" s="93" t="s">
        <v>426</v>
      </c>
      <c r="C8" s="12" t="s">
        <v>1679</v>
      </c>
      <c r="D8" s="13" t="s">
        <v>1680</v>
      </c>
      <c r="E8" s="12">
        <v>3</v>
      </c>
      <c r="F8" s="12">
        <v>1</v>
      </c>
      <c r="G8" s="11" t="s">
        <v>152</v>
      </c>
      <c r="H8" s="12" t="s">
        <v>1522</v>
      </c>
      <c r="I8" s="14">
        <v>42882</v>
      </c>
      <c r="J8" s="7" t="s">
        <v>1681</v>
      </c>
      <c r="K8" s="6" t="s">
        <v>1682</v>
      </c>
      <c r="M8" t="s">
        <v>17</v>
      </c>
      <c r="N8">
        <f>SUMIFS(E:E,G:G,"par")</f>
        <v>0</v>
      </c>
    </row>
    <row r="9" spans="1:14" ht="40.5" customHeight="1">
      <c r="A9" s="196" t="s">
        <v>1683</v>
      </c>
      <c r="B9" s="196" t="s">
        <v>426</v>
      </c>
      <c r="C9" s="7" t="s">
        <v>1684</v>
      </c>
      <c r="D9" s="8" t="s">
        <v>1680</v>
      </c>
      <c r="E9" s="7">
        <v>3</v>
      </c>
      <c r="F9" s="7">
        <v>1</v>
      </c>
      <c r="G9" s="7" t="s">
        <v>152</v>
      </c>
      <c r="H9" s="7" t="s">
        <v>1522</v>
      </c>
      <c r="I9" s="9">
        <v>42882</v>
      </c>
      <c r="J9" s="7" t="s">
        <v>1685</v>
      </c>
      <c r="K9" s="6" t="s">
        <v>1682</v>
      </c>
      <c r="M9" t="s">
        <v>18</v>
      </c>
      <c r="N9">
        <f>SUMIFS(E:E,G:G,"phi")</f>
        <v>0</v>
      </c>
    </row>
    <row r="10" spans="1:14" ht="40.5" customHeight="1">
      <c r="A10" s="7">
        <v>7</v>
      </c>
      <c r="B10" s="7" t="s">
        <v>1686</v>
      </c>
      <c r="C10" s="7" t="s">
        <v>1687</v>
      </c>
      <c r="D10" s="8" t="s">
        <v>1688</v>
      </c>
      <c r="E10" s="36">
        <v>3</v>
      </c>
      <c r="F10" s="7">
        <v>1</v>
      </c>
      <c r="G10" s="7" t="s">
        <v>152</v>
      </c>
      <c r="H10" s="7" t="s">
        <v>1522</v>
      </c>
      <c r="I10" s="9">
        <v>42882</v>
      </c>
      <c r="J10" s="7" t="s">
        <v>1689</v>
      </c>
      <c r="K10" s="39" t="s">
        <v>1690</v>
      </c>
      <c r="M10" t="s">
        <v>19</v>
      </c>
      <c r="N10">
        <f>SUMIFS(E:E,G:G,"BRK")</f>
        <v>0</v>
      </c>
    </row>
    <row r="11" spans="1:14" ht="40.5" customHeight="1">
      <c r="A11" s="7">
        <v>8</v>
      </c>
      <c r="B11" s="7" t="s">
        <v>55</v>
      </c>
      <c r="C11" s="7" t="s">
        <v>1691</v>
      </c>
      <c r="D11" s="8" t="s">
        <v>1692</v>
      </c>
      <c r="E11" s="39">
        <v>17</v>
      </c>
      <c r="F11" s="7">
        <v>6</v>
      </c>
      <c r="G11" s="7" t="s">
        <v>152</v>
      </c>
      <c r="H11" s="7" t="s">
        <v>1522</v>
      </c>
      <c r="I11" s="9">
        <v>42882</v>
      </c>
      <c r="J11" s="9" t="s">
        <v>1693</v>
      </c>
      <c r="K11" s="7"/>
      <c r="M11" s="16" t="s">
        <v>20</v>
      </c>
      <c r="N11" s="16">
        <f>SUMIFS(E:E,G:G,"SPC")</f>
        <v>0</v>
      </c>
    </row>
    <row r="12" spans="1:14" ht="40.5" customHeight="1">
      <c r="A12" s="7">
        <v>9</v>
      </c>
      <c r="B12" s="7" t="s">
        <v>655</v>
      </c>
      <c r="C12" s="131" t="s">
        <v>1694</v>
      </c>
      <c r="D12" s="41" t="s">
        <v>1695</v>
      </c>
      <c r="E12" s="7">
        <v>2</v>
      </c>
      <c r="F12" s="7">
        <v>1</v>
      </c>
      <c r="G12" s="7" t="s">
        <v>152</v>
      </c>
      <c r="H12" s="7" t="s">
        <v>1522</v>
      </c>
      <c r="I12" s="9">
        <v>42882</v>
      </c>
      <c r="J12" s="7" t="s">
        <v>1696</v>
      </c>
      <c r="K12" s="39" t="s">
        <v>1697</v>
      </c>
      <c r="M12" s="17" t="s">
        <v>21</v>
      </c>
      <c r="N12" s="17">
        <f>SUMIFS(E:E,G:G,"H")</f>
        <v>0</v>
      </c>
    </row>
    <row r="13" spans="1:14" ht="40.5" customHeight="1">
      <c r="A13" s="7">
        <v>10</v>
      </c>
      <c r="B13" s="7" t="s">
        <v>1698</v>
      </c>
      <c r="C13" s="131" t="s">
        <v>1699</v>
      </c>
      <c r="D13" s="41" t="s">
        <v>1700</v>
      </c>
      <c r="E13" s="7">
        <v>3</v>
      </c>
      <c r="F13" s="7">
        <v>1</v>
      </c>
      <c r="G13" s="7" t="s">
        <v>152</v>
      </c>
      <c r="H13" s="7" t="s">
        <v>1522</v>
      </c>
      <c r="I13" s="9">
        <v>42882</v>
      </c>
      <c r="J13" s="7" t="s">
        <v>1701</v>
      </c>
      <c r="K13" s="7" t="s">
        <v>1702</v>
      </c>
      <c r="M13" s="17"/>
      <c r="N13" s="17"/>
    </row>
    <row r="14" spans="1:14" ht="40.5" customHeight="1">
      <c r="A14" s="7"/>
      <c r="B14" s="7"/>
      <c r="C14" s="131"/>
      <c r="D14" s="41"/>
      <c r="E14" s="7"/>
      <c r="F14" s="7"/>
      <c r="G14" s="7"/>
      <c r="H14" s="7"/>
      <c r="I14" s="9"/>
      <c r="J14" s="7"/>
      <c r="K14" s="7"/>
      <c r="M14" s="19" t="s">
        <v>22</v>
      </c>
      <c r="N14" s="19">
        <f>SUM(M4:N12)</f>
        <v>47</v>
      </c>
    </row>
    <row r="15" spans="1:14" ht="40.5" customHeight="1">
      <c r="A15" s="7"/>
      <c r="B15" s="7"/>
      <c r="C15" s="131"/>
      <c r="D15" s="41"/>
      <c r="E15" s="7"/>
      <c r="F15" s="7"/>
      <c r="G15" s="7"/>
      <c r="H15" s="7"/>
      <c r="I15" s="9"/>
      <c r="J15" s="7"/>
      <c r="K15" s="7"/>
    </row>
    <row r="16" spans="1:14" ht="40.5" customHeight="1">
      <c r="A16" s="11"/>
      <c r="B16" s="12"/>
      <c r="C16" s="12"/>
      <c r="D16" s="13"/>
      <c r="E16" s="12"/>
      <c r="F16" s="12"/>
      <c r="G16" s="12"/>
      <c r="H16" s="12"/>
      <c r="I16" s="14"/>
      <c r="J16" s="12"/>
      <c r="K16" s="11"/>
      <c r="M16" s="20"/>
    </row>
    <row r="17" spans="1:13" ht="40.5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1"/>
      <c r="M17" s="20"/>
    </row>
    <row r="18" spans="1:13" ht="40.5" customHeight="1">
      <c r="A18" s="7"/>
      <c r="B18" s="7"/>
      <c r="C18" s="7"/>
      <c r="D18" s="8"/>
      <c r="E18" s="7"/>
      <c r="F18" s="7"/>
      <c r="G18" s="7"/>
      <c r="H18" s="7"/>
      <c r="I18" s="7"/>
      <c r="J18" s="7"/>
      <c r="K18" s="191"/>
      <c r="M18" s="20"/>
    </row>
    <row r="19" spans="1:13" ht="40.5" customHeight="1">
      <c r="A19" s="6"/>
      <c r="B19" s="7"/>
      <c r="C19" s="7"/>
      <c r="D19" s="8"/>
      <c r="E19" s="43">
        <f>SUM(E4:E17)</f>
        <v>47</v>
      </c>
      <c r="F19" s="43">
        <f>SUM(F4:F17)</f>
        <v>17</v>
      </c>
      <c r="G19" s="7"/>
      <c r="H19" s="7"/>
      <c r="I19" s="7"/>
      <c r="J19" s="7"/>
      <c r="K19" s="6"/>
      <c r="M19" s="20"/>
    </row>
    <row r="20" spans="1:13" ht="40.5" customHeight="1">
      <c r="A20" s="11"/>
      <c r="B20" s="12"/>
      <c r="C20" s="12"/>
      <c r="D20" s="13"/>
      <c r="E20" s="12"/>
      <c r="F20" s="12"/>
      <c r="G20" s="11"/>
      <c r="H20" s="12"/>
      <c r="I20" s="12"/>
      <c r="J20" s="12"/>
      <c r="K20" s="11"/>
      <c r="M20" s="20"/>
    </row>
    <row r="21" spans="1:13" ht="40.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0.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40.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0.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0.5" customHeight="1">
      <c r="A25" s="11"/>
      <c r="B25" s="12"/>
      <c r="C25" s="12"/>
      <c r="D25" s="13"/>
      <c r="E25" s="12"/>
      <c r="F25" s="12"/>
      <c r="G25" s="12"/>
      <c r="H25" s="12"/>
      <c r="I25" s="14"/>
      <c r="J25" s="14"/>
      <c r="K25" s="11"/>
      <c r="M25" s="20"/>
    </row>
  </sheetData>
  <customSheetViews>
    <customSheetView guid="{23EF6D9B-A14E-2740-8D04-8096A56BF976}" scale="90" topLeftCell="A7">
      <selection activeCell="H18" sqref="H18"/>
    </customSheetView>
    <customSheetView guid="{B1F3A972-B1F1-4161-90C8-DD2B3AF80E16}" scale="90" topLeftCell="A7">
      <selection activeCell="H18" sqref="H18"/>
    </customSheetView>
    <customSheetView guid="{8CC4B7ED-BDBD-4A32-BFC7-B1BFCD76DA5B}" scale="90" topLeftCell="A7">
      <selection activeCell="H18" sqref="H18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zoomScalePageLayoutView="80" workbookViewId="0">
      <selection activeCell="C14" sqref="C14"/>
    </sheetView>
  </sheetViews>
  <sheetFormatPr baseColWidth="10" defaultColWidth="8.83203125" defaultRowHeight="33.75" customHeight="1" x14ac:dyDescent="0"/>
  <cols>
    <col min="1" max="1" width="14.83203125" customWidth="1"/>
    <col min="2" max="2" width="24.6640625" customWidth="1"/>
    <col min="3" max="3" width="27.1640625" customWidth="1"/>
    <col min="4" max="4" width="20.332031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44.25" customHeight="1" thickBot="1">
      <c r="A1" s="602" t="s">
        <v>23</v>
      </c>
      <c r="B1" s="603"/>
      <c r="C1" s="603"/>
      <c r="D1" s="603"/>
      <c r="E1" s="603"/>
      <c r="F1" s="603"/>
      <c r="G1" s="603" t="s">
        <v>25</v>
      </c>
      <c r="H1" s="603"/>
      <c r="I1" s="603"/>
      <c r="J1" s="604"/>
      <c r="K1" s="605"/>
    </row>
    <row r="2" spans="1:14" ht="33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3.75" customHeight="1">
      <c r="A3" s="6"/>
      <c r="B3" s="7"/>
      <c r="C3" s="7"/>
      <c r="D3" s="8"/>
      <c r="E3" s="7"/>
      <c r="F3" s="7"/>
      <c r="G3" s="7"/>
      <c r="H3" s="7"/>
      <c r="I3" s="9"/>
      <c r="J3" s="7"/>
      <c r="K3" s="6"/>
      <c r="M3" s="10" t="s">
        <v>12</v>
      </c>
      <c r="N3" s="10">
        <f>N2-N14</f>
        <v>55</v>
      </c>
    </row>
    <row r="4" spans="1:14" ht="33.75" customHeight="1">
      <c r="A4" s="11"/>
      <c r="B4" s="12"/>
      <c r="C4" s="12"/>
      <c r="D4" s="13"/>
      <c r="E4" s="12"/>
      <c r="F4" s="12"/>
      <c r="G4" s="12"/>
      <c r="H4" s="12"/>
      <c r="I4" s="12"/>
      <c r="J4" s="12"/>
      <c r="K4" s="11"/>
      <c r="M4" t="s">
        <v>13</v>
      </c>
      <c r="N4">
        <f>SUMIFS(E:E,G:G,"CTT")</f>
        <v>0</v>
      </c>
    </row>
    <row r="5" spans="1:14" ht="33.75" customHeight="1">
      <c r="A5" s="11"/>
      <c r="B5" s="12"/>
      <c r="C5" s="12"/>
      <c r="D5" s="13"/>
      <c r="E5" s="12"/>
      <c r="F5" s="12"/>
      <c r="G5" s="12"/>
      <c r="H5" s="12"/>
      <c r="I5" s="14"/>
      <c r="J5" s="14"/>
      <c r="K5" s="11"/>
      <c r="M5" t="s">
        <v>14</v>
      </c>
      <c r="N5">
        <f>SUMIFS(E:E,G:G,"FLU")</f>
        <v>0</v>
      </c>
    </row>
    <row r="6" spans="1:14" ht="33.75" customHeight="1">
      <c r="A6" s="6"/>
      <c r="B6" s="7"/>
      <c r="C6" s="7"/>
      <c r="D6" s="8"/>
      <c r="E6" s="7"/>
      <c r="F6" s="7"/>
      <c r="G6" s="7"/>
      <c r="H6" s="7"/>
      <c r="I6" s="7"/>
      <c r="J6" s="7"/>
      <c r="K6" s="6"/>
      <c r="M6" t="s">
        <v>15</v>
      </c>
      <c r="N6">
        <f>SUMIFS(E:E,G:G,"JCC")</f>
        <v>0</v>
      </c>
    </row>
    <row r="7" spans="1:14" ht="33.75" customHeight="1">
      <c r="A7" s="11"/>
      <c r="B7" s="12"/>
      <c r="C7" s="12"/>
      <c r="D7" s="13"/>
      <c r="E7" s="12"/>
      <c r="F7" s="12"/>
      <c r="G7" s="12"/>
      <c r="H7" s="12"/>
      <c r="I7" s="12"/>
      <c r="J7" s="12"/>
      <c r="K7" s="15"/>
      <c r="M7" t="s">
        <v>16</v>
      </c>
      <c r="N7">
        <f>SUMIFS(E:E,G:G,"EDI")</f>
        <v>0</v>
      </c>
    </row>
    <row r="8" spans="1:14" ht="33.75" customHeight="1">
      <c r="A8" s="6"/>
      <c r="B8" s="7"/>
      <c r="C8" s="7"/>
      <c r="D8" s="8"/>
      <c r="E8" s="7"/>
      <c r="F8" s="7"/>
      <c r="G8" s="7"/>
      <c r="H8" s="7"/>
      <c r="I8" s="7"/>
      <c r="J8" s="7"/>
      <c r="K8" s="6"/>
      <c r="M8" t="s">
        <v>17</v>
      </c>
      <c r="N8">
        <f>SUMIFS(E:E,G:G,"par")</f>
        <v>0</v>
      </c>
    </row>
    <row r="9" spans="1:14" ht="33.75" customHeight="1">
      <c r="A9" s="11"/>
      <c r="B9" s="12"/>
      <c r="C9" s="12"/>
      <c r="D9" s="13"/>
      <c r="E9" s="12"/>
      <c r="F9" s="12"/>
      <c r="G9" s="12"/>
      <c r="H9" s="12"/>
      <c r="I9" s="14"/>
      <c r="J9" s="14"/>
      <c r="K9" s="11"/>
      <c r="M9" t="s">
        <v>18</v>
      </c>
      <c r="N9">
        <f>SUMIFS(E:E,G:G,"phi")</f>
        <v>0</v>
      </c>
    </row>
    <row r="10" spans="1:14" ht="33.75" customHeight="1">
      <c r="A10" s="11"/>
      <c r="B10" s="12"/>
      <c r="C10" s="12"/>
      <c r="D10" s="13"/>
      <c r="E10" s="12"/>
      <c r="F10" s="12"/>
      <c r="G10" s="11"/>
      <c r="H10" s="12"/>
      <c r="I10" s="12"/>
      <c r="J10" s="12"/>
      <c r="K10" s="11"/>
      <c r="M10" t="s">
        <v>19</v>
      </c>
      <c r="N10">
        <f>SUMIFS(E:E,G:G,"BRK")</f>
        <v>0</v>
      </c>
    </row>
    <row r="11" spans="1:14" ht="33.75" customHeight="1">
      <c r="A11" s="11"/>
      <c r="B11" s="12"/>
      <c r="C11" s="12"/>
      <c r="D11" s="13"/>
      <c r="E11" s="12"/>
      <c r="F11" s="12"/>
      <c r="G11" s="11"/>
      <c r="H11" s="12"/>
      <c r="I11" s="12"/>
      <c r="J11" s="12"/>
      <c r="K11" s="11"/>
      <c r="M11" s="16" t="s">
        <v>20</v>
      </c>
      <c r="N11" s="16">
        <f>SUMIFS(E:E,G:G,"SPC")</f>
        <v>0</v>
      </c>
    </row>
    <row r="12" spans="1:14" ht="33.75" customHeight="1">
      <c r="A12" s="11"/>
      <c r="B12" s="12"/>
      <c r="C12" s="12"/>
      <c r="D12" s="13"/>
      <c r="E12" s="12"/>
      <c r="F12" s="12"/>
      <c r="G12" s="11"/>
      <c r="H12" s="12"/>
      <c r="I12" s="12"/>
      <c r="J12" s="12"/>
      <c r="K12" s="11"/>
      <c r="M12" s="17" t="s">
        <v>21</v>
      </c>
      <c r="N12" s="17">
        <f>SUMIFS(E:E,G:G,"H")</f>
        <v>0</v>
      </c>
    </row>
    <row r="13" spans="1:14" ht="33.75" customHeight="1">
      <c r="A13" s="11"/>
      <c r="B13" s="12"/>
      <c r="C13" s="12"/>
      <c r="D13" s="13"/>
      <c r="E13" s="12"/>
      <c r="F13" s="12"/>
      <c r="G13" s="11"/>
      <c r="H13" s="12"/>
      <c r="I13" s="12"/>
      <c r="J13" s="7"/>
      <c r="K13" s="6"/>
      <c r="M13" s="17"/>
      <c r="N13" s="17"/>
    </row>
    <row r="14" spans="1:14" ht="33.75" customHeight="1">
      <c r="A14" s="6"/>
      <c r="B14" s="7"/>
      <c r="C14" s="7"/>
      <c r="D14" s="8"/>
      <c r="E14" s="7"/>
      <c r="F14" s="7"/>
      <c r="G14" s="18"/>
      <c r="H14" s="7"/>
      <c r="I14" s="7"/>
      <c r="J14" s="7"/>
      <c r="K14" s="6"/>
      <c r="M14" s="19" t="s">
        <v>22</v>
      </c>
      <c r="N14" s="19">
        <f>SUM(M4:N12)</f>
        <v>0</v>
      </c>
    </row>
    <row r="15" spans="1:14" ht="33.75" customHeight="1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  <row r="16" spans="1:14" ht="33.75" customHeight="1">
      <c r="A16" s="11"/>
      <c r="B16" s="12"/>
      <c r="C16" s="12"/>
      <c r="D16" s="13"/>
      <c r="E16" s="12"/>
      <c r="F16" s="12"/>
      <c r="G16" s="12"/>
      <c r="H16" s="12"/>
      <c r="I16" s="14"/>
      <c r="J16" s="12"/>
      <c r="K16" s="11"/>
      <c r="M16" s="20"/>
    </row>
    <row r="17" spans="1:13" ht="33.75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1"/>
      <c r="M17" s="20"/>
    </row>
    <row r="18" spans="1:13" ht="33.7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33.7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33.7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3.7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3.7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3.75" customHeight="1">
      <c r="A23" s="11"/>
      <c r="B23" s="12"/>
      <c r="C23" s="12"/>
      <c r="E23" s="12"/>
      <c r="F23" s="12"/>
      <c r="G23" s="12"/>
      <c r="H23" s="12"/>
      <c r="I23" s="14"/>
      <c r="J23" s="14"/>
      <c r="K23" s="11"/>
      <c r="M23" s="20"/>
    </row>
    <row r="24" spans="1:13" ht="33.7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3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3.7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3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3.7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3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3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>
      <selection activeCell="C14" sqref="C14"/>
      <pageSetup paperSize="9" orientation="portrait"/>
    </customSheetView>
    <customSheetView guid="{B1F3A972-B1F1-4161-90C8-DD2B3AF80E16}" scale="80">
      <selection activeCell="C14" sqref="C14"/>
      <pageSetup paperSize="9" orientation="portrait"/>
    </customSheetView>
    <customSheetView guid="{8CC4B7ED-BDBD-4A32-BFC7-B1BFCD76DA5B}" scale="80">
      <selection activeCell="C14" sqref="C14"/>
      <pageSetup paperSize="9" orientation="portrait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7" zoomScale="90" zoomScaleNormal="90" zoomScalePageLayoutView="90" workbookViewId="0">
      <selection activeCell="B22" sqref="B22"/>
    </sheetView>
  </sheetViews>
  <sheetFormatPr baseColWidth="10" defaultColWidth="8.83203125" defaultRowHeight="38.25" customHeight="1" x14ac:dyDescent="0"/>
  <cols>
    <col min="1" max="1" width="14.83203125" customWidth="1"/>
    <col min="2" max="2" width="30.5" customWidth="1"/>
    <col min="3" max="3" width="35.5" customWidth="1"/>
    <col min="4" max="4" width="3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38.25" customHeight="1" thickBot="1">
      <c r="A1" s="602" t="s">
        <v>23</v>
      </c>
      <c r="B1" s="603"/>
      <c r="C1" s="603"/>
      <c r="D1" s="603"/>
      <c r="E1" s="603"/>
      <c r="F1" s="603"/>
      <c r="G1" s="603" t="s">
        <v>30</v>
      </c>
      <c r="H1" s="603"/>
      <c r="I1" s="603"/>
      <c r="J1" s="604"/>
      <c r="K1" s="605"/>
    </row>
    <row r="2" spans="1:14" ht="38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8.25" customHeight="1">
      <c r="A3" s="28"/>
      <c r="B3" s="150" t="s">
        <v>1703</v>
      </c>
      <c r="C3" s="28"/>
      <c r="D3" s="62"/>
      <c r="E3" s="28"/>
      <c r="F3" s="28"/>
      <c r="G3" s="28"/>
      <c r="H3" s="28"/>
      <c r="I3" s="30"/>
      <c r="J3" s="28"/>
      <c r="K3" s="150" t="s">
        <v>1334</v>
      </c>
      <c r="M3" s="10" t="s">
        <v>12</v>
      </c>
      <c r="N3" s="10">
        <f>N2-N14</f>
        <v>11</v>
      </c>
    </row>
    <row r="4" spans="1:14" ht="38.25" customHeight="1">
      <c r="A4" s="11">
        <v>1</v>
      </c>
      <c r="B4" s="12" t="s">
        <v>262</v>
      </c>
      <c r="C4" s="82" t="s">
        <v>1704</v>
      </c>
      <c r="D4" s="13" t="s">
        <v>1705</v>
      </c>
      <c r="E4" s="12">
        <v>2</v>
      </c>
      <c r="F4" s="12">
        <v>1</v>
      </c>
      <c r="G4" s="161" t="s">
        <v>152</v>
      </c>
      <c r="H4" s="12" t="s">
        <v>1522</v>
      </c>
      <c r="I4" s="14">
        <v>42882</v>
      </c>
      <c r="J4" s="12" t="s">
        <v>1706</v>
      </c>
      <c r="K4" s="11" t="s">
        <v>1707</v>
      </c>
      <c r="M4" t="s">
        <v>13</v>
      </c>
      <c r="N4">
        <f>SUMIFS(E:E,G:G,"CTT")</f>
        <v>0</v>
      </c>
    </row>
    <row r="5" spans="1:14" ht="38.25" customHeight="1">
      <c r="A5" s="6">
        <v>2</v>
      </c>
      <c r="B5" s="7" t="s">
        <v>55</v>
      </c>
      <c r="C5" s="7" t="s">
        <v>1708</v>
      </c>
      <c r="D5" s="8" t="s">
        <v>1709</v>
      </c>
      <c r="E5" s="7">
        <v>1</v>
      </c>
      <c r="F5" s="7">
        <v>1</v>
      </c>
      <c r="G5" s="7" t="s">
        <v>152</v>
      </c>
      <c r="H5" s="12" t="s">
        <v>1522</v>
      </c>
      <c r="I5" s="14">
        <v>42882</v>
      </c>
      <c r="J5" s="7" t="s">
        <v>1710</v>
      </c>
      <c r="K5" s="6"/>
      <c r="M5" t="s">
        <v>14</v>
      </c>
      <c r="N5">
        <f>SUMIFS(E:E,G:G,"FLU")</f>
        <v>44</v>
      </c>
    </row>
    <row r="6" spans="1:14" ht="38.25" customHeight="1">
      <c r="A6" s="11">
        <v>3</v>
      </c>
      <c r="B6" s="7" t="s">
        <v>55</v>
      </c>
      <c r="C6" s="131" t="s">
        <v>1711</v>
      </c>
      <c r="D6" s="41" t="s">
        <v>1712</v>
      </c>
      <c r="E6" s="7">
        <v>4</v>
      </c>
      <c r="F6" s="7">
        <v>1</v>
      </c>
      <c r="G6" s="7" t="s">
        <v>152</v>
      </c>
      <c r="H6" s="7" t="s">
        <v>1522</v>
      </c>
      <c r="I6" s="9">
        <v>42882</v>
      </c>
      <c r="J6" s="7" t="s">
        <v>1713</v>
      </c>
      <c r="K6" s="7"/>
      <c r="M6" t="s">
        <v>15</v>
      </c>
      <c r="N6">
        <f>SUMIFS(E:E,G:G,"JCC")</f>
        <v>0</v>
      </c>
    </row>
    <row r="7" spans="1:14" ht="38.25" customHeight="1">
      <c r="A7" s="6">
        <v>4</v>
      </c>
      <c r="B7" s="7" t="s">
        <v>47</v>
      </c>
      <c r="C7" s="131" t="s">
        <v>1714</v>
      </c>
      <c r="D7" s="41" t="s">
        <v>1715</v>
      </c>
      <c r="E7" s="7">
        <v>5</v>
      </c>
      <c r="F7" s="7">
        <v>2</v>
      </c>
      <c r="G7" s="7" t="s">
        <v>152</v>
      </c>
      <c r="H7" s="7" t="s">
        <v>1522</v>
      </c>
      <c r="I7" s="9">
        <v>42882</v>
      </c>
      <c r="J7" s="7" t="s">
        <v>52</v>
      </c>
      <c r="K7" s="6"/>
      <c r="M7" t="s">
        <v>16</v>
      </c>
      <c r="N7">
        <f>SUMIFS(E:E,G:G,"EDI")</f>
        <v>0</v>
      </c>
    </row>
    <row r="8" spans="1:14" ht="38.25" customHeight="1">
      <c r="A8" s="11">
        <v>5</v>
      </c>
      <c r="B8" s="7" t="s">
        <v>47</v>
      </c>
      <c r="C8" s="131" t="s">
        <v>1716</v>
      </c>
      <c r="D8" s="197" t="s">
        <v>1717</v>
      </c>
      <c r="E8" s="7">
        <v>4</v>
      </c>
      <c r="F8" s="7">
        <v>1</v>
      </c>
      <c r="G8" s="7" t="s">
        <v>152</v>
      </c>
      <c r="H8" s="7" t="s">
        <v>1522</v>
      </c>
      <c r="I8" s="9">
        <v>42882</v>
      </c>
      <c r="J8" s="7" t="s">
        <v>52</v>
      </c>
      <c r="K8" s="7"/>
      <c r="M8" t="s">
        <v>17</v>
      </c>
      <c r="N8">
        <f>SUMIFS(E:E,G:G,"par")</f>
        <v>0</v>
      </c>
    </row>
    <row r="9" spans="1:14" ht="38.25" customHeight="1">
      <c r="A9" s="6">
        <v>6</v>
      </c>
      <c r="B9" s="7" t="s">
        <v>47</v>
      </c>
      <c r="C9" s="131" t="s">
        <v>1718</v>
      </c>
      <c r="D9" s="41" t="s">
        <v>1719</v>
      </c>
      <c r="E9" s="7">
        <v>6</v>
      </c>
      <c r="F9" s="7">
        <v>2</v>
      </c>
      <c r="G9" s="7" t="s">
        <v>152</v>
      </c>
      <c r="H9" s="7" t="s">
        <v>1522</v>
      </c>
      <c r="I9" s="9">
        <v>42882</v>
      </c>
      <c r="J9" s="7" t="s">
        <v>52</v>
      </c>
      <c r="K9" s="7" t="s">
        <v>1720</v>
      </c>
      <c r="M9" t="s">
        <v>18</v>
      </c>
      <c r="N9">
        <f>SUMIFS(E:E,G:G,"phi")</f>
        <v>0</v>
      </c>
    </row>
    <row r="10" spans="1:14" ht="38.25" customHeight="1">
      <c r="A10" s="11">
        <v>7</v>
      </c>
      <c r="B10" s="7" t="s">
        <v>47</v>
      </c>
      <c r="C10" s="7" t="s">
        <v>1721</v>
      </c>
      <c r="D10" s="8" t="s">
        <v>1722</v>
      </c>
      <c r="E10" s="32">
        <v>2</v>
      </c>
      <c r="F10" s="7">
        <v>1</v>
      </c>
      <c r="G10" s="7" t="s">
        <v>152</v>
      </c>
      <c r="H10" s="7" t="s">
        <v>1522</v>
      </c>
      <c r="I10" s="9">
        <v>42882</v>
      </c>
      <c r="J10" s="9" t="s">
        <v>52</v>
      </c>
      <c r="K10" s="7" t="s">
        <v>1723</v>
      </c>
      <c r="M10" t="s">
        <v>19</v>
      </c>
      <c r="N10">
        <f>SUMIFS(E:E,G:G,"BRK")</f>
        <v>0</v>
      </c>
    </row>
    <row r="11" spans="1:14" ht="38.25" customHeight="1">
      <c r="A11" s="6">
        <v>8</v>
      </c>
      <c r="B11" s="7" t="s">
        <v>47</v>
      </c>
      <c r="C11" s="131" t="s">
        <v>1724</v>
      </c>
      <c r="D11" s="41" t="s">
        <v>1725</v>
      </c>
      <c r="E11" s="7">
        <v>2</v>
      </c>
      <c r="F11" s="7">
        <v>1</v>
      </c>
      <c r="G11" s="7" t="s">
        <v>152</v>
      </c>
      <c r="H11" s="7" t="s">
        <v>1522</v>
      </c>
      <c r="I11" s="9">
        <v>42882</v>
      </c>
      <c r="J11" s="7" t="s">
        <v>52</v>
      </c>
      <c r="K11" s="7"/>
      <c r="M11" s="16" t="s">
        <v>20</v>
      </c>
      <c r="N11" s="16">
        <f>SUMIFS(E:E,G:G,"SPC")</f>
        <v>0</v>
      </c>
    </row>
    <row r="12" spans="1:14" ht="38.25" customHeight="1">
      <c r="A12" s="11">
        <v>9</v>
      </c>
      <c r="B12" s="7" t="s">
        <v>131</v>
      </c>
      <c r="C12" s="7">
        <v>2928</v>
      </c>
      <c r="D12" s="8" t="s">
        <v>1726</v>
      </c>
      <c r="E12" s="7">
        <v>3</v>
      </c>
      <c r="F12" s="7">
        <v>1</v>
      </c>
      <c r="G12" s="7" t="s">
        <v>152</v>
      </c>
      <c r="H12" s="7" t="s">
        <v>1522</v>
      </c>
      <c r="I12" s="9">
        <v>42882</v>
      </c>
      <c r="J12" s="7" t="s">
        <v>1727</v>
      </c>
      <c r="K12" s="7"/>
      <c r="M12" s="17" t="s">
        <v>21</v>
      </c>
      <c r="N12" s="17">
        <f>SUMIFS(E:E,G:G,"H")</f>
        <v>0</v>
      </c>
    </row>
    <row r="13" spans="1:14" ht="38.25" customHeight="1">
      <c r="A13" s="6">
        <v>10</v>
      </c>
      <c r="B13" s="7" t="s">
        <v>1728</v>
      </c>
      <c r="C13" s="7">
        <v>103905</v>
      </c>
      <c r="D13" s="8" t="s">
        <v>1729</v>
      </c>
      <c r="E13" s="32">
        <v>3</v>
      </c>
      <c r="F13" s="7">
        <v>1</v>
      </c>
      <c r="G13" s="7" t="s">
        <v>152</v>
      </c>
      <c r="H13" s="7" t="s">
        <v>1522</v>
      </c>
      <c r="I13" s="9">
        <v>42882</v>
      </c>
      <c r="J13" s="9" t="s">
        <v>1730</v>
      </c>
      <c r="K13" s="7"/>
      <c r="M13" s="17"/>
      <c r="N13" s="17"/>
    </row>
    <row r="14" spans="1:14" ht="38.25" customHeight="1">
      <c r="A14" s="11">
        <v>11</v>
      </c>
      <c r="B14" s="7" t="s">
        <v>1731</v>
      </c>
      <c r="C14" s="7" t="s">
        <v>1732</v>
      </c>
      <c r="D14" s="8" t="s">
        <v>1733</v>
      </c>
      <c r="E14" s="36">
        <v>2</v>
      </c>
      <c r="F14" s="7">
        <v>1</v>
      </c>
      <c r="G14" s="7" t="s">
        <v>152</v>
      </c>
      <c r="H14" s="7" t="s">
        <v>1522</v>
      </c>
      <c r="I14" s="9">
        <v>42882</v>
      </c>
      <c r="J14" s="7" t="s">
        <v>1734</v>
      </c>
      <c r="K14" s="39" t="s">
        <v>1306</v>
      </c>
      <c r="M14" s="19" t="s">
        <v>22</v>
      </c>
      <c r="N14" s="19">
        <f>SUM(M4:N12)</f>
        <v>44</v>
      </c>
    </row>
    <row r="15" spans="1:14" ht="38.25" customHeight="1">
      <c r="A15" s="6">
        <v>12</v>
      </c>
      <c r="B15" s="7" t="s">
        <v>411</v>
      </c>
      <c r="C15" s="131" t="s">
        <v>1735</v>
      </c>
      <c r="D15" s="41" t="s">
        <v>1736</v>
      </c>
      <c r="E15" s="7">
        <v>3</v>
      </c>
      <c r="F15" s="7">
        <v>1</v>
      </c>
      <c r="G15" s="7" t="s">
        <v>152</v>
      </c>
      <c r="H15" s="7" t="s">
        <v>1522</v>
      </c>
      <c r="I15" s="9">
        <v>42882</v>
      </c>
      <c r="J15" s="7" t="s">
        <v>1737</v>
      </c>
      <c r="K15" s="39" t="s">
        <v>1738</v>
      </c>
    </row>
    <row r="16" spans="1:14" ht="38.25" customHeight="1">
      <c r="A16" s="11">
        <v>13</v>
      </c>
      <c r="B16" s="7" t="s">
        <v>1739</v>
      </c>
      <c r="C16" s="7" t="s">
        <v>1740</v>
      </c>
      <c r="D16" s="8" t="s">
        <v>1741</v>
      </c>
      <c r="E16" s="7">
        <v>3</v>
      </c>
      <c r="F16" s="7">
        <v>1</v>
      </c>
      <c r="G16" s="7" t="s">
        <v>152</v>
      </c>
      <c r="H16" s="7" t="s">
        <v>1522</v>
      </c>
      <c r="I16" s="9">
        <v>42882</v>
      </c>
      <c r="J16" s="9" t="s">
        <v>1742</v>
      </c>
      <c r="K16" s="39" t="s">
        <v>1743</v>
      </c>
      <c r="M16" s="20"/>
    </row>
    <row r="17" spans="1:13" ht="38.25" customHeight="1">
      <c r="A17" s="6">
        <v>14</v>
      </c>
      <c r="B17" s="7" t="s">
        <v>47</v>
      </c>
      <c r="C17" s="131" t="s">
        <v>1744</v>
      </c>
      <c r="D17" s="41" t="s">
        <v>1745</v>
      </c>
      <c r="E17" s="7">
        <v>4</v>
      </c>
      <c r="F17" s="7">
        <v>1</v>
      </c>
      <c r="G17" s="7" t="s">
        <v>152</v>
      </c>
      <c r="H17" s="7" t="s">
        <v>1522</v>
      </c>
      <c r="I17" s="9">
        <v>42882</v>
      </c>
      <c r="J17" s="7" t="s">
        <v>52</v>
      </c>
      <c r="K17" s="7"/>
      <c r="M17" s="20"/>
    </row>
    <row r="18" spans="1:13" ht="38.25" customHeight="1">
      <c r="A18" s="11"/>
      <c r="B18" s="7"/>
      <c r="C18" s="131"/>
      <c r="D18" s="41"/>
      <c r="E18" s="7"/>
      <c r="F18" s="7"/>
      <c r="G18" s="7"/>
      <c r="H18" s="7"/>
      <c r="I18" s="9"/>
      <c r="J18" s="7"/>
      <c r="K18" s="7"/>
      <c r="M18" s="20"/>
    </row>
    <row r="19" spans="1:13" ht="38.25" customHeight="1">
      <c r="A19" s="7"/>
      <c r="B19" s="7"/>
      <c r="C19" s="131"/>
      <c r="D19" s="41"/>
      <c r="E19" s="7"/>
      <c r="F19" s="7"/>
      <c r="G19" s="7"/>
      <c r="H19" s="7"/>
      <c r="I19" s="9"/>
      <c r="J19" s="7"/>
      <c r="K19" s="7"/>
      <c r="M19" s="20"/>
    </row>
    <row r="20" spans="1:13" ht="38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8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8.2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8.2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8.25" customHeight="1">
      <c r="A24" s="11"/>
      <c r="B24" s="12"/>
      <c r="C24" s="12"/>
      <c r="D24" s="13"/>
      <c r="E24" s="35">
        <f>SUM(E4:E23)</f>
        <v>44</v>
      </c>
      <c r="F24" s="35">
        <f>SUM(F4:F23)</f>
        <v>16</v>
      </c>
      <c r="G24" s="12"/>
      <c r="H24" s="12"/>
      <c r="I24" s="14"/>
      <c r="J24" s="14"/>
      <c r="K24" s="11"/>
      <c r="M24" s="20"/>
    </row>
    <row r="25" spans="1:13" ht="38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</sheetData>
  <customSheetViews>
    <customSheetView guid="{23EF6D9B-A14E-2740-8D04-8096A56BF976}" scale="90" topLeftCell="A7">
      <selection activeCell="B22" sqref="B22"/>
    </customSheetView>
    <customSheetView guid="{B1F3A972-B1F1-4161-90C8-DD2B3AF80E16}" scale="90" topLeftCell="A7">
      <selection activeCell="B22" sqref="B22"/>
    </customSheetView>
    <customSheetView guid="{8CC4B7ED-BDBD-4A32-BFC7-B1BFCD76DA5B}" scale="90" topLeftCell="A7">
      <selection activeCell="B22" sqref="B22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zoomScalePageLayoutView="90" workbookViewId="0">
      <selection activeCell="G18" sqref="G18"/>
    </sheetView>
  </sheetViews>
  <sheetFormatPr baseColWidth="10" defaultColWidth="8.83203125" defaultRowHeight="36.75" customHeight="1" x14ac:dyDescent="0"/>
  <cols>
    <col min="1" max="1" width="11.5" customWidth="1"/>
    <col min="2" max="2" width="27.6640625" customWidth="1"/>
    <col min="3" max="3" width="33.1640625" customWidth="1"/>
    <col min="4" max="4" width="40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1.5" customWidth="1"/>
    <col min="13" max="13" width="18.1640625" customWidth="1"/>
  </cols>
  <sheetData>
    <row r="1" spans="1:14" ht="36.75" customHeight="1" thickBot="1">
      <c r="A1" s="602" t="s">
        <v>23</v>
      </c>
      <c r="B1" s="603"/>
      <c r="C1" s="603"/>
      <c r="D1" s="603"/>
      <c r="E1" s="603"/>
      <c r="F1" s="603"/>
      <c r="G1" s="603" t="s">
        <v>30</v>
      </c>
      <c r="H1" s="603"/>
      <c r="I1" s="603"/>
      <c r="J1" s="604"/>
      <c r="K1" s="605"/>
    </row>
    <row r="2" spans="1:14" ht="36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6.75" customHeight="1">
      <c r="A3" s="28"/>
      <c r="B3" s="198" t="s">
        <v>1746</v>
      </c>
      <c r="C3" s="199"/>
      <c r="D3" s="94"/>
      <c r="E3" s="28"/>
      <c r="F3" s="28"/>
      <c r="G3" s="28"/>
      <c r="H3" s="28"/>
      <c r="I3" s="30"/>
      <c r="J3" s="28"/>
      <c r="K3" s="26" t="s">
        <v>1747</v>
      </c>
      <c r="M3" s="10" t="s">
        <v>12</v>
      </c>
      <c r="N3" s="10">
        <f>N2-N14</f>
        <v>9</v>
      </c>
    </row>
    <row r="4" spans="1:14" ht="36.75" customHeight="1">
      <c r="A4" s="11">
        <v>1</v>
      </c>
      <c r="B4" s="12" t="s">
        <v>47</v>
      </c>
      <c r="C4" s="12" t="s">
        <v>1748</v>
      </c>
      <c r="D4" s="13" t="s">
        <v>1749</v>
      </c>
      <c r="E4" s="12">
        <v>3</v>
      </c>
      <c r="F4" s="12">
        <v>1</v>
      </c>
      <c r="G4" s="12" t="s">
        <v>1009</v>
      </c>
      <c r="H4" s="12" t="s">
        <v>1522</v>
      </c>
      <c r="I4" s="14">
        <v>42882</v>
      </c>
      <c r="J4" s="14" t="s">
        <v>52</v>
      </c>
      <c r="K4" s="34"/>
      <c r="M4" t="s">
        <v>13</v>
      </c>
      <c r="N4">
        <f>SUMIFS(E:E,G:G,"CTT")</f>
        <v>0</v>
      </c>
    </row>
    <row r="5" spans="1:14" ht="36.75" customHeight="1">
      <c r="A5" s="6">
        <v>2</v>
      </c>
      <c r="B5" s="7" t="s">
        <v>47</v>
      </c>
      <c r="C5" s="7" t="s">
        <v>1750</v>
      </c>
      <c r="D5" s="8" t="s">
        <v>1751</v>
      </c>
      <c r="E5" s="7">
        <v>6</v>
      </c>
      <c r="F5" s="7">
        <v>2</v>
      </c>
      <c r="G5" s="7" t="s">
        <v>1009</v>
      </c>
      <c r="H5" s="7" t="s">
        <v>1522</v>
      </c>
      <c r="I5" s="9">
        <v>42882</v>
      </c>
      <c r="J5" s="18" t="s">
        <v>52</v>
      </c>
      <c r="K5" s="195"/>
      <c r="M5" t="s">
        <v>14</v>
      </c>
      <c r="N5">
        <f>SUMIFS(E:E,G:G,"FLU")</f>
        <v>0</v>
      </c>
    </row>
    <row r="6" spans="1:14" ht="36.75" customHeight="1">
      <c r="A6" s="11">
        <v>3</v>
      </c>
      <c r="B6" s="12" t="s">
        <v>47</v>
      </c>
      <c r="C6" s="12" t="s">
        <v>1752</v>
      </c>
      <c r="D6" s="13" t="s">
        <v>1753</v>
      </c>
      <c r="E6" s="12">
        <v>2</v>
      </c>
      <c r="F6" s="12">
        <v>1</v>
      </c>
      <c r="G6" s="34" t="s">
        <v>1009</v>
      </c>
      <c r="H6" s="12" t="s">
        <v>1522</v>
      </c>
      <c r="I6" s="14">
        <v>42882</v>
      </c>
      <c r="J6" s="22" t="s">
        <v>52</v>
      </c>
      <c r="K6" s="34"/>
      <c r="M6" t="s">
        <v>15</v>
      </c>
      <c r="N6">
        <f>SUMIFS(E:E,G:G,"JCC")</f>
        <v>27</v>
      </c>
    </row>
    <row r="7" spans="1:14" ht="36.75" customHeight="1">
      <c r="A7" s="6">
        <v>4</v>
      </c>
      <c r="B7" s="7" t="s">
        <v>131</v>
      </c>
      <c r="C7" s="7">
        <v>2908</v>
      </c>
      <c r="D7" s="8" t="s">
        <v>1754</v>
      </c>
      <c r="E7" s="7">
        <v>4</v>
      </c>
      <c r="F7" s="7">
        <v>2</v>
      </c>
      <c r="G7" s="195" t="s">
        <v>1009</v>
      </c>
      <c r="H7" s="7" t="s">
        <v>1522</v>
      </c>
      <c r="I7" s="9">
        <v>42882</v>
      </c>
      <c r="J7" s="18" t="s">
        <v>1755</v>
      </c>
      <c r="K7" s="195"/>
      <c r="M7" t="s">
        <v>16</v>
      </c>
      <c r="N7">
        <f>SUMIFS(E:E,G:G,"EDI")</f>
        <v>0</v>
      </c>
    </row>
    <row r="8" spans="1:14" ht="36.75" customHeight="1">
      <c r="A8" s="11">
        <v>5</v>
      </c>
      <c r="B8" s="7" t="s">
        <v>55</v>
      </c>
      <c r="C8" s="7" t="s">
        <v>1756</v>
      </c>
      <c r="D8" s="8" t="s">
        <v>1757</v>
      </c>
      <c r="E8" s="7">
        <v>3</v>
      </c>
      <c r="F8" s="7">
        <v>1</v>
      </c>
      <c r="G8" s="7" t="s">
        <v>1009</v>
      </c>
      <c r="H8" s="7" t="s">
        <v>1522</v>
      </c>
      <c r="I8" s="9">
        <v>42882</v>
      </c>
      <c r="J8" s="9" t="s">
        <v>1758</v>
      </c>
      <c r="K8" s="7"/>
      <c r="M8" t="s">
        <v>17</v>
      </c>
      <c r="N8">
        <f>SUMIFS(E:E,G:G,"par")</f>
        <v>19</v>
      </c>
    </row>
    <row r="9" spans="1:14" ht="36.75" customHeight="1">
      <c r="A9" s="6">
        <v>6</v>
      </c>
      <c r="B9" s="12" t="s">
        <v>47</v>
      </c>
      <c r="C9" s="7" t="s">
        <v>1759</v>
      </c>
      <c r="D9" s="8" t="s">
        <v>1760</v>
      </c>
      <c r="E9" s="7">
        <v>1</v>
      </c>
      <c r="F9" s="7">
        <v>1</v>
      </c>
      <c r="G9" s="7" t="s">
        <v>1009</v>
      </c>
      <c r="H9" s="7" t="s">
        <v>1522</v>
      </c>
      <c r="I9" s="9">
        <v>42882</v>
      </c>
      <c r="J9" s="9" t="s">
        <v>52</v>
      </c>
      <c r="K9" s="7"/>
      <c r="M9" t="s">
        <v>18</v>
      </c>
      <c r="N9">
        <f>SUMIFS(E:E,G:G,"phi")</f>
        <v>0</v>
      </c>
    </row>
    <row r="10" spans="1:14" ht="36.75" customHeight="1">
      <c r="A10" s="11">
        <v>7</v>
      </c>
      <c r="B10" s="7" t="s">
        <v>55</v>
      </c>
      <c r="C10" s="131" t="s">
        <v>1761</v>
      </c>
      <c r="D10" s="41" t="s">
        <v>1762</v>
      </c>
      <c r="E10" s="7">
        <v>4</v>
      </c>
      <c r="F10" s="7">
        <v>1</v>
      </c>
      <c r="G10" s="7" t="s">
        <v>50</v>
      </c>
      <c r="H10" s="7" t="s">
        <v>1522</v>
      </c>
      <c r="I10" s="9">
        <v>42882</v>
      </c>
      <c r="J10" s="7" t="s">
        <v>1763</v>
      </c>
      <c r="K10" s="65" t="s">
        <v>1764</v>
      </c>
      <c r="M10" t="s">
        <v>19</v>
      </c>
      <c r="N10">
        <f>SUMIFS(E:E,G:G,"BRK")</f>
        <v>0</v>
      </c>
    </row>
    <row r="11" spans="1:14" ht="36.75" customHeight="1">
      <c r="A11" s="6">
        <v>8</v>
      </c>
      <c r="B11" s="7" t="s">
        <v>47</v>
      </c>
      <c r="C11" s="131" t="s">
        <v>1765</v>
      </c>
      <c r="D11" s="41" t="s">
        <v>1766</v>
      </c>
      <c r="E11" s="7">
        <v>3</v>
      </c>
      <c r="F11" s="7">
        <v>1</v>
      </c>
      <c r="G11" s="7" t="s">
        <v>50</v>
      </c>
      <c r="H11" s="7" t="s">
        <v>1522</v>
      </c>
      <c r="I11" s="9">
        <v>42882</v>
      </c>
      <c r="J11" s="7" t="s">
        <v>52</v>
      </c>
      <c r="K11" s="7"/>
      <c r="M11" s="16" t="s">
        <v>20</v>
      </c>
      <c r="N11" s="16">
        <f>SUMIFS(E:E,G:G,"SPC")</f>
        <v>0</v>
      </c>
    </row>
    <row r="12" spans="1:14" ht="36.75" customHeight="1">
      <c r="A12" s="11">
        <v>9</v>
      </c>
      <c r="B12" s="7" t="s">
        <v>47</v>
      </c>
      <c r="C12" s="131" t="s">
        <v>1767</v>
      </c>
      <c r="D12" s="41" t="s">
        <v>1768</v>
      </c>
      <c r="E12" s="7">
        <v>2</v>
      </c>
      <c r="F12" s="7">
        <v>1</v>
      </c>
      <c r="G12" s="7" t="s">
        <v>50</v>
      </c>
      <c r="H12" s="7" t="s">
        <v>1522</v>
      </c>
      <c r="I12" s="9">
        <v>42882</v>
      </c>
      <c r="J12" s="7" t="s">
        <v>52</v>
      </c>
      <c r="K12" s="7"/>
      <c r="M12" s="17" t="s">
        <v>21</v>
      </c>
      <c r="N12" s="17">
        <f>SUMIFS(E:E,G:G,"H")</f>
        <v>0</v>
      </c>
    </row>
    <row r="13" spans="1:14" ht="36.75" customHeight="1">
      <c r="A13" s="6">
        <v>10</v>
      </c>
      <c r="B13" s="33" t="s">
        <v>47</v>
      </c>
      <c r="C13" s="33" t="s">
        <v>1769</v>
      </c>
      <c r="D13" s="55" t="s">
        <v>1770</v>
      </c>
      <c r="E13" s="33">
        <v>5</v>
      </c>
      <c r="F13" s="33">
        <v>2</v>
      </c>
      <c r="G13" s="42" t="s">
        <v>50</v>
      </c>
      <c r="H13" s="33" t="s">
        <v>1522</v>
      </c>
      <c r="I13" s="56">
        <v>42882</v>
      </c>
      <c r="J13" s="33" t="s">
        <v>52</v>
      </c>
      <c r="K13" s="66"/>
      <c r="M13" s="17"/>
      <c r="N13" s="17"/>
    </row>
    <row r="14" spans="1:14" ht="36.75" customHeight="1">
      <c r="A14" s="11">
        <v>11</v>
      </c>
      <c r="B14" s="7" t="s">
        <v>55</v>
      </c>
      <c r="C14" s="131" t="s">
        <v>1771</v>
      </c>
      <c r="D14" s="41" t="s">
        <v>1772</v>
      </c>
      <c r="E14" s="7">
        <v>8</v>
      </c>
      <c r="F14" s="7">
        <v>3</v>
      </c>
      <c r="G14" s="7" t="s">
        <v>50</v>
      </c>
      <c r="H14" s="7" t="s">
        <v>1522</v>
      </c>
      <c r="I14" s="9">
        <v>42882</v>
      </c>
      <c r="J14" s="7" t="s">
        <v>1773</v>
      </c>
      <c r="K14" s="7"/>
      <c r="M14" s="19" t="s">
        <v>22</v>
      </c>
      <c r="N14" s="19">
        <f>SUM(M4:N12)</f>
        <v>46</v>
      </c>
    </row>
    <row r="15" spans="1:14" ht="36.75" customHeight="1">
      <c r="A15" s="6">
        <v>12</v>
      </c>
      <c r="B15" s="7" t="s">
        <v>47</v>
      </c>
      <c r="C15" s="131" t="s">
        <v>1774</v>
      </c>
      <c r="D15" s="41" t="s">
        <v>1775</v>
      </c>
      <c r="E15" s="7">
        <v>3</v>
      </c>
      <c r="F15" s="7">
        <v>1</v>
      </c>
      <c r="G15" s="7" t="s">
        <v>50</v>
      </c>
      <c r="H15" s="7" t="s">
        <v>1522</v>
      </c>
      <c r="I15" s="9">
        <v>42882</v>
      </c>
      <c r="J15" s="7" t="s">
        <v>52</v>
      </c>
      <c r="K15" s="7"/>
    </row>
    <row r="16" spans="1:14" ht="36.75" customHeight="1">
      <c r="A16" s="11">
        <v>13</v>
      </c>
      <c r="B16" s="12" t="s">
        <v>47</v>
      </c>
      <c r="C16" s="7" t="s">
        <v>1776</v>
      </c>
      <c r="D16" s="8" t="s">
        <v>1777</v>
      </c>
      <c r="E16" s="7">
        <v>2</v>
      </c>
      <c r="F16" s="7">
        <v>1</v>
      </c>
      <c r="G16" s="7" t="s">
        <v>50</v>
      </c>
      <c r="H16" s="7" t="s">
        <v>1522</v>
      </c>
      <c r="I16" s="9">
        <v>42882</v>
      </c>
      <c r="J16" s="7" t="s">
        <v>52</v>
      </c>
      <c r="K16" s="6"/>
      <c r="M16" s="20"/>
    </row>
    <row r="17" spans="1:13" ht="36.75" customHeight="1">
      <c r="A17" s="7"/>
      <c r="B17" s="7"/>
      <c r="C17" s="131"/>
      <c r="D17" s="41"/>
      <c r="E17" s="7"/>
      <c r="F17" s="7"/>
      <c r="G17" s="7"/>
      <c r="H17" s="7"/>
      <c r="I17" s="9"/>
      <c r="J17" s="7"/>
      <c r="K17" s="7"/>
      <c r="M17" s="20"/>
    </row>
    <row r="18" spans="1:13" ht="36.75" customHeight="1">
      <c r="A18" s="7"/>
      <c r="B18" s="7"/>
      <c r="C18" s="131"/>
      <c r="D18" s="41"/>
      <c r="E18" s="7"/>
      <c r="F18" s="7"/>
      <c r="G18" s="7"/>
      <c r="H18" s="7"/>
      <c r="I18" s="9"/>
      <c r="J18" s="7"/>
      <c r="K18" s="7"/>
      <c r="M18" s="20"/>
    </row>
    <row r="19" spans="1:13" ht="36.7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36.7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6.7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6.75" customHeight="1">
      <c r="A22" s="11"/>
      <c r="B22" s="12"/>
      <c r="C22" s="12"/>
      <c r="D22" s="13"/>
      <c r="E22" s="35">
        <f>SUM(E4:E21)</f>
        <v>46</v>
      </c>
      <c r="F22" s="35">
        <f>SUM(F4:F21)</f>
        <v>18</v>
      </c>
      <c r="G22" s="12"/>
      <c r="H22" s="12"/>
      <c r="I22" s="14"/>
      <c r="J22" s="14"/>
      <c r="K22" s="11"/>
      <c r="M22" s="20"/>
    </row>
    <row r="23" spans="1:13" ht="36.7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6.7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6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</sheetData>
  <customSheetViews>
    <customSheetView guid="{23EF6D9B-A14E-2740-8D04-8096A56BF976}" scale="90">
      <selection activeCell="G18" sqref="G18"/>
    </customSheetView>
    <customSheetView guid="{B1F3A972-B1F1-4161-90C8-DD2B3AF80E16}" scale="90">
      <selection activeCell="G18" sqref="G18"/>
    </customSheetView>
    <customSheetView guid="{8CC4B7ED-BDBD-4A32-BFC7-B1BFCD76DA5B}" scale="90">
      <selection activeCell="G18" sqref="G18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zoomScalePageLayoutView="90" workbookViewId="0">
      <selection activeCell="H19" sqref="H19"/>
    </sheetView>
  </sheetViews>
  <sheetFormatPr baseColWidth="10" defaultColWidth="8.83203125" defaultRowHeight="35.25" customHeight="1" x14ac:dyDescent="0"/>
  <cols>
    <col min="1" max="1" width="12.1640625" customWidth="1"/>
    <col min="2" max="2" width="26.6640625" customWidth="1"/>
    <col min="3" max="3" width="32.33203125" customWidth="1"/>
    <col min="4" max="4" width="38.16406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1" customWidth="1"/>
    <col min="13" max="13" width="18.1640625" customWidth="1"/>
  </cols>
  <sheetData>
    <row r="1" spans="1:14" ht="35.25" customHeight="1" thickBot="1">
      <c r="A1" s="602" t="s">
        <v>23</v>
      </c>
      <c r="B1" s="603"/>
      <c r="C1" s="603"/>
      <c r="D1" s="603"/>
      <c r="E1" s="603"/>
      <c r="F1" s="603"/>
      <c r="G1" s="603" t="s">
        <v>30</v>
      </c>
      <c r="H1" s="603"/>
      <c r="I1" s="603"/>
      <c r="J1" s="604"/>
      <c r="K1" s="605"/>
    </row>
    <row r="2" spans="1:14" ht="35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5.25" customHeight="1">
      <c r="A3" s="28"/>
      <c r="B3" s="28" t="s">
        <v>1778</v>
      </c>
      <c r="C3" s="28"/>
      <c r="D3" s="62"/>
      <c r="E3" s="28"/>
      <c r="F3" s="28"/>
      <c r="G3" s="28"/>
      <c r="H3" s="28"/>
      <c r="I3" s="30"/>
      <c r="J3" s="28"/>
      <c r="K3" s="28" t="s">
        <v>1779</v>
      </c>
      <c r="M3" s="10" t="s">
        <v>12</v>
      </c>
      <c r="N3" s="10">
        <f>N2-N14</f>
        <v>31</v>
      </c>
    </row>
    <row r="4" spans="1:14" ht="35.25" customHeight="1">
      <c r="A4" s="115">
        <v>1</v>
      </c>
      <c r="B4" s="70" t="s">
        <v>47</v>
      </c>
      <c r="C4" s="36" t="s">
        <v>1780</v>
      </c>
      <c r="D4" s="113" t="s">
        <v>1781</v>
      </c>
      <c r="E4" s="36">
        <v>3</v>
      </c>
      <c r="F4" s="36">
        <v>1</v>
      </c>
      <c r="G4" s="36" t="s">
        <v>50</v>
      </c>
      <c r="H4" s="36" t="s">
        <v>1522</v>
      </c>
      <c r="I4" s="114">
        <v>42882</v>
      </c>
      <c r="J4" s="36" t="s">
        <v>52</v>
      </c>
      <c r="K4" s="159" t="s">
        <v>1782</v>
      </c>
      <c r="M4" t="s">
        <v>13</v>
      </c>
      <c r="N4">
        <f>SUMIFS(E:E,G:G,"CTT")</f>
        <v>17</v>
      </c>
    </row>
    <row r="5" spans="1:14" ht="35.25" customHeight="1">
      <c r="A5" s="36">
        <v>2</v>
      </c>
      <c r="B5" s="36" t="s">
        <v>1001</v>
      </c>
      <c r="C5" s="36">
        <v>2914</v>
      </c>
      <c r="D5" s="113" t="s">
        <v>1783</v>
      </c>
      <c r="E5" s="36">
        <v>4</v>
      </c>
      <c r="F5" s="36">
        <v>1</v>
      </c>
      <c r="G5" s="36" t="s">
        <v>50</v>
      </c>
      <c r="H5" s="36" t="s">
        <v>1522</v>
      </c>
      <c r="I5" s="114">
        <v>42882</v>
      </c>
      <c r="J5" s="200" t="s">
        <v>1784</v>
      </c>
      <c r="K5" s="201"/>
      <c r="M5" t="s">
        <v>14</v>
      </c>
      <c r="N5">
        <f>SUMIFS(E:E,G:G,"FLU")</f>
        <v>0</v>
      </c>
    </row>
    <row r="6" spans="1:14" ht="35.25" customHeight="1">
      <c r="A6" s="201">
        <v>3</v>
      </c>
      <c r="B6" s="7" t="s">
        <v>262</v>
      </c>
      <c r="C6" s="131" t="s">
        <v>1785</v>
      </c>
      <c r="D6" s="41" t="s">
        <v>1786</v>
      </c>
      <c r="E6" s="7">
        <v>4</v>
      </c>
      <c r="F6" s="7">
        <v>1</v>
      </c>
      <c r="G6" s="7" t="s">
        <v>97</v>
      </c>
      <c r="H6" s="7" t="s">
        <v>1522</v>
      </c>
      <c r="I6" s="9">
        <v>42882</v>
      </c>
      <c r="J6" s="7" t="s">
        <v>1787</v>
      </c>
      <c r="K6" s="7"/>
      <c r="M6" t="s">
        <v>15</v>
      </c>
      <c r="N6">
        <f>SUMIFS(E:E,G:G,"JCC")</f>
        <v>7</v>
      </c>
    </row>
    <row r="7" spans="1:14" ht="35.25" customHeight="1">
      <c r="A7" s="36">
        <v>4</v>
      </c>
      <c r="B7" s="32" t="s">
        <v>47</v>
      </c>
      <c r="C7" s="32" t="s">
        <v>1788</v>
      </c>
      <c r="D7" s="59" t="s">
        <v>1789</v>
      </c>
      <c r="E7" s="32">
        <v>2</v>
      </c>
      <c r="F7" s="32">
        <v>1</v>
      </c>
      <c r="G7" s="32" t="s">
        <v>97</v>
      </c>
      <c r="H7" s="32" t="s">
        <v>1522</v>
      </c>
      <c r="I7" s="84">
        <v>42882</v>
      </c>
      <c r="J7" s="84" t="s">
        <v>52</v>
      </c>
      <c r="K7" s="32"/>
      <c r="M7" t="s">
        <v>16</v>
      </c>
      <c r="N7">
        <f>SUMIFS(E:E,G:G,"EDI")</f>
        <v>0</v>
      </c>
    </row>
    <row r="8" spans="1:14" ht="35.25" customHeight="1">
      <c r="A8" s="201">
        <v>5</v>
      </c>
      <c r="B8" s="7" t="s">
        <v>47</v>
      </c>
      <c r="C8" s="7" t="s">
        <v>1790</v>
      </c>
      <c r="D8" s="59" t="s">
        <v>1791</v>
      </c>
      <c r="E8" s="7">
        <v>4</v>
      </c>
      <c r="F8" s="7">
        <v>1</v>
      </c>
      <c r="G8" s="7" t="s">
        <v>97</v>
      </c>
      <c r="H8" s="7" t="s">
        <v>1522</v>
      </c>
      <c r="I8" s="9">
        <v>42882</v>
      </c>
      <c r="J8" s="7" t="s">
        <v>52</v>
      </c>
      <c r="K8" s="195"/>
      <c r="M8" t="s">
        <v>17</v>
      </c>
      <c r="N8">
        <f>SUMIFS(E:E,G:G,"par")</f>
        <v>0</v>
      </c>
    </row>
    <row r="9" spans="1:14" ht="35.25" customHeight="1">
      <c r="A9" s="36">
        <v>6</v>
      </c>
      <c r="B9" s="7" t="s">
        <v>1792</v>
      </c>
      <c r="C9" s="7" t="s">
        <v>1793</v>
      </c>
      <c r="D9" s="8" t="s">
        <v>1794</v>
      </c>
      <c r="E9" s="36">
        <v>1</v>
      </c>
      <c r="F9" s="7">
        <v>1</v>
      </c>
      <c r="G9" s="7" t="s">
        <v>97</v>
      </c>
      <c r="H9" s="7" t="s">
        <v>1522</v>
      </c>
      <c r="I9" s="9">
        <v>42882</v>
      </c>
      <c r="J9" s="7" t="s">
        <v>1795</v>
      </c>
      <c r="K9" s="7" t="s">
        <v>1796</v>
      </c>
      <c r="M9" t="s">
        <v>18</v>
      </c>
      <c r="N9">
        <f>SUMIFS(E:E,G:G,"phi")</f>
        <v>0</v>
      </c>
    </row>
    <row r="10" spans="1:14" ht="35.25" customHeight="1">
      <c r="A10" s="201">
        <v>7</v>
      </c>
      <c r="B10" s="7" t="s">
        <v>47</v>
      </c>
      <c r="C10" s="7" t="s">
        <v>1797</v>
      </c>
      <c r="D10" s="8" t="s">
        <v>1798</v>
      </c>
      <c r="E10" s="7">
        <v>3</v>
      </c>
      <c r="F10" s="7">
        <v>1</v>
      </c>
      <c r="G10" s="7" t="s">
        <v>97</v>
      </c>
      <c r="H10" s="7" t="s">
        <v>1522</v>
      </c>
      <c r="I10" s="9">
        <v>42882</v>
      </c>
      <c r="J10" s="9" t="s">
        <v>52</v>
      </c>
      <c r="K10" s="7"/>
      <c r="M10" t="s">
        <v>19</v>
      </c>
      <c r="N10">
        <f>SUMIFS(E:E,G:G,"BRK")</f>
        <v>0</v>
      </c>
    </row>
    <row r="11" spans="1:14" ht="35.25" customHeight="1">
      <c r="A11" s="36">
        <v>8</v>
      </c>
      <c r="B11" s="7" t="s">
        <v>47</v>
      </c>
      <c r="C11" s="131" t="s">
        <v>1799</v>
      </c>
      <c r="D11" s="41" t="s">
        <v>1800</v>
      </c>
      <c r="E11" s="32">
        <v>3</v>
      </c>
      <c r="F11" s="7">
        <v>1</v>
      </c>
      <c r="G11" s="7" t="s">
        <v>97</v>
      </c>
      <c r="H11" s="7" t="s">
        <v>1522</v>
      </c>
      <c r="I11" s="9">
        <v>42882</v>
      </c>
      <c r="J11" s="7" t="s">
        <v>52</v>
      </c>
      <c r="K11" s="32" t="s">
        <v>1801</v>
      </c>
      <c r="M11" s="16" t="s">
        <v>20</v>
      </c>
      <c r="N11" s="16">
        <f>SUMIFS(E:E,G:G,"SPC")</f>
        <v>0</v>
      </c>
    </row>
    <row r="12" spans="1:14" ht="35.25" customHeight="1">
      <c r="A12" s="7"/>
      <c r="B12" s="7"/>
      <c r="C12" s="7"/>
      <c r="D12" s="8"/>
      <c r="E12" s="32"/>
      <c r="F12" s="7"/>
      <c r="G12" s="7"/>
      <c r="H12" s="7"/>
      <c r="I12" s="9"/>
      <c r="J12" s="7"/>
      <c r="K12" s="7"/>
      <c r="M12" s="17" t="s">
        <v>21</v>
      </c>
      <c r="N12" s="17">
        <f>SUMIFS(E:E,G:G,"H")</f>
        <v>0</v>
      </c>
    </row>
    <row r="13" spans="1:14" ht="35.25" customHeight="1">
      <c r="A13" s="7"/>
      <c r="B13" s="65"/>
      <c r="C13" s="65"/>
      <c r="D13" s="202"/>
      <c r="E13" s="65"/>
      <c r="F13" s="65"/>
      <c r="G13" s="65"/>
      <c r="H13" s="65"/>
      <c r="I13" s="203"/>
      <c r="J13" s="204"/>
      <c r="K13" s="205"/>
      <c r="M13" s="17"/>
      <c r="N13" s="17"/>
    </row>
    <row r="14" spans="1:14" ht="35.25" customHeight="1">
      <c r="A14" s="7"/>
      <c r="B14" s="32"/>
      <c r="C14" s="32"/>
      <c r="D14" s="59"/>
      <c r="E14" s="32"/>
      <c r="F14" s="32"/>
      <c r="G14" s="32"/>
      <c r="H14" s="32"/>
      <c r="I14" s="84"/>
      <c r="J14" s="84"/>
      <c r="K14" s="32"/>
      <c r="M14" s="19" t="s">
        <v>22</v>
      </c>
      <c r="N14" s="19">
        <f>SUM(M4:N12)</f>
        <v>24</v>
      </c>
    </row>
    <row r="15" spans="1:14" ht="35.25" customHeight="1">
      <c r="A15" s="12"/>
      <c r="B15" s="7"/>
      <c r="C15" s="7"/>
      <c r="D15" s="8"/>
      <c r="E15" s="32"/>
      <c r="F15" s="7"/>
      <c r="G15" s="7"/>
      <c r="H15" s="7"/>
      <c r="I15" s="9"/>
      <c r="J15" s="9"/>
      <c r="K15" s="7"/>
    </row>
    <row r="16" spans="1:14" ht="35.25" customHeight="1">
      <c r="A16" s="7"/>
      <c r="B16" s="7"/>
      <c r="C16" s="7"/>
      <c r="D16" s="8"/>
      <c r="E16" s="7"/>
      <c r="F16" s="7"/>
      <c r="G16" s="7"/>
      <c r="H16" s="7"/>
      <c r="I16" s="7"/>
      <c r="J16" s="7"/>
      <c r="K16" s="7"/>
      <c r="M16" s="20"/>
    </row>
    <row r="17" spans="1:13" ht="35.25" customHeight="1">
      <c r="A17" s="7"/>
      <c r="B17" s="7"/>
      <c r="C17" s="131"/>
      <c r="D17" s="41"/>
      <c r="E17" s="32"/>
      <c r="F17" s="7"/>
      <c r="G17" s="7"/>
      <c r="H17" s="7"/>
      <c r="I17" s="9"/>
      <c r="J17" s="7"/>
      <c r="K17" s="32"/>
      <c r="M17" s="20"/>
    </row>
    <row r="18" spans="1:13" ht="35.25" customHeight="1">
      <c r="A18" s="7"/>
      <c r="B18" s="7"/>
      <c r="C18" s="7"/>
      <c r="D18" s="8"/>
      <c r="E18" s="32"/>
      <c r="F18" s="7"/>
      <c r="G18" s="7"/>
      <c r="H18" s="7"/>
      <c r="I18" s="9"/>
      <c r="J18" s="7"/>
      <c r="K18" s="7"/>
      <c r="M18" s="20"/>
    </row>
    <row r="19" spans="1:13" ht="35.25" customHeight="1">
      <c r="A19" s="7"/>
      <c r="B19" s="7"/>
      <c r="C19" s="7"/>
      <c r="D19" s="8"/>
      <c r="E19" s="32"/>
      <c r="F19" s="7"/>
      <c r="G19" s="7"/>
      <c r="H19" s="7"/>
      <c r="I19" s="9"/>
      <c r="J19" s="9"/>
      <c r="K19" s="7"/>
      <c r="M19" s="20"/>
    </row>
    <row r="20" spans="1:13" ht="35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5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5.2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5.25" customHeight="1">
      <c r="A23" s="11"/>
      <c r="B23" s="12"/>
      <c r="C23" s="12"/>
      <c r="D23" s="13"/>
      <c r="E23" s="35">
        <f>SUM(E4:E22)</f>
        <v>24</v>
      </c>
      <c r="F23" s="35">
        <f>SUM(F4:F22)</f>
        <v>8</v>
      </c>
      <c r="G23" s="12"/>
      <c r="H23" s="12"/>
      <c r="I23" s="14"/>
      <c r="J23" s="14"/>
      <c r="K23" s="11"/>
      <c r="M23" s="20"/>
    </row>
    <row r="24" spans="1:13" ht="35.2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5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</sheetData>
  <customSheetViews>
    <customSheetView guid="{23EF6D9B-A14E-2740-8D04-8096A56BF976}" scale="90">
      <selection activeCell="H19" sqref="H19"/>
    </customSheetView>
    <customSheetView guid="{B1F3A972-B1F1-4161-90C8-DD2B3AF80E16}" scale="90">
      <selection activeCell="H19" sqref="H19"/>
    </customSheetView>
    <customSheetView guid="{8CC4B7ED-BDBD-4A32-BFC7-B1BFCD76DA5B}" scale="90">
      <selection activeCell="H19" sqref="H19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90" zoomScaleNormal="90" zoomScalePageLayoutView="90" workbookViewId="0">
      <selection activeCell="J18" sqref="J18"/>
    </sheetView>
  </sheetViews>
  <sheetFormatPr baseColWidth="10" defaultColWidth="8.83203125" defaultRowHeight="35.25" customHeight="1" x14ac:dyDescent="0"/>
  <cols>
    <col min="1" max="1" width="14.83203125" customWidth="1"/>
    <col min="2" max="2" width="24.6640625" customWidth="1"/>
    <col min="3" max="3" width="27.1640625" customWidth="1"/>
    <col min="4" max="4" width="29.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64.33203125" customWidth="1"/>
    <col min="13" max="13" width="18.1640625" customWidth="1"/>
  </cols>
  <sheetData>
    <row r="1" spans="1:14" ht="48" customHeight="1" thickBot="1">
      <c r="A1" s="602" t="s">
        <v>23</v>
      </c>
      <c r="B1" s="603"/>
      <c r="C1" s="603"/>
      <c r="D1" s="603"/>
      <c r="E1" s="603"/>
      <c r="F1" s="603"/>
      <c r="G1" s="603" t="s">
        <v>31</v>
      </c>
      <c r="H1" s="603"/>
      <c r="I1" s="603"/>
      <c r="J1" s="604"/>
      <c r="K1" s="605"/>
    </row>
    <row r="2" spans="1:14" ht="35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57</v>
      </c>
    </row>
    <row r="3" spans="1:14" ht="35.25" customHeight="1">
      <c r="A3" s="72"/>
      <c r="B3" s="73" t="s">
        <v>44</v>
      </c>
      <c r="C3" s="73" t="s">
        <v>367</v>
      </c>
      <c r="D3" s="73"/>
      <c r="E3" s="72"/>
      <c r="F3" s="72"/>
      <c r="G3" s="72"/>
      <c r="H3" s="72"/>
      <c r="I3" s="74"/>
      <c r="J3" s="73"/>
      <c r="K3" s="73"/>
      <c r="M3" s="10" t="s">
        <v>12</v>
      </c>
      <c r="N3" s="10">
        <f>N2-N14</f>
        <v>0</v>
      </c>
    </row>
    <row r="4" spans="1:14" ht="35.25" customHeight="1">
      <c r="A4" s="6"/>
      <c r="B4" s="75" t="s">
        <v>368</v>
      </c>
      <c r="C4" s="76" t="s">
        <v>369</v>
      </c>
      <c r="D4" s="76" t="s">
        <v>370</v>
      </c>
      <c r="E4" s="67">
        <v>32</v>
      </c>
      <c r="F4" s="67">
        <v>23</v>
      </c>
      <c r="G4" s="67" t="s">
        <v>152</v>
      </c>
      <c r="H4" s="67" t="s">
        <v>371</v>
      </c>
      <c r="I4" s="77">
        <v>42882</v>
      </c>
      <c r="J4" s="76" t="s">
        <v>372</v>
      </c>
      <c r="K4" s="76" t="s">
        <v>373</v>
      </c>
      <c r="M4" t="s">
        <v>13</v>
      </c>
      <c r="N4">
        <f>SUMIFS(E:E,G:G,"CTT")</f>
        <v>8</v>
      </c>
    </row>
    <row r="5" spans="1:14" ht="35.25" customHeight="1">
      <c r="A5" s="11"/>
      <c r="B5" s="75" t="s">
        <v>374</v>
      </c>
      <c r="C5" s="76" t="s">
        <v>369</v>
      </c>
      <c r="D5" s="76" t="s">
        <v>370</v>
      </c>
      <c r="E5" s="7">
        <v>17</v>
      </c>
      <c r="F5" s="7">
        <v>0</v>
      </c>
      <c r="G5" s="7" t="s">
        <v>114</v>
      </c>
      <c r="H5" s="67" t="s">
        <v>371</v>
      </c>
      <c r="I5" s="77">
        <v>42882</v>
      </c>
      <c r="J5" s="78"/>
      <c r="K5" s="79" t="s">
        <v>375</v>
      </c>
      <c r="M5" t="s">
        <v>14</v>
      </c>
      <c r="N5">
        <f>SUMIFS(E:E,G:G,"FLU")</f>
        <v>32</v>
      </c>
    </row>
    <row r="6" spans="1:14" ht="35.25" customHeight="1">
      <c r="A6" s="11"/>
      <c r="B6" s="75" t="s">
        <v>376</v>
      </c>
      <c r="C6" s="76" t="s">
        <v>369</v>
      </c>
      <c r="D6" s="76" t="s">
        <v>370</v>
      </c>
      <c r="E6" s="12">
        <v>8</v>
      </c>
      <c r="F6" s="12">
        <v>0</v>
      </c>
      <c r="G6" s="11" t="s">
        <v>97</v>
      </c>
      <c r="H6" s="67" t="s">
        <v>371</v>
      </c>
      <c r="I6" s="77">
        <v>42882</v>
      </c>
      <c r="J6" s="12"/>
      <c r="K6" s="11"/>
      <c r="M6" t="s">
        <v>15</v>
      </c>
      <c r="N6">
        <f>SUMIFS(E:E,G:G,"JCC")</f>
        <v>0</v>
      </c>
    </row>
    <row r="7" spans="1:14" ht="35.25" customHeight="1">
      <c r="A7" s="11"/>
      <c r="B7" s="12"/>
      <c r="C7" s="12"/>
      <c r="D7" s="13"/>
      <c r="E7" s="12"/>
      <c r="F7" s="12"/>
      <c r="G7" s="12"/>
      <c r="H7" s="12"/>
      <c r="I7" s="12"/>
      <c r="J7" s="12"/>
      <c r="K7" s="15"/>
      <c r="M7" t="s">
        <v>16</v>
      </c>
      <c r="N7">
        <f>SUMIFS(E:E,G:G,"EDI")</f>
        <v>0</v>
      </c>
    </row>
    <row r="8" spans="1:14" ht="35.25" customHeight="1">
      <c r="A8" s="6"/>
      <c r="B8" s="7"/>
      <c r="C8" s="7"/>
      <c r="D8" s="8"/>
      <c r="E8" s="7"/>
      <c r="F8" s="7"/>
      <c r="G8" s="7"/>
      <c r="H8" s="7"/>
      <c r="I8" s="7"/>
      <c r="J8" s="7"/>
      <c r="K8" s="6"/>
      <c r="M8" t="s">
        <v>17</v>
      </c>
      <c r="N8">
        <f>SUMIFS(E:E,G:G,"par")</f>
        <v>0</v>
      </c>
    </row>
    <row r="9" spans="1:14" ht="35.25" customHeight="1">
      <c r="A9" s="11"/>
      <c r="B9" s="12"/>
      <c r="C9" s="12"/>
      <c r="D9" s="13"/>
      <c r="E9" s="35">
        <f>SUM(E4:E8)</f>
        <v>57</v>
      </c>
      <c r="F9" s="35">
        <f>SUM(F4:F8)</f>
        <v>23</v>
      </c>
      <c r="G9" s="12"/>
      <c r="H9" s="12"/>
      <c r="I9" s="14"/>
      <c r="J9" s="14"/>
      <c r="K9" s="11"/>
      <c r="M9" t="s">
        <v>18</v>
      </c>
      <c r="N9">
        <f>SUMIFS(E:E,G:G,"phi")</f>
        <v>0</v>
      </c>
    </row>
    <row r="10" spans="1:14" ht="35.25" customHeight="1">
      <c r="A10" s="11"/>
      <c r="B10" s="12"/>
      <c r="C10" s="12"/>
      <c r="D10" s="13"/>
      <c r="E10" s="12"/>
      <c r="F10" s="12"/>
      <c r="G10" s="11"/>
      <c r="H10" s="12"/>
      <c r="I10" s="12"/>
      <c r="J10" s="12"/>
      <c r="K10" s="11"/>
      <c r="M10" t="s">
        <v>19</v>
      </c>
      <c r="N10">
        <f>SUMIFS(E:E,G:G,"BRK")</f>
        <v>17</v>
      </c>
    </row>
    <row r="11" spans="1:14" ht="35.25" customHeight="1">
      <c r="A11" s="11"/>
      <c r="B11" s="12"/>
      <c r="C11" s="12"/>
      <c r="D11" s="13"/>
      <c r="E11" s="12"/>
      <c r="F11" s="12"/>
      <c r="G11" s="11"/>
      <c r="H11" s="12"/>
      <c r="I11" s="12"/>
      <c r="J11" s="12"/>
      <c r="K11" s="11"/>
      <c r="M11" s="16" t="s">
        <v>20</v>
      </c>
      <c r="N11" s="16">
        <f>SUMIFS(E:E,G:G,"SPC")</f>
        <v>0</v>
      </c>
    </row>
    <row r="12" spans="1:14" ht="35.25" customHeight="1">
      <c r="A12" s="11"/>
      <c r="B12" s="12"/>
      <c r="C12" s="12"/>
      <c r="D12" s="13"/>
      <c r="E12" s="12"/>
      <c r="F12" s="12"/>
      <c r="G12" s="11"/>
      <c r="H12" s="12"/>
      <c r="I12" s="12"/>
      <c r="J12" s="12"/>
      <c r="K12" s="11"/>
      <c r="M12" s="17" t="s">
        <v>21</v>
      </c>
      <c r="N12" s="17">
        <f>SUMIFS(E:E,G:G,"H")</f>
        <v>0</v>
      </c>
    </row>
    <row r="13" spans="1:14" ht="35.25" customHeight="1">
      <c r="A13" s="11"/>
      <c r="B13" s="12"/>
      <c r="C13" s="12"/>
      <c r="D13" s="13"/>
      <c r="E13" s="12"/>
      <c r="F13" s="12"/>
      <c r="G13" s="11"/>
      <c r="H13" s="12"/>
      <c r="I13" s="12"/>
      <c r="J13" s="7"/>
      <c r="K13" s="6"/>
      <c r="M13" s="17"/>
      <c r="N13" s="17"/>
    </row>
    <row r="14" spans="1:14" ht="35.25" customHeight="1">
      <c r="A14" s="6"/>
      <c r="B14" s="7"/>
      <c r="C14" s="7"/>
      <c r="D14" s="8"/>
      <c r="E14" s="7"/>
      <c r="F14" s="7"/>
      <c r="G14" s="18"/>
      <c r="H14" s="7"/>
      <c r="I14" s="7"/>
      <c r="J14" s="7"/>
      <c r="K14" s="6"/>
      <c r="M14" s="19" t="s">
        <v>22</v>
      </c>
      <c r="N14" s="19">
        <f>SUM(M4:N12)</f>
        <v>57</v>
      </c>
    </row>
    <row r="15" spans="1:14" ht="35.25" customHeight="1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  <row r="16" spans="1:14" ht="35.25" customHeight="1">
      <c r="A16" s="11"/>
      <c r="B16" s="12"/>
      <c r="C16" s="12"/>
      <c r="D16" s="13"/>
      <c r="E16" s="12"/>
      <c r="F16" s="12"/>
      <c r="G16" s="12"/>
      <c r="H16" s="12"/>
      <c r="I16" s="14"/>
      <c r="J16" s="12"/>
      <c r="K16" s="11"/>
      <c r="M16" s="91" t="s">
        <v>485</v>
      </c>
    </row>
    <row r="17" spans="1:13" ht="35.25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1"/>
      <c r="M17" s="20"/>
    </row>
    <row r="18" spans="1:13" ht="35.2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35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35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5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5.2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5.2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5.2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5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5.2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5.2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5.2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5.2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5.2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90">
      <selection activeCell="J18" sqref="J18"/>
    </customSheetView>
    <customSheetView guid="{B1F3A972-B1F1-4161-90C8-DD2B3AF80E16}" scale="90">
      <selection activeCell="J18" sqref="J18"/>
    </customSheetView>
    <customSheetView guid="{8CC4B7ED-BDBD-4A32-BFC7-B1BFCD76DA5B}" scale="90">
      <selection activeCell="J18" sqref="J18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90" zoomScaleNormal="90" zoomScalePageLayoutView="90" workbookViewId="0">
      <selection activeCell="D14" sqref="D14"/>
    </sheetView>
  </sheetViews>
  <sheetFormatPr baseColWidth="10" defaultColWidth="8.83203125" defaultRowHeight="37.5" customHeight="1" x14ac:dyDescent="0"/>
  <cols>
    <col min="1" max="1" width="9.6640625" customWidth="1"/>
    <col min="2" max="2" width="24.6640625" customWidth="1"/>
    <col min="3" max="3" width="38.5" customWidth="1"/>
    <col min="4" max="4" width="35.332031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4.1640625" customWidth="1"/>
    <col min="13" max="13" width="18.1640625" customWidth="1"/>
  </cols>
  <sheetData>
    <row r="1" spans="1:14" ht="37.5" customHeight="1" thickBot="1">
      <c r="A1" s="602" t="s">
        <v>23</v>
      </c>
      <c r="B1" s="603"/>
      <c r="C1" s="603"/>
      <c r="D1" s="603"/>
      <c r="E1" s="603"/>
      <c r="F1" s="603"/>
      <c r="G1" s="603" t="s">
        <v>31</v>
      </c>
      <c r="H1" s="603"/>
      <c r="I1" s="603"/>
      <c r="J1" s="604"/>
      <c r="K1" s="605"/>
    </row>
    <row r="2" spans="1:14" ht="37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37.5" customHeight="1">
      <c r="A3" s="25">
        <v>53</v>
      </c>
      <c r="B3" s="86" t="s">
        <v>93</v>
      </c>
      <c r="C3" s="86"/>
      <c r="D3" s="86"/>
      <c r="E3" s="28"/>
      <c r="F3" s="28"/>
      <c r="G3" s="28"/>
      <c r="H3" s="28"/>
      <c r="I3" s="30"/>
      <c r="J3" s="87"/>
      <c r="K3" s="86" t="s">
        <v>423</v>
      </c>
      <c r="M3" s="10" t="s">
        <v>12</v>
      </c>
      <c r="N3" s="10">
        <f>N2-N14</f>
        <v>0</v>
      </c>
    </row>
    <row r="4" spans="1:14" ht="37.5" customHeight="1">
      <c r="A4" s="66">
        <v>1</v>
      </c>
      <c r="B4" s="33" t="s">
        <v>47</v>
      </c>
      <c r="C4" s="33" t="s">
        <v>424</v>
      </c>
      <c r="D4" s="55" t="s">
        <v>425</v>
      </c>
      <c r="E4" s="33">
        <v>3</v>
      </c>
      <c r="F4" s="33">
        <v>1</v>
      </c>
      <c r="G4" s="71" t="s">
        <v>85</v>
      </c>
      <c r="H4" s="33" t="s">
        <v>371</v>
      </c>
      <c r="I4" s="56">
        <v>42882</v>
      </c>
      <c r="J4" s="33" t="s">
        <v>52</v>
      </c>
      <c r="K4" s="66"/>
      <c r="M4" t="s">
        <v>13</v>
      </c>
      <c r="N4">
        <f>SUMIFS(E:E,G:G,"CTT")</f>
        <v>39</v>
      </c>
    </row>
    <row r="5" spans="1:14" ht="37.5" customHeight="1">
      <c r="A5" s="67">
        <v>2</v>
      </c>
      <c r="B5" s="32" t="s">
        <v>426</v>
      </c>
      <c r="C5" s="32" t="s">
        <v>427</v>
      </c>
      <c r="D5" s="59" t="s">
        <v>428</v>
      </c>
      <c r="E5" s="32">
        <v>4</v>
      </c>
      <c r="F5" s="32">
        <v>1</v>
      </c>
      <c r="G5" s="32" t="s">
        <v>97</v>
      </c>
      <c r="H5" s="32" t="s">
        <v>371</v>
      </c>
      <c r="I5" s="84">
        <v>42882</v>
      </c>
      <c r="J5" s="32" t="s">
        <v>429</v>
      </c>
      <c r="K5" s="67"/>
      <c r="M5" t="s">
        <v>14</v>
      </c>
      <c r="N5">
        <f>SUMIFS(E:E,G:G,"FLU")</f>
        <v>0</v>
      </c>
    </row>
    <row r="6" spans="1:14" ht="37.5" customHeight="1">
      <c r="A6" s="66">
        <v>3</v>
      </c>
      <c r="B6" s="33" t="s">
        <v>55</v>
      </c>
      <c r="C6" s="33" t="s">
        <v>430</v>
      </c>
      <c r="D6" s="55" t="s">
        <v>431</v>
      </c>
      <c r="E6" s="33">
        <v>3</v>
      </c>
      <c r="F6" s="33">
        <v>1</v>
      </c>
      <c r="G6" s="33" t="s">
        <v>97</v>
      </c>
      <c r="H6" s="33" t="s">
        <v>371</v>
      </c>
      <c r="I6" s="56">
        <v>42882</v>
      </c>
      <c r="J6" s="33" t="s">
        <v>432</v>
      </c>
      <c r="K6" s="66"/>
      <c r="M6" t="s">
        <v>15</v>
      </c>
      <c r="N6">
        <f>SUMIFS(E:E,G:G,"JCC")</f>
        <v>0</v>
      </c>
    </row>
    <row r="7" spans="1:14" ht="37.5" customHeight="1">
      <c r="A7" s="67">
        <v>4</v>
      </c>
      <c r="B7" s="33" t="s">
        <v>433</v>
      </c>
      <c r="C7" s="33" t="s">
        <v>434</v>
      </c>
      <c r="D7" s="55" t="s">
        <v>435</v>
      </c>
      <c r="E7" s="33">
        <v>6</v>
      </c>
      <c r="F7" s="33">
        <v>2</v>
      </c>
      <c r="G7" s="33" t="s">
        <v>97</v>
      </c>
      <c r="H7" s="33" t="s">
        <v>371</v>
      </c>
      <c r="I7" s="56">
        <v>42882</v>
      </c>
      <c r="J7" s="33" t="s">
        <v>436</v>
      </c>
      <c r="K7" s="38" t="s">
        <v>437</v>
      </c>
      <c r="M7" t="s">
        <v>16</v>
      </c>
      <c r="N7">
        <f>SUMIFS(E:E,G:G,"EDI")</f>
        <v>12</v>
      </c>
    </row>
    <row r="8" spans="1:14" ht="37.5" customHeight="1">
      <c r="A8" s="66">
        <v>5</v>
      </c>
      <c r="B8" s="33" t="s">
        <v>55</v>
      </c>
      <c r="C8" s="33" t="s">
        <v>438</v>
      </c>
      <c r="D8" s="55" t="s">
        <v>439</v>
      </c>
      <c r="E8" s="33">
        <v>3</v>
      </c>
      <c r="F8" s="33">
        <v>1</v>
      </c>
      <c r="G8" s="88" t="s">
        <v>85</v>
      </c>
      <c r="H8" s="33" t="s">
        <v>371</v>
      </c>
      <c r="I8" s="56">
        <v>42882</v>
      </c>
      <c r="J8" s="33" t="s">
        <v>440</v>
      </c>
      <c r="K8" s="66"/>
      <c r="M8" t="s">
        <v>17</v>
      </c>
      <c r="N8">
        <f>SUMIFS(E:E,G:G,"par")</f>
        <v>0</v>
      </c>
    </row>
    <row r="9" spans="1:14" ht="37.5" customHeight="1">
      <c r="A9" s="67">
        <v>6</v>
      </c>
      <c r="B9" s="33" t="s">
        <v>441</v>
      </c>
      <c r="C9" s="33" t="s">
        <v>442</v>
      </c>
      <c r="D9" s="55" t="s">
        <v>443</v>
      </c>
      <c r="E9" s="33">
        <v>9</v>
      </c>
      <c r="F9" s="33">
        <v>3</v>
      </c>
      <c r="G9" s="33" t="s">
        <v>97</v>
      </c>
      <c r="H9" s="33" t="s">
        <v>371</v>
      </c>
      <c r="I9" s="56">
        <v>42882</v>
      </c>
      <c r="J9" s="33" t="s">
        <v>444</v>
      </c>
      <c r="K9" s="38" t="s">
        <v>445</v>
      </c>
      <c r="M9" t="s">
        <v>18</v>
      </c>
      <c r="N9">
        <f>SUMIFS(E:E,G:G,"phi")</f>
        <v>0</v>
      </c>
    </row>
    <row r="10" spans="1:14" ht="37.5" customHeight="1">
      <c r="A10" s="66">
        <v>7</v>
      </c>
      <c r="B10" s="32" t="s">
        <v>262</v>
      </c>
      <c r="C10" s="83" t="s">
        <v>446</v>
      </c>
      <c r="D10" s="59" t="s">
        <v>447</v>
      </c>
      <c r="E10" s="32">
        <v>2</v>
      </c>
      <c r="F10" s="32">
        <v>1</v>
      </c>
      <c r="G10" s="32" t="s">
        <v>97</v>
      </c>
      <c r="H10" s="32" t="s">
        <v>371</v>
      </c>
      <c r="I10" s="84">
        <v>42882</v>
      </c>
      <c r="J10" s="32" t="s">
        <v>448</v>
      </c>
      <c r="K10" s="67" t="s">
        <v>449</v>
      </c>
      <c r="M10" t="s">
        <v>19</v>
      </c>
      <c r="N10">
        <f>SUMIFS(E:E,G:G,"BRK")</f>
        <v>2</v>
      </c>
    </row>
    <row r="11" spans="1:14" ht="37.5" customHeight="1">
      <c r="A11" s="67">
        <v>8</v>
      </c>
      <c r="B11" s="33" t="s">
        <v>450</v>
      </c>
      <c r="C11" s="89" t="s">
        <v>451</v>
      </c>
      <c r="D11" s="55" t="s">
        <v>452</v>
      </c>
      <c r="E11" s="33">
        <v>2</v>
      </c>
      <c r="F11" s="33">
        <v>1</v>
      </c>
      <c r="G11" s="33" t="s">
        <v>114</v>
      </c>
      <c r="H11" s="33" t="s">
        <v>371</v>
      </c>
      <c r="I11" s="56">
        <v>42882</v>
      </c>
      <c r="J11" s="56" t="s">
        <v>453</v>
      </c>
      <c r="K11" s="38" t="s">
        <v>454</v>
      </c>
      <c r="M11" s="16" t="s">
        <v>20</v>
      </c>
      <c r="N11" s="16">
        <f>SUMIFS(E:E,G:G,"SPC")</f>
        <v>0</v>
      </c>
    </row>
    <row r="12" spans="1:14" ht="37.5" customHeight="1">
      <c r="A12" s="66">
        <v>9</v>
      </c>
      <c r="B12" s="32" t="s">
        <v>55</v>
      </c>
      <c r="C12" s="32" t="s">
        <v>455</v>
      </c>
      <c r="D12" s="59" t="s">
        <v>456</v>
      </c>
      <c r="E12" s="32">
        <v>1</v>
      </c>
      <c r="F12" s="32">
        <v>1</v>
      </c>
      <c r="G12" s="32" t="s">
        <v>97</v>
      </c>
      <c r="H12" s="32" t="s">
        <v>371</v>
      </c>
      <c r="I12" s="84">
        <v>42882</v>
      </c>
      <c r="J12" s="32" t="s">
        <v>457</v>
      </c>
      <c r="K12" s="67"/>
      <c r="M12" s="17" t="s">
        <v>21</v>
      </c>
      <c r="N12" s="17">
        <f>SUMIFS(E:E,G:G,"H")</f>
        <v>0</v>
      </c>
    </row>
    <row r="13" spans="1:14" ht="37.5" customHeight="1">
      <c r="A13" s="67">
        <v>10</v>
      </c>
      <c r="B13" s="32" t="s">
        <v>458</v>
      </c>
      <c r="C13" s="32" t="s">
        <v>459</v>
      </c>
      <c r="D13" s="59" t="s">
        <v>460</v>
      </c>
      <c r="E13" s="32">
        <v>3</v>
      </c>
      <c r="F13" s="32">
        <v>1</v>
      </c>
      <c r="G13" s="32" t="s">
        <v>97</v>
      </c>
      <c r="H13" s="32" t="s">
        <v>371</v>
      </c>
      <c r="I13" s="84">
        <v>42882</v>
      </c>
      <c r="J13" s="32" t="s">
        <v>461</v>
      </c>
      <c r="K13" s="39" t="s">
        <v>462</v>
      </c>
      <c r="M13" s="17"/>
      <c r="N13" s="17"/>
    </row>
    <row r="14" spans="1:14" ht="37.5" customHeight="1">
      <c r="A14" s="66">
        <v>11</v>
      </c>
      <c r="B14" s="32" t="s">
        <v>463</v>
      </c>
      <c r="C14" s="32" t="s">
        <v>464</v>
      </c>
      <c r="D14" s="59" t="s">
        <v>465</v>
      </c>
      <c r="E14" s="32">
        <v>3</v>
      </c>
      <c r="F14" s="32">
        <v>1</v>
      </c>
      <c r="G14" s="32" t="s">
        <v>97</v>
      </c>
      <c r="H14" s="32" t="s">
        <v>371</v>
      </c>
      <c r="I14" s="84">
        <v>42882</v>
      </c>
      <c r="J14" s="32" t="s">
        <v>466</v>
      </c>
      <c r="K14" s="90" t="s">
        <v>467</v>
      </c>
      <c r="M14" s="19" t="s">
        <v>22</v>
      </c>
      <c r="N14" s="19">
        <f>SUM(M4:N12)</f>
        <v>53</v>
      </c>
    </row>
    <row r="15" spans="1:14" ht="37.5" customHeight="1">
      <c r="A15" s="67">
        <v>12</v>
      </c>
      <c r="B15" s="33" t="s">
        <v>55</v>
      </c>
      <c r="C15" s="32" t="s">
        <v>468</v>
      </c>
      <c r="D15" s="55" t="s">
        <v>469</v>
      </c>
      <c r="E15" s="33">
        <v>2</v>
      </c>
      <c r="F15" s="33">
        <v>1</v>
      </c>
      <c r="G15" s="33" t="s">
        <v>97</v>
      </c>
      <c r="H15" s="33" t="s">
        <v>371</v>
      </c>
      <c r="I15" s="56">
        <v>42882</v>
      </c>
      <c r="J15" s="56" t="s">
        <v>470</v>
      </c>
      <c r="K15" s="33"/>
    </row>
    <row r="16" spans="1:14" ht="37.5" customHeight="1">
      <c r="A16" s="66">
        <v>13</v>
      </c>
      <c r="B16" s="32" t="s">
        <v>471</v>
      </c>
      <c r="C16" s="32" t="s">
        <v>472</v>
      </c>
      <c r="D16" s="59" t="s">
        <v>473</v>
      </c>
      <c r="E16" s="32">
        <v>4</v>
      </c>
      <c r="F16" s="32">
        <v>1</v>
      </c>
      <c r="G16" s="32" t="s">
        <v>97</v>
      </c>
      <c r="H16" s="32" t="s">
        <v>371</v>
      </c>
      <c r="I16" s="84">
        <v>42882</v>
      </c>
      <c r="J16" s="32" t="s">
        <v>474</v>
      </c>
      <c r="K16" s="32" t="s">
        <v>475</v>
      </c>
      <c r="M16" s="91" t="s">
        <v>485</v>
      </c>
    </row>
    <row r="17" spans="1:13" ht="37.5" customHeight="1">
      <c r="A17" s="67">
        <v>14</v>
      </c>
      <c r="B17" s="32" t="s">
        <v>476</v>
      </c>
      <c r="C17" s="83" t="s">
        <v>477</v>
      </c>
      <c r="D17" s="59" t="s">
        <v>478</v>
      </c>
      <c r="E17" s="32">
        <v>3</v>
      </c>
      <c r="F17" s="32">
        <v>1</v>
      </c>
      <c r="G17" s="65" t="s">
        <v>85</v>
      </c>
      <c r="H17" s="32" t="s">
        <v>371</v>
      </c>
      <c r="I17" s="84">
        <v>42882</v>
      </c>
      <c r="J17" s="7" t="s">
        <v>479</v>
      </c>
      <c r="K17" s="83" t="s">
        <v>480</v>
      </c>
      <c r="M17" s="20"/>
    </row>
    <row r="18" spans="1:13" ht="37.5" customHeight="1">
      <c r="A18" s="66">
        <v>15</v>
      </c>
      <c r="B18" s="33" t="s">
        <v>47</v>
      </c>
      <c r="C18" s="85" t="s">
        <v>481</v>
      </c>
      <c r="D18" s="55" t="s">
        <v>482</v>
      </c>
      <c r="E18" s="33">
        <v>2</v>
      </c>
      <c r="F18" s="33">
        <v>1</v>
      </c>
      <c r="G18" s="33" t="s">
        <v>97</v>
      </c>
      <c r="H18" s="33" t="s">
        <v>371</v>
      </c>
      <c r="I18" s="56">
        <v>42882</v>
      </c>
      <c r="J18" s="56" t="s">
        <v>52</v>
      </c>
      <c r="K18" s="33"/>
      <c r="M18" s="20"/>
    </row>
    <row r="19" spans="1:13" ht="37.5" customHeight="1">
      <c r="A19" s="67">
        <v>16</v>
      </c>
      <c r="B19" s="32" t="s">
        <v>47</v>
      </c>
      <c r="C19" s="83" t="s">
        <v>483</v>
      </c>
      <c r="D19" s="59" t="s">
        <v>484</v>
      </c>
      <c r="E19" s="32">
        <v>3</v>
      </c>
      <c r="F19" s="32">
        <v>1</v>
      </c>
      <c r="G19" s="65" t="s">
        <v>85</v>
      </c>
      <c r="H19" s="32" t="s">
        <v>371</v>
      </c>
      <c r="I19" s="84">
        <v>42882</v>
      </c>
      <c r="J19" s="32" t="s">
        <v>52</v>
      </c>
      <c r="K19" s="67"/>
      <c r="M19" s="20"/>
    </row>
    <row r="20" spans="1:13" ht="37.5" customHeight="1">
      <c r="A20" s="11"/>
      <c r="B20" s="12"/>
      <c r="C20" s="12"/>
      <c r="D20" s="13"/>
      <c r="E20" s="35">
        <f>SUM(E4:E19)</f>
        <v>53</v>
      </c>
      <c r="F20" s="35">
        <f>SUM(F4:F19)</f>
        <v>19</v>
      </c>
      <c r="G20" s="12"/>
      <c r="H20" s="12"/>
      <c r="I20" s="14"/>
      <c r="J20" s="14"/>
      <c r="K20" s="11"/>
      <c r="M20" s="20"/>
    </row>
    <row r="21" spans="1:13" ht="37.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7.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7.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7.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7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7.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7.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7.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7.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7.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90">
      <selection activeCell="D14" sqref="D14"/>
    </customSheetView>
    <customSheetView guid="{B1F3A972-B1F1-4161-90C8-DD2B3AF80E16}" scale="90">
      <selection activeCell="D14" sqref="D14"/>
    </customSheetView>
    <customSheetView guid="{8CC4B7ED-BDBD-4A32-BFC7-B1BFCD76DA5B}" scale="90">
      <selection activeCell="D14" sqref="D14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90" zoomScaleNormal="90" zoomScalePageLayoutView="90" workbookViewId="0">
      <selection activeCell="D8" sqref="D8"/>
    </sheetView>
  </sheetViews>
  <sheetFormatPr baseColWidth="10" defaultColWidth="8.83203125" defaultRowHeight="33.75" customHeight="1" x14ac:dyDescent="0"/>
  <cols>
    <col min="1" max="1" width="10" customWidth="1"/>
    <col min="2" max="2" width="24.6640625" customWidth="1"/>
    <col min="3" max="3" width="29.6640625" customWidth="1"/>
    <col min="4" max="4" width="40.16406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7.5" customWidth="1"/>
    <col min="13" max="13" width="18.1640625" customWidth="1"/>
  </cols>
  <sheetData>
    <row r="1" spans="1:14" ht="44.25" customHeight="1" thickBot="1">
      <c r="A1" s="602" t="s">
        <v>23</v>
      </c>
      <c r="B1" s="603"/>
      <c r="C1" s="603"/>
      <c r="D1" s="603"/>
      <c r="E1" s="603"/>
      <c r="F1" s="603"/>
      <c r="G1" s="603" t="s">
        <v>31</v>
      </c>
      <c r="H1" s="603"/>
      <c r="I1" s="603"/>
      <c r="J1" s="604"/>
      <c r="K1" s="605"/>
    </row>
    <row r="2" spans="1:14" ht="33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33.75" customHeight="1">
      <c r="A3" s="25">
        <v>53</v>
      </c>
      <c r="B3" s="80" t="s">
        <v>148</v>
      </c>
      <c r="C3" s="80"/>
      <c r="D3" s="81"/>
      <c r="E3" s="28"/>
      <c r="F3" s="28"/>
      <c r="G3" s="28"/>
      <c r="H3" s="28"/>
      <c r="I3" s="30"/>
      <c r="J3" s="80"/>
      <c r="K3" s="80" t="s">
        <v>149</v>
      </c>
      <c r="M3" s="10" t="s">
        <v>12</v>
      </c>
      <c r="N3" s="10">
        <f>N2-N14</f>
        <v>0</v>
      </c>
    </row>
    <row r="4" spans="1:14" ht="33.75" customHeight="1">
      <c r="A4" s="11">
        <v>1</v>
      </c>
      <c r="B4" s="12" t="s">
        <v>47</v>
      </c>
      <c r="C4" s="12" t="s">
        <v>377</v>
      </c>
      <c r="D4" s="13" t="s">
        <v>378</v>
      </c>
      <c r="E4" s="12">
        <v>3</v>
      </c>
      <c r="F4" s="12">
        <v>1</v>
      </c>
      <c r="G4" s="12" t="s">
        <v>152</v>
      </c>
      <c r="H4" s="12" t="s">
        <v>371</v>
      </c>
      <c r="I4" s="14">
        <v>42882</v>
      </c>
      <c r="J4" s="12" t="s">
        <v>52</v>
      </c>
      <c r="K4" s="11"/>
      <c r="M4" t="s">
        <v>13</v>
      </c>
      <c r="N4">
        <f>SUMIFS(E:E,G:G,"CTT")</f>
        <v>26</v>
      </c>
    </row>
    <row r="5" spans="1:14" ht="33.75" customHeight="1">
      <c r="A5" s="11">
        <v>2</v>
      </c>
      <c r="B5" s="12" t="s">
        <v>379</v>
      </c>
      <c r="C5" s="12" t="s">
        <v>380</v>
      </c>
      <c r="D5" s="13" t="s">
        <v>381</v>
      </c>
      <c r="E5" s="12">
        <v>3</v>
      </c>
      <c r="F5" s="12">
        <v>1</v>
      </c>
      <c r="G5" s="12" t="s">
        <v>152</v>
      </c>
      <c r="H5" s="12" t="s">
        <v>371</v>
      </c>
      <c r="I5" s="14">
        <v>42882</v>
      </c>
      <c r="J5" s="14" t="s">
        <v>382</v>
      </c>
      <c r="K5" s="11"/>
      <c r="M5" t="s">
        <v>14</v>
      </c>
      <c r="N5">
        <f>SUMIFS(E:E,G:G,"FLU")</f>
        <v>27</v>
      </c>
    </row>
    <row r="6" spans="1:14" ht="33.75" customHeight="1">
      <c r="A6" s="11">
        <v>3</v>
      </c>
      <c r="B6" s="12" t="s">
        <v>55</v>
      </c>
      <c r="C6" s="12" t="s">
        <v>383</v>
      </c>
      <c r="D6" s="13" t="s">
        <v>384</v>
      </c>
      <c r="E6" s="12">
        <v>3</v>
      </c>
      <c r="F6" s="12">
        <v>1</v>
      </c>
      <c r="G6" s="11" t="s">
        <v>152</v>
      </c>
      <c r="H6" s="12" t="s">
        <v>371</v>
      </c>
      <c r="I6" s="14">
        <v>42882</v>
      </c>
      <c r="J6" s="12" t="s">
        <v>385</v>
      </c>
      <c r="K6" s="11"/>
      <c r="M6" t="s">
        <v>15</v>
      </c>
      <c r="N6">
        <f>SUMIFS(E:E,G:G,"JCC")</f>
        <v>0</v>
      </c>
    </row>
    <row r="7" spans="1:14" ht="33.75" customHeight="1">
      <c r="A7" s="11">
        <v>4</v>
      </c>
      <c r="B7" s="12" t="s">
        <v>55</v>
      </c>
      <c r="C7" s="12" t="s">
        <v>386</v>
      </c>
      <c r="D7" s="13" t="s">
        <v>387</v>
      </c>
      <c r="E7" s="12">
        <v>1</v>
      </c>
      <c r="F7" s="12">
        <v>1</v>
      </c>
      <c r="G7" s="12" t="s">
        <v>152</v>
      </c>
      <c r="H7" s="12" t="s">
        <v>371</v>
      </c>
      <c r="I7" s="14">
        <v>42882</v>
      </c>
      <c r="J7" s="7" t="s">
        <v>388</v>
      </c>
      <c r="K7" s="39"/>
      <c r="M7" t="s">
        <v>16</v>
      </c>
      <c r="N7">
        <f>SUMIFS(E:E,G:G,"EDI")</f>
        <v>0</v>
      </c>
    </row>
    <row r="8" spans="1:14" ht="33.75" customHeight="1">
      <c r="A8" s="11">
        <v>5</v>
      </c>
      <c r="B8" s="7" t="s">
        <v>47</v>
      </c>
      <c r="C8" s="7" t="s">
        <v>389</v>
      </c>
      <c r="D8" s="8" t="s">
        <v>390</v>
      </c>
      <c r="E8" s="7">
        <v>4</v>
      </c>
      <c r="F8" s="7">
        <v>1</v>
      </c>
      <c r="G8" s="7" t="s">
        <v>152</v>
      </c>
      <c r="H8" s="12" t="s">
        <v>371</v>
      </c>
      <c r="I8" s="14">
        <v>42882</v>
      </c>
      <c r="J8" s="7" t="s">
        <v>52</v>
      </c>
      <c r="K8" s="6"/>
      <c r="M8" t="s">
        <v>17</v>
      </c>
      <c r="N8">
        <f>SUMIFS(E:E,G:G,"par")</f>
        <v>0</v>
      </c>
    </row>
    <row r="9" spans="1:14" ht="33.75" customHeight="1">
      <c r="A9" s="11">
        <v>6</v>
      </c>
      <c r="B9" s="7" t="s">
        <v>55</v>
      </c>
      <c r="C9" s="7" t="s">
        <v>391</v>
      </c>
      <c r="D9" s="8" t="s">
        <v>392</v>
      </c>
      <c r="E9" s="7">
        <v>3</v>
      </c>
      <c r="F9" s="7">
        <v>1</v>
      </c>
      <c r="G9" s="7" t="s">
        <v>152</v>
      </c>
      <c r="H9" s="7" t="s">
        <v>371</v>
      </c>
      <c r="I9" s="9">
        <v>42882</v>
      </c>
      <c r="J9" s="7" t="s">
        <v>393</v>
      </c>
      <c r="K9" s="6"/>
      <c r="M9" t="s">
        <v>18</v>
      </c>
      <c r="N9">
        <f>SUMIFS(E:E,G:G,"phi")</f>
        <v>0</v>
      </c>
    </row>
    <row r="10" spans="1:14" ht="33.75" customHeight="1">
      <c r="A10" s="11">
        <v>7</v>
      </c>
      <c r="B10" s="7" t="s">
        <v>47</v>
      </c>
      <c r="C10" s="7" t="s">
        <v>394</v>
      </c>
      <c r="D10" s="8" t="s">
        <v>395</v>
      </c>
      <c r="E10" s="7">
        <v>3</v>
      </c>
      <c r="F10" s="7">
        <v>1</v>
      </c>
      <c r="G10" s="7" t="s">
        <v>152</v>
      </c>
      <c r="H10" s="7" t="s">
        <v>371</v>
      </c>
      <c r="I10" s="9">
        <v>42882</v>
      </c>
      <c r="J10" s="7" t="s">
        <v>52</v>
      </c>
      <c r="K10" s="6" t="s">
        <v>396</v>
      </c>
      <c r="M10" t="s">
        <v>19</v>
      </c>
      <c r="N10">
        <f>SUMIFS(E:E,G:G,"BRK")</f>
        <v>0</v>
      </c>
    </row>
    <row r="11" spans="1:14" ht="33.75" customHeight="1">
      <c r="A11" s="11">
        <v>8</v>
      </c>
      <c r="B11" s="7" t="s">
        <v>397</v>
      </c>
      <c r="C11" s="7" t="s">
        <v>398</v>
      </c>
      <c r="D11" s="8" t="s">
        <v>399</v>
      </c>
      <c r="E11" s="7">
        <v>3</v>
      </c>
      <c r="F11" s="7">
        <v>1</v>
      </c>
      <c r="G11" s="7" t="s">
        <v>152</v>
      </c>
      <c r="H11" s="7" t="s">
        <v>371</v>
      </c>
      <c r="I11" s="9">
        <v>42882</v>
      </c>
      <c r="J11" s="7" t="s">
        <v>400</v>
      </c>
      <c r="K11" s="39" t="s">
        <v>401</v>
      </c>
      <c r="M11" s="16" t="s">
        <v>20</v>
      </c>
      <c r="N11" s="16">
        <f>SUMIFS(E:E,G:G,"SPC")</f>
        <v>0</v>
      </c>
    </row>
    <row r="12" spans="1:14" ht="33.75" customHeight="1">
      <c r="A12" s="11">
        <v>9</v>
      </c>
      <c r="B12" s="12" t="s">
        <v>402</v>
      </c>
      <c r="C12" s="12">
        <v>956912</v>
      </c>
      <c r="D12" s="13" t="s">
        <v>403</v>
      </c>
      <c r="E12" s="70">
        <v>2</v>
      </c>
      <c r="F12" s="12">
        <v>1</v>
      </c>
      <c r="G12" s="12" t="s">
        <v>152</v>
      </c>
      <c r="H12" s="12" t="s">
        <v>371</v>
      </c>
      <c r="I12" s="14">
        <v>42882</v>
      </c>
      <c r="J12" s="12" t="s">
        <v>404</v>
      </c>
      <c r="K12" s="38" t="s">
        <v>405</v>
      </c>
      <c r="M12" s="17" t="s">
        <v>21</v>
      </c>
      <c r="N12" s="17">
        <f>SUMIFS(E:E,G:G,"H")</f>
        <v>0</v>
      </c>
    </row>
    <row r="13" spans="1:14" ht="33.75" customHeight="1">
      <c r="A13" s="11">
        <v>10</v>
      </c>
      <c r="B13" s="7" t="s">
        <v>55</v>
      </c>
      <c r="C13" s="7" t="s">
        <v>406</v>
      </c>
      <c r="D13" s="8" t="s">
        <v>407</v>
      </c>
      <c r="E13" s="7">
        <v>2</v>
      </c>
      <c r="F13" s="7">
        <v>1</v>
      </c>
      <c r="G13" s="7" t="s">
        <v>152</v>
      </c>
      <c r="H13" s="7" t="s">
        <v>371</v>
      </c>
      <c r="I13" s="9">
        <v>42882</v>
      </c>
      <c r="J13" s="7" t="s">
        <v>408</v>
      </c>
      <c r="K13" s="7"/>
      <c r="M13" s="17"/>
      <c r="N13" s="17"/>
    </row>
    <row r="14" spans="1:14" ht="33.75" customHeight="1">
      <c r="A14" s="11">
        <v>11</v>
      </c>
      <c r="B14" s="12" t="s">
        <v>47</v>
      </c>
      <c r="C14" s="82" t="s">
        <v>409</v>
      </c>
      <c r="D14" s="8" t="s">
        <v>410</v>
      </c>
      <c r="E14" s="12">
        <v>17</v>
      </c>
      <c r="F14" s="12">
        <v>5</v>
      </c>
      <c r="G14" s="12" t="s">
        <v>97</v>
      </c>
      <c r="H14" s="12" t="s">
        <v>371</v>
      </c>
      <c r="I14" s="14">
        <v>42882</v>
      </c>
      <c r="J14" s="14" t="s">
        <v>52</v>
      </c>
      <c r="K14" s="12"/>
      <c r="M14" s="19" t="s">
        <v>22</v>
      </c>
      <c r="N14" s="19">
        <f>SUM(M4:N12)</f>
        <v>53</v>
      </c>
    </row>
    <row r="15" spans="1:14" ht="33.75" customHeight="1">
      <c r="A15" s="11">
        <v>12</v>
      </c>
      <c r="B15" s="32" t="s">
        <v>411</v>
      </c>
      <c r="C15" s="83" t="s">
        <v>412</v>
      </c>
      <c r="D15" s="59" t="s">
        <v>413</v>
      </c>
      <c r="E15" s="32">
        <v>2</v>
      </c>
      <c r="F15" s="32">
        <v>1</v>
      </c>
      <c r="G15" s="32" t="s">
        <v>97</v>
      </c>
      <c r="H15" s="32" t="s">
        <v>371</v>
      </c>
      <c r="I15" s="84">
        <v>42882</v>
      </c>
      <c r="J15" s="7" t="s">
        <v>414</v>
      </c>
      <c r="K15" s="39" t="s">
        <v>415</v>
      </c>
    </row>
    <row r="16" spans="1:14" ht="33.75" customHeight="1">
      <c r="A16" s="11">
        <v>13</v>
      </c>
      <c r="B16" s="32" t="s">
        <v>55</v>
      </c>
      <c r="C16" s="83" t="s">
        <v>416</v>
      </c>
      <c r="D16" s="59" t="s">
        <v>417</v>
      </c>
      <c r="E16" s="32">
        <v>1</v>
      </c>
      <c r="F16" s="32">
        <v>1</v>
      </c>
      <c r="G16" s="32" t="s">
        <v>97</v>
      </c>
      <c r="H16" s="32" t="s">
        <v>371</v>
      </c>
      <c r="I16" s="84">
        <v>42882</v>
      </c>
      <c r="J16" s="36" t="s">
        <v>418</v>
      </c>
      <c r="K16" s="32"/>
      <c r="M16" s="91" t="s">
        <v>485</v>
      </c>
    </row>
    <row r="17" spans="1:13" ht="33.75" customHeight="1">
      <c r="A17" s="11">
        <v>14</v>
      </c>
      <c r="B17" s="32" t="s">
        <v>47</v>
      </c>
      <c r="C17" s="83" t="s">
        <v>419</v>
      </c>
      <c r="D17" s="59" t="s">
        <v>420</v>
      </c>
      <c r="E17" s="32">
        <v>1</v>
      </c>
      <c r="F17" s="32">
        <v>1</v>
      </c>
      <c r="G17" s="32" t="s">
        <v>97</v>
      </c>
      <c r="H17" s="32" t="s">
        <v>371</v>
      </c>
      <c r="I17" s="84">
        <v>42882</v>
      </c>
      <c r="J17" s="32" t="s">
        <v>52</v>
      </c>
      <c r="K17" s="67"/>
      <c r="M17" s="20"/>
    </row>
    <row r="18" spans="1:13" ht="33.75" customHeight="1">
      <c r="A18" s="11">
        <v>15</v>
      </c>
      <c r="B18" s="33" t="s">
        <v>47</v>
      </c>
      <c r="C18" s="85" t="s">
        <v>421</v>
      </c>
      <c r="D18" s="55" t="s">
        <v>422</v>
      </c>
      <c r="E18" s="33">
        <v>5</v>
      </c>
      <c r="F18" s="33">
        <v>2</v>
      </c>
      <c r="G18" s="33" t="s">
        <v>97</v>
      </c>
      <c r="H18" s="33" t="s">
        <v>371</v>
      </c>
      <c r="I18" s="56">
        <v>42882</v>
      </c>
      <c r="J18" s="56" t="s">
        <v>52</v>
      </c>
      <c r="K18" s="33"/>
      <c r="M18" s="20"/>
    </row>
    <row r="19" spans="1:13" ht="33.75" customHeight="1">
      <c r="A19" s="11"/>
      <c r="B19" s="12"/>
      <c r="C19" s="12"/>
      <c r="D19" s="13"/>
      <c r="E19" s="35">
        <f>SUM(E4:E18)</f>
        <v>53</v>
      </c>
      <c r="F19" s="35">
        <f>SUM(F4:F18)</f>
        <v>20</v>
      </c>
      <c r="G19" s="11"/>
      <c r="H19" s="12"/>
      <c r="I19" s="12"/>
      <c r="J19" s="12"/>
      <c r="K19" s="11"/>
      <c r="M19" s="20"/>
    </row>
    <row r="20" spans="1:13" ht="33.7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3.7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3.7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3.7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3.7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3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3.7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3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3.7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3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3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90">
      <selection activeCell="D8" sqref="D8"/>
    </customSheetView>
    <customSheetView guid="{B1F3A972-B1F1-4161-90C8-DD2B3AF80E16}" scale="90">
      <selection activeCell="D8" sqref="D8"/>
    </customSheetView>
    <customSheetView guid="{8CC4B7ED-BDBD-4A32-BFC7-B1BFCD76DA5B}" scale="90">
      <selection activeCell="D8" sqref="D8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90" zoomScaleNormal="90" zoomScalePageLayoutView="90" workbookViewId="0">
      <selection activeCell="C17" sqref="C17"/>
    </sheetView>
  </sheetViews>
  <sheetFormatPr baseColWidth="10" defaultColWidth="8.83203125" defaultRowHeight="36.75" customHeight="1" x14ac:dyDescent="0"/>
  <cols>
    <col min="1" max="1" width="9" customWidth="1"/>
    <col min="2" max="2" width="26.1640625" customWidth="1"/>
    <col min="3" max="3" width="35.83203125" customWidth="1"/>
    <col min="4" max="4" width="36" customWidth="1"/>
    <col min="5" max="5" width="11.5" customWidth="1"/>
    <col min="6" max="6" width="11.6640625" customWidth="1"/>
    <col min="7" max="7" width="15.1640625" customWidth="1"/>
    <col min="8" max="8" width="12.83203125" customWidth="1"/>
    <col min="9" max="9" width="16" customWidth="1"/>
    <col min="10" max="10" width="15.1640625" customWidth="1"/>
    <col min="11" max="11" width="53.6640625" customWidth="1"/>
    <col min="13" max="13" width="18.1640625" customWidth="1"/>
  </cols>
  <sheetData>
    <row r="1" spans="1:14" ht="36.75" customHeight="1" thickBot="1">
      <c r="A1" s="602" t="s">
        <v>23</v>
      </c>
      <c r="B1" s="603"/>
      <c r="C1" s="603"/>
      <c r="D1" s="603"/>
      <c r="E1" s="603"/>
      <c r="F1" s="603"/>
      <c r="G1" s="603" t="s">
        <v>32</v>
      </c>
      <c r="H1" s="603"/>
      <c r="I1" s="603"/>
      <c r="J1" s="604"/>
      <c r="K1" s="605"/>
    </row>
    <row r="2" spans="1:14" ht="36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36.75" customHeight="1">
      <c r="A3" s="28"/>
      <c r="B3" s="28" t="s">
        <v>44</v>
      </c>
      <c r="C3" s="28"/>
      <c r="D3" s="94"/>
      <c r="E3" s="28"/>
      <c r="F3" s="28"/>
      <c r="G3" s="28"/>
      <c r="H3" s="25" t="s">
        <v>594</v>
      </c>
      <c r="I3" s="95"/>
      <c r="J3" s="25"/>
      <c r="K3" s="25"/>
      <c r="M3" s="10" t="s">
        <v>12</v>
      </c>
      <c r="N3" s="10">
        <f>N2-N14</f>
        <v>0</v>
      </c>
    </row>
    <row r="4" spans="1:14" ht="36.75" customHeight="1">
      <c r="A4" s="67">
        <v>1</v>
      </c>
      <c r="B4" s="32" t="s">
        <v>47</v>
      </c>
      <c r="C4" s="32" t="s">
        <v>595</v>
      </c>
      <c r="D4" s="59" t="s">
        <v>596</v>
      </c>
      <c r="E4" s="32">
        <v>2</v>
      </c>
      <c r="F4" s="32">
        <v>1</v>
      </c>
      <c r="G4" s="32" t="s">
        <v>152</v>
      </c>
      <c r="H4" s="32" t="s">
        <v>597</v>
      </c>
      <c r="I4" s="84">
        <v>42882</v>
      </c>
      <c r="J4" s="32" t="s">
        <v>52</v>
      </c>
      <c r="K4" s="90"/>
      <c r="M4" t="s">
        <v>13</v>
      </c>
      <c r="N4">
        <f>SUMIFS(E:E,G:G,"CTT")</f>
        <v>12</v>
      </c>
    </row>
    <row r="5" spans="1:14" ht="36.75" customHeight="1">
      <c r="A5" s="66">
        <v>2</v>
      </c>
      <c r="B5" s="33" t="s">
        <v>598</v>
      </c>
      <c r="C5" s="33" t="s">
        <v>599</v>
      </c>
      <c r="D5" s="55" t="s">
        <v>600</v>
      </c>
      <c r="E5" s="33">
        <v>4</v>
      </c>
      <c r="F5" s="33">
        <v>1</v>
      </c>
      <c r="G5" s="33" t="s">
        <v>152</v>
      </c>
      <c r="H5" s="33" t="s">
        <v>597</v>
      </c>
      <c r="I5" s="56">
        <v>42882</v>
      </c>
      <c r="J5" s="56" t="s">
        <v>601</v>
      </c>
      <c r="K5" s="33" t="s">
        <v>602</v>
      </c>
      <c r="M5" t="s">
        <v>14</v>
      </c>
      <c r="N5">
        <f>SUMIFS(E:E,G:G,"FLU")</f>
        <v>41</v>
      </c>
    </row>
    <row r="6" spans="1:14" ht="49.5" customHeight="1">
      <c r="A6" s="67">
        <v>3</v>
      </c>
      <c r="B6" s="33" t="s">
        <v>603</v>
      </c>
      <c r="C6" s="33" t="s">
        <v>604</v>
      </c>
      <c r="D6" s="55" t="s">
        <v>605</v>
      </c>
      <c r="E6" s="33">
        <v>2</v>
      </c>
      <c r="F6" s="33">
        <v>1</v>
      </c>
      <c r="G6" s="33" t="s">
        <v>152</v>
      </c>
      <c r="H6" s="33" t="s">
        <v>597</v>
      </c>
      <c r="I6" s="56">
        <v>42882</v>
      </c>
      <c r="J6" s="32" t="s">
        <v>606</v>
      </c>
      <c r="K6" s="32" t="s">
        <v>607</v>
      </c>
      <c r="M6" t="s">
        <v>15</v>
      </c>
      <c r="N6">
        <f>SUMIFS(E:E,G:G,"JCC")</f>
        <v>0</v>
      </c>
    </row>
    <row r="7" spans="1:14" ht="71.25" customHeight="1">
      <c r="A7" s="66">
        <v>4</v>
      </c>
      <c r="B7" s="33" t="s">
        <v>608</v>
      </c>
      <c r="C7" s="33" t="s">
        <v>609</v>
      </c>
      <c r="D7" s="55" t="s">
        <v>610</v>
      </c>
      <c r="E7" s="38">
        <v>21</v>
      </c>
      <c r="F7" s="33">
        <v>7</v>
      </c>
      <c r="G7" s="33" t="s">
        <v>152</v>
      </c>
      <c r="H7" s="33" t="s">
        <v>597</v>
      </c>
      <c r="I7" s="56">
        <v>42882</v>
      </c>
      <c r="J7" s="33" t="s">
        <v>611</v>
      </c>
      <c r="K7" s="89" t="s">
        <v>612</v>
      </c>
      <c r="M7" t="s">
        <v>16</v>
      </c>
      <c r="N7">
        <f>SUMIFS(E:E,G:G,"EDI")</f>
        <v>0</v>
      </c>
    </row>
    <row r="8" spans="1:14" ht="36.75" customHeight="1">
      <c r="A8" s="67">
        <v>5</v>
      </c>
      <c r="B8" s="32" t="s">
        <v>613</v>
      </c>
      <c r="C8" s="32" t="s">
        <v>614</v>
      </c>
      <c r="D8" s="59" t="s">
        <v>615</v>
      </c>
      <c r="E8" s="32">
        <v>3</v>
      </c>
      <c r="F8" s="32">
        <v>1</v>
      </c>
      <c r="G8" s="32" t="s">
        <v>152</v>
      </c>
      <c r="H8" s="32" t="s">
        <v>597</v>
      </c>
      <c r="I8" s="84">
        <v>42882</v>
      </c>
      <c r="J8" s="32" t="s">
        <v>616</v>
      </c>
      <c r="K8" s="39" t="s">
        <v>617</v>
      </c>
      <c r="M8" t="s">
        <v>17</v>
      </c>
      <c r="N8">
        <f>SUMIFS(E:E,G:G,"par")</f>
        <v>0</v>
      </c>
    </row>
    <row r="9" spans="1:14" ht="36.75" customHeight="1">
      <c r="A9" s="66">
        <v>6</v>
      </c>
      <c r="B9" s="33" t="s">
        <v>618</v>
      </c>
      <c r="C9" s="33" t="s">
        <v>619</v>
      </c>
      <c r="D9" s="55" t="s">
        <v>620</v>
      </c>
      <c r="E9" s="33">
        <v>2</v>
      </c>
      <c r="F9" s="33">
        <v>1</v>
      </c>
      <c r="G9" s="33" t="s">
        <v>152</v>
      </c>
      <c r="H9" s="33" t="s">
        <v>597</v>
      </c>
      <c r="I9" s="56">
        <v>42882</v>
      </c>
      <c r="J9" s="33" t="s">
        <v>621</v>
      </c>
      <c r="K9" s="33" t="s">
        <v>622</v>
      </c>
      <c r="M9" t="s">
        <v>18</v>
      </c>
      <c r="N9">
        <f>SUMIFS(E:E,G:G,"phi")</f>
        <v>0</v>
      </c>
    </row>
    <row r="10" spans="1:14" ht="36.75" customHeight="1">
      <c r="A10" s="67">
        <v>7</v>
      </c>
      <c r="B10" s="32" t="s">
        <v>623</v>
      </c>
      <c r="C10" s="32" t="s">
        <v>624</v>
      </c>
      <c r="D10" s="59" t="s">
        <v>625</v>
      </c>
      <c r="E10" s="32">
        <v>4</v>
      </c>
      <c r="F10" s="32">
        <v>2</v>
      </c>
      <c r="G10" s="32" t="s">
        <v>152</v>
      </c>
      <c r="H10" s="32" t="s">
        <v>597</v>
      </c>
      <c r="I10" s="84">
        <v>42882</v>
      </c>
      <c r="J10" s="32" t="s">
        <v>626</v>
      </c>
      <c r="K10" s="39" t="s">
        <v>627</v>
      </c>
      <c r="M10" t="s">
        <v>19</v>
      </c>
      <c r="N10">
        <f>SUMIFS(E:E,G:G,"BRK")</f>
        <v>0</v>
      </c>
    </row>
    <row r="11" spans="1:14" ht="36.75" customHeight="1">
      <c r="A11" s="66">
        <v>8</v>
      </c>
      <c r="B11" s="32" t="s">
        <v>628</v>
      </c>
      <c r="C11" s="32" t="s">
        <v>629</v>
      </c>
      <c r="D11" s="59" t="s">
        <v>630</v>
      </c>
      <c r="E11" s="32">
        <v>3</v>
      </c>
      <c r="F11" s="32">
        <v>1</v>
      </c>
      <c r="G11" s="32" t="s">
        <v>152</v>
      </c>
      <c r="H11" s="32" t="s">
        <v>597</v>
      </c>
      <c r="I11" s="84">
        <v>42882</v>
      </c>
      <c r="J11" s="32" t="s">
        <v>631</v>
      </c>
      <c r="K11" s="33" t="s">
        <v>632</v>
      </c>
      <c r="M11" s="16" t="s">
        <v>20</v>
      </c>
      <c r="N11" s="16">
        <f>SUMIFS(E:E,G:G,"SPC")</f>
        <v>0</v>
      </c>
    </row>
    <row r="12" spans="1:14" ht="36.75" customHeight="1">
      <c r="A12" s="67">
        <v>9</v>
      </c>
      <c r="B12" s="7" t="s">
        <v>47</v>
      </c>
      <c r="C12" s="12" t="s">
        <v>633</v>
      </c>
      <c r="D12" s="13" t="s">
        <v>634</v>
      </c>
      <c r="E12" s="12">
        <v>2</v>
      </c>
      <c r="F12" s="12">
        <v>1</v>
      </c>
      <c r="G12" s="12" t="s">
        <v>97</v>
      </c>
      <c r="H12" s="12" t="s">
        <v>597</v>
      </c>
      <c r="I12" s="14">
        <v>42882</v>
      </c>
      <c r="J12" s="14" t="s">
        <v>52</v>
      </c>
      <c r="K12" s="11"/>
      <c r="M12" s="17" t="s">
        <v>21</v>
      </c>
      <c r="N12" s="17">
        <f>SUMIFS(E:E,G:G,"H")</f>
        <v>0</v>
      </c>
    </row>
    <row r="13" spans="1:14" ht="36.75" customHeight="1">
      <c r="A13" s="66">
        <v>10</v>
      </c>
      <c r="B13" s="12" t="s">
        <v>47</v>
      </c>
      <c r="C13" s="12" t="s">
        <v>635</v>
      </c>
      <c r="D13" s="13" t="s">
        <v>636</v>
      </c>
      <c r="E13" s="12">
        <v>2</v>
      </c>
      <c r="F13" s="12">
        <v>1</v>
      </c>
      <c r="G13" s="11" t="s">
        <v>97</v>
      </c>
      <c r="H13" s="12" t="s">
        <v>597</v>
      </c>
      <c r="I13" s="14">
        <v>42882</v>
      </c>
      <c r="J13" s="12" t="s">
        <v>52</v>
      </c>
      <c r="K13" s="11"/>
      <c r="M13" s="17"/>
      <c r="N13" s="17"/>
    </row>
    <row r="14" spans="1:14" ht="36.75" customHeight="1">
      <c r="A14" s="67">
        <v>11</v>
      </c>
      <c r="B14" s="12" t="s">
        <v>637</v>
      </c>
      <c r="C14" s="12" t="s">
        <v>638</v>
      </c>
      <c r="D14" s="13" t="s">
        <v>639</v>
      </c>
      <c r="E14" s="12">
        <v>4</v>
      </c>
      <c r="F14" s="12">
        <v>1</v>
      </c>
      <c r="G14" s="11" t="s">
        <v>97</v>
      </c>
      <c r="H14" s="12" t="s">
        <v>597</v>
      </c>
      <c r="I14" s="14">
        <v>42882</v>
      </c>
      <c r="J14" s="12" t="s">
        <v>640</v>
      </c>
      <c r="K14" s="11"/>
      <c r="M14" s="19" t="s">
        <v>22</v>
      </c>
      <c r="N14" s="19">
        <f>SUM(M4:N12)</f>
        <v>53</v>
      </c>
    </row>
    <row r="15" spans="1:14" ht="36.75" customHeight="1">
      <c r="A15" s="66">
        <v>12</v>
      </c>
      <c r="B15" s="7" t="s">
        <v>641</v>
      </c>
      <c r="C15" s="7" t="s">
        <v>642</v>
      </c>
      <c r="D15" s="8" t="s">
        <v>643</v>
      </c>
      <c r="E15" s="7">
        <v>2</v>
      </c>
      <c r="F15" s="7">
        <v>1</v>
      </c>
      <c r="G15" s="7" t="s">
        <v>97</v>
      </c>
      <c r="H15" s="12" t="s">
        <v>597</v>
      </c>
      <c r="I15" s="14">
        <v>42882</v>
      </c>
      <c r="J15" s="7" t="s">
        <v>644</v>
      </c>
      <c r="K15" s="6"/>
    </row>
    <row r="16" spans="1:14" ht="36.75" customHeight="1">
      <c r="A16" s="67">
        <v>13</v>
      </c>
      <c r="B16" s="12" t="s">
        <v>55</v>
      </c>
      <c r="C16" s="12" t="s">
        <v>645</v>
      </c>
      <c r="D16" s="37" t="s">
        <v>646</v>
      </c>
      <c r="E16" s="12">
        <v>2</v>
      </c>
      <c r="F16" s="12">
        <v>1</v>
      </c>
      <c r="G16" s="11" t="s">
        <v>97</v>
      </c>
      <c r="H16" s="12" t="s">
        <v>597</v>
      </c>
      <c r="I16" s="14">
        <v>42882</v>
      </c>
      <c r="J16" s="12" t="s">
        <v>647</v>
      </c>
      <c r="K16" s="11"/>
      <c r="M16" t="s">
        <v>710</v>
      </c>
    </row>
    <row r="17" spans="1:13" ht="36.75" customHeight="1">
      <c r="A17" s="11"/>
      <c r="B17" s="12"/>
      <c r="C17" s="12"/>
      <c r="D17" s="13"/>
      <c r="E17" s="35">
        <f>SUM(E4:E16)</f>
        <v>53</v>
      </c>
      <c r="F17" s="35">
        <f>SUM(F4:F16)</f>
        <v>20</v>
      </c>
      <c r="G17" s="12"/>
      <c r="H17" s="96"/>
      <c r="I17" s="14"/>
      <c r="J17" s="14"/>
      <c r="K17" s="11"/>
      <c r="M17" t="s">
        <v>711</v>
      </c>
    </row>
    <row r="18" spans="1:13" ht="36.7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36.7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36.7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6.7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6.7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</sheetData>
  <customSheetViews>
    <customSheetView guid="{23EF6D9B-A14E-2740-8D04-8096A56BF976}" scale="90">
      <selection activeCell="C17" sqref="C17"/>
    </customSheetView>
    <customSheetView guid="{B1F3A972-B1F1-4161-90C8-DD2B3AF80E16}" scale="90">
      <selection activeCell="C17" sqref="C17"/>
    </customSheetView>
    <customSheetView guid="{8CC4B7ED-BDBD-4A32-BFC7-B1BFCD76DA5B}" scale="90">
      <selection activeCell="C17" sqref="C17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0" zoomScale="90" zoomScaleNormal="90" zoomScalePageLayoutView="90" workbookViewId="0">
      <selection activeCell="C24" sqref="C24"/>
    </sheetView>
  </sheetViews>
  <sheetFormatPr baseColWidth="10" defaultColWidth="8.83203125" defaultRowHeight="42.75" customHeight="1" x14ac:dyDescent="0"/>
  <cols>
    <col min="1" max="1" width="9.5" customWidth="1"/>
    <col min="2" max="2" width="26.5" customWidth="1"/>
    <col min="3" max="3" width="30" customWidth="1"/>
    <col min="4" max="4" width="35.66406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2.83203125" customWidth="1"/>
    <col min="13" max="13" width="18.1640625" customWidth="1"/>
  </cols>
  <sheetData>
    <row r="1" spans="1:14" ht="42.75" customHeight="1" thickBot="1">
      <c r="A1" s="602" t="s">
        <v>23</v>
      </c>
      <c r="B1" s="603"/>
      <c r="C1" s="603"/>
      <c r="D1" s="603"/>
      <c r="E1" s="603"/>
      <c r="F1" s="603"/>
      <c r="G1" s="603" t="s">
        <v>32</v>
      </c>
      <c r="H1" s="603"/>
      <c r="I1" s="603"/>
      <c r="J1" s="604"/>
      <c r="K1" s="605"/>
    </row>
    <row r="2" spans="1:14" ht="42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42.75" customHeight="1">
      <c r="A3" s="28"/>
      <c r="B3" s="28" t="s">
        <v>93</v>
      </c>
      <c r="C3" s="28"/>
      <c r="D3" s="94"/>
      <c r="E3" s="28"/>
      <c r="F3" s="28"/>
      <c r="G3" s="28"/>
      <c r="H3" s="28"/>
      <c r="I3" s="30"/>
      <c r="J3" s="28"/>
      <c r="K3" s="28"/>
      <c r="M3" s="10" t="s">
        <v>12</v>
      </c>
      <c r="N3" s="10">
        <f>N2-N14</f>
        <v>2</v>
      </c>
    </row>
    <row r="4" spans="1:14" ht="42.75" customHeight="1">
      <c r="A4" s="6">
        <v>1</v>
      </c>
      <c r="B4" s="7" t="s">
        <v>47</v>
      </c>
      <c r="C4" s="7" t="s">
        <v>648</v>
      </c>
      <c r="D4" s="41" t="s">
        <v>649</v>
      </c>
      <c r="E4" s="7">
        <v>2</v>
      </c>
      <c r="F4" s="7">
        <v>1</v>
      </c>
      <c r="G4" s="7" t="s">
        <v>97</v>
      </c>
      <c r="H4" s="7" t="s">
        <v>597</v>
      </c>
      <c r="I4" s="9">
        <v>42882</v>
      </c>
      <c r="J4" s="7" t="s">
        <v>52</v>
      </c>
      <c r="K4" s="6"/>
      <c r="M4" t="s">
        <v>13</v>
      </c>
      <c r="N4">
        <f>SUMIFS(E:E,G:G,"CTT")</f>
        <v>22</v>
      </c>
    </row>
    <row r="5" spans="1:14" ht="42.75" customHeight="1">
      <c r="A5" s="97" t="s">
        <v>650</v>
      </c>
      <c r="B5" s="97" t="s">
        <v>47</v>
      </c>
      <c r="C5" s="98" t="s">
        <v>651</v>
      </c>
      <c r="D5" s="13" t="s">
        <v>652</v>
      </c>
      <c r="E5" s="12">
        <v>3</v>
      </c>
      <c r="F5" s="12">
        <v>1</v>
      </c>
      <c r="G5" s="71" t="s">
        <v>85</v>
      </c>
      <c r="H5" s="12" t="s">
        <v>597</v>
      </c>
      <c r="I5" s="14">
        <v>42882</v>
      </c>
      <c r="J5" s="12" t="s">
        <v>52</v>
      </c>
      <c r="K5" s="88" t="s">
        <v>653</v>
      </c>
      <c r="M5" t="s">
        <v>14</v>
      </c>
      <c r="N5">
        <f>SUMIFS(E:E,G:G,"FLU")</f>
        <v>9</v>
      </c>
    </row>
    <row r="6" spans="1:14" ht="42.75" customHeight="1">
      <c r="A6" s="97" t="s">
        <v>650</v>
      </c>
      <c r="B6" s="97" t="s">
        <v>47</v>
      </c>
      <c r="C6" s="98" t="s">
        <v>654</v>
      </c>
      <c r="D6" s="13" t="s">
        <v>652</v>
      </c>
      <c r="E6" s="12">
        <v>3</v>
      </c>
      <c r="F6" s="12">
        <v>1</v>
      </c>
      <c r="G6" s="71" t="s">
        <v>85</v>
      </c>
      <c r="H6" s="12" t="s">
        <v>597</v>
      </c>
      <c r="I6" s="14">
        <v>42882</v>
      </c>
      <c r="J6" s="14" t="s">
        <v>52</v>
      </c>
      <c r="K6" s="11"/>
      <c r="M6" t="s">
        <v>15</v>
      </c>
      <c r="N6">
        <f>SUMIFS(E:E,G:G,"JCC")</f>
        <v>0</v>
      </c>
    </row>
    <row r="7" spans="1:14" ht="42.75" customHeight="1">
      <c r="A7" s="11">
        <v>3</v>
      </c>
      <c r="B7" s="12" t="s">
        <v>655</v>
      </c>
      <c r="C7" s="12" t="s">
        <v>656</v>
      </c>
      <c r="D7" s="13" t="s">
        <v>657</v>
      </c>
      <c r="E7" s="12">
        <v>2</v>
      </c>
      <c r="F7" s="12">
        <v>1</v>
      </c>
      <c r="G7" s="12" t="s">
        <v>97</v>
      </c>
      <c r="H7" s="12" t="s">
        <v>597</v>
      </c>
      <c r="I7" s="14">
        <v>42882</v>
      </c>
      <c r="J7" s="12" t="s">
        <v>658</v>
      </c>
      <c r="K7" s="99" t="s">
        <v>659</v>
      </c>
      <c r="M7" t="s">
        <v>16</v>
      </c>
      <c r="N7">
        <f>SUMIFS(E:E,G:G,"EDI")</f>
        <v>16</v>
      </c>
    </row>
    <row r="8" spans="1:14" ht="42.75" customHeight="1">
      <c r="A8" s="11" t="s">
        <v>660</v>
      </c>
      <c r="B8" s="100" t="s">
        <v>661</v>
      </c>
      <c r="C8" s="12" t="s">
        <v>662</v>
      </c>
      <c r="D8" s="13" t="s">
        <v>663</v>
      </c>
      <c r="E8" s="12">
        <v>3</v>
      </c>
      <c r="F8" s="12">
        <v>1</v>
      </c>
      <c r="G8" s="12" t="s">
        <v>97</v>
      </c>
      <c r="H8" s="12" t="s">
        <v>597</v>
      </c>
      <c r="I8" s="14">
        <v>42882</v>
      </c>
      <c r="J8" s="12" t="s">
        <v>664</v>
      </c>
      <c r="K8" s="33" t="s">
        <v>665</v>
      </c>
      <c r="M8" t="s">
        <v>17</v>
      </c>
      <c r="N8">
        <f>SUMIFS(E:E,G:G,"par")</f>
        <v>0</v>
      </c>
    </row>
    <row r="9" spans="1:14" ht="42.75" customHeight="1">
      <c r="A9" s="6" t="s">
        <v>666</v>
      </c>
      <c r="B9" s="50" t="s">
        <v>504</v>
      </c>
      <c r="C9" s="21" t="s">
        <v>667</v>
      </c>
      <c r="D9" s="21" t="s">
        <v>668</v>
      </c>
      <c r="E9" s="33">
        <v>1</v>
      </c>
      <c r="F9" s="12">
        <v>1</v>
      </c>
      <c r="G9" s="33" t="s">
        <v>97</v>
      </c>
      <c r="H9" s="12" t="s">
        <v>597</v>
      </c>
      <c r="I9" s="14">
        <v>42882</v>
      </c>
      <c r="J9" s="21" t="s">
        <v>669</v>
      </c>
      <c r="K9" s="33" t="s">
        <v>670</v>
      </c>
      <c r="M9" t="s">
        <v>18</v>
      </c>
      <c r="N9">
        <f>SUMIFS(E:E,G:G,"phi")</f>
        <v>0</v>
      </c>
    </row>
    <row r="10" spans="1:14" ht="42.75" customHeight="1">
      <c r="A10" s="11">
        <v>5</v>
      </c>
      <c r="B10" s="7" t="s">
        <v>47</v>
      </c>
      <c r="C10" s="7" t="s">
        <v>671</v>
      </c>
      <c r="D10" s="8" t="s">
        <v>672</v>
      </c>
      <c r="E10" s="7">
        <v>3</v>
      </c>
      <c r="F10" s="7">
        <v>1</v>
      </c>
      <c r="G10" s="65" t="s">
        <v>85</v>
      </c>
      <c r="H10" s="7" t="s">
        <v>597</v>
      </c>
      <c r="I10" s="9">
        <v>42882</v>
      </c>
      <c r="J10" s="7" t="s">
        <v>52</v>
      </c>
      <c r="K10" s="6"/>
      <c r="M10" t="s">
        <v>19</v>
      </c>
      <c r="N10">
        <f>SUMIFS(E:E,G:G,"BRK")</f>
        <v>2</v>
      </c>
    </row>
    <row r="11" spans="1:14" ht="42.75" customHeight="1">
      <c r="A11" s="11">
        <v>6</v>
      </c>
      <c r="B11" s="7" t="s">
        <v>47</v>
      </c>
      <c r="C11" s="12" t="s">
        <v>673</v>
      </c>
      <c r="D11" s="13" t="s">
        <v>674</v>
      </c>
      <c r="E11" s="12">
        <v>4</v>
      </c>
      <c r="F11" s="12">
        <v>1</v>
      </c>
      <c r="G11" s="65" t="s">
        <v>85</v>
      </c>
      <c r="H11" s="7" t="s">
        <v>597</v>
      </c>
      <c r="I11" s="9">
        <v>42882</v>
      </c>
      <c r="J11" s="7" t="s">
        <v>52</v>
      </c>
      <c r="K11" s="11"/>
      <c r="M11" s="16" t="s">
        <v>20</v>
      </c>
      <c r="N11" s="16">
        <f>SUMIFS(E:E,G:G,"SPC")</f>
        <v>0</v>
      </c>
    </row>
    <row r="12" spans="1:14" ht="42.75" customHeight="1">
      <c r="A12" s="11">
        <v>7</v>
      </c>
      <c r="B12" s="12" t="s">
        <v>47</v>
      </c>
      <c r="C12" s="12" t="s">
        <v>675</v>
      </c>
      <c r="D12" s="13" t="s">
        <v>676</v>
      </c>
      <c r="E12" s="12">
        <v>1</v>
      </c>
      <c r="F12" s="12">
        <v>1</v>
      </c>
      <c r="G12" s="12" t="s">
        <v>97</v>
      </c>
      <c r="H12" s="12" t="s">
        <v>597</v>
      </c>
      <c r="I12" s="14">
        <v>42882</v>
      </c>
      <c r="J12" s="12" t="s">
        <v>52</v>
      </c>
      <c r="K12" s="11"/>
      <c r="M12" s="17" t="s">
        <v>21</v>
      </c>
      <c r="N12" s="17">
        <f>SUMIFS(E:E,G:G,"H")</f>
        <v>2</v>
      </c>
    </row>
    <row r="13" spans="1:14" ht="42.75" customHeight="1">
      <c r="A13" s="11">
        <v>8</v>
      </c>
      <c r="B13" s="33" t="s">
        <v>655</v>
      </c>
      <c r="C13" s="33" t="s">
        <v>677</v>
      </c>
      <c r="D13" s="55" t="s">
        <v>678</v>
      </c>
      <c r="E13" s="33">
        <v>2</v>
      </c>
      <c r="F13" s="33">
        <v>1</v>
      </c>
      <c r="G13" s="33" t="s">
        <v>97</v>
      </c>
      <c r="H13" s="33" t="s">
        <v>597</v>
      </c>
      <c r="I13" s="56">
        <v>42882</v>
      </c>
      <c r="J13" s="33" t="s">
        <v>679</v>
      </c>
      <c r="K13" s="33" t="s">
        <v>680</v>
      </c>
      <c r="M13" s="17"/>
      <c r="N13" s="17"/>
    </row>
    <row r="14" spans="1:14" ht="42.75" customHeight="1">
      <c r="A14" s="11">
        <v>9</v>
      </c>
      <c r="B14" s="12" t="s">
        <v>655</v>
      </c>
      <c r="C14" s="12" t="s">
        <v>681</v>
      </c>
      <c r="D14" s="13" t="s">
        <v>682</v>
      </c>
      <c r="E14" s="12">
        <v>2</v>
      </c>
      <c r="F14" s="12">
        <v>1</v>
      </c>
      <c r="G14" s="12" t="s">
        <v>152</v>
      </c>
      <c r="H14" s="12" t="s">
        <v>597</v>
      </c>
      <c r="I14" s="14">
        <v>42882</v>
      </c>
      <c r="J14" s="7" t="s">
        <v>683</v>
      </c>
      <c r="K14" s="7" t="s">
        <v>684</v>
      </c>
      <c r="M14" s="19" t="s">
        <v>22</v>
      </c>
      <c r="N14" s="19">
        <f>SUM(M4:N12)</f>
        <v>51</v>
      </c>
    </row>
    <row r="15" spans="1:14" ht="42.75" customHeight="1">
      <c r="A15" s="11">
        <v>10</v>
      </c>
      <c r="B15" s="7" t="s">
        <v>685</v>
      </c>
      <c r="C15" s="12" t="s">
        <v>686</v>
      </c>
      <c r="D15" s="13" t="s">
        <v>687</v>
      </c>
      <c r="E15" s="12">
        <v>5</v>
      </c>
      <c r="F15" s="12">
        <v>2</v>
      </c>
      <c r="G15" s="7" t="s">
        <v>152</v>
      </c>
      <c r="H15" s="7" t="s">
        <v>597</v>
      </c>
      <c r="I15" s="9">
        <v>42882</v>
      </c>
      <c r="J15" s="7" t="s">
        <v>688</v>
      </c>
      <c r="K15" s="12" t="s">
        <v>689</v>
      </c>
    </row>
    <row r="16" spans="1:14" ht="42.75" customHeight="1">
      <c r="A16" s="11">
        <v>11</v>
      </c>
      <c r="B16" s="7" t="s">
        <v>55</v>
      </c>
      <c r="C16" s="7" t="s">
        <v>690</v>
      </c>
      <c r="D16" s="8" t="s">
        <v>691</v>
      </c>
      <c r="E16" s="7">
        <v>2</v>
      </c>
      <c r="F16" s="7">
        <v>1</v>
      </c>
      <c r="G16" s="7" t="s">
        <v>114</v>
      </c>
      <c r="H16" s="7" t="s">
        <v>597</v>
      </c>
      <c r="I16" s="9">
        <v>42882</v>
      </c>
      <c r="J16" s="7" t="s">
        <v>692</v>
      </c>
      <c r="K16" s="6"/>
      <c r="M16" s="20"/>
    </row>
    <row r="17" spans="1:13" ht="42.75" customHeight="1">
      <c r="A17" s="11">
        <v>12</v>
      </c>
      <c r="B17" s="7" t="s">
        <v>618</v>
      </c>
      <c r="C17" s="7" t="s">
        <v>693</v>
      </c>
      <c r="D17" s="8" t="s">
        <v>694</v>
      </c>
      <c r="E17" s="7">
        <v>2</v>
      </c>
      <c r="F17" s="7">
        <v>1</v>
      </c>
      <c r="G17" s="7" t="s">
        <v>152</v>
      </c>
      <c r="H17" s="7" t="s">
        <v>597</v>
      </c>
      <c r="I17" s="9">
        <v>42882</v>
      </c>
      <c r="J17" s="7" t="s">
        <v>695</v>
      </c>
      <c r="K17" s="7" t="s">
        <v>696</v>
      </c>
      <c r="M17" s="20"/>
    </row>
    <row r="18" spans="1:13" ht="42.75" customHeight="1">
      <c r="A18" s="11">
        <v>13</v>
      </c>
      <c r="B18" s="12" t="s">
        <v>697</v>
      </c>
      <c r="C18" s="12" t="s">
        <v>698</v>
      </c>
      <c r="D18" s="13" t="s">
        <v>699</v>
      </c>
      <c r="E18" s="12">
        <v>7</v>
      </c>
      <c r="F18" s="12">
        <v>2</v>
      </c>
      <c r="G18" s="12" t="s">
        <v>97</v>
      </c>
      <c r="H18" s="12" t="s">
        <v>597</v>
      </c>
      <c r="I18" s="14">
        <v>42882</v>
      </c>
      <c r="J18" s="12" t="s">
        <v>700</v>
      </c>
      <c r="K18" s="12"/>
      <c r="M18" s="20"/>
    </row>
    <row r="19" spans="1:13" ht="42.75" customHeight="1">
      <c r="A19" s="11">
        <v>14</v>
      </c>
      <c r="B19" s="12" t="s">
        <v>47</v>
      </c>
      <c r="C19" s="12" t="s">
        <v>701</v>
      </c>
      <c r="D19" s="13" t="s">
        <v>702</v>
      </c>
      <c r="E19" s="12">
        <v>2</v>
      </c>
      <c r="F19" s="12">
        <v>1</v>
      </c>
      <c r="G19" s="12" t="s">
        <v>97</v>
      </c>
      <c r="H19" s="12" t="s">
        <v>597</v>
      </c>
      <c r="I19" s="14">
        <v>42882</v>
      </c>
      <c r="J19" s="14" t="s">
        <v>52</v>
      </c>
      <c r="K19" s="34"/>
      <c r="M19" s="20"/>
    </row>
    <row r="20" spans="1:13" ht="42.75" customHeight="1">
      <c r="A20" s="11">
        <v>15</v>
      </c>
      <c r="B20" s="12" t="s">
        <v>47</v>
      </c>
      <c r="C20" s="12" t="s">
        <v>703</v>
      </c>
      <c r="D20" s="13" t="s">
        <v>704</v>
      </c>
      <c r="E20" s="12">
        <v>2</v>
      </c>
      <c r="F20" s="12">
        <v>1</v>
      </c>
      <c r="G20" s="12" t="s">
        <v>97</v>
      </c>
      <c r="H20" s="12" t="s">
        <v>597</v>
      </c>
      <c r="I20" s="14">
        <v>42882</v>
      </c>
      <c r="J20" s="14" t="s">
        <v>52</v>
      </c>
      <c r="K20" s="11"/>
      <c r="M20" s="20"/>
    </row>
    <row r="21" spans="1:13" ht="42.75" customHeight="1">
      <c r="A21" s="11">
        <v>16</v>
      </c>
      <c r="B21" s="12" t="s">
        <v>47</v>
      </c>
      <c r="C21" s="33" t="s">
        <v>705</v>
      </c>
      <c r="D21" s="13" t="s">
        <v>706</v>
      </c>
      <c r="E21" s="33">
        <v>3</v>
      </c>
      <c r="F21" s="33">
        <v>1</v>
      </c>
      <c r="G21" s="71" t="s">
        <v>85</v>
      </c>
      <c r="H21" s="12" t="s">
        <v>597</v>
      </c>
      <c r="I21" s="14">
        <v>42882</v>
      </c>
      <c r="J21" s="14" t="s">
        <v>52</v>
      </c>
      <c r="K21" s="33"/>
      <c r="M21" s="20"/>
    </row>
    <row r="22" spans="1:13" ht="42.75" customHeight="1">
      <c r="A22" s="11"/>
      <c r="B22" s="101" t="s">
        <v>707</v>
      </c>
      <c r="C22" s="101"/>
      <c r="D22" s="102"/>
      <c r="E22" s="101">
        <v>2</v>
      </c>
      <c r="F22" s="101"/>
      <c r="G22" s="101" t="s">
        <v>708</v>
      </c>
      <c r="H22" s="101"/>
      <c r="I22" s="103" t="s">
        <v>709</v>
      </c>
      <c r="J22" s="103"/>
      <c r="K22" s="101"/>
      <c r="M22" s="20"/>
    </row>
    <row r="23" spans="1:13" ht="42.7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2.7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2.75" customHeight="1">
      <c r="A25" s="11"/>
      <c r="B25" s="12"/>
      <c r="C25" s="12"/>
      <c r="D25" s="13"/>
      <c r="E25" s="35">
        <f>SUM(E4:E24)</f>
        <v>51</v>
      </c>
      <c r="F25" s="35">
        <f>SUM(F4:F24)</f>
        <v>20</v>
      </c>
      <c r="G25" s="11"/>
      <c r="H25" s="12"/>
      <c r="I25" s="12"/>
      <c r="J25" s="12"/>
      <c r="K25" s="11"/>
      <c r="M25" s="20"/>
    </row>
    <row r="26" spans="1:13" ht="42.7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2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2.7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2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2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90" topLeftCell="A10">
      <selection activeCell="C24" sqref="C24"/>
    </customSheetView>
    <customSheetView guid="{B1F3A972-B1F1-4161-90C8-DD2B3AF80E16}" scale="90" topLeftCell="A10">
      <selection activeCell="C24" sqref="C24"/>
    </customSheetView>
    <customSheetView guid="{8CC4B7ED-BDBD-4A32-BFC7-B1BFCD76DA5B}" scale="90" topLeftCell="A10">
      <selection activeCell="C24" sqref="C24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0" zoomScale="80" zoomScaleNormal="80" zoomScalePageLayoutView="80" workbookViewId="0">
      <selection activeCell="C27" sqref="C27"/>
    </sheetView>
  </sheetViews>
  <sheetFormatPr baseColWidth="10" defaultColWidth="8.83203125" defaultRowHeight="43.5" customHeight="1" x14ac:dyDescent="0"/>
  <cols>
    <col min="1" max="1" width="10.1640625" customWidth="1"/>
    <col min="2" max="2" width="30.33203125" customWidth="1"/>
    <col min="3" max="3" width="39.6640625" customWidth="1"/>
    <col min="4" max="4" width="30.1640625" customWidth="1"/>
    <col min="5" max="5" width="11.5" customWidth="1"/>
    <col min="6" max="6" width="11.6640625" customWidth="1"/>
    <col min="7" max="7" width="15.1640625" customWidth="1"/>
    <col min="8" max="8" width="15.5" customWidth="1"/>
    <col min="9" max="9" width="16" customWidth="1"/>
    <col min="10" max="10" width="15.1640625" customWidth="1"/>
    <col min="11" max="11" width="75.1640625" customWidth="1"/>
    <col min="13" max="13" width="18.1640625" customWidth="1"/>
  </cols>
  <sheetData>
    <row r="1" spans="1:14" ht="43.5" customHeight="1" thickBot="1">
      <c r="A1" s="602" t="s">
        <v>23</v>
      </c>
      <c r="B1" s="603"/>
      <c r="C1" s="603"/>
      <c r="D1" s="603"/>
      <c r="E1" s="603"/>
      <c r="F1" s="603"/>
      <c r="G1" s="603" t="s">
        <v>33</v>
      </c>
      <c r="H1" s="603"/>
      <c r="I1" s="603"/>
      <c r="J1" s="604"/>
      <c r="K1" s="605"/>
    </row>
    <row r="2" spans="1:14" ht="43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43.5" customHeight="1">
      <c r="A3" s="28">
        <v>53</v>
      </c>
      <c r="B3" s="64" t="s">
        <v>148</v>
      </c>
      <c r="C3" s="28"/>
      <c r="D3" s="62"/>
      <c r="E3" s="28"/>
      <c r="F3" s="28"/>
      <c r="G3" s="28"/>
      <c r="H3" s="28"/>
      <c r="I3" s="30"/>
      <c r="J3" s="28"/>
      <c r="K3" s="64" t="s">
        <v>712</v>
      </c>
      <c r="M3" s="10" t="s">
        <v>12</v>
      </c>
      <c r="N3" s="10">
        <f>N2-N14</f>
        <v>0</v>
      </c>
    </row>
    <row r="4" spans="1:14" ht="43.5" customHeight="1">
      <c r="A4" s="67">
        <v>1</v>
      </c>
      <c r="B4" s="32" t="s">
        <v>192</v>
      </c>
      <c r="C4" s="32" t="s">
        <v>713</v>
      </c>
      <c r="D4" s="59" t="s">
        <v>714</v>
      </c>
      <c r="E4" s="32">
        <v>3</v>
      </c>
      <c r="F4" s="32">
        <v>1</v>
      </c>
      <c r="G4" s="32" t="s">
        <v>152</v>
      </c>
      <c r="H4" s="32" t="s">
        <v>715</v>
      </c>
      <c r="I4" s="84">
        <v>42882</v>
      </c>
      <c r="J4" s="32" t="s">
        <v>716</v>
      </c>
      <c r="K4" s="104" t="s">
        <v>717</v>
      </c>
      <c r="M4" t="s">
        <v>13</v>
      </c>
      <c r="N4">
        <f>SUMIFS(E:E,G:G,"CTT")</f>
        <v>0</v>
      </c>
    </row>
    <row r="5" spans="1:14" ht="43.5" customHeight="1">
      <c r="A5" s="66">
        <v>2</v>
      </c>
      <c r="B5" s="32" t="s">
        <v>718</v>
      </c>
      <c r="C5" s="32" t="s">
        <v>719</v>
      </c>
      <c r="D5" s="59" t="s">
        <v>720</v>
      </c>
      <c r="E5" s="32">
        <v>9</v>
      </c>
      <c r="F5" s="32">
        <v>3</v>
      </c>
      <c r="G5" s="32" t="s">
        <v>152</v>
      </c>
      <c r="H5" s="32" t="s">
        <v>715</v>
      </c>
      <c r="I5" s="84">
        <v>42882</v>
      </c>
      <c r="J5" s="32" t="s">
        <v>721</v>
      </c>
      <c r="K5" s="39" t="s">
        <v>722</v>
      </c>
      <c r="M5" t="s">
        <v>14</v>
      </c>
      <c r="N5">
        <f>SUMIFS(E:E,G:G,"FLU")</f>
        <v>53</v>
      </c>
    </row>
    <row r="6" spans="1:14" ht="43.5" customHeight="1">
      <c r="A6" s="105" t="s">
        <v>557</v>
      </c>
      <c r="B6" s="105" t="s">
        <v>723</v>
      </c>
      <c r="C6" s="32">
        <v>102000</v>
      </c>
      <c r="D6" s="106" t="s">
        <v>724</v>
      </c>
      <c r="E6" s="32">
        <v>2</v>
      </c>
      <c r="F6" s="32">
        <v>1</v>
      </c>
      <c r="G6" s="32" t="s">
        <v>152</v>
      </c>
      <c r="H6" s="32" t="s">
        <v>715</v>
      </c>
      <c r="I6" s="84">
        <v>42882</v>
      </c>
      <c r="J6" s="32" t="s">
        <v>725</v>
      </c>
      <c r="K6" s="39" t="s">
        <v>726</v>
      </c>
      <c r="M6" t="s">
        <v>15</v>
      </c>
      <c r="N6">
        <f>SUMIFS(E:E,G:G,"JCC")</f>
        <v>0</v>
      </c>
    </row>
    <row r="7" spans="1:14" ht="43.5" customHeight="1">
      <c r="A7" s="105" t="s">
        <v>563</v>
      </c>
      <c r="B7" s="105" t="s">
        <v>727</v>
      </c>
      <c r="C7" s="33" t="s">
        <v>728</v>
      </c>
      <c r="D7" s="55" t="s">
        <v>729</v>
      </c>
      <c r="E7" s="33">
        <v>3</v>
      </c>
      <c r="F7" s="33">
        <v>1</v>
      </c>
      <c r="G7" s="33" t="s">
        <v>152</v>
      </c>
      <c r="H7" s="33" t="s">
        <v>715</v>
      </c>
      <c r="I7" s="56">
        <v>42882</v>
      </c>
      <c r="J7" s="33" t="s">
        <v>730</v>
      </c>
      <c r="K7" s="107" t="s">
        <v>731</v>
      </c>
      <c r="M7" t="s">
        <v>16</v>
      </c>
      <c r="N7">
        <f>SUMIFS(E:E,G:G,"EDI")</f>
        <v>0</v>
      </c>
    </row>
    <row r="8" spans="1:14" ht="43.5" customHeight="1">
      <c r="A8" s="67">
        <v>4</v>
      </c>
      <c r="B8" s="33" t="s">
        <v>732</v>
      </c>
      <c r="C8" s="33" t="s">
        <v>733</v>
      </c>
      <c r="D8" s="55" t="s">
        <v>734</v>
      </c>
      <c r="E8" s="33">
        <v>4</v>
      </c>
      <c r="F8" s="33">
        <v>2</v>
      </c>
      <c r="G8" s="66" t="s">
        <v>152</v>
      </c>
      <c r="H8" s="33" t="s">
        <v>715</v>
      </c>
      <c r="I8" s="56">
        <v>42882</v>
      </c>
      <c r="J8" s="33" t="s">
        <v>735</v>
      </c>
      <c r="K8" s="108" t="s">
        <v>736</v>
      </c>
      <c r="M8" t="s">
        <v>17</v>
      </c>
      <c r="N8">
        <f>SUMIFS(E:E,G:G,"par")</f>
        <v>0</v>
      </c>
    </row>
    <row r="9" spans="1:14" ht="43.5" customHeight="1">
      <c r="A9" s="66">
        <v>5</v>
      </c>
      <c r="B9" s="33" t="s">
        <v>727</v>
      </c>
      <c r="C9" s="33" t="s">
        <v>728</v>
      </c>
      <c r="D9" s="55" t="s">
        <v>729</v>
      </c>
      <c r="E9" s="33">
        <v>3</v>
      </c>
      <c r="F9" s="33">
        <v>1</v>
      </c>
      <c r="G9" s="33" t="s">
        <v>152</v>
      </c>
      <c r="H9" s="33" t="s">
        <v>715</v>
      </c>
      <c r="I9" s="56">
        <v>42882</v>
      </c>
      <c r="J9" s="33" t="s">
        <v>730</v>
      </c>
      <c r="K9" s="109" t="s">
        <v>737</v>
      </c>
      <c r="M9" t="s">
        <v>18</v>
      </c>
      <c r="N9">
        <f>SUMIFS(E:E,G:G,"phi")</f>
        <v>0</v>
      </c>
    </row>
    <row r="10" spans="1:14" ht="43.5" customHeight="1">
      <c r="A10" s="67">
        <v>6</v>
      </c>
      <c r="B10" s="32" t="s">
        <v>738</v>
      </c>
      <c r="C10" s="32">
        <v>102243</v>
      </c>
      <c r="D10" s="59" t="s">
        <v>739</v>
      </c>
      <c r="E10" s="110">
        <v>3</v>
      </c>
      <c r="F10" s="32">
        <v>1</v>
      </c>
      <c r="G10" s="32" t="s">
        <v>152</v>
      </c>
      <c r="H10" s="32" t="s">
        <v>715</v>
      </c>
      <c r="I10" s="84">
        <v>42882</v>
      </c>
      <c r="J10" s="32" t="s">
        <v>740</v>
      </c>
      <c r="K10" s="38"/>
      <c r="M10" t="s">
        <v>19</v>
      </c>
      <c r="N10">
        <f>SUMIFS(E:E,G:G,"BRK")</f>
        <v>0</v>
      </c>
    </row>
    <row r="11" spans="1:14" ht="43.5" customHeight="1">
      <c r="A11" s="66">
        <v>7</v>
      </c>
      <c r="B11" s="33" t="s">
        <v>357</v>
      </c>
      <c r="C11" s="33" t="s">
        <v>741</v>
      </c>
      <c r="D11" s="55" t="s">
        <v>742</v>
      </c>
      <c r="E11" s="33">
        <v>3</v>
      </c>
      <c r="F11" s="33">
        <v>1</v>
      </c>
      <c r="G11" s="33" t="s">
        <v>152</v>
      </c>
      <c r="H11" s="33" t="s">
        <v>715</v>
      </c>
      <c r="I11" s="56">
        <v>42882</v>
      </c>
      <c r="J11" s="33" t="s">
        <v>743</v>
      </c>
      <c r="K11" s="38" t="s">
        <v>744</v>
      </c>
      <c r="M11" s="16" t="s">
        <v>20</v>
      </c>
      <c r="N11" s="16">
        <f>SUMIFS(E:E,G:G,"SPC")</f>
        <v>0</v>
      </c>
    </row>
    <row r="12" spans="1:14" ht="43.5" customHeight="1">
      <c r="A12" s="67">
        <v>8</v>
      </c>
      <c r="B12" s="33" t="s">
        <v>745</v>
      </c>
      <c r="C12" s="33" t="s">
        <v>746</v>
      </c>
      <c r="D12" s="55" t="s">
        <v>747</v>
      </c>
      <c r="E12" s="33">
        <v>3</v>
      </c>
      <c r="F12" s="33">
        <v>1</v>
      </c>
      <c r="G12" s="33" t="s">
        <v>152</v>
      </c>
      <c r="H12" s="33" t="s">
        <v>715</v>
      </c>
      <c r="I12" s="56">
        <v>42882</v>
      </c>
      <c r="J12" s="33" t="s">
        <v>748</v>
      </c>
      <c r="K12" s="38"/>
      <c r="M12" s="17" t="s">
        <v>21</v>
      </c>
      <c r="N12" s="17">
        <f>SUMIFS(E:E,G:G,"H")</f>
        <v>0</v>
      </c>
    </row>
    <row r="13" spans="1:14" ht="43.5" customHeight="1">
      <c r="A13" s="66">
        <v>9</v>
      </c>
      <c r="B13" s="32" t="s">
        <v>357</v>
      </c>
      <c r="C13" s="32" t="s">
        <v>749</v>
      </c>
      <c r="D13" s="59" t="s">
        <v>750</v>
      </c>
      <c r="E13" s="110">
        <v>4</v>
      </c>
      <c r="F13" s="32">
        <v>1</v>
      </c>
      <c r="G13" s="32" t="s">
        <v>152</v>
      </c>
      <c r="H13" s="32" t="s">
        <v>715</v>
      </c>
      <c r="I13" s="84">
        <v>42882</v>
      </c>
      <c r="J13" s="32" t="s">
        <v>751</v>
      </c>
      <c r="K13" s="33" t="s">
        <v>752</v>
      </c>
      <c r="M13" s="17"/>
      <c r="N13" s="17"/>
    </row>
    <row r="14" spans="1:14" ht="43.5" customHeight="1">
      <c r="A14" s="67">
        <v>10</v>
      </c>
      <c r="B14" s="33" t="s">
        <v>753</v>
      </c>
      <c r="C14" s="33" t="s">
        <v>754</v>
      </c>
      <c r="D14" s="55" t="s">
        <v>755</v>
      </c>
      <c r="E14" s="33">
        <v>4</v>
      </c>
      <c r="F14" s="33">
        <v>1</v>
      </c>
      <c r="G14" s="33" t="s">
        <v>152</v>
      </c>
      <c r="H14" s="33" t="s">
        <v>715</v>
      </c>
      <c r="I14" s="56">
        <v>42882</v>
      </c>
      <c r="J14" s="33" t="s">
        <v>756</v>
      </c>
      <c r="K14" s="33" t="s">
        <v>752</v>
      </c>
      <c r="M14" s="19" t="s">
        <v>22</v>
      </c>
      <c r="N14" s="19">
        <f>SUM(M4:N12)</f>
        <v>53</v>
      </c>
    </row>
    <row r="15" spans="1:14" ht="43.5" customHeight="1">
      <c r="A15" s="66">
        <v>11</v>
      </c>
      <c r="B15" s="15" t="s">
        <v>757</v>
      </c>
      <c r="C15" s="15" t="s">
        <v>758</v>
      </c>
      <c r="D15" s="15" t="s">
        <v>759</v>
      </c>
      <c r="E15" s="11">
        <v>4</v>
      </c>
      <c r="F15" s="11">
        <v>1</v>
      </c>
      <c r="G15" s="11" t="s">
        <v>152</v>
      </c>
      <c r="H15" s="11" t="s">
        <v>715</v>
      </c>
      <c r="I15" s="44">
        <v>42882</v>
      </c>
      <c r="J15" s="15" t="s">
        <v>760</v>
      </c>
      <c r="K15" s="38" t="s">
        <v>761</v>
      </c>
    </row>
    <row r="16" spans="1:14" ht="43.5" customHeight="1">
      <c r="A16" s="67">
        <v>12</v>
      </c>
      <c r="B16" s="33" t="s">
        <v>762</v>
      </c>
      <c r="C16" s="33" t="s">
        <v>763</v>
      </c>
      <c r="D16" s="55" t="s">
        <v>764</v>
      </c>
      <c r="E16" s="33">
        <v>2</v>
      </c>
      <c r="F16" s="33">
        <v>1</v>
      </c>
      <c r="G16" s="33" t="s">
        <v>152</v>
      </c>
      <c r="H16" s="33" t="s">
        <v>715</v>
      </c>
      <c r="I16" s="56">
        <v>42882</v>
      </c>
      <c r="J16" s="33" t="s">
        <v>765</v>
      </c>
      <c r="K16" s="38" t="s">
        <v>766</v>
      </c>
      <c r="M16" s="20" t="s">
        <v>777</v>
      </c>
    </row>
    <row r="17" spans="1:13" ht="43.5" customHeight="1">
      <c r="A17" s="66">
        <v>13</v>
      </c>
      <c r="B17" s="33" t="s">
        <v>767</v>
      </c>
      <c r="C17" s="33" t="s">
        <v>768</v>
      </c>
      <c r="D17" s="55" t="s">
        <v>769</v>
      </c>
      <c r="E17" s="33">
        <v>3</v>
      </c>
      <c r="F17" s="33">
        <v>1</v>
      </c>
      <c r="G17" s="33" t="s">
        <v>152</v>
      </c>
      <c r="H17" s="33" t="s">
        <v>715</v>
      </c>
      <c r="I17" s="56">
        <v>42882</v>
      </c>
      <c r="J17" s="33" t="s">
        <v>770</v>
      </c>
      <c r="K17" s="33" t="s">
        <v>771</v>
      </c>
      <c r="M17" s="20"/>
    </row>
    <row r="18" spans="1:13" ht="43.5" customHeight="1">
      <c r="A18" s="67">
        <v>14</v>
      </c>
      <c r="B18" s="32" t="s">
        <v>772</v>
      </c>
      <c r="C18" s="32" t="s">
        <v>773</v>
      </c>
      <c r="D18" s="59" t="s">
        <v>774</v>
      </c>
      <c r="E18" s="32">
        <v>3</v>
      </c>
      <c r="F18" s="32">
        <v>1</v>
      </c>
      <c r="G18" s="32" t="s">
        <v>152</v>
      </c>
      <c r="H18" s="32" t="s">
        <v>715</v>
      </c>
      <c r="I18" s="84">
        <v>42882</v>
      </c>
      <c r="J18" s="32" t="s">
        <v>775</v>
      </c>
      <c r="K18" s="39"/>
      <c r="M18" s="20"/>
    </row>
    <row r="19" spans="1:13" ht="43.5" customHeight="1">
      <c r="A19" s="7"/>
      <c r="B19" s="12"/>
      <c r="C19" s="12"/>
      <c r="D19" s="13"/>
      <c r="E19" s="35">
        <f>SUM(E4:E18)</f>
        <v>53</v>
      </c>
      <c r="F19" s="35">
        <f>SUM(F4:F18)</f>
        <v>18</v>
      </c>
      <c r="G19" s="12"/>
      <c r="H19" s="111" t="s">
        <v>776</v>
      </c>
      <c r="I19" s="112"/>
      <c r="J19" s="111"/>
      <c r="K19" s="111"/>
      <c r="M19" s="20"/>
    </row>
    <row r="20" spans="1:13" ht="43.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43.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3.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43.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3.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3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3.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3.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3.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3.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3.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10">
      <selection activeCell="C27" sqref="C27"/>
    </customSheetView>
    <customSheetView guid="{B1F3A972-B1F1-4161-90C8-DD2B3AF80E16}" scale="80" topLeftCell="A10">
      <selection activeCell="C27" sqref="C27"/>
    </customSheetView>
    <customSheetView guid="{8CC4B7ED-BDBD-4A32-BFC7-B1BFCD76DA5B}" scale="80" topLeftCell="A10">
      <selection activeCell="C27" sqref="C27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3" zoomScale="80" zoomScaleNormal="80" zoomScalePageLayoutView="80" workbookViewId="0">
      <selection activeCell="D29" sqref="D29"/>
    </sheetView>
  </sheetViews>
  <sheetFormatPr baseColWidth="10" defaultColWidth="8.83203125" defaultRowHeight="42" customHeight="1" x14ac:dyDescent="0"/>
  <cols>
    <col min="1" max="1" width="8.5" customWidth="1"/>
    <col min="2" max="2" width="28.5" customWidth="1"/>
    <col min="3" max="3" width="40" customWidth="1"/>
    <col min="4" max="4" width="30.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75" customWidth="1"/>
    <col min="13" max="13" width="18.1640625" customWidth="1"/>
  </cols>
  <sheetData>
    <row r="1" spans="1:14" ht="42" customHeight="1" thickBot="1">
      <c r="A1" s="602" t="s">
        <v>23</v>
      </c>
      <c r="B1" s="603"/>
      <c r="C1" s="603"/>
      <c r="D1" s="603"/>
      <c r="E1" s="603"/>
      <c r="F1" s="603"/>
      <c r="G1" s="603" t="s">
        <v>33</v>
      </c>
      <c r="H1" s="603"/>
      <c r="I1" s="603"/>
      <c r="J1" s="604"/>
      <c r="K1" s="605"/>
    </row>
    <row r="2" spans="1:14" ht="42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47</v>
      </c>
    </row>
    <row r="3" spans="1:14" ht="42" customHeight="1">
      <c r="A3" s="28"/>
      <c r="B3" s="28" t="s">
        <v>778</v>
      </c>
      <c r="C3" s="28"/>
      <c r="D3" s="62"/>
      <c r="E3" s="28"/>
      <c r="F3" s="28"/>
      <c r="G3" s="28"/>
      <c r="H3" s="28"/>
      <c r="I3" s="95" t="s">
        <v>846</v>
      </c>
      <c r="J3" s="25"/>
      <c r="K3" s="25"/>
      <c r="M3" s="10" t="s">
        <v>12</v>
      </c>
      <c r="N3" s="10">
        <f>N2-N14</f>
        <v>0</v>
      </c>
    </row>
    <row r="4" spans="1:14" ht="42" customHeight="1">
      <c r="A4" s="36">
        <v>1</v>
      </c>
      <c r="B4" s="36" t="s">
        <v>47</v>
      </c>
      <c r="C4" s="36" t="s">
        <v>779</v>
      </c>
      <c r="D4" s="113" t="s">
        <v>780</v>
      </c>
      <c r="E4" s="36">
        <v>2</v>
      </c>
      <c r="F4" s="36">
        <v>1</v>
      </c>
      <c r="G4" s="36" t="s">
        <v>152</v>
      </c>
      <c r="H4" s="36" t="s">
        <v>715</v>
      </c>
      <c r="I4" s="114">
        <v>42882</v>
      </c>
      <c r="J4" s="36" t="s">
        <v>52</v>
      </c>
      <c r="K4" s="115"/>
      <c r="M4" t="s">
        <v>13</v>
      </c>
      <c r="N4">
        <f>SUMIFS(E:E,G:G,"CTT")</f>
        <v>6</v>
      </c>
    </row>
    <row r="5" spans="1:14" ht="42" customHeight="1">
      <c r="A5" s="36">
        <v>2</v>
      </c>
      <c r="B5" s="70" t="s">
        <v>47</v>
      </c>
      <c r="C5" s="70" t="s">
        <v>781</v>
      </c>
      <c r="D5" s="116" t="s">
        <v>782</v>
      </c>
      <c r="E5" s="70">
        <v>3</v>
      </c>
      <c r="F5" s="70">
        <v>1</v>
      </c>
      <c r="G5" s="70" t="s">
        <v>152</v>
      </c>
      <c r="H5" s="70" t="s">
        <v>715</v>
      </c>
      <c r="I5" s="117">
        <v>42882</v>
      </c>
      <c r="J5" s="70" t="s">
        <v>52</v>
      </c>
      <c r="K5" s="70"/>
      <c r="M5" t="s">
        <v>14</v>
      </c>
      <c r="N5">
        <f>SUMIFS(E:E,G:G,"FLU")</f>
        <v>41</v>
      </c>
    </row>
    <row r="6" spans="1:14" ht="42" customHeight="1">
      <c r="A6" s="36">
        <v>3</v>
      </c>
      <c r="B6" s="36" t="s">
        <v>783</v>
      </c>
      <c r="C6" s="70" t="s">
        <v>784</v>
      </c>
      <c r="D6" s="116" t="s">
        <v>785</v>
      </c>
      <c r="E6" s="70">
        <v>2</v>
      </c>
      <c r="F6" s="70">
        <v>1</v>
      </c>
      <c r="G6" s="70" t="s">
        <v>152</v>
      </c>
      <c r="H6" s="36" t="s">
        <v>715</v>
      </c>
      <c r="I6" s="114">
        <v>42882</v>
      </c>
      <c r="J6" s="36" t="s">
        <v>786</v>
      </c>
      <c r="K6" s="70" t="s">
        <v>415</v>
      </c>
      <c r="M6" t="s">
        <v>15</v>
      </c>
      <c r="N6">
        <f>SUMIFS(E:E,G:G,"JCC")</f>
        <v>0</v>
      </c>
    </row>
    <row r="7" spans="1:14" ht="42" customHeight="1">
      <c r="A7" s="36">
        <v>4</v>
      </c>
      <c r="B7" s="12" t="s">
        <v>787</v>
      </c>
      <c r="C7" s="12" t="s">
        <v>788</v>
      </c>
      <c r="D7" s="13" t="s">
        <v>789</v>
      </c>
      <c r="E7" s="12">
        <v>2</v>
      </c>
      <c r="F7" s="12">
        <v>1</v>
      </c>
      <c r="G7" s="12" t="s">
        <v>152</v>
      </c>
      <c r="H7" s="12" t="s">
        <v>715</v>
      </c>
      <c r="I7" s="14">
        <v>42882</v>
      </c>
      <c r="J7" s="12" t="s">
        <v>790</v>
      </c>
      <c r="K7" s="33" t="s">
        <v>791</v>
      </c>
      <c r="M7" t="s">
        <v>16</v>
      </c>
      <c r="N7">
        <f>SUMIFS(E:E,G:G,"EDI")</f>
        <v>0</v>
      </c>
    </row>
    <row r="8" spans="1:14" ht="42" customHeight="1">
      <c r="A8" s="36">
        <v>5</v>
      </c>
      <c r="B8" s="7" t="s">
        <v>792</v>
      </c>
      <c r="C8" s="12" t="s">
        <v>793</v>
      </c>
      <c r="D8" s="13" t="s">
        <v>794</v>
      </c>
      <c r="E8" s="12">
        <v>3</v>
      </c>
      <c r="F8" s="12">
        <v>1</v>
      </c>
      <c r="G8" s="12" t="s">
        <v>152</v>
      </c>
      <c r="H8" s="7" t="s">
        <v>715</v>
      </c>
      <c r="I8" s="9">
        <v>42882</v>
      </c>
      <c r="J8" s="7" t="s">
        <v>795</v>
      </c>
      <c r="K8" s="33" t="s">
        <v>796</v>
      </c>
      <c r="M8" t="s">
        <v>17</v>
      </c>
      <c r="N8">
        <f>SUMIFS(E:E,G:G,"par")</f>
        <v>0</v>
      </c>
    </row>
    <row r="9" spans="1:14" ht="42" customHeight="1">
      <c r="A9" s="36">
        <v>6</v>
      </c>
      <c r="B9" s="118" t="s">
        <v>757</v>
      </c>
      <c r="C9" s="119" t="s">
        <v>797</v>
      </c>
      <c r="D9" s="119" t="s">
        <v>798</v>
      </c>
      <c r="E9" s="118">
        <v>3</v>
      </c>
      <c r="F9" s="120">
        <v>1</v>
      </c>
      <c r="G9" s="118" t="s">
        <v>152</v>
      </c>
      <c r="H9" s="12" t="s">
        <v>715</v>
      </c>
      <c r="I9" s="14">
        <v>42882</v>
      </c>
      <c r="J9" s="119" t="s">
        <v>799</v>
      </c>
      <c r="K9" s="99" t="s">
        <v>800</v>
      </c>
      <c r="M9" t="s">
        <v>18</v>
      </c>
      <c r="N9">
        <f>SUMIFS(E:E,G:G,"phi")</f>
        <v>0</v>
      </c>
    </row>
    <row r="10" spans="1:14" ht="42" customHeight="1">
      <c r="A10" s="36">
        <v>7</v>
      </c>
      <c r="B10" s="33" t="s">
        <v>801</v>
      </c>
      <c r="C10" s="33" t="s">
        <v>802</v>
      </c>
      <c r="D10" s="55" t="s">
        <v>803</v>
      </c>
      <c r="E10" s="33">
        <v>4</v>
      </c>
      <c r="F10" s="33">
        <v>1</v>
      </c>
      <c r="G10" s="33" t="s">
        <v>152</v>
      </c>
      <c r="H10" s="33" t="s">
        <v>715</v>
      </c>
      <c r="I10" s="56">
        <v>42882</v>
      </c>
      <c r="J10" s="33" t="s">
        <v>804</v>
      </c>
      <c r="K10" s="33" t="s">
        <v>805</v>
      </c>
      <c r="M10" t="s">
        <v>19</v>
      </c>
      <c r="N10">
        <f>SUMIFS(E:E,G:G,"BRK")</f>
        <v>0</v>
      </c>
    </row>
    <row r="11" spans="1:14" ht="42" customHeight="1">
      <c r="A11" s="36">
        <v>8</v>
      </c>
      <c r="B11" s="121" t="s">
        <v>806</v>
      </c>
      <c r="C11" s="12" t="s">
        <v>807</v>
      </c>
      <c r="D11" s="13" t="s">
        <v>808</v>
      </c>
      <c r="E11" s="12">
        <v>7</v>
      </c>
      <c r="F11" s="12">
        <v>2</v>
      </c>
      <c r="G11" s="12" t="s">
        <v>152</v>
      </c>
      <c r="H11" s="12" t="s">
        <v>715</v>
      </c>
      <c r="I11" s="14">
        <v>42882</v>
      </c>
      <c r="J11" s="12" t="s">
        <v>809</v>
      </c>
      <c r="K11" s="20"/>
      <c r="M11" s="16" t="s">
        <v>20</v>
      </c>
      <c r="N11" s="16">
        <f>SUMIFS(E:E,G:G,"SPC")</f>
        <v>0</v>
      </c>
    </row>
    <row r="12" spans="1:14" ht="42" customHeight="1">
      <c r="A12" s="36">
        <v>9</v>
      </c>
      <c r="B12" s="121" t="s">
        <v>810</v>
      </c>
      <c r="C12" s="12" t="s">
        <v>811</v>
      </c>
      <c r="D12" s="13" t="s">
        <v>812</v>
      </c>
      <c r="E12" s="12">
        <v>2</v>
      </c>
      <c r="F12" s="12">
        <v>1</v>
      </c>
      <c r="G12" s="12" t="s">
        <v>152</v>
      </c>
      <c r="H12" s="12" t="s">
        <v>715</v>
      </c>
      <c r="I12" s="14">
        <v>42882</v>
      </c>
      <c r="J12" s="12" t="s">
        <v>813</v>
      </c>
      <c r="K12" s="33" t="s">
        <v>814</v>
      </c>
      <c r="M12" s="17" t="s">
        <v>21</v>
      </c>
      <c r="N12" s="17">
        <f>SUMIFS(E:E,G:G,"H")</f>
        <v>0</v>
      </c>
    </row>
    <row r="13" spans="1:14" ht="42" customHeight="1">
      <c r="A13" s="36">
        <v>10</v>
      </c>
      <c r="B13" s="121" t="s">
        <v>815</v>
      </c>
      <c r="C13" s="12" t="s">
        <v>816</v>
      </c>
      <c r="D13" s="13" t="s">
        <v>817</v>
      </c>
      <c r="E13" s="12">
        <v>4</v>
      </c>
      <c r="F13" s="12">
        <v>1</v>
      </c>
      <c r="G13" s="12" t="s">
        <v>152</v>
      </c>
      <c r="H13" s="12" t="s">
        <v>715</v>
      </c>
      <c r="I13" s="14">
        <v>42882</v>
      </c>
      <c r="J13" s="12" t="s">
        <v>818</v>
      </c>
      <c r="K13" s="20"/>
      <c r="M13" s="17"/>
      <c r="N13" s="17"/>
    </row>
    <row r="14" spans="1:14" ht="42" customHeight="1">
      <c r="A14" s="36">
        <v>11</v>
      </c>
      <c r="B14" s="12" t="s">
        <v>819</v>
      </c>
      <c r="C14" s="12" t="s">
        <v>820</v>
      </c>
      <c r="D14" s="13" t="s">
        <v>821</v>
      </c>
      <c r="E14" s="12">
        <v>2</v>
      </c>
      <c r="F14" s="12">
        <v>1</v>
      </c>
      <c r="G14" s="12" t="s">
        <v>152</v>
      </c>
      <c r="H14" s="12" t="s">
        <v>715</v>
      </c>
      <c r="I14" s="14">
        <v>42882</v>
      </c>
      <c r="J14" s="12" t="s">
        <v>822</v>
      </c>
      <c r="K14" s="33" t="s">
        <v>823</v>
      </c>
      <c r="M14" s="19" t="s">
        <v>22</v>
      </c>
      <c r="N14" s="19">
        <f>SUM(M4:N12)</f>
        <v>47</v>
      </c>
    </row>
    <row r="15" spans="1:14" ht="42" customHeight="1">
      <c r="A15" s="36">
        <v>12</v>
      </c>
      <c r="B15" s="12" t="s">
        <v>824</v>
      </c>
      <c r="C15" s="12" t="s">
        <v>825</v>
      </c>
      <c r="D15" s="13" t="s">
        <v>826</v>
      </c>
      <c r="E15" s="12">
        <v>3</v>
      </c>
      <c r="F15" s="12">
        <v>1</v>
      </c>
      <c r="G15" s="12" t="s">
        <v>152</v>
      </c>
      <c r="H15" s="12" t="s">
        <v>715</v>
      </c>
      <c r="I15" s="14">
        <v>42882</v>
      </c>
      <c r="J15" s="12" t="s">
        <v>827</v>
      </c>
      <c r="K15" s="33" t="s">
        <v>828</v>
      </c>
    </row>
    <row r="16" spans="1:14" ht="42" customHeight="1">
      <c r="A16" s="36">
        <v>13</v>
      </c>
      <c r="B16" s="70" t="s">
        <v>357</v>
      </c>
      <c r="C16" s="70" t="s">
        <v>829</v>
      </c>
      <c r="D16" s="116" t="s">
        <v>830</v>
      </c>
      <c r="E16" s="70">
        <v>1</v>
      </c>
      <c r="F16" s="70">
        <v>1</v>
      </c>
      <c r="G16" s="70" t="s">
        <v>152</v>
      </c>
      <c r="H16" s="70" t="s">
        <v>715</v>
      </c>
      <c r="I16" s="117">
        <v>42882</v>
      </c>
      <c r="J16" s="70" t="s">
        <v>831</v>
      </c>
      <c r="K16" s="70" t="s">
        <v>832</v>
      </c>
      <c r="M16" s="20"/>
    </row>
    <row r="17" spans="1:13" ht="42" customHeight="1">
      <c r="A17" s="36">
        <v>14</v>
      </c>
      <c r="B17" s="12" t="s">
        <v>833</v>
      </c>
      <c r="C17" s="12" t="s">
        <v>834</v>
      </c>
      <c r="D17" s="13" t="s">
        <v>835</v>
      </c>
      <c r="E17" s="12">
        <v>3</v>
      </c>
      <c r="F17" s="12">
        <v>1</v>
      </c>
      <c r="G17" s="12" t="s">
        <v>152</v>
      </c>
      <c r="H17" s="12" t="s">
        <v>715</v>
      </c>
      <c r="I17" s="14">
        <v>42882</v>
      </c>
      <c r="J17" s="14" t="s">
        <v>836</v>
      </c>
      <c r="K17" s="33" t="s">
        <v>837</v>
      </c>
      <c r="M17" s="20"/>
    </row>
    <row r="18" spans="1:13" ht="42" customHeight="1">
      <c r="A18" s="36">
        <v>15</v>
      </c>
      <c r="B18" s="33" t="s">
        <v>838</v>
      </c>
      <c r="C18" s="33" t="s">
        <v>839</v>
      </c>
      <c r="D18" s="55" t="s">
        <v>840</v>
      </c>
      <c r="E18" s="33">
        <v>6</v>
      </c>
      <c r="F18" s="33">
        <v>2</v>
      </c>
      <c r="G18" s="33" t="s">
        <v>97</v>
      </c>
      <c r="H18" s="33" t="s">
        <v>715</v>
      </c>
      <c r="I18" s="56">
        <v>42882</v>
      </c>
      <c r="J18" s="33" t="s">
        <v>841</v>
      </c>
      <c r="K18" s="33"/>
      <c r="M18" s="20"/>
    </row>
    <row r="19" spans="1:13" ht="42" customHeight="1">
      <c r="A19" s="6"/>
      <c r="B19" s="7"/>
      <c r="C19" s="7"/>
      <c r="D19" s="8"/>
      <c r="E19" s="43">
        <f>SUM(E4:E18)</f>
        <v>47</v>
      </c>
      <c r="F19" s="43">
        <f>SUM(F4:F18)</f>
        <v>17</v>
      </c>
      <c r="G19" s="6"/>
      <c r="H19" s="25" t="s">
        <v>842</v>
      </c>
      <c r="I19" s="122"/>
      <c r="J19" s="122"/>
      <c r="K19" s="122"/>
      <c r="M19" s="20"/>
    </row>
    <row r="20" spans="1:13" ht="42" customHeight="1">
      <c r="A20" s="6"/>
      <c r="B20" s="65"/>
      <c r="C20" s="32"/>
      <c r="D20" s="59"/>
      <c r="E20" s="32"/>
      <c r="F20" s="32"/>
      <c r="G20" s="32"/>
      <c r="H20" s="32"/>
      <c r="I20" s="84"/>
      <c r="J20" s="123" t="s">
        <v>843</v>
      </c>
      <c r="K20" s="124"/>
      <c r="M20" s="20"/>
    </row>
    <row r="21" spans="1:13" ht="42" customHeight="1">
      <c r="A21" s="6"/>
      <c r="B21" s="7"/>
      <c r="C21" s="7"/>
      <c r="D21" s="8"/>
      <c r="E21" s="7"/>
      <c r="F21" s="7"/>
      <c r="G21" s="6"/>
      <c r="H21" s="7"/>
      <c r="I21" s="7"/>
      <c r="J21" s="125" t="s">
        <v>844</v>
      </c>
      <c r="K21" s="126"/>
      <c r="M21" s="20"/>
    </row>
    <row r="22" spans="1:13" ht="42" customHeight="1">
      <c r="A22" s="6"/>
      <c r="B22" s="7"/>
      <c r="C22" s="7"/>
      <c r="D22" s="8"/>
      <c r="E22" s="43"/>
      <c r="F22" s="43"/>
      <c r="G22" s="6"/>
      <c r="H22" s="7"/>
      <c r="I22" s="7"/>
      <c r="J22" s="126" t="s">
        <v>845</v>
      </c>
      <c r="K22" s="126"/>
      <c r="M22" s="20"/>
    </row>
    <row r="23" spans="1:13" ht="42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2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2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2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2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2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2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2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13">
      <selection activeCell="D29" sqref="D29"/>
    </customSheetView>
    <customSheetView guid="{B1F3A972-B1F1-4161-90C8-DD2B3AF80E16}" scale="80" topLeftCell="A13">
      <selection activeCell="D29" sqref="D29"/>
    </customSheetView>
    <customSheetView guid="{8CC4B7ED-BDBD-4A32-BFC7-B1BFCD76DA5B}" scale="80" topLeftCell="A13">
      <selection activeCell="D29" sqref="D29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zoomScalePageLayoutView="80" workbookViewId="0">
      <selection activeCell="C16" sqref="C16"/>
    </sheetView>
  </sheetViews>
  <sheetFormatPr baseColWidth="10" defaultColWidth="8.83203125" defaultRowHeight="43.5" customHeight="1" x14ac:dyDescent="0"/>
  <cols>
    <col min="1" max="1" width="14.83203125" customWidth="1"/>
    <col min="2" max="2" width="27.33203125" customWidth="1"/>
    <col min="3" max="3" width="32" customWidth="1"/>
    <col min="4" max="4" width="43.332031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7.5" customWidth="1"/>
    <col min="13" max="13" width="18.1640625" customWidth="1"/>
  </cols>
  <sheetData>
    <row r="1" spans="1:14" ht="43.5" customHeight="1" thickBot="1">
      <c r="A1" s="602" t="s">
        <v>23</v>
      </c>
      <c r="B1" s="603"/>
      <c r="C1" s="603"/>
      <c r="D1" s="603"/>
      <c r="E1" s="603"/>
      <c r="F1" s="603"/>
      <c r="G1" s="603" t="s">
        <v>26</v>
      </c>
      <c r="H1" s="603"/>
      <c r="I1" s="603"/>
      <c r="J1" s="604"/>
      <c r="K1" s="605"/>
    </row>
    <row r="2" spans="1:14" ht="43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43.5" customHeight="1">
      <c r="A3" s="25">
        <v>53</v>
      </c>
      <c r="B3" s="26" t="s">
        <v>44</v>
      </c>
      <c r="C3" s="27" t="s">
        <v>45</v>
      </c>
      <c r="D3" s="27"/>
      <c r="E3" s="28"/>
      <c r="F3" s="28"/>
      <c r="G3" s="28"/>
      <c r="H3" s="29"/>
      <c r="I3" s="30"/>
      <c r="J3" s="28"/>
      <c r="K3" s="26" t="s">
        <v>46</v>
      </c>
      <c r="M3" s="10" t="s">
        <v>12</v>
      </c>
      <c r="N3" s="10">
        <f>N2-N14</f>
        <v>0</v>
      </c>
    </row>
    <row r="4" spans="1:14" ht="43.5" customHeight="1">
      <c r="A4" s="11">
        <v>1</v>
      </c>
      <c r="B4" s="12" t="s">
        <v>47</v>
      </c>
      <c r="C4" s="12" t="s">
        <v>48</v>
      </c>
      <c r="D4" s="13" t="s">
        <v>49</v>
      </c>
      <c r="E4" s="12">
        <v>2</v>
      </c>
      <c r="F4" s="12">
        <v>1</v>
      </c>
      <c r="G4" s="11" t="s">
        <v>50</v>
      </c>
      <c r="H4" s="12" t="s">
        <v>51</v>
      </c>
      <c r="I4" s="14">
        <v>42882</v>
      </c>
      <c r="J4" s="12" t="s">
        <v>52</v>
      </c>
      <c r="K4" s="11"/>
      <c r="M4" t="s">
        <v>13</v>
      </c>
      <c r="N4">
        <f>SUMIFS(E:E,G:G,"CTT")</f>
        <v>0</v>
      </c>
    </row>
    <row r="5" spans="1:14" ht="43.5" customHeight="1">
      <c r="A5" s="11">
        <v>2</v>
      </c>
      <c r="B5" s="12" t="s">
        <v>47</v>
      </c>
      <c r="C5" s="12" t="s">
        <v>53</v>
      </c>
      <c r="D5" s="13" t="s">
        <v>54</v>
      </c>
      <c r="E5" s="12">
        <v>3</v>
      </c>
      <c r="F5" s="12">
        <v>1</v>
      </c>
      <c r="G5" s="11" t="s">
        <v>50</v>
      </c>
      <c r="H5" s="12" t="s">
        <v>51</v>
      </c>
      <c r="I5" s="14">
        <v>42882</v>
      </c>
      <c r="J5" s="12" t="s">
        <v>52</v>
      </c>
      <c r="K5" s="11"/>
      <c r="M5" t="s">
        <v>14</v>
      </c>
      <c r="N5">
        <f>SUMIFS(E:E,G:G,"FLU")</f>
        <v>0</v>
      </c>
    </row>
    <row r="6" spans="1:14" ht="43.5" customHeight="1">
      <c r="A6" s="11">
        <v>3</v>
      </c>
      <c r="B6" s="12" t="s">
        <v>55</v>
      </c>
      <c r="C6" s="12" t="s">
        <v>56</v>
      </c>
      <c r="D6" s="13" t="s">
        <v>57</v>
      </c>
      <c r="E6" s="12">
        <v>3</v>
      </c>
      <c r="F6" s="12">
        <v>1</v>
      </c>
      <c r="G6" s="11" t="s">
        <v>50</v>
      </c>
      <c r="H6" s="12" t="s">
        <v>51</v>
      </c>
      <c r="I6" s="14">
        <v>42882</v>
      </c>
      <c r="J6" s="12" t="s">
        <v>58</v>
      </c>
      <c r="K6" s="11"/>
      <c r="M6" t="s">
        <v>15</v>
      </c>
      <c r="N6">
        <f>SUMIFS(E:E,G:G,"JCC")</f>
        <v>47</v>
      </c>
    </row>
    <row r="7" spans="1:14" ht="43.5" customHeight="1">
      <c r="A7" s="11">
        <v>4</v>
      </c>
      <c r="B7" s="12" t="s">
        <v>47</v>
      </c>
      <c r="C7" s="12" t="s">
        <v>59</v>
      </c>
      <c r="D7" s="13" t="s">
        <v>60</v>
      </c>
      <c r="E7" s="12">
        <v>5</v>
      </c>
      <c r="F7" s="12">
        <v>2</v>
      </c>
      <c r="G7" s="11" t="s">
        <v>50</v>
      </c>
      <c r="H7" s="12" t="s">
        <v>51</v>
      </c>
      <c r="I7" s="14">
        <v>42882</v>
      </c>
      <c r="J7" s="12" t="s">
        <v>52</v>
      </c>
      <c r="K7" s="11"/>
      <c r="M7" t="s">
        <v>16</v>
      </c>
      <c r="N7">
        <f>SUMIFS(E:E,G:G,"EDI")</f>
        <v>6</v>
      </c>
    </row>
    <row r="8" spans="1:14" ht="43.5" customHeight="1">
      <c r="A8" s="11">
        <v>5</v>
      </c>
      <c r="B8" s="7" t="s">
        <v>55</v>
      </c>
      <c r="C8" s="7" t="s">
        <v>61</v>
      </c>
      <c r="D8" s="8" t="s">
        <v>62</v>
      </c>
      <c r="E8" s="7">
        <v>3</v>
      </c>
      <c r="F8" s="7">
        <v>1</v>
      </c>
      <c r="G8" s="7" t="s">
        <v>50</v>
      </c>
      <c r="H8" s="7" t="s">
        <v>51</v>
      </c>
      <c r="I8" s="9">
        <v>42882</v>
      </c>
      <c r="J8" s="7" t="s">
        <v>63</v>
      </c>
      <c r="K8" s="6"/>
      <c r="M8" t="s">
        <v>17</v>
      </c>
      <c r="N8">
        <f>SUMIFS(E:E,G:G,"par")</f>
        <v>0</v>
      </c>
    </row>
    <row r="9" spans="1:14" ht="43.5" customHeight="1">
      <c r="A9" s="11">
        <v>6</v>
      </c>
      <c r="B9" s="7" t="s">
        <v>47</v>
      </c>
      <c r="C9" s="7" t="s">
        <v>64</v>
      </c>
      <c r="D9" s="8" t="s">
        <v>65</v>
      </c>
      <c r="E9" s="7">
        <v>5</v>
      </c>
      <c r="F9" s="7">
        <v>2</v>
      </c>
      <c r="G9" s="7" t="s">
        <v>50</v>
      </c>
      <c r="H9" s="31" t="s">
        <v>66</v>
      </c>
      <c r="I9" s="9">
        <v>42882</v>
      </c>
      <c r="J9" s="7" t="s">
        <v>52</v>
      </c>
      <c r="K9" s="6"/>
      <c r="M9" t="s">
        <v>18</v>
      </c>
      <c r="N9">
        <f>SUMIFS(E:E,G:G,"phi")</f>
        <v>0</v>
      </c>
    </row>
    <row r="10" spans="1:14" ht="43.5" customHeight="1">
      <c r="A10" s="11">
        <v>7</v>
      </c>
      <c r="B10" s="7" t="s">
        <v>47</v>
      </c>
      <c r="C10" s="7" t="s">
        <v>67</v>
      </c>
      <c r="D10" s="8" t="s">
        <v>68</v>
      </c>
      <c r="E10" s="7">
        <v>3</v>
      </c>
      <c r="F10" s="7">
        <v>1</v>
      </c>
      <c r="G10" s="7" t="s">
        <v>50</v>
      </c>
      <c r="H10" s="7" t="s">
        <v>51</v>
      </c>
      <c r="I10" s="9">
        <v>42882</v>
      </c>
      <c r="J10" s="7" t="s">
        <v>52</v>
      </c>
      <c r="K10" s="6"/>
      <c r="M10" t="s">
        <v>19</v>
      </c>
      <c r="N10">
        <f>SUMIFS(E:E,G:G,"BRK")</f>
        <v>0</v>
      </c>
    </row>
    <row r="11" spans="1:14" ht="43.5" customHeight="1">
      <c r="A11" s="11">
        <v>8</v>
      </c>
      <c r="B11" s="7" t="s">
        <v>47</v>
      </c>
      <c r="C11" s="7" t="s">
        <v>69</v>
      </c>
      <c r="D11" s="8" t="s">
        <v>70</v>
      </c>
      <c r="E11" s="7">
        <v>1</v>
      </c>
      <c r="F11" s="7">
        <v>1</v>
      </c>
      <c r="G11" s="7" t="s">
        <v>50</v>
      </c>
      <c r="H11" s="7" t="s">
        <v>51</v>
      </c>
      <c r="I11" s="9">
        <v>42882</v>
      </c>
      <c r="J11" s="7" t="s">
        <v>52</v>
      </c>
      <c r="K11" s="6"/>
      <c r="M11" s="16" t="s">
        <v>20</v>
      </c>
      <c r="N11" s="16">
        <f>SUMIFS(E:E,G:G,"SPC")</f>
        <v>0</v>
      </c>
    </row>
    <row r="12" spans="1:14" ht="43.5" customHeight="1">
      <c r="A12" s="11">
        <v>9</v>
      </c>
      <c r="B12" s="7" t="s">
        <v>47</v>
      </c>
      <c r="C12" s="7" t="s">
        <v>71</v>
      </c>
      <c r="D12" s="8" t="s">
        <v>72</v>
      </c>
      <c r="E12" s="7">
        <v>3</v>
      </c>
      <c r="F12" s="7">
        <v>1</v>
      </c>
      <c r="G12" s="7" t="s">
        <v>50</v>
      </c>
      <c r="H12" s="7" t="s">
        <v>51</v>
      </c>
      <c r="I12" s="9">
        <v>42882</v>
      </c>
      <c r="J12" s="7" t="s">
        <v>52</v>
      </c>
      <c r="K12" s="7"/>
      <c r="M12" s="17" t="s">
        <v>21</v>
      </c>
      <c r="N12" s="17">
        <f>SUMIFS(E:E,G:G,"H")</f>
        <v>0</v>
      </c>
    </row>
    <row r="13" spans="1:14" ht="43.5" customHeight="1">
      <c r="A13" s="11">
        <v>10</v>
      </c>
      <c r="B13" s="7" t="s">
        <v>47</v>
      </c>
      <c r="C13" s="7" t="s">
        <v>73</v>
      </c>
      <c r="D13" s="8" t="s">
        <v>74</v>
      </c>
      <c r="E13" s="7">
        <v>3</v>
      </c>
      <c r="F13" s="7">
        <v>1</v>
      </c>
      <c r="G13" s="7" t="s">
        <v>50</v>
      </c>
      <c r="H13" s="7" t="s">
        <v>51</v>
      </c>
      <c r="I13" s="9">
        <v>42882</v>
      </c>
      <c r="J13" s="7" t="s">
        <v>52</v>
      </c>
      <c r="K13" s="6"/>
      <c r="M13" s="17"/>
      <c r="N13" s="17"/>
    </row>
    <row r="14" spans="1:14" ht="43.5" customHeight="1">
      <c r="A14" s="11">
        <v>11</v>
      </c>
      <c r="B14" s="7" t="s">
        <v>47</v>
      </c>
      <c r="C14" s="7" t="s">
        <v>75</v>
      </c>
      <c r="D14" s="8" t="s">
        <v>76</v>
      </c>
      <c r="E14" s="7">
        <v>3</v>
      </c>
      <c r="F14" s="7">
        <v>1</v>
      </c>
      <c r="G14" s="7" t="s">
        <v>50</v>
      </c>
      <c r="H14" s="32" t="s">
        <v>51</v>
      </c>
      <c r="I14" s="9">
        <v>42882</v>
      </c>
      <c r="J14" s="7" t="s">
        <v>52</v>
      </c>
      <c r="K14" s="6"/>
      <c r="M14" s="19" t="s">
        <v>22</v>
      </c>
      <c r="N14" s="19">
        <f>SUM(M4:N12)</f>
        <v>53</v>
      </c>
    </row>
    <row r="15" spans="1:14" ht="43.5" customHeight="1">
      <c r="A15" s="11">
        <v>12</v>
      </c>
      <c r="B15" s="7" t="s">
        <v>47</v>
      </c>
      <c r="C15" s="7" t="s">
        <v>77</v>
      </c>
      <c r="D15" s="8" t="s">
        <v>78</v>
      </c>
      <c r="E15" s="7">
        <v>3</v>
      </c>
      <c r="F15" s="7">
        <v>1</v>
      </c>
      <c r="G15" s="7" t="s">
        <v>50</v>
      </c>
      <c r="H15" s="7" t="s">
        <v>51</v>
      </c>
      <c r="I15" s="9">
        <v>42882</v>
      </c>
      <c r="J15" s="7" t="s">
        <v>52</v>
      </c>
      <c r="K15" s="6"/>
    </row>
    <row r="16" spans="1:14" ht="43.5" customHeight="1">
      <c r="A16" s="11">
        <v>13</v>
      </c>
      <c r="B16" s="7" t="s">
        <v>47</v>
      </c>
      <c r="C16" s="12" t="s">
        <v>79</v>
      </c>
      <c r="D16" s="13" t="s">
        <v>80</v>
      </c>
      <c r="E16" s="33">
        <v>2</v>
      </c>
      <c r="F16" s="33">
        <v>1</v>
      </c>
      <c r="G16" s="34" t="s">
        <v>50</v>
      </c>
      <c r="H16" s="31" t="s">
        <v>66</v>
      </c>
      <c r="I16" s="9">
        <v>42882</v>
      </c>
      <c r="J16" s="18" t="s">
        <v>52</v>
      </c>
      <c r="K16" s="11"/>
      <c r="M16" t="s">
        <v>486</v>
      </c>
    </row>
    <row r="17" spans="1:13" ht="43.5" customHeight="1">
      <c r="A17" s="11">
        <v>14</v>
      </c>
      <c r="B17" s="12" t="s">
        <v>47</v>
      </c>
      <c r="C17" s="12" t="s">
        <v>81</v>
      </c>
      <c r="D17" s="13" t="s">
        <v>82</v>
      </c>
      <c r="E17" s="12">
        <v>5</v>
      </c>
      <c r="F17" s="12">
        <v>2</v>
      </c>
      <c r="G17" s="12" t="s">
        <v>50</v>
      </c>
      <c r="H17" s="12" t="s">
        <v>51</v>
      </c>
      <c r="I17" s="14">
        <v>42882</v>
      </c>
      <c r="J17" s="14" t="s">
        <v>52</v>
      </c>
      <c r="K17" s="11"/>
      <c r="M17" t="s">
        <v>487</v>
      </c>
    </row>
    <row r="18" spans="1:13" ht="43.5" customHeight="1">
      <c r="A18" s="11">
        <v>15</v>
      </c>
      <c r="B18" s="7" t="s">
        <v>47</v>
      </c>
      <c r="C18" s="7" t="s">
        <v>83</v>
      </c>
      <c r="D18" s="8" t="s">
        <v>84</v>
      </c>
      <c r="E18" s="7">
        <v>3</v>
      </c>
      <c r="F18" s="7">
        <v>1</v>
      </c>
      <c r="G18" s="7" t="s">
        <v>85</v>
      </c>
      <c r="H18" s="7" t="s">
        <v>51</v>
      </c>
      <c r="I18" s="9">
        <v>42882</v>
      </c>
      <c r="J18" s="9" t="s">
        <v>52</v>
      </c>
      <c r="K18" s="6"/>
      <c r="M18" s="20"/>
    </row>
    <row r="19" spans="1:13" ht="43.5" customHeight="1">
      <c r="A19" s="11">
        <v>16</v>
      </c>
      <c r="B19" s="7" t="s">
        <v>47</v>
      </c>
      <c r="C19" s="7" t="s">
        <v>86</v>
      </c>
      <c r="D19" s="8" t="s">
        <v>87</v>
      </c>
      <c r="E19" s="7">
        <v>2</v>
      </c>
      <c r="F19" s="7">
        <v>1</v>
      </c>
      <c r="G19" s="7" t="s">
        <v>85</v>
      </c>
      <c r="H19" s="7" t="s">
        <v>51</v>
      </c>
      <c r="I19" s="9">
        <v>42882</v>
      </c>
      <c r="J19" s="7" t="s">
        <v>52</v>
      </c>
      <c r="K19" s="6"/>
      <c r="M19" s="20"/>
    </row>
    <row r="20" spans="1:13" ht="43.5" customHeight="1">
      <c r="A20" s="11">
        <v>17</v>
      </c>
      <c r="B20" s="12" t="s">
        <v>47</v>
      </c>
      <c r="C20" s="12" t="s">
        <v>88</v>
      </c>
      <c r="D20" s="13" t="s">
        <v>89</v>
      </c>
      <c r="E20" s="12">
        <v>1</v>
      </c>
      <c r="F20" s="12">
        <v>1</v>
      </c>
      <c r="G20" s="11" t="s">
        <v>85</v>
      </c>
      <c r="H20" s="12" t="s">
        <v>51</v>
      </c>
      <c r="I20" s="14">
        <v>42882</v>
      </c>
      <c r="J20" s="12" t="s">
        <v>52</v>
      </c>
      <c r="K20" s="11"/>
      <c r="M20" s="20"/>
    </row>
    <row r="21" spans="1:13" ht="43.5" customHeight="1">
      <c r="A21" s="11">
        <v>18</v>
      </c>
      <c r="B21" s="7" t="s">
        <v>55</v>
      </c>
      <c r="C21" s="7" t="s">
        <v>90</v>
      </c>
      <c r="D21" s="8" t="s">
        <v>91</v>
      </c>
      <c r="E21" s="7">
        <v>3</v>
      </c>
      <c r="F21" s="7">
        <v>1</v>
      </c>
      <c r="G21" s="7" t="s">
        <v>50</v>
      </c>
      <c r="H21" s="7" t="s">
        <v>51</v>
      </c>
      <c r="I21" s="9">
        <v>42882</v>
      </c>
      <c r="J21" s="7" t="s">
        <v>92</v>
      </c>
      <c r="K21" s="6"/>
      <c r="M21" s="20"/>
    </row>
    <row r="22" spans="1:13" ht="43.5" customHeight="1">
      <c r="A22" s="11"/>
      <c r="B22" s="12"/>
      <c r="C22" s="12"/>
      <c r="D22" s="13"/>
      <c r="E22" s="35">
        <f>SUM(E4:E21)</f>
        <v>53</v>
      </c>
      <c r="F22" s="35">
        <f>SUM(F4:F21)</f>
        <v>21</v>
      </c>
      <c r="G22" s="12"/>
      <c r="H22" s="12"/>
      <c r="I22" s="14"/>
      <c r="J22" s="14"/>
      <c r="K22" s="11"/>
      <c r="M22" s="20"/>
    </row>
    <row r="23" spans="1:13" ht="43.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3.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3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3.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3.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3.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3.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3.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>
      <selection activeCell="C16" sqref="C16"/>
    </customSheetView>
    <customSheetView guid="{B1F3A972-B1F1-4161-90C8-DD2B3AF80E16}" scale="80">
      <selection activeCell="C16" sqref="C16"/>
    </customSheetView>
    <customSheetView guid="{8CC4B7ED-BDBD-4A32-BFC7-B1BFCD76DA5B}" scale="80">
      <selection activeCell="C16" sqref="C16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0" zoomScale="90" zoomScaleNormal="90" zoomScalePageLayoutView="90" workbookViewId="0">
      <selection activeCell="C23" sqref="C23"/>
    </sheetView>
  </sheetViews>
  <sheetFormatPr baseColWidth="10" defaultColWidth="8.83203125" defaultRowHeight="39" customHeight="1" x14ac:dyDescent="0"/>
  <cols>
    <col min="1" max="1" width="10.6640625" customWidth="1"/>
    <col min="2" max="2" width="26" customWidth="1"/>
    <col min="3" max="3" width="31.1640625" customWidth="1"/>
    <col min="4" max="4" width="35.66406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39" customHeight="1" thickBot="1">
      <c r="A1" s="602" t="s">
        <v>34</v>
      </c>
      <c r="B1" s="603"/>
      <c r="C1" s="603"/>
      <c r="D1" s="603"/>
      <c r="E1" s="603"/>
      <c r="F1" s="603"/>
      <c r="G1" s="603" t="s">
        <v>33</v>
      </c>
      <c r="H1" s="603"/>
      <c r="I1" s="603"/>
      <c r="J1" s="604"/>
      <c r="K1" s="605"/>
    </row>
    <row r="2" spans="1:14" ht="39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39" customHeight="1">
      <c r="A3" s="28"/>
      <c r="B3" s="28" t="s">
        <v>847</v>
      </c>
      <c r="C3" s="28"/>
      <c r="D3" s="62"/>
      <c r="E3" s="28"/>
      <c r="F3" s="28"/>
      <c r="G3" s="28"/>
      <c r="H3" s="28"/>
      <c r="I3" s="30"/>
      <c r="J3" s="28"/>
      <c r="K3" s="28" t="s">
        <v>848</v>
      </c>
      <c r="M3" s="10" t="s">
        <v>12</v>
      </c>
      <c r="N3" s="10">
        <f>N2-N14</f>
        <v>6</v>
      </c>
    </row>
    <row r="4" spans="1:14" ht="39" customHeight="1">
      <c r="A4" s="66">
        <v>1</v>
      </c>
      <c r="B4" s="32" t="s">
        <v>47</v>
      </c>
      <c r="C4" s="128" t="s">
        <v>849</v>
      </c>
      <c r="D4" s="55" t="s">
        <v>850</v>
      </c>
      <c r="E4" s="33">
        <v>1</v>
      </c>
      <c r="F4" s="33">
        <v>1</v>
      </c>
      <c r="G4" s="33" t="s">
        <v>97</v>
      </c>
      <c r="H4" s="33" t="s">
        <v>715</v>
      </c>
      <c r="I4" s="56">
        <v>42882</v>
      </c>
      <c r="J4" s="33" t="s">
        <v>52</v>
      </c>
      <c r="K4" s="108"/>
      <c r="M4" t="s">
        <v>13</v>
      </c>
      <c r="N4">
        <f>SUMIFS(E:E,G:G,"CTT")</f>
        <v>40</v>
      </c>
    </row>
    <row r="5" spans="1:14" ht="39" customHeight="1">
      <c r="A5" s="66">
        <v>2</v>
      </c>
      <c r="B5" s="32" t="s">
        <v>47</v>
      </c>
      <c r="C5" s="33" t="s">
        <v>851</v>
      </c>
      <c r="D5" s="55" t="s">
        <v>852</v>
      </c>
      <c r="E5" s="33">
        <v>4</v>
      </c>
      <c r="F5" s="33">
        <v>1</v>
      </c>
      <c r="G5" s="33" t="s">
        <v>97</v>
      </c>
      <c r="H5" s="33" t="s">
        <v>715</v>
      </c>
      <c r="I5" s="56">
        <v>42882</v>
      </c>
      <c r="J5" s="33" t="s">
        <v>52</v>
      </c>
      <c r="K5" s="108"/>
      <c r="M5" t="s">
        <v>14</v>
      </c>
      <c r="N5">
        <f>SUMIFS(E:E,G:G,"FLU")</f>
        <v>0</v>
      </c>
    </row>
    <row r="6" spans="1:14" ht="39" customHeight="1">
      <c r="A6" s="66">
        <v>3</v>
      </c>
      <c r="B6" s="33" t="s">
        <v>853</v>
      </c>
      <c r="C6" s="33" t="s">
        <v>854</v>
      </c>
      <c r="D6" s="55" t="s">
        <v>855</v>
      </c>
      <c r="E6" s="33">
        <v>2</v>
      </c>
      <c r="F6" s="33">
        <v>1</v>
      </c>
      <c r="G6" s="33" t="s">
        <v>97</v>
      </c>
      <c r="H6" s="33" t="s">
        <v>715</v>
      </c>
      <c r="I6" s="56">
        <v>42882</v>
      </c>
      <c r="J6" s="56" t="s">
        <v>856</v>
      </c>
      <c r="K6" s="38" t="s">
        <v>791</v>
      </c>
      <c r="M6" t="s">
        <v>15</v>
      </c>
      <c r="N6">
        <f>SUMIFS(E:E,G:G,"JCC")</f>
        <v>0</v>
      </c>
    </row>
    <row r="7" spans="1:14" ht="39" customHeight="1">
      <c r="A7" s="66">
        <v>4</v>
      </c>
      <c r="B7" s="33" t="s">
        <v>853</v>
      </c>
      <c r="C7" s="33" t="s">
        <v>857</v>
      </c>
      <c r="D7" s="55" t="s">
        <v>858</v>
      </c>
      <c r="E7" s="33">
        <v>2</v>
      </c>
      <c r="F7" s="33">
        <v>1</v>
      </c>
      <c r="G7" s="33" t="s">
        <v>97</v>
      </c>
      <c r="H7" s="33" t="s">
        <v>715</v>
      </c>
      <c r="I7" s="56">
        <v>42882</v>
      </c>
      <c r="J7" s="33" t="s">
        <v>859</v>
      </c>
      <c r="K7" s="38" t="s">
        <v>860</v>
      </c>
      <c r="M7" t="s">
        <v>16</v>
      </c>
      <c r="N7">
        <f>SUMIFS(E:E,G:G,"EDI")</f>
        <v>7</v>
      </c>
    </row>
    <row r="8" spans="1:14" ht="39" customHeight="1">
      <c r="A8" s="66">
        <v>5</v>
      </c>
      <c r="B8" s="33" t="s">
        <v>853</v>
      </c>
      <c r="C8" s="33" t="s">
        <v>861</v>
      </c>
      <c r="D8" s="55" t="s">
        <v>862</v>
      </c>
      <c r="E8" s="33">
        <v>9</v>
      </c>
      <c r="F8" s="33">
        <v>3</v>
      </c>
      <c r="G8" s="33" t="s">
        <v>97</v>
      </c>
      <c r="H8" s="33" t="s">
        <v>715</v>
      </c>
      <c r="I8" s="56">
        <v>42882</v>
      </c>
      <c r="J8" s="33" t="s">
        <v>863</v>
      </c>
      <c r="K8" s="38" t="s">
        <v>864</v>
      </c>
      <c r="M8" t="s">
        <v>17</v>
      </c>
      <c r="N8">
        <f>SUMIFS(E:E,G:G,"par")</f>
        <v>0</v>
      </c>
    </row>
    <row r="9" spans="1:14" ht="39" customHeight="1">
      <c r="A9" s="66">
        <v>6</v>
      </c>
      <c r="B9" s="33" t="s">
        <v>441</v>
      </c>
      <c r="C9" s="33" t="s">
        <v>865</v>
      </c>
      <c r="D9" s="55" t="s">
        <v>866</v>
      </c>
      <c r="E9" s="33">
        <v>5</v>
      </c>
      <c r="F9" s="33">
        <v>2</v>
      </c>
      <c r="G9" s="38" t="s">
        <v>85</v>
      </c>
      <c r="H9" s="33" t="s">
        <v>715</v>
      </c>
      <c r="I9" s="56">
        <v>42882</v>
      </c>
      <c r="J9" s="33" t="s">
        <v>867</v>
      </c>
      <c r="K9" s="38" t="s">
        <v>868</v>
      </c>
      <c r="M9" t="s">
        <v>18</v>
      </c>
      <c r="N9">
        <f>SUMIFS(E:E,G:G,"phi")</f>
        <v>0</v>
      </c>
    </row>
    <row r="10" spans="1:14" ht="39" customHeight="1">
      <c r="A10" s="66">
        <v>7</v>
      </c>
      <c r="B10" s="32" t="s">
        <v>47</v>
      </c>
      <c r="C10" s="33" t="s">
        <v>869</v>
      </c>
      <c r="D10" s="55" t="s">
        <v>870</v>
      </c>
      <c r="E10" s="33">
        <v>4</v>
      </c>
      <c r="F10" s="33">
        <v>1</v>
      </c>
      <c r="G10" s="33" t="s">
        <v>97</v>
      </c>
      <c r="H10" s="33" t="s">
        <v>715</v>
      </c>
      <c r="I10" s="56">
        <v>42882</v>
      </c>
      <c r="J10" s="33" t="s">
        <v>52</v>
      </c>
      <c r="K10" s="108"/>
      <c r="M10" t="s">
        <v>19</v>
      </c>
      <c r="N10">
        <f>SUMIFS(E:E,G:G,"BRK")</f>
        <v>0</v>
      </c>
    </row>
    <row r="11" spans="1:14" ht="39" customHeight="1">
      <c r="A11" s="66">
        <v>8</v>
      </c>
      <c r="B11" s="32" t="s">
        <v>47</v>
      </c>
      <c r="C11" s="33" t="s">
        <v>871</v>
      </c>
      <c r="D11" s="55" t="s">
        <v>872</v>
      </c>
      <c r="E11" s="33">
        <v>3</v>
      </c>
      <c r="F11" s="33">
        <v>1</v>
      </c>
      <c r="G11" s="33" t="s">
        <v>97</v>
      </c>
      <c r="H11" s="33" t="s">
        <v>715</v>
      </c>
      <c r="I11" s="56">
        <v>42882</v>
      </c>
      <c r="J11" s="33" t="s">
        <v>52</v>
      </c>
      <c r="K11" s="129"/>
      <c r="M11" s="16" t="s">
        <v>20</v>
      </c>
      <c r="N11" s="16">
        <f>SUMIFS(E:E,G:G,"SPC")</f>
        <v>0</v>
      </c>
    </row>
    <row r="12" spans="1:14" ht="39" customHeight="1">
      <c r="A12" s="66">
        <v>9</v>
      </c>
      <c r="B12" s="99" t="s">
        <v>55</v>
      </c>
      <c r="C12" s="99" t="s">
        <v>873</v>
      </c>
      <c r="D12" s="130" t="s">
        <v>874</v>
      </c>
      <c r="E12" s="33">
        <v>2</v>
      </c>
      <c r="F12" s="33">
        <v>1</v>
      </c>
      <c r="G12" s="33" t="s">
        <v>97</v>
      </c>
      <c r="H12" s="33" t="s">
        <v>715</v>
      </c>
      <c r="I12" s="56">
        <v>42882</v>
      </c>
      <c r="J12" s="33" t="s">
        <v>875</v>
      </c>
      <c r="K12" s="129"/>
      <c r="M12" s="17" t="s">
        <v>21</v>
      </c>
      <c r="N12" s="17">
        <f>SUMIFS(E:E,G:G,"H")</f>
        <v>0</v>
      </c>
    </row>
    <row r="13" spans="1:14" ht="39" customHeight="1">
      <c r="A13" s="66">
        <v>10</v>
      </c>
      <c r="B13" s="32" t="s">
        <v>335</v>
      </c>
      <c r="C13" s="32" t="s">
        <v>876</v>
      </c>
      <c r="D13" s="59" t="s">
        <v>877</v>
      </c>
      <c r="E13" s="32">
        <v>3</v>
      </c>
      <c r="F13" s="32">
        <v>2</v>
      </c>
      <c r="G13" s="32" t="s">
        <v>97</v>
      </c>
      <c r="H13" s="32" t="s">
        <v>715</v>
      </c>
      <c r="I13" s="84">
        <v>42882</v>
      </c>
      <c r="J13" s="32" t="s">
        <v>878</v>
      </c>
      <c r="K13" s="104" t="s">
        <v>893</v>
      </c>
      <c r="M13" s="17"/>
      <c r="N13" s="17"/>
    </row>
    <row r="14" spans="1:14" ht="39" customHeight="1">
      <c r="A14" s="66">
        <v>11</v>
      </c>
      <c r="B14" s="33" t="s">
        <v>47</v>
      </c>
      <c r="C14" s="33" t="s">
        <v>879</v>
      </c>
      <c r="D14" s="55" t="s">
        <v>880</v>
      </c>
      <c r="E14" s="33">
        <v>4</v>
      </c>
      <c r="F14" s="33">
        <v>1</v>
      </c>
      <c r="G14" s="33" t="s">
        <v>97</v>
      </c>
      <c r="H14" s="33" t="s">
        <v>715</v>
      </c>
      <c r="I14" s="56">
        <v>42882</v>
      </c>
      <c r="J14" s="33" t="s">
        <v>52</v>
      </c>
      <c r="K14" s="38"/>
      <c r="M14" s="19" t="s">
        <v>22</v>
      </c>
      <c r="N14" s="19">
        <f>SUM(M4:N12)</f>
        <v>47</v>
      </c>
    </row>
    <row r="15" spans="1:14" ht="39" customHeight="1">
      <c r="A15" s="66">
        <v>12</v>
      </c>
      <c r="B15" s="33" t="s">
        <v>881</v>
      </c>
      <c r="C15" s="33" t="s">
        <v>882</v>
      </c>
      <c r="D15" s="55" t="s">
        <v>883</v>
      </c>
      <c r="E15" s="33">
        <v>2</v>
      </c>
      <c r="F15" s="33">
        <v>1</v>
      </c>
      <c r="G15" s="38" t="s">
        <v>85</v>
      </c>
      <c r="H15" s="33" t="s">
        <v>715</v>
      </c>
      <c r="I15" s="56">
        <v>42882</v>
      </c>
      <c r="J15" s="56" t="s">
        <v>884</v>
      </c>
      <c r="K15" s="33"/>
    </row>
    <row r="16" spans="1:14" ht="39" customHeight="1">
      <c r="A16" s="66">
        <v>13</v>
      </c>
      <c r="B16" s="12" t="s">
        <v>55</v>
      </c>
      <c r="C16" s="12" t="s">
        <v>885</v>
      </c>
      <c r="D16" s="13" t="s">
        <v>886</v>
      </c>
      <c r="E16" s="12">
        <v>2</v>
      </c>
      <c r="F16" s="12">
        <v>1</v>
      </c>
      <c r="G16" s="11" t="s">
        <v>97</v>
      </c>
      <c r="H16" s="33" t="s">
        <v>715</v>
      </c>
      <c r="I16" s="56">
        <v>42882</v>
      </c>
      <c r="J16" s="12" t="s">
        <v>887</v>
      </c>
      <c r="K16" s="11"/>
      <c r="M16" s="20"/>
    </row>
    <row r="17" spans="1:13" ht="39" customHeight="1">
      <c r="A17" s="66">
        <v>14</v>
      </c>
      <c r="B17" s="12" t="s">
        <v>47</v>
      </c>
      <c r="C17" s="12" t="s">
        <v>888</v>
      </c>
      <c r="D17" s="13" t="s">
        <v>889</v>
      </c>
      <c r="E17" s="12">
        <v>2</v>
      </c>
      <c r="F17" s="12">
        <v>1</v>
      </c>
      <c r="G17" s="12" t="s">
        <v>97</v>
      </c>
      <c r="H17" s="12" t="s">
        <v>715</v>
      </c>
      <c r="I17" s="14">
        <v>42882</v>
      </c>
      <c r="J17" s="12" t="s">
        <v>52</v>
      </c>
      <c r="K17" s="38"/>
      <c r="M17" s="20"/>
    </row>
    <row r="18" spans="1:13" ht="39" customHeight="1">
      <c r="A18" s="66">
        <v>15</v>
      </c>
      <c r="B18" s="7" t="s">
        <v>55</v>
      </c>
      <c r="C18" s="7" t="s">
        <v>890</v>
      </c>
      <c r="D18" s="8" t="s">
        <v>891</v>
      </c>
      <c r="E18" s="7">
        <v>2</v>
      </c>
      <c r="F18" s="7">
        <v>1</v>
      </c>
      <c r="G18" s="6" t="s">
        <v>97</v>
      </c>
      <c r="H18" s="7" t="s">
        <v>715</v>
      </c>
      <c r="I18" s="9">
        <v>42882</v>
      </c>
      <c r="J18" s="7" t="s">
        <v>892</v>
      </c>
      <c r="K18" s="6"/>
      <c r="M18" s="20"/>
    </row>
    <row r="19" spans="1:13" ht="39" customHeight="1">
      <c r="A19" s="42"/>
      <c r="B19" s="33"/>
      <c r="C19" s="33"/>
      <c r="D19" s="55"/>
      <c r="E19" s="33"/>
      <c r="F19" s="33"/>
      <c r="G19" s="33"/>
      <c r="H19" s="33"/>
      <c r="I19" s="56"/>
      <c r="J19" s="33"/>
      <c r="K19" s="33"/>
      <c r="M19" s="20"/>
    </row>
    <row r="20" spans="1:13" ht="39" customHeight="1">
      <c r="A20" s="11"/>
      <c r="B20" s="12"/>
      <c r="C20" s="12"/>
      <c r="D20" s="13"/>
      <c r="E20" s="35">
        <f>SUM(E4:E19)</f>
        <v>47</v>
      </c>
      <c r="F20" s="35">
        <f>SUM(F4:F19)</f>
        <v>19</v>
      </c>
      <c r="G20" s="11"/>
      <c r="H20" s="12"/>
      <c r="I20" s="12"/>
      <c r="J20" s="12"/>
      <c r="K20" s="11"/>
      <c r="M20" s="20"/>
    </row>
    <row r="21" spans="1:13" ht="39" customHeight="1">
      <c r="A21" s="11"/>
      <c r="B21" s="12"/>
      <c r="C21" s="12"/>
      <c r="D21" s="13"/>
      <c r="E21" s="12"/>
      <c r="F21" s="12"/>
      <c r="G21" s="11"/>
      <c r="H21" s="12"/>
      <c r="I21" s="12"/>
      <c r="J21" s="12"/>
      <c r="K21" s="11"/>
      <c r="M21" s="20"/>
    </row>
    <row r="22" spans="1:13" ht="39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</sheetData>
  <customSheetViews>
    <customSheetView guid="{23EF6D9B-A14E-2740-8D04-8096A56BF976}" scale="90" topLeftCell="A10">
      <selection activeCell="C23" sqref="C23"/>
    </customSheetView>
    <customSheetView guid="{B1F3A972-B1F1-4161-90C8-DD2B3AF80E16}" scale="90" topLeftCell="A10">
      <selection activeCell="C23" sqref="C23"/>
    </customSheetView>
    <customSheetView guid="{8CC4B7ED-BDBD-4A32-BFC7-B1BFCD76DA5B}" scale="90" topLeftCell="A10">
      <selection activeCell="C23" sqref="C23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0" zoomScale="80" zoomScaleNormal="80" zoomScalePageLayoutView="80" workbookViewId="0">
      <selection activeCell="C30" sqref="C30"/>
    </sheetView>
  </sheetViews>
  <sheetFormatPr baseColWidth="10" defaultColWidth="8.83203125" defaultRowHeight="36" customHeight="1" x14ac:dyDescent="0"/>
  <cols>
    <col min="1" max="1" width="12" customWidth="1"/>
    <col min="2" max="2" width="34.6640625" customWidth="1"/>
    <col min="3" max="3" width="35" customWidth="1"/>
    <col min="4" max="4" width="41.5" customWidth="1"/>
    <col min="5" max="5" width="12.5" customWidth="1"/>
    <col min="6" max="6" width="11.6640625" customWidth="1"/>
    <col min="7" max="7" width="15.1640625" customWidth="1"/>
    <col min="8" max="8" width="13.332031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36" customHeight="1" thickBot="1">
      <c r="A1" s="602" t="s">
        <v>23</v>
      </c>
      <c r="B1" s="603"/>
      <c r="C1" s="603"/>
      <c r="D1" s="603"/>
      <c r="E1" s="603"/>
      <c r="F1" s="603"/>
      <c r="G1" s="603" t="s">
        <v>35</v>
      </c>
      <c r="H1" s="603"/>
      <c r="I1" s="603"/>
      <c r="J1" s="604"/>
      <c r="K1" s="605"/>
    </row>
    <row r="2" spans="1:14" ht="36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36" customHeight="1">
      <c r="A3" s="6">
        <v>1</v>
      </c>
      <c r="B3" s="7" t="s">
        <v>55</v>
      </c>
      <c r="C3" s="7" t="s">
        <v>488</v>
      </c>
      <c r="D3" s="8" t="s">
        <v>489</v>
      </c>
      <c r="E3" s="7">
        <v>1</v>
      </c>
      <c r="F3" s="7">
        <v>1</v>
      </c>
      <c r="G3" s="7" t="s">
        <v>97</v>
      </c>
      <c r="H3" s="7" t="s">
        <v>490</v>
      </c>
      <c r="I3" s="9">
        <v>42882</v>
      </c>
      <c r="J3" s="7" t="s">
        <v>491</v>
      </c>
      <c r="K3" s="6"/>
      <c r="M3" s="10" t="s">
        <v>12</v>
      </c>
      <c r="N3" s="10">
        <f>N2-N14</f>
        <v>0</v>
      </c>
    </row>
    <row r="4" spans="1:14" ht="36" customHeight="1">
      <c r="A4" s="11">
        <v>2</v>
      </c>
      <c r="B4" s="12" t="s">
        <v>47</v>
      </c>
      <c r="C4" s="12" t="s">
        <v>492</v>
      </c>
      <c r="D4" s="13" t="s">
        <v>493</v>
      </c>
      <c r="E4" s="12">
        <v>2</v>
      </c>
      <c r="F4" s="12">
        <v>1</v>
      </c>
      <c r="G4" s="12" t="s">
        <v>97</v>
      </c>
      <c r="H4" s="12" t="s">
        <v>490</v>
      </c>
      <c r="I4" s="14">
        <v>42882</v>
      </c>
      <c r="J4" s="12" t="s">
        <v>52</v>
      </c>
      <c r="K4" s="11"/>
      <c r="M4" t="s">
        <v>13</v>
      </c>
      <c r="N4">
        <f>SUMIFS(E:E,G:G,"CTT")</f>
        <v>11</v>
      </c>
    </row>
    <row r="5" spans="1:14" ht="36" customHeight="1">
      <c r="A5" s="6">
        <v>3</v>
      </c>
      <c r="B5" s="12" t="s">
        <v>55</v>
      </c>
      <c r="C5" s="12" t="s">
        <v>494</v>
      </c>
      <c r="D5" s="13" t="s">
        <v>495</v>
      </c>
      <c r="E5" s="12">
        <v>1</v>
      </c>
      <c r="F5" s="12">
        <v>1</v>
      </c>
      <c r="G5" s="12" t="s">
        <v>50</v>
      </c>
      <c r="H5" s="12" t="s">
        <v>490</v>
      </c>
      <c r="I5" s="14">
        <v>42882</v>
      </c>
      <c r="J5" s="14" t="s">
        <v>496</v>
      </c>
      <c r="K5" s="11"/>
      <c r="M5" t="s">
        <v>14</v>
      </c>
      <c r="N5">
        <f>SUMIFS(E:E,G:G,"FLU")</f>
        <v>22</v>
      </c>
    </row>
    <row r="6" spans="1:14" ht="36" customHeight="1">
      <c r="A6" s="11">
        <v>4</v>
      </c>
      <c r="B6" s="12" t="s">
        <v>47</v>
      </c>
      <c r="C6" s="12" t="s">
        <v>497</v>
      </c>
      <c r="D6" s="13" t="s">
        <v>498</v>
      </c>
      <c r="E6" s="12">
        <v>2</v>
      </c>
      <c r="F6" s="12">
        <v>1</v>
      </c>
      <c r="G6" s="12" t="s">
        <v>152</v>
      </c>
      <c r="H6" s="12" t="s">
        <v>490</v>
      </c>
      <c r="I6" s="14">
        <v>42882</v>
      </c>
      <c r="J6" s="12" t="s">
        <v>52</v>
      </c>
      <c r="K6" s="15" t="s">
        <v>499</v>
      </c>
      <c r="M6" t="s">
        <v>15</v>
      </c>
      <c r="N6">
        <f>SUMIFS(E:E,G:G,"JCC")</f>
        <v>15</v>
      </c>
    </row>
    <row r="7" spans="1:14" ht="36" customHeight="1">
      <c r="A7" s="6">
        <v>5</v>
      </c>
      <c r="B7" s="92" t="s">
        <v>500</v>
      </c>
      <c r="C7" s="7" t="s">
        <v>501</v>
      </c>
      <c r="D7" s="8" t="s">
        <v>502</v>
      </c>
      <c r="E7" s="7">
        <v>2</v>
      </c>
      <c r="F7" s="7">
        <v>1</v>
      </c>
      <c r="G7" s="7" t="s">
        <v>97</v>
      </c>
      <c r="H7" s="7" t="s">
        <v>490</v>
      </c>
      <c r="I7" s="9">
        <v>42882</v>
      </c>
      <c r="J7" s="7" t="s">
        <v>503</v>
      </c>
      <c r="K7" s="39" t="s">
        <v>317</v>
      </c>
      <c r="M7" t="s">
        <v>16</v>
      </c>
      <c r="N7">
        <f>SUMIFS(E:E,G:G,"EDI")</f>
        <v>2</v>
      </c>
    </row>
    <row r="8" spans="1:14" ht="36" customHeight="1">
      <c r="A8" s="11">
        <v>6</v>
      </c>
      <c r="B8" s="92" t="s">
        <v>504</v>
      </c>
      <c r="C8" s="7" t="s">
        <v>505</v>
      </c>
      <c r="D8" s="8" t="s">
        <v>506</v>
      </c>
      <c r="E8" s="7">
        <v>3</v>
      </c>
      <c r="F8" s="7">
        <v>1</v>
      </c>
      <c r="G8" s="7" t="s">
        <v>97</v>
      </c>
      <c r="H8" s="7" t="s">
        <v>490</v>
      </c>
      <c r="I8" s="9">
        <v>42882</v>
      </c>
      <c r="J8" s="7" t="s">
        <v>507</v>
      </c>
      <c r="K8" s="39" t="s">
        <v>508</v>
      </c>
      <c r="M8" t="s">
        <v>17</v>
      </c>
      <c r="N8">
        <f>SUMIFS(E:E,G:G,"par")</f>
        <v>0</v>
      </c>
    </row>
    <row r="9" spans="1:14" ht="36" customHeight="1">
      <c r="A9" s="6">
        <v>7</v>
      </c>
      <c r="B9" s="12" t="s">
        <v>55</v>
      </c>
      <c r="C9" s="12" t="s">
        <v>509</v>
      </c>
      <c r="D9" s="13" t="s">
        <v>510</v>
      </c>
      <c r="E9" s="12">
        <v>2</v>
      </c>
      <c r="F9" s="12">
        <v>1</v>
      </c>
      <c r="G9" s="12" t="s">
        <v>50</v>
      </c>
      <c r="H9" s="12" t="s">
        <v>490</v>
      </c>
      <c r="I9" s="14">
        <v>42882</v>
      </c>
      <c r="J9" s="14" t="s">
        <v>511</v>
      </c>
      <c r="K9" s="11" t="s">
        <v>512</v>
      </c>
      <c r="M9" t="s">
        <v>18</v>
      </c>
      <c r="N9">
        <f>SUMIFS(E:E,G:G,"phi")</f>
        <v>0</v>
      </c>
    </row>
    <row r="10" spans="1:14" ht="36" customHeight="1">
      <c r="A10" s="11">
        <v>8</v>
      </c>
      <c r="B10" s="12" t="s">
        <v>47</v>
      </c>
      <c r="C10" s="12" t="s">
        <v>513</v>
      </c>
      <c r="D10" s="13" t="s">
        <v>514</v>
      </c>
      <c r="E10" s="12">
        <v>4</v>
      </c>
      <c r="F10" s="12">
        <v>2</v>
      </c>
      <c r="G10" s="11" t="s">
        <v>50</v>
      </c>
      <c r="H10" s="12" t="s">
        <v>490</v>
      </c>
      <c r="I10" s="14">
        <v>42882</v>
      </c>
      <c r="J10" s="12" t="s">
        <v>52</v>
      </c>
      <c r="K10" s="11"/>
      <c r="M10" t="s">
        <v>19</v>
      </c>
      <c r="N10">
        <f>SUMIFS(E:E,G:G,"BRK")</f>
        <v>3</v>
      </c>
    </row>
    <row r="11" spans="1:14" ht="36" customHeight="1">
      <c r="A11" s="6">
        <v>9</v>
      </c>
      <c r="B11" s="7" t="s">
        <v>55</v>
      </c>
      <c r="C11" s="7" t="s">
        <v>515</v>
      </c>
      <c r="D11" s="8" t="s">
        <v>516</v>
      </c>
      <c r="E11" s="7">
        <v>2</v>
      </c>
      <c r="F11" s="7">
        <v>1</v>
      </c>
      <c r="G11" s="7" t="s">
        <v>50</v>
      </c>
      <c r="H11" s="12" t="s">
        <v>490</v>
      </c>
      <c r="I11" s="14">
        <v>42882</v>
      </c>
      <c r="J11" s="7" t="s">
        <v>517</v>
      </c>
      <c r="K11" s="7" t="s">
        <v>518</v>
      </c>
      <c r="M11" s="16" t="s">
        <v>20</v>
      </c>
      <c r="N11" s="16">
        <f>SUMIFS(E:E,G:G,"SPC")</f>
        <v>0</v>
      </c>
    </row>
    <row r="12" spans="1:14" ht="36" customHeight="1">
      <c r="A12" s="11">
        <v>10</v>
      </c>
      <c r="B12" s="12" t="s">
        <v>47</v>
      </c>
      <c r="C12" s="7" t="s">
        <v>519</v>
      </c>
      <c r="D12" s="8" t="s">
        <v>520</v>
      </c>
      <c r="E12" s="7">
        <v>2</v>
      </c>
      <c r="F12" s="7">
        <v>1</v>
      </c>
      <c r="G12" s="12" t="s">
        <v>152</v>
      </c>
      <c r="H12" s="12" t="s">
        <v>490</v>
      </c>
      <c r="I12" s="14">
        <v>42882</v>
      </c>
      <c r="J12" s="12" t="s">
        <v>52</v>
      </c>
      <c r="K12" s="6"/>
      <c r="M12" s="17" t="s">
        <v>21</v>
      </c>
      <c r="N12" s="17">
        <f>SUMIFS(E:E,G:G,"H")</f>
        <v>0</v>
      </c>
    </row>
    <row r="13" spans="1:14" ht="36" customHeight="1">
      <c r="A13" s="6">
        <v>11</v>
      </c>
      <c r="B13" s="7" t="s">
        <v>55</v>
      </c>
      <c r="C13" s="7" t="s">
        <v>521</v>
      </c>
      <c r="D13" s="8" t="s">
        <v>522</v>
      </c>
      <c r="E13" s="7">
        <v>4</v>
      </c>
      <c r="F13" s="7">
        <v>2</v>
      </c>
      <c r="G13" s="7" t="s">
        <v>152</v>
      </c>
      <c r="H13" s="12" t="s">
        <v>490</v>
      </c>
      <c r="I13" s="14">
        <v>42882</v>
      </c>
      <c r="J13" s="7" t="s">
        <v>523</v>
      </c>
      <c r="K13" s="6" t="s">
        <v>524</v>
      </c>
      <c r="M13" s="17"/>
      <c r="N13" s="17"/>
    </row>
    <row r="14" spans="1:14" ht="36" customHeight="1">
      <c r="A14" s="11">
        <v>12</v>
      </c>
      <c r="B14" s="12" t="s">
        <v>47</v>
      </c>
      <c r="C14" s="12" t="s">
        <v>525</v>
      </c>
      <c r="D14" s="13" t="s">
        <v>526</v>
      </c>
      <c r="E14" s="12">
        <v>2</v>
      </c>
      <c r="F14" s="12">
        <v>1</v>
      </c>
      <c r="G14" s="88" t="s">
        <v>85</v>
      </c>
      <c r="H14" s="12" t="s">
        <v>490</v>
      </c>
      <c r="I14" s="14">
        <v>42882</v>
      </c>
      <c r="J14" s="12" t="s">
        <v>52</v>
      </c>
      <c r="K14" s="11" t="s">
        <v>527</v>
      </c>
      <c r="M14" s="19" t="s">
        <v>22</v>
      </c>
      <c r="N14" s="19">
        <f>SUM(M4:N12)</f>
        <v>53</v>
      </c>
    </row>
    <row r="15" spans="1:14" ht="36" customHeight="1">
      <c r="A15" s="6">
        <v>13</v>
      </c>
      <c r="B15" s="12" t="s">
        <v>47</v>
      </c>
      <c r="C15" s="12" t="s">
        <v>528</v>
      </c>
      <c r="D15" s="13" t="s">
        <v>529</v>
      </c>
      <c r="E15" s="12">
        <v>6</v>
      </c>
      <c r="F15" s="12">
        <v>2</v>
      </c>
      <c r="G15" s="12" t="s">
        <v>152</v>
      </c>
      <c r="H15" s="12" t="s">
        <v>490</v>
      </c>
      <c r="I15" s="14">
        <v>42882</v>
      </c>
      <c r="J15" s="12" t="s">
        <v>52</v>
      </c>
      <c r="K15" s="11"/>
    </row>
    <row r="16" spans="1:14" ht="36" customHeight="1">
      <c r="A16" s="11">
        <v>14</v>
      </c>
      <c r="B16" s="12" t="s">
        <v>47</v>
      </c>
      <c r="C16" s="12" t="s">
        <v>530</v>
      </c>
      <c r="D16" s="13" t="s">
        <v>531</v>
      </c>
      <c r="E16" s="12">
        <v>2</v>
      </c>
      <c r="F16" s="12">
        <v>1</v>
      </c>
      <c r="G16" s="12" t="s">
        <v>50</v>
      </c>
      <c r="H16" s="12" t="s">
        <v>490</v>
      </c>
      <c r="I16" s="14">
        <v>42882</v>
      </c>
      <c r="J16" s="14" t="s">
        <v>52</v>
      </c>
      <c r="K16" s="11"/>
      <c r="M16" s="20"/>
    </row>
    <row r="17" spans="1:13" ht="36" customHeight="1">
      <c r="A17" s="6">
        <v>15</v>
      </c>
      <c r="B17" s="12" t="s">
        <v>47</v>
      </c>
      <c r="C17" s="12" t="s">
        <v>532</v>
      </c>
      <c r="D17" s="13" t="s">
        <v>533</v>
      </c>
      <c r="E17" s="12">
        <v>2</v>
      </c>
      <c r="F17" s="12">
        <v>1</v>
      </c>
      <c r="G17" s="11" t="s">
        <v>50</v>
      </c>
      <c r="H17" s="12" t="s">
        <v>490</v>
      </c>
      <c r="I17" s="14">
        <v>42882</v>
      </c>
      <c r="J17" s="12" t="s">
        <v>52</v>
      </c>
      <c r="K17" s="11"/>
      <c r="M17" s="20"/>
    </row>
    <row r="18" spans="1:13" ht="36" customHeight="1">
      <c r="A18" s="11">
        <v>16</v>
      </c>
      <c r="B18" s="12" t="s">
        <v>262</v>
      </c>
      <c r="C18" s="82" t="s">
        <v>534</v>
      </c>
      <c r="D18" s="13" t="s">
        <v>535</v>
      </c>
      <c r="E18" s="12">
        <v>3</v>
      </c>
      <c r="F18" s="33">
        <v>2</v>
      </c>
      <c r="G18" s="11" t="s">
        <v>97</v>
      </c>
      <c r="H18" s="12" t="s">
        <v>490</v>
      </c>
      <c r="I18" s="14">
        <v>42882</v>
      </c>
      <c r="J18" s="12" t="s">
        <v>536</v>
      </c>
      <c r="K18" s="11" t="s">
        <v>537</v>
      </c>
      <c r="M18" s="20"/>
    </row>
    <row r="19" spans="1:13" ht="36" customHeight="1">
      <c r="A19" s="6">
        <v>17</v>
      </c>
      <c r="B19" s="12" t="s">
        <v>538</v>
      </c>
      <c r="C19" s="12">
        <v>103822</v>
      </c>
      <c r="D19" s="13" t="s">
        <v>539</v>
      </c>
      <c r="E19" s="12">
        <v>8</v>
      </c>
      <c r="F19" s="12">
        <v>3</v>
      </c>
      <c r="G19" s="12" t="s">
        <v>152</v>
      </c>
      <c r="H19" s="12" t="s">
        <v>490</v>
      </c>
      <c r="I19" s="14">
        <v>42882</v>
      </c>
      <c r="J19" s="12" t="s">
        <v>540</v>
      </c>
      <c r="K19" s="12" t="s">
        <v>541</v>
      </c>
      <c r="M19" s="20"/>
    </row>
    <row r="20" spans="1:13" ht="36" customHeight="1">
      <c r="A20" s="11">
        <v>18</v>
      </c>
      <c r="B20" s="7" t="s">
        <v>542</v>
      </c>
      <c r="C20" s="7" t="s">
        <v>543</v>
      </c>
      <c r="D20" s="8" t="s">
        <v>544</v>
      </c>
      <c r="E20" s="7">
        <v>3</v>
      </c>
      <c r="F20" s="7">
        <v>1</v>
      </c>
      <c r="G20" s="7" t="s">
        <v>114</v>
      </c>
      <c r="H20" s="7" t="s">
        <v>490</v>
      </c>
      <c r="I20" s="9">
        <v>42882</v>
      </c>
      <c r="J20" s="7" t="s">
        <v>545</v>
      </c>
      <c r="K20" s="7" t="s">
        <v>546</v>
      </c>
      <c r="M20" s="20"/>
    </row>
    <row r="21" spans="1:13" ht="36" customHeight="1">
      <c r="A21" s="11">
        <v>19</v>
      </c>
      <c r="B21" s="12" t="s">
        <v>47</v>
      </c>
      <c r="C21" s="12" t="s">
        <v>547</v>
      </c>
      <c r="D21" s="13" t="s">
        <v>548</v>
      </c>
      <c r="E21" s="12">
        <v>2</v>
      </c>
      <c r="F21" s="12">
        <v>1</v>
      </c>
      <c r="G21" s="11" t="s">
        <v>50</v>
      </c>
      <c r="H21" s="12" t="s">
        <v>490</v>
      </c>
      <c r="I21" s="14">
        <v>42882</v>
      </c>
      <c r="J21" s="12" t="s">
        <v>52</v>
      </c>
      <c r="K21" s="11"/>
      <c r="M21" s="20"/>
    </row>
    <row r="22" spans="1:13" ht="36" customHeight="1">
      <c r="A22" s="11"/>
      <c r="B22" s="12"/>
      <c r="C22" s="12"/>
      <c r="D22" s="13"/>
      <c r="E22" s="35">
        <f>SUM(E3:E21)</f>
        <v>53</v>
      </c>
      <c r="F22" s="35">
        <f>SUM(F3:F21)</f>
        <v>25</v>
      </c>
      <c r="G22" s="12"/>
      <c r="H22" s="12"/>
      <c r="I22" s="14"/>
      <c r="J22" s="14"/>
      <c r="K22" s="11"/>
      <c r="M22" s="20"/>
    </row>
    <row r="23" spans="1:13" ht="36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6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6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6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6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6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6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6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10">
      <selection activeCell="C30" sqref="C30"/>
    </customSheetView>
    <customSheetView guid="{B1F3A972-B1F1-4161-90C8-DD2B3AF80E16}" scale="80" topLeftCell="A10">
      <selection activeCell="C30" sqref="C30"/>
    </customSheetView>
    <customSheetView guid="{8CC4B7ED-BDBD-4A32-BFC7-B1BFCD76DA5B}" scale="80" topLeftCell="A10">
      <selection activeCell="C30" sqref="C30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4" zoomScale="90" zoomScaleNormal="90" zoomScalePageLayoutView="90" workbookViewId="0">
      <selection activeCell="C22" sqref="C22"/>
    </sheetView>
  </sheetViews>
  <sheetFormatPr baseColWidth="10" defaultColWidth="8.83203125" defaultRowHeight="33.75" customHeight="1" x14ac:dyDescent="0"/>
  <cols>
    <col min="1" max="1" width="10" customWidth="1"/>
    <col min="2" max="2" width="30" customWidth="1"/>
    <col min="3" max="3" width="34.5" customWidth="1"/>
    <col min="4" max="4" width="33.332031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0" customWidth="1"/>
    <col min="13" max="13" width="18.1640625" customWidth="1"/>
  </cols>
  <sheetData>
    <row r="1" spans="1:15" ht="40.5" customHeight="1" thickBot="1">
      <c r="A1" s="602" t="s">
        <v>23</v>
      </c>
      <c r="B1" s="603"/>
      <c r="C1" s="603"/>
      <c r="D1" s="603"/>
      <c r="E1" s="603"/>
      <c r="F1" s="603"/>
      <c r="G1" s="603" t="s">
        <v>37</v>
      </c>
      <c r="H1" s="603"/>
      <c r="I1" s="603"/>
      <c r="J1" s="604"/>
      <c r="K1" s="605"/>
    </row>
    <row r="2" spans="1:15" ht="29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30</v>
      </c>
      <c r="O2" s="23" t="s">
        <v>42</v>
      </c>
    </row>
    <row r="3" spans="1:15" ht="33.75" customHeight="1">
      <c r="A3" s="6">
        <v>1</v>
      </c>
      <c r="B3" s="7" t="s">
        <v>47</v>
      </c>
      <c r="C3" s="7" t="s">
        <v>549</v>
      </c>
      <c r="D3" s="8" t="s">
        <v>550</v>
      </c>
      <c r="E3" s="7">
        <v>4</v>
      </c>
      <c r="F3" s="7">
        <v>1</v>
      </c>
      <c r="G3" s="7" t="s">
        <v>152</v>
      </c>
      <c r="H3" s="7" t="s">
        <v>551</v>
      </c>
      <c r="I3" s="9">
        <v>42882</v>
      </c>
      <c r="J3" s="7" t="s">
        <v>52</v>
      </c>
      <c r="K3" s="6"/>
      <c r="M3" s="10" t="s">
        <v>12</v>
      </c>
      <c r="N3" s="10">
        <f>N2-N14</f>
        <v>0</v>
      </c>
    </row>
    <row r="4" spans="1:15" ht="33.75" customHeight="1">
      <c r="A4" s="11">
        <v>2</v>
      </c>
      <c r="B4" s="12" t="s">
        <v>552</v>
      </c>
      <c r="C4" s="12" t="s">
        <v>553</v>
      </c>
      <c r="D4" s="13" t="s">
        <v>554</v>
      </c>
      <c r="E4" s="12">
        <v>2</v>
      </c>
      <c r="F4" s="12">
        <v>1</v>
      </c>
      <c r="G4" s="12" t="s">
        <v>152</v>
      </c>
      <c r="H4" s="12" t="s">
        <v>551</v>
      </c>
      <c r="I4" s="14">
        <v>42882</v>
      </c>
      <c r="J4" s="12" t="s">
        <v>555</v>
      </c>
      <c r="K4" s="12" t="s">
        <v>556</v>
      </c>
      <c r="M4" t="s">
        <v>13</v>
      </c>
      <c r="N4">
        <f>SUMIFS(E:E,G:G,"CTT")</f>
        <v>13</v>
      </c>
    </row>
    <row r="5" spans="1:15" ht="33.75" customHeight="1">
      <c r="A5" s="93" t="s">
        <v>557</v>
      </c>
      <c r="B5" s="93" t="s">
        <v>558</v>
      </c>
      <c r="C5" s="12" t="s">
        <v>559</v>
      </c>
      <c r="D5" s="13" t="s">
        <v>560</v>
      </c>
      <c r="E5" s="12">
        <v>1</v>
      </c>
      <c r="F5" s="12">
        <v>1</v>
      </c>
      <c r="G5" s="12" t="s">
        <v>152</v>
      </c>
      <c r="H5" s="12" t="s">
        <v>551</v>
      </c>
      <c r="I5" s="14">
        <v>42882</v>
      </c>
      <c r="J5" s="14" t="s">
        <v>561</v>
      </c>
      <c r="K5" s="38" t="s">
        <v>562</v>
      </c>
      <c r="M5" t="s">
        <v>14</v>
      </c>
      <c r="N5">
        <f>SUMIFS(E:E,G:G,"FLU")</f>
        <v>11</v>
      </c>
    </row>
    <row r="6" spans="1:15" ht="33.75" customHeight="1">
      <c r="A6" s="93" t="s">
        <v>563</v>
      </c>
      <c r="B6" s="93" t="s">
        <v>558</v>
      </c>
      <c r="C6" s="12" t="s">
        <v>559</v>
      </c>
      <c r="D6" s="13" t="s">
        <v>560</v>
      </c>
      <c r="E6" s="7">
        <v>1</v>
      </c>
      <c r="F6" s="7">
        <v>0</v>
      </c>
      <c r="G6" s="7" t="s">
        <v>97</v>
      </c>
      <c r="H6" s="12" t="s">
        <v>551</v>
      </c>
      <c r="I6" s="14">
        <v>42882</v>
      </c>
      <c r="J6" s="7"/>
      <c r="K6" s="6"/>
      <c r="M6" t="s">
        <v>15</v>
      </c>
      <c r="N6">
        <f>SUMIFS(E:E,G:G,"JCC")</f>
        <v>4</v>
      </c>
    </row>
    <row r="7" spans="1:15" ht="33.75" customHeight="1">
      <c r="A7" s="11">
        <v>4</v>
      </c>
      <c r="B7" s="7" t="s">
        <v>47</v>
      </c>
      <c r="C7" s="12" t="s">
        <v>564</v>
      </c>
      <c r="D7" s="13" t="s">
        <v>565</v>
      </c>
      <c r="E7" s="12">
        <v>2</v>
      </c>
      <c r="F7" s="12">
        <v>1</v>
      </c>
      <c r="G7" s="12" t="s">
        <v>50</v>
      </c>
      <c r="H7" s="7" t="s">
        <v>551</v>
      </c>
      <c r="I7" s="9">
        <v>42882</v>
      </c>
      <c r="J7" s="7" t="s">
        <v>52</v>
      </c>
      <c r="K7" s="6"/>
      <c r="M7" t="s">
        <v>16</v>
      </c>
      <c r="N7">
        <f>SUMIFS(E:E,G:G,"EDI")</f>
        <v>0</v>
      </c>
    </row>
    <row r="8" spans="1:15" ht="33.75" customHeight="1">
      <c r="A8" s="7">
        <v>5</v>
      </c>
      <c r="B8" s="7" t="s">
        <v>566</v>
      </c>
      <c r="C8" s="7" t="s">
        <v>567</v>
      </c>
      <c r="D8" s="8" t="s">
        <v>568</v>
      </c>
      <c r="E8" s="7">
        <v>2</v>
      </c>
      <c r="F8" s="7">
        <v>1</v>
      </c>
      <c r="G8" s="7" t="s">
        <v>114</v>
      </c>
      <c r="H8" s="7" t="s">
        <v>551</v>
      </c>
      <c r="I8" s="9">
        <v>42882</v>
      </c>
      <c r="J8" s="7" t="s">
        <v>569</v>
      </c>
      <c r="K8" s="39" t="s">
        <v>317</v>
      </c>
      <c r="M8" t="s">
        <v>17</v>
      </c>
      <c r="N8">
        <f>SUMIFS(E:E,G:G,"par")</f>
        <v>0</v>
      </c>
    </row>
    <row r="9" spans="1:15" ht="33.75" customHeight="1">
      <c r="A9" s="11">
        <v>6</v>
      </c>
      <c r="B9" s="12" t="s">
        <v>570</v>
      </c>
      <c r="C9" s="12" t="s">
        <v>571</v>
      </c>
      <c r="D9" s="13" t="s">
        <v>572</v>
      </c>
      <c r="E9" s="12">
        <v>2</v>
      </c>
      <c r="F9" s="12">
        <v>1</v>
      </c>
      <c r="G9" s="12" t="s">
        <v>152</v>
      </c>
      <c r="H9" s="12" t="s">
        <v>551</v>
      </c>
      <c r="I9" s="14">
        <v>42882</v>
      </c>
      <c r="J9" s="14" t="s">
        <v>573</v>
      </c>
      <c r="K9" s="38" t="s">
        <v>574</v>
      </c>
      <c r="M9" t="s">
        <v>18</v>
      </c>
      <c r="N9">
        <f>SUMIFS(E:E,G:G,"phi")</f>
        <v>0</v>
      </c>
    </row>
    <row r="10" spans="1:15" ht="33.75" customHeight="1">
      <c r="A10" s="7">
        <v>7</v>
      </c>
      <c r="B10" s="12" t="s">
        <v>575</v>
      </c>
      <c r="C10" s="12">
        <v>102331</v>
      </c>
      <c r="D10" s="13" t="s">
        <v>576</v>
      </c>
      <c r="E10" s="12">
        <v>2</v>
      </c>
      <c r="F10" s="12">
        <v>1</v>
      </c>
      <c r="G10" s="12" t="s">
        <v>152</v>
      </c>
      <c r="H10" s="12" t="s">
        <v>551</v>
      </c>
      <c r="I10" s="14">
        <v>42882</v>
      </c>
      <c r="J10" s="12" t="s">
        <v>577</v>
      </c>
      <c r="K10" s="38" t="s">
        <v>578</v>
      </c>
      <c r="M10" t="s">
        <v>19</v>
      </c>
      <c r="N10">
        <f>SUMIFS(E:E,G:G,"BRK")</f>
        <v>2</v>
      </c>
    </row>
    <row r="11" spans="1:15" ht="33.75" customHeight="1">
      <c r="A11" s="11">
        <v>8</v>
      </c>
      <c r="B11" s="12" t="s">
        <v>47</v>
      </c>
      <c r="C11" s="12" t="s">
        <v>579</v>
      </c>
      <c r="D11" s="13" t="s">
        <v>580</v>
      </c>
      <c r="E11" s="12">
        <v>3</v>
      </c>
      <c r="F11" s="12">
        <v>1</v>
      </c>
      <c r="G11" s="11" t="s">
        <v>97</v>
      </c>
      <c r="H11" s="12" t="s">
        <v>551</v>
      </c>
      <c r="I11" s="14">
        <v>42882</v>
      </c>
      <c r="J11" s="12" t="s">
        <v>52</v>
      </c>
      <c r="K11" s="11"/>
      <c r="M11" s="16" t="s">
        <v>20</v>
      </c>
      <c r="N11" s="16">
        <f>SUMIFS(E:E,G:G,"SPC")</f>
        <v>0</v>
      </c>
    </row>
    <row r="12" spans="1:15" ht="33.75" customHeight="1">
      <c r="A12" s="7">
        <v>9</v>
      </c>
      <c r="B12" s="12" t="s">
        <v>47</v>
      </c>
      <c r="C12" s="12" t="s">
        <v>581</v>
      </c>
      <c r="D12" s="13" t="s">
        <v>582</v>
      </c>
      <c r="E12" s="12">
        <v>2</v>
      </c>
      <c r="F12" s="12">
        <v>2</v>
      </c>
      <c r="G12" s="11" t="s">
        <v>97</v>
      </c>
      <c r="H12" s="12" t="s">
        <v>551</v>
      </c>
      <c r="I12" s="14">
        <v>42882</v>
      </c>
      <c r="J12" s="12" t="s">
        <v>52</v>
      </c>
      <c r="K12" s="11"/>
      <c r="M12" s="17" t="s">
        <v>21</v>
      </c>
      <c r="N12" s="17">
        <f>SUMIFS(E:E,G:G,"H")</f>
        <v>0</v>
      </c>
    </row>
    <row r="13" spans="1:15" ht="33.75" customHeight="1">
      <c r="A13" s="11">
        <v>10</v>
      </c>
      <c r="B13" s="12" t="s">
        <v>47</v>
      </c>
      <c r="C13" s="12" t="s">
        <v>583</v>
      </c>
      <c r="D13" s="13" t="s">
        <v>584</v>
      </c>
      <c r="E13" s="12">
        <v>2</v>
      </c>
      <c r="F13" s="12">
        <v>1</v>
      </c>
      <c r="G13" s="12" t="s">
        <v>50</v>
      </c>
      <c r="H13" s="12" t="s">
        <v>551</v>
      </c>
      <c r="I13" s="14">
        <v>42882</v>
      </c>
      <c r="J13" s="12" t="s">
        <v>52</v>
      </c>
      <c r="K13" s="11"/>
      <c r="M13" s="17"/>
      <c r="N13" s="17"/>
    </row>
    <row r="14" spans="1:15" ht="33.75" customHeight="1">
      <c r="A14" s="6">
        <v>11</v>
      </c>
      <c r="B14" s="12" t="s">
        <v>47</v>
      </c>
      <c r="C14" s="7" t="s">
        <v>585</v>
      </c>
      <c r="D14" s="8" t="s">
        <v>586</v>
      </c>
      <c r="E14" s="7">
        <v>2</v>
      </c>
      <c r="F14" s="7">
        <v>1</v>
      </c>
      <c r="G14" s="7" t="s">
        <v>97</v>
      </c>
      <c r="H14" s="12" t="s">
        <v>551</v>
      </c>
      <c r="I14" s="14">
        <v>42882</v>
      </c>
      <c r="J14" s="12" t="s">
        <v>52</v>
      </c>
      <c r="K14" s="11"/>
      <c r="M14" s="19" t="s">
        <v>22</v>
      </c>
      <c r="N14" s="19">
        <f>SUM(M4:N12)</f>
        <v>30</v>
      </c>
    </row>
    <row r="15" spans="1:15" ht="33.75" customHeight="1">
      <c r="A15" s="11">
        <v>12</v>
      </c>
      <c r="B15" s="12" t="s">
        <v>587</v>
      </c>
      <c r="C15" s="12" t="s">
        <v>588</v>
      </c>
      <c r="D15" s="13" t="s">
        <v>589</v>
      </c>
      <c r="E15" s="12">
        <v>3</v>
      </c>
      <c r="F15" s="12">
        <v>1</v>
      </c>
      <c r="G15" s="12" t="s">
        <v>97</v>
      </c>
      <c r="H15" s="12" t="s">
        <v>551</v>
      </c>
      <c r="I15" s="14">
        <v>42882</v>
      </c>
      <c r="J15" s="12" t="s">
        <v>590</v>
      </c>
      <c r="K15" s="21" t="s">
        <v>591</v>
      </c>
    </row>
    <row r="16" spans="1:15" ht="33.75" customHeight="1">
      <c r="A16" s="7">
        <v>13</v>
      </c>
      <c r="B16" s="12" t="s">
        <v>47</v>
      </c>
      <c r="C16" s="7" t="s">
        <v>592</v>
      </c>
      <c r="D16" s="8" t="s">
        <v>593</v>
      </c>
      <c r="E16" s="7">
        <v>2</v>
      </c>
      <c r="F16" s="7">
        <v>1</v>
      </c>
      <c r="G16" s="7" t="s">
        <v>97</v>
      </c>
      <c r="H16" s="12" t="s">
        <v>551</v>
      </c>
      <c r="I16" s="14">
        <v>42882</v>
      </c>
      <c r="J16" s="12" t="s">
        <v>52</v>
      </c>
      <c r="K16" s="7"/>
      <c r="M16" s="20"/>
    </row>
    <row r="17" spans="1:13" ht="33.75" customHeight="1">
      <c r="A17" s="12"/>
      <c r="B17" s="12"/>
      <c r="C17" s="12"/>
      <c r="D17" s="13"/>
      <c r="E17" s="35">
        <f>SUM(E3:E16)</f>
        <v>30</v>
      </c>
      <c r="F17" s="35">
        <f>SUM(F3:F16)</f>
        <v>14</v>
      </c>
      <c r="G17" s="12"/>
      <c r="H17" s="12"/>
      <c r="I17" s="12"/>
      <c r="J17" s="12"/>
      <c r="K17" s="21"/>
      <c r="M17" s="20"/>
    </row>
    <row r="18" spans="1:13" ht="33.7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33.7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33.7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3.7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3.7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3.7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3.7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3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3.7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3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3.7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3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3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90" topLeftCell="A4">
      <selection activeCell="C22" sqref="C22"/>
    </customSheetView>
    <customSheetView guid="{B1F3A972-B1F1-4161-90C8-DD2B3AF80E16}" scale="90" topLeftCell="A4">
      <selection activeCell="C22" sqref="C22"/>
    </customSheetView>
    <customSheetView guid="{8CC4B7ED-BDBD-4A32-BFC7-B1BFCD76DA5B}" scale="90" topLeftCell="A4">
      <selection activeCell="C22" sqref="C22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20" zoomScale="80" zoomScaleNormal="80" zoomScalePageLayoutView="80" workbookViewId="0">
      <selection activeCell="D37" sqref="D37"/>
    </sheetView>
  </sheetViews>
  <sheetFormatPr baseColWidth="10" defaultColWidth="8.83203125" defaultRowHeight="43.5" customHeight="1" x14ac:dyDescent="0"/>
  <cols>
    <col min="1" max="1" width="14.83203125" customWidth="1"/>
    <col min="2" max="2" width="24.6640625" customWidth="1"/>
    <col min="3" max="3" width="38.5" customWidth="1"/>
    <col min="4" max="4" width="38.1640625" customWidth="1"/>
    <col min="5" max="5" width="11.5" customWidth="1"/>
    <col min="6" max="6" width="11.6640625" customWidth="1"/>
    <col min="7" max="7" width="15.1640625" customWidth="1"/>
    <col min="8" max="8" width="24.6640625" customWidth="1"/>
    <col min="9" max="9" width="16" customWidth="1"/>
    <col min="10" max="10" width="15.1640625" customWidth="1"/>
    <col min="11" max="11" width="61" customWidth="1"/>
    <col min="13" max="13" width="18.1640625" customWidth="1"/>
  </cols>
  <sheetData>
    <row r="1" spans="1:14" ht="43.5" customHeight="1" thickBot="1">
      <c r="A1" s="602" t="s">
        <v>23</v>
      </c>
      <c r="B1" s="603"/>
      <c r="C1" s="603"/>
      <c r="D1" s="603"/>
      <c r="E1" s="603"/>
      <c r="F1" s="603"/>
      <c r="G1" s="603" t="s">
        <v>36</v>
      </c>
      <c r="H1" s="603"/>
      <c r="I1" s="603"/>
      <c r="J1" s="604"/>
      <c r="K1" s="605"/>
    </row>
    <row r="2" spans="1:14" ht="43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3.5" customHeight="1">
      <c r="A3" s="179"/>
      <c r="B3" s="182" t="s">
        <v>2723</v>
      </c>
      <c r="C3" s="267"/>
      <c r="D3" s="179" t="s">
        <v>2724</v>
      </c>
      <c r="E3" s="179"/>
      <c r="F3" s="179"/>
      <c r="G3" s="179"/>
      <c r="H3" s="180"/>
      <c r="I3" s="183"/>
      <c r="J3" s="180"/>
      <c r="K3" s="198" t="s">
        <v>1366</v>
      </c>
      <c r="M3" s="10" t="s">
        <v>12</v>
      </c>
      <c r="N3" s="10">
        <f>N2-N14</f>
        <v>16</v>
      </c>
    </row>
    <row r="4" spans="1:14" ht="43.5" customHeight="1">
      <c r="A4" s="36">
        <v>1</v>
      </c>
      <c r="B4" s="70" t="s">
        <v>47</v>
      </c>
      <c r="C4" s="70" t="s">
        <v>2725</v>
      </c>
      <c r="D4" s="116" t="s">
        <v>2726</v>
      </c>
      <c r="E4" s="70">
        <v>2</v>
      </c>
      <c r="F4" s="70">
        <v>1</v>
      </c>
      <c r="G4" s="141" t="s">
        <v>50</v>
      </c>
      <c r="H4" s="70" t="s">
        <v>2441</v>
      </c>
      <c r="I4" s="117">
        <v>42882</v>
      </c>
      <c r="J4" s="36" t="s">
        <v>52</v>
      </c>
      <c r="K4" s="88" t="s">
        <v>2727</v>
      </c>
      <c r="M4" t="s">
        <v>13</v>
      </c>
      <c r="N4">
        <f>SUMIFS(E:E,G:G,"CTT")</f>
        <v>0</v>
      </c>
    </row>
    <row r="5" spans="1:14" ht="43.5" customHeight="1">
      <c r="A5" s="36">
        <v>2</v>
      </c>
      <c r="B5" s="70" t="s">
        <v>55</v>
      </c>
      <c r="C5" s="70" t="s">
        <v>2728</v>
      </c>
      <c r="D5" s="116" t="s">
        <v>2729</v>
      </c>
      <c r="E5" s="70">
        <v>2</v>
      </c>
      <c r="F5" s="70">
        <v>1</v>
      </c>
      <c r="G5" s="141" t="s">
        <v>50</v>
      </c>
      <c r="H5" s="70" t="s">
        <v>2441</v>
      </c>
      <c r="I5" s="117">
        <v>42882</v>
      </c>
      <c r="J5" s="70" t="s">
        <v>2730</v>
      </c>
      <c r="K5" s="88" t="s">
        <v>2731</v>
      </c>
      <c r="M5" t="s">
        <v>14</v>
      </c>
      <c r="N5">
        <f>SUMIFS(E:E,G:G,"FLU")</f>
        <v>0</v>
      </c>
    </row>
    <row r="6" spans="1:14" ht="43.5" customHeight="1">
      <c r="A6" s="268" t="s">
        <v>557</v>
      </c>
      <c r="B6" s="268" t="s">
        <v>262</v>
      </c>
      <c r="C6" s="235" t="s">
        <v>2732</v>
      </c>
      <c r="D6" s="167" t="s">
        <v>2733</v>
      </c>
      <c r="E6" s="70">
        <v>2</v>
      </c>
      <c r="F6" s="70">
        <v>1</v>
      </c>
      <c r="G6" s="70" t="s">
        <v>50</v>
      </c>
      <c r="H6" s="70" t="s">
        <v>2441</v>
      </c>
      <c r="I6" s="117">
        <v>42882</v>
      </c>
      <c r="J6" s="70" t="s">
        <v>2734</v>
      </c>
      <c r="K6" s="88" t="s">
        <v>2731</v>
      </c>
      <c r="M6" t="s">
        <v>15</v>
      </c>
      <c r="N6">
        <f>SUMIFS(E:E,G:G,"JCC")</f>
        <v>39</v>
      </c>
    </row>
    <row r="7" spans="1:14" ht="43.5" customHeight="1">
      <c r="A7" s="268" t="s">
        <v>563</v>
      </c>
      <c r="B7" s="268" t="s">
        <v>655</v>
      </c>
      <c r="C7" s="36" t="s">
        <v>2735</v>
      </c>
      <c r="D7" s="113" t="s">
        <v>2736</v>
      </c>
      <c r="E7" s="36">
        <v>1</v>
      </c>
      <c r="F7" s="36">
        <v>1</v>
      </c>
      <c r="G7" s="36" t="s">
        <v>50</v>
      </c>
      <c r="H7" s="186" t="s">
        <v>2737</v>
      </c>
      <c r="I7" s="117">
        <v>42882</v>
      </c>
      <c r="J7" s="36" t="s">
        <v>2738</v>
      </c>
      <c r="K7" s="36" t="s">
        <v>2739</v>
      </c>
      <c r="M7" t="s">
        <v>16</v>
      </c>
      <c r="N7">
        <f>SUMIFS(E:E,G:G,"EDI")</f>
        <v>0</v>
      </c>
    </row>
    <row r="8" spans="1:14" ht="43.5" customHeight="1">
      <c r="A8" s="33">
        <v>4</v>
      </c>
      <c r="B8" s="12" t="s">
        <v>47</v>
      </c>
      <c r="C8" s="12" t="s">
        <v>2740</v>
      </c>
      <c r="D8" s="13" t="s">
        <v>2741</v>
      </c>
      <c r="E8" s="33">
        <v>2</v>
      </c>
      <c r="F8" s="12">
        <v>1</v>
      </c>
      <c r="G8" s="12" t="s">
        <v>50</v>
      </c>
      <c r="H8" s="269" t="s">
        <v>2742</v>
      </c>
      <c r="I8" s="14">
        <v>42882</v>
      </c>
      <c r="J8" s="12" t="s">
        <v>52</v>
      </c>
      <c r="K8" s="33"/>
      <c r="M8" t="s">
        <v>17</v>
      </c>
      <c r="N8">
        <f>SUMIFS(E:E,G:G,"par")</f>
        <v>0</v>
      </c>
    </row>
    <row r="9" spans="1:14" ht="43.5" customHeight="1">
      <c r="A9" s="32">
        <v>5</v>
      </c>
      <c r="B9" s="33" t="s">
        <v>47</v>
      </c>
      <c r="C9" s="32" t="s">
        <v>2743</v>
      </c>
      <c r="D9" s="59" t="s">
        <v>2744</v>
      </c>
      <c r="E9" s="32">
        <v>2</v>
      </c>
      <c r="F9" s="32">
        <v>1</v>
      </c>
      <c r="G9" s="32" t="s">
        <v>50</v>
      </c>
      <c r="H9" s="269" t="s">
        <v>2742</v>
      </c>
      <c r="I9" s="56">
        <v>42882</v>
      </c>
      <c r="J9" s="12" t="s">
        <v>52</v>
      </c>
      <c r="K9" s="32"/>
      <c r="M9" t="s">
        <v>18</v>
      </c>
      <c r="N9">
        <f>SUMIFS(E:E,G:G,"phi")</f>
        <v>0</v>
      </c>
    </row>
    <row r="10" spans="1:14" ht="43.5" customHeight="1">
      <c r="A10" s="33">
        <v>6</v>
      </c>
      <c r="B10" s="33" t="s">
        <v>55</v>
      </c>
      <c r="C10" s="32" t="s">
        <v>2745</v>
      </c>
      <c r="D10" s="55" t="s">
        <v>2746</v>
      </c>
      <c r="E10" s="32">
        <v>6</v>
      </c>
      <c r="F10" s="32">
        <v>2</v>
      </c>
      <c r="G10" s="32" t="s">
        <v>50</v>
      </c>
      <c r="H10" s="269" t="s">
        <v>2742</v>
      </c>
      <c r="I10" s="56">
        <v>42882</v>
      </c>
      <c r="J10" s="12" t="s">
        <v>2747</v>
      </c>
      <c r="K10" s="32"/>
      <c r="M10" t="s">
        <v>19</v>
      </c>
      <c r="N10">
        <f>SUMIFS(E:E,G:G,"BRK")</f>
        <v>0</v>
      </c>
    </row>
    <row r="11" spans="1:14" ht="43.5" customHeight="1">
      <c r="A11" s="32">
        <v>7</v>
      </c>
      <c r="B11" s="33" t="s">
        <v>55</v>
      </c>
      <c r="C11" s="32" t="s">
        <v>2748</v>
      </c>
      <c r="D11" s="55" t="s">
        <v>2749</v>
      </c>
      <c r="E11" s="32">
        <v>2</v>
      </c>
      <c r="F11" s="32">
        <v>1</v>
      </c>
      <c r="G11" s="32" t="s">
        <v>50</v>
      </c>
      <c r="H11" s="269" t="s">
        <v>2742</v>
      </c>
      <c r="I11" s="56">
        <v>42882</v>
      </c>
      <c r="J11" s="12" t="s">
        <v>2750</v>
      </c>
      <c r="K11" s="32"/>
      <c r="M11" s="16" t="s">
        <v>20</v>
      </c>
      <c r="N11" s="16">
        <f>SUMIFS(E:E,G:G,"SPC")</f>
        <v>0</v>
      </c>
    </row>
    <row r="12" spans="1:14" ht="43.5" customHeight="1">
      <c r="A12" s="33">
        <v>8</v>
      </c>
      <c r="B12" s="33" t="s">
        <v>47</v>
      </c>
      <c r="C12" s="32" t="s">
        <v>2751</v>
      </c>
      <c r="D12" s="59" t="s">
        <v>2752</v>
      </c>
      <c r="E12" s="32">
        <v>3</v>
      </c>
      <c r="F12" s="32">
        <v>1</v>
      </c>
      <c r="G12" s="32" t="s">
        <v>50</v>
      </c>
      <c r="H12" s="269" t="s">
        <v>2742</v>
      </c>
      <c r="I12" s="56">
        <v>42882</v>
      </c>
      <c r="J12" s="7" t="s">
        <v>52</v>
      </c>
      <c r="K12" s="32"/>
      <c r="M12" s="17" t="s">
        <v>21</v>
      </c>
      <c r="N12" s="17">
        <f>SUMIFS(E:E,G:G,"H")</f>
        <v>0</v>
      </c>
    </row>
    <row r="13" spans="1:14" ht="43.5" customHeight="1">
      <c r="A13" s="32">
        <v>9</v>
      </c>
      <c r="B13" s="33" t="s">
        <v>47</v>
      </c>
      <c r="C13" s="32" t="s">
        <v>2753</v>
      </c>
      <c r="D13" s="59" t="s">
        <v>2754</v>
      </c>
      <c r="E13" s="32">
        <v>2</v>
      </c>
      <c r="F13" s="32">
        <v>1</v>
      </c>
      <c r="G13" s="32" t="s">
        <v>50</v>
      </c>
      <c r="H13" s="269" t="s">
        <v>2742</v>
      </c>
      <c r="I13" s="56">
        <v>42882</v>
      </c>
      <c r="J13" s="7" t="s">
        <v>52</v>
      </c>
      <c r="K13" s="32"/>
      <c r="M13" s="17"/>
      <c r="N13" s="17"/>
    </row>
    <row r="14" spans="1:14" ht="43.5" customHeight="1">
      <c r="A14" s="33">
        <v>10</v>
      </c>
      <c r="B14" s="33" t="s">
        <v>47</v>
      </c>
      <c r="C14" s="33" t="s">
        <v>2755</v>
      </c>
      <c r="D14" s="55" t="s">
        <v>2756</v>
      </c>
      <c r="E14" s="33">
        <v>1</v>
      </c>
      <c r="F14" s="33">
        <v>1</v>
      </c>
      <c r="G14" s="33" t="s">
        <v>50</v>
      </c>
      <c r="H14" s="269" t="s">
        <v>2742</v>
      </c>
      <c r="I14" s="56">
        <v>42882</v>
      </c>
      <c r="J14" s="7" t="s">
        <v>52</v>
      </c>
      <c r="K14" s="33"/>
      <c r="M14" s="19" t="s">
        <v>22</v>
      </c>
      <c r="N14" s="19">
        <f>SUM(M4:N12)</f>
        <v>39</v>
      </c>
    </row>
    <row r="15" spans="1:14" ht="43.5" customHeight="1">
      <c r="A15" s="32">
        <v>11</v>
      </c>
      <c r="B15" s="33" t="s">
        <v>47</v>
      </c>
      <c r="C15" s="32" t="s">
        <v>2757</v>
      </c>
      <c r="D15" s="55" t="s">
        <v>2758</v>
      </c>
      <c r="E15" s="32">
        <v>2</v>
      </c>
      <c r="F15" s="32">
        <v>1</v>
      </c>
      <c r="G15" s="32" t="s">
        <v>50</v>
      </c>
      <c r="H15" s="269" t="s">
        <v>2742</v>
      </c>
      <c r="I15" s="56">
        <v>42882</v>
      </c>
      <c r="J15" s="12" t="s">
        <v>52</v>
      </c>
      <c r="K15" s="32"/>
    </row>
    <row r="16" spans="1:14" ht="43.5" customHeight="1">
      <c r="A16" s="33">
        <v>12</v>
      </c>
      <c r="B16" s="33" t="s">
        <v>47</v>
      </c>
      <c r="C16" s="32" t="s">
        <v>2759</v>
      </c>
      <c r="D16" s="59" t="s">
        <v>2760</v>
      </c>
      <c r="E16" s="32">
        <v>3</v>
      </c>
      <c r="F16" s="32">
        <v>1</v>
      </c>
      <c r="G16" s="32" t="s">
        <v>50</v>
      </c>
      <c r="H16" s="269" t="s">
        <v>2742</v>
      </c>
      <c r="I16" s="56">
        <v>42882</v>
      </c>
      <c r="J16" s="7" t="s">
        <v>52</v>
      </c>
      <c r="K16" s="32"/>
      <c r="M16" s="20"/>
    </row>
    <row r="17" spans="1:13" ht="43.5" customHeight="1">
      <c r="A17" s="32">
        <v>13</v>
      </c>
      <c r="B17" s="33" t="s">
        <v>655</v>
      </c>
      <c r="C17" s="32" t="s">
        <v>2761</v>
      </c>
      <c r="D17" s="106" t="s">
        <v>2762</v>
      </c>
      <c r="E17" s="32">
        <v>2</v>
      </c>
      <c r="F17" s="32">
        <v>1</v>
      </c>
      <c r="G17" s="32" t="s">
        <v>50</v>
      </c>
      <c r="H17" s="269" t="s">
        <v>2742</v>
      </c>
      <c r="I17" s="56">
        <v>42882</v>
      </c>
      <c r="J17" s="7" t="s">
        <v>2763</v>
      </c>
      <c r="K17" s="32"/>
      <c r="M17" s="20"/>
    </row>
    <row r="18" spans="1:13" ht="43.5" customHeight="1">
      <c r="A18" s="33">
        <v>14</v>
      </c>
      <c r="B18" s="33" t="s">
        <v>47</v>
      </c>
      <c r="C18" s="12" t="s">
        <v>2764</v>
      </c>
      <c r="D18" s="13" t="s">
        <v>2765</v>
      </c>
      <c r="E18" s="12">
        <v>1</v>
      </c>
      <c r="F18" s="12">
        <v>1</v>
      </c>
      <c r="G18" s="12" t="s">
        <v>50</v>
      </c>
      <c r="H18" s="269" t="s">
        <v>2742</v>
      </c>
      <c r="I18" s="14">
        <v>42882</v>
      </c>
      <c r="J18" s="12" t="s">
        <v>52</v>
      </c>
      <c r="K18" s="33"/>
      <c r="M18" s="20"/>
    </row>
    <row r="19" spans="1:13" ht="43.5" customHeight="1">
      <c r="A19" s="32">
        <v>15</v>
      </c>
      <c r="B19" s="33" t="s">
        <v>47</v>
      </c>
      <c r="C19" s="32" t="s">
        <v>2766</v>
      </c>
      <c r="D19" s="55" t="s">
        <v>2767</v>
      </c>
      <c r="E19" s="32">
        <v>2</v>
      </c>
      <c r="F19" s="32">
        <v>1</v>
      </c>
      <c r="G19" s="32" t="s">
        <v>50</v>
      </c>
      <c r="H19" s="269" t="s">
        <v>2742</v>
      </c>
      <c r="I19" s="56">
        <v>42882</v>
      </c>
      <c r="J19" s="33" t="s">
        <v>52</v>
      </c>
      <c r="K19" s="32"/>
      <c r="M19" s="20"/>
    </row>
    <row r="20" spans="1:13" ht="43.5" customHeight="1">
      <c r="A20" s="33">
        <v>16</v>
      </c>
      <c r="B20" s="33" t="s">
        <v>47</v>
      </c>
      <c r="C20" s="32" t="s">
        <v>2768</v>
      </c>
      <c r="D20" s="55" t="s">
        <v>2769</v>
      </c>
      <c r="E20" s="32">
        <v>2</v>
      </c>
      <c r="F20" s="32">
        <v>1</v>
      </c>
      <c r="G20" s="32" t="s">
        <v>50</v>
      </c>
      <c r="H20" s="270" t="s">
        <v>2742</v>
      </c>
      <c r="I20" s="56">
        <v>42882</v>
      </c>
      <c r="J20" s="33" t="s">
        <v>52</v>
      </c>
      <c r="K20" s="32"/>
      <c r="M20" s="20"/>
    </row>
    <row r="21" spans="1:13" ht="43.5" customHeight="1">
      <c r="A21" s="32">
        <v>17</v>
      </c>
      <c r="B21" s="33" t="s">
        <v>47</v>
      </c>
      <c r="C21" s="32" t="s">
        <v>2770</v>
      </c>
      <c r="D21" s="55" t="s">
        <v>2771</v>
      </c>
      <c r="E21" s="32">
        <v>2</v>
      </c>
      <c r="F21" s="32">
        <v>1</v>
      </c>
      <c r="G21" s="32" t="s">
        <v>50</v>
      </c>
      <c r="H21" s="269" t="s">
        <v>2742</v>
      </c>
      <c r="I21" s="56">
        <v>42882</v>
      </c>
      <c r="J21" s="33" t="s">
        <v>52</v>
      </c>
      <c r="K21" s="32"/>
      <c r="M21" s="20"/>
    </row>
    <row r="22" spans="1:13" ht="43.5" customHeight="1">
      <c r="A22" s="32"/>
      <c r="B22" s="33"/>
      <c r="C22" s="32"/>
      <c r="D22" s="55"/>
      <c r="E22" s="32"/>
      <c r="F22" s="32"/>
      <c r="G22" s="32"/>
      <c r="H22" s="33"/>
      <c r="I22" s="56"/>
      <c r="J22" s="33"/>
      <c r="K22" s="32"/>
      <c r="M22" s="20"/>
    </row>
    <row r="23" spans="1:13" ht="43.5" customHeight="1">
      <c r="A23" s="32"/>
      <c r="B23" s="33"/>
      <c r="C23" s="32"/>
      <c r="D23" s="55"/>
      <c r="E23" s="32"/>
      <c r="F23" s="32"/>
      <c r="G23" s="32"/>
      <c r="H23" s="33"/>
      <c r="I23" s="56"/>
      <c r="J23" s="33"/>
      <c r="K23" s="32"/>
      <c r="M23" s="20"/>
    </row>
    <row r="24" spans="1:13" ht="43.5" customHeight="1">
      <c r="A24" s="32"/>
      <c r="B24" s="33"/>
      <c r="C24" s="32"/>
      <c r="D24" s="55"/>
      <c r="E24" s="32"/>
      <c r="F24" s="32"/>
      <c r="G24" s="32"/>
      <c r="H24" s="33"/>
      <c r="I24" s="56"/>
      <c r="J24" s="33"/>
      <c r="K24" s="32"/>
      <c r="M24" s="20"/>
    </row>
    <row r="25" spans="1:13" ht="43.5" customHeight="1">
      <c r="A25" s="32"/>
      <c r="B25" s="33"/>
      <c r="C25" s="32"/>
      <c r="D25" s="55"/>
      <c r="E25" s="32"/>
      <c r="F25" s="32"/>
      <c r="G25" s="32"/>
      <c r="H25" s="33"/>
      <c r="I25" s="56"/>
      <c r="J25" s="33"/>
      <c r="K25" s="32"/>
      <c r="M25" s="20"/>
    </row>
    <row r="26" spans="1:13" ht="43.5" customHeight="1">
      <c r="A26" s="32"/>
      <c r="B26" s="33"/>
      <c r="C26" s="32"/>
      <c r="D26" s="55"/>
      <c r="E26" s="32"/>
      <c r="F26" s="32"/>
      <c r="G26" s="32"/>
      <c r="H26" s="33"/>
      <c r="I26" s="56"/>
      <c r="J26" s="33"/>
      <c r="K26" s="32"/>
      <c r="M26" s="20"/>
    </row>
    <row r="27" spans="1:13" ht="43.5" customHeight="1">
      <c r="A27" s="32"/>
      <c r="B27" s="33"/>
      <c r="C27" s="32"/>
      <c r="D27" s="55"/>
      <c r="E27" s="32"/>
      <c r="F27" s="32"/>
      <c r="G27" s="32"/>
      <c r="H27" s="33"/>
      <c r="I27" s="56"/>
      <c r="J27" s="33"/>
      <c r="K27" s="32"/>
      <c r="M27" s="20"/>
    </row>
    <row r="28" spans="1:13" ht="43.5" customHeight="1">
      <c r="A28" s="32"/>
      <c r="B28" s="33"/>
      <c r="C28" s="32"/>
      <c r="D28" s="55"/>
      <c r="E28" s="43">
        <f>SUM(E4:E27)</f>
        <v>39</v>
      </c>
      <c r="F28" s="43">
        <f>SUM(F4:F27)</f>
        <v>19</v>
      </c>
      <c r="G28" s="32"/>
      <c r="H28" s="33"/>
      <c r="I28" s="56"/>
      <c r="J28" s="33"/>
      <c r="K28" s="32"/>
      <c r="M28" s="20"/>
    </row>
    <row r="29" spans="1:13" ht="43.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3.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  <row r="31" spans="1:13" ht="43.5" customHeight="1">
      <c r="A31" s="11"/>
      <c r="B31" s="12"/>
      <c r="C31" s="12"/>
      <c r="D31" s="13"/>
      <c r="E31" s="12"/>
      <c r="F31" s="12"/>
      <c r="G31" s="11"/>
      <c r="H31" s="12"/>
      <c r="I31" s="12"/>
      <c r="J31" s="12"/>
      <c r="K31" s="11"/>
    </row>
  </sheetData>
  <customSheetViews>
    <customSheetView guid="{23EF6D9B-A14E-2740-8D04-8096A56BF976}" scale="80" topLeftCell="A20">
      <selection activeCell="D37" sqref="D37"/>
    </customSheetView>
    <customSheetView guid="{B1F3A972-B1F1-4161-90C8-DD2B3AF80E16}" scale="80" topLeftCell="A20">
      <selection activeCell="D37" sqref="D37"/>
    </customSheetView>
    <customSheetView guid="{8CC4B7ED-BDBD-4A32-BFC7-B1BFCD76DA5B}" scale="80" topLeftCell="A20">
      <selection activeCell="D37" sqref="D37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0" zoomScale="80" zoomScaleNormal="80" zoomScalePageLayoutView="80" workbookViewId="0">
      <selection activeCell="D19" sqref="D19"/>
    </sheetView>
  </sheetViews>
  <sheetFormatPr baseColWidth="10" defaultColWidth="8.83203125" defaultRowHeight="40.5" customHeight="1" x14ac:dyDescent="0"/>
  <cols>
    <col min="1" max="1" width="12.33203125" customWidth="1"/>
    <col min="2" max="2" width="24.6640625" customWidth="1"/>
    <col min="3" max="3" width="39.1640625" customWidth="1"/>
    <col min="4" max="4" width="41.33203125" customWidth="1"/>
    <col min="5" max="5" width="11.5" customWidth="1"/>
    <col min="6" max="6" width="11.6640625" customWidth="1"/>
    <col min="7" max="7" width="15.1640625" customWidth="1"/>
    <col min="8" max="8" width="26.83203125" customWidth="1"/>
    <col min="9" max="9" width="16" customWidth="1"/>
    <col min="10" max="10" width="15.1640625" customWidth="1"/>
    <col min="11" max="11" width="54.83203125" customWidth="1"/>
    <col min="13" max="13" width="18.1640625" customWidth="1"/>
  </cols>
  <sheetData>
    <row r="1" spans="1:14" ht="40.5" customHeight="1" thickBot="1">
      <c r="A1" s="602" t="s">
        <v>23</v>
      </c>
      <c r="B1" s="603"/>
      <c r="C1" s="603"/>
      <c r="D1" s="603"/>
      <c r="E1" s="603"/>
      <c r="F1" s="603"/>
      <c r="G1" s="603" t="s">
        <v>36</v>
      </c>
      <c r="H1" s="603"/>
      <c r="I1" s="603"/>
      <c r="J1" s="604"/>
      <c r="K1" s="605"/>
    </row>
    <row r="2" spans="1:14" ht="40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0.5" customHeight="1">
      <c r="A3" s="179"/>
      <c r="B3" s="182" t="s">
        <v>2772</v>
      </c>
      <c r="C3" s="267"/>
      <c r="D3" s="179" t="s">
        <v>2724</v>
      </c>
      <c r="E3" s="179"/>
      <c r="F3" s="179"/>
      <c r="G3" s="179"/>
      <c r="H3" s="180"/>
      <c r="I3" s="183"/>
      <c r="J3" s="180"/>
      <c r="K3" s="179" t="s">
        <v>2773</v>
      </c>
      <c r="M3" s="10" t="s">
        <v>12</v>
      </c>
      <c r="N3" s="10">
        <f>N2-N14</f>
        <v>21</v>
      </c>
    </row>
    <row r="4" spans="1:14" ht="40.5" customHeight="1">
      <c r="A4" s="36">
        <v>1</v>
      </c>
      <c r="B4" s="70" t="s">
        <v>55</v>
      </c>
      <c r="C4" s="70" t="s">
        <v>2774</v>
      </c>
      <c r="D4" s="116" t="s">
        <v>2775</v>
      </c>
      <c r="E4" s="70">
        <v>4</v>
      </c>
      <c r="F4" s="70">
        <v>1</v>
      </c>
      <c r="G4" s="141" t="s">
        <v>85</v>
      </c>
      <c r="H4" s="70" t="s">
        <v>2441</v>
      </c>
      <c r="I4" s="117">
        <v>42882</v>
      </c>
      <c r="J4" s="70" t="s">
        <v>2776</v>
      </c>
      <c r="K4" s="141" t="s">
        <v>2777</v>
      </c>
      <c r="M4" t="s">
        <v>13</v>
      </c>
      <c r="N4">
        <f>SUMIFS(E:E,G:G,"CTT")</f>
        <v>12</v>
      </c>
    </row>
    <row r="5" spans="1:14" ht="40.5" customHeight="1">
      <c r="A5" s="36">
        <v>2</v>
      </c>
      <c r="B5" s="70" t="s">
        <v>47</v>
      </c>
      <c r="C5" s="70" t="s">
        <v>2778</v>
      </c>
      <c r="D5" s="116" t="s">
        <v>2779</v>
      </c>
      <c r="E5" s="70">
        <v>3</v>
      </c>
      <c r="F5" s="70">
        <v>1</v>
      </c>
      <c r="G5" s="141" t="s">
        <v>85</v>
      </c>
      <c r="H5" s="70" t="s">
        <v>2441</v>
      </c>
      <c r="I5" s="117">
        <v>42882</v>
      </c>
      <c r="J5" s="70" t="s">
        <v>52</v>
      </c>
      <c r="K5" s="88" t="s">
        <v>2731</v>
      </c>
      <c r="M5" t="s">
        <v>14</v>
      </c>
      <c r="N5">
        <f>SUMIFS(E:E,G:G,"FLU")</f>
        <v>0</v>
      </c>
    </row>
    <row r="6" spans="1:14" ht="40.5" customHeight="1">
      <c r="A6" s="36">
        <v>3</v>
      </c>
      <c r="B6" s="33" t="s">
        <v>47</v>
      </c>
      <c r="C6" s="33" t="s">
        <v>2780</v>
      </c>
      <c r="D6" s="216" t="s">
        <v>2781</v>
      </c>
      <c r="E6" s="33">
        <v>2</v>
      </c>
      <c r="F6" s="33">
        <v>1</v>
      </c>
      <c r="G6" s="33" t="s">
        <v>97</v>
      </c>
      <c r="H6" s="269" t="s">
        <v>2742</v>
      </c>
      <c r="I6" s="56">
        <v>42882</v>
      </c>
      <c r="J6" s="12" t="s">
        <v>52</v>
      </c>
      <c r="K6" s="32"/>
      <c r="M6" t="s">
        <v>15</v>
      </c>
      <c r="N6">
        <f>SUMIFS(E:E,G:G,"JCC")</f>
        <v>0</v>
      </c>
    </row>
    <row r="7" spans="1:14" ht="40.5" customHeight="1">
      <c r="A7" s="36">
        <v>4</v>
      </c>
      <c r="B7" s="33" t="s">
        <v>47</v>
      </c>
      <c r="C7" s="32" t="s">
        <v>2782</v>
      </c>
      <c r="D7" s="59" t="s">
        <v>2783</v>
      </c>
      <c r="E7" s="32">
        <v>2</v>
      </c>
      <c r="F7" s="32">
        <v>1</v>
      </c>
      <c r="G7" s="32" t="s">
        <v>97</v>
      </c>
      <c r="H7" s="269" t="s">
        <v>2742</v>
      </c>
      <c r="I7" s="56">
        <v>42882</v>
      </c>
      <c r="J7" s="32" t="s">
        <v>52</v>
      </c>
      <c r="K7" s="32"/>
      <c r="M7" t="s">
        <v>16</v>
      </c>
      <c r="N7">
        <f>SUMIFS(E:E,G:G,"EDI")</f>
        <v>22</v>
      </c>
    </row>
    <row r="8" spans="1:14" ht="40.5" customHeight="1">
      <c r="A8" s="36">
        <v>5</v>
      </c>
      <c r="B8" s="33" t="s">
        <v>2784</v>
      </c>
      <c r="C8" s="32" t="s">
        <v>2785</v>
      </c>
      <c r="D8" s="59" t="s">
        <v>2786</v>
      </c>
      <c r="E8" s="32">
        <v>1</v>
      </c>
      <c r="F8" s="32">
        <v>1</v>
      </c>
      <c r="G8" s="32" t="s">
        <v>97</v>
      </c>
      <c r="H8" s="269" t="s">
        <v>2742</v>
      </c>
      <c r="I8" s="56">
        <v>42882</v>
      </c>
      <c r="J8" s="7" t="s">
        <v>2787</v>
      </c>
      <c r="K8" s="32"/>
      <c r="M8" t="s">
        <v>17</v>
      </c>
      <c r="N8">
        <f>SUMIFS(E:E,G:G,"par")</f>
        <v>0</v>
      </c>
    </row>
    <row r="9" spans="1:14" ht="40.5" customHeight="1">
      <c r="A9" s="36">
        <v>6</v>
      </c>
      <c r="B9" s="33" t="s">
        <v>47</v>
      </c>
      <c r="C9" s="32" t="s">
        <v>2788</v>
      </c>
      <c r="D9" s="271" t="s">
        <v>2789</v>
      </c>
      <c r="E9" s="32">
        <v>1</v>
      </c>
      <c r="F9" s="32">
        <v>1</v>
      </c>
      <c r="G9" s="32" t="s">
        <v>97</v>
      </c>
      <c r="H9" s="269" t="s">
        <v>2742</v>
      </c>
      <c r="I9" s="56">
        <v>42882</v>
      </c>
      <c r="J9" s="12" t="s">
        <v>52</v>
      </c>
      <c r="K9" s="32"/>
      <c r="M9" t="s">
        <v>18</v>
      </c>
      <c r="N9">
        <f>SUMIFS(E:E,G:G,"phi")</f>
        <v>0</v>
      </c>
    </row>
    <row r="10" spans="1:14" ht="40.5" customHeight="1">
      <c r="A10" s="36">
        <v>7</v>
      </c>
      <c r="B10" s="33" t="s">
        <v>55</v>
      </c>
      <c r="C10" s="32" t="s">
        <v>2790</v>
      </c>
      <c r="D10" s="106" t="s">
        <v>2791</v>
      </c>
      <c r="E10" s="32">
        <v>2</v>
      </c>
      <c r="F10" s="32">
        <v>1</v>
      </c>
      <c r="G10" s="32" t="s">
        <v>97</v>
      </c>
      <c r="H10" s="269" t="s">
        <v>2742</v>
      </c>
      <c r="I10" s="56">
        <v>42882</v>
      </c>
      <c r="J10" s="7" t="s">
        <v>2792</v>
      </c>
      <c r="K10" s="32"/>
      <c r="M10" t="s">
        <v>19</v>
      </c>
      <c r="N10">
        <f>SUMIFS(E:E,G:G,"BRK")</f>
        <v>0</v>
      </c>
    </row>
    <row r="11" spans="1:14" ht="40.5" customHeight="1">
      <c r="A11" s="36">
        <v>8</v>
      </c>
      <c r="B11" s="33" t="s">
        <v>55</v>
      </c>
      <c r="C11" s="32" t="s">
        <v>2793</v>
      </c>
      <c r="D11" s="55" t="s">
        <v>2794</v>
      </c>
      <c r="E11" s="32">
        <v>3</v>
      </c>
      <c r="F11" s="32">
        <v>1</v>
      </c>
      <c r="G11" s="32" t="s">
        <v>97</v>
      </c>
      <c r="H11" s="269" t="s">
        <v>2742</v>
      </c>
      <c r="I11" s="14">
        <v>42882</v>
      </c>
      <c r="J11" s="33" t="s">
        <v>2795</v>
      </c>
      <c r="K11" s="32"/>
      <c r="M11" s="16" t="s">
        <v>20</v>
      </c>
      <c r="N11" s="16">
        <f>SUMIFS(E:E,G:G,"SPC")</f>
        <v>0</v>
      </c>
    </row>
    <row r="12" spans="1:14" ht="40.5" customHeight="1">
      <c r="A12" s="36">
        <v>9</v>
      </c>
      <c r="B12" s="33" t="s">
        <v>262</v>
      </c>
      <c r="C12" s="32" t="s">
        <v>2796</v>
      </c>
      <c r="D12" s="55" t="s">
        <v>2797</v>
      </c>
      <c r="E12" s="32">
        <v>1</v>
      </c>
      <c r="F12" s="32">
        <v>1</v>
      </c>
      <c r="G12" s="32" t="s">
        <v>97</v>
      </c>
      <c r="H12" s="269" t="s">
        <v>2742</v>
      </c>
      <c r="I12" s="56">
        <v>42882</v>
      </c>
      <c r="J12" s="33" t="s">
        <v>2798</v>
      </c>
      <c r="K12" s="32"/>
      <c r="M12" s="17" t="s">
        <v>21</v>
      </c>
      <c r="N12" s="17">
        <f>SUMIFS(E:E,G:G,"H")</f>
        <v>0</v>
      </c>
    </row>
    <row r="13" spans="1:14" ht="40.5" customHeight="1">
      <c r="A13" s="36">
        <v>10</v>
      </c>
      <c r="B13" s="33" t="s">
        <v>2799</v>
      </c>
      <c r="C13" s="33" t="s">
        <v>2800</v>
      </c>
      <c r="D13" s="216" t="s">
        <v>2801</v>
      </c>
      <c r="E13" s="33">
        <v>3</v>
      </c>
      <c r="F13" s="33">
        <v>1</v>
      </c>
      <c r="G13" s="33" t="s">
        <v>85</v>
      </c>
      <c r="H13" s="269" t="s">
        <v>2742</v>
      </c>
      <c r="I13" s="56">
        <v>42882</v>
      </c>
      <c r="J13" s="12" t="s">
        <v>2802</v>
      </c>
      <c r="K13" s="32"/>
      <c r="M13" s="17"/>
      <c r="N13" s="17"/>
    </row>
    <row r="14" spans="1:14" ht="40.5" customHeight="1">
      <c r="A14" s="36">
        <v>11</v>
      </c>
      <c r="B14" s="33" t="s">
        <v>131</v>
      </c>
      <c r="C14" s="32" t="s">
        <v>2803</v>
      </c>
      <c r="D14" s="55" t="s">
        <v>2804</v>
      </c>
      <c r="E14" s="32">
        <v>3</v>
      </c>
      <c r="F14" s="32">
        <v>1</v>
      </c>
      <c r="G14" s="32" t="s">
        <v>85</v>
      </c>
      <c r="H14" s="269" t="s">
        <v>2742</v>
      </c>
      <c r="I14" s="14">
        <v>42882</v>
      </c>
      <c r="J14" s="33" t="s">
        <v>2805</v>
      </c>
      <c r="K14" s="32"/>
      <c r="M14" s="19" t="s">
        <v>22</v>
      </c>
      <c r="N14" s="19">
        <f>SUM(M4:N12)</f>
        <v>34</v>
      </c>
    </row>
    <row r="15" spans="1:14" ht="40.5" customHeight="1">
      <c r="A15" s="36">
        <v>12</v>
      </c>
      <c r="B15" s="33" t="s">
        <v>47</v>
      </c>
      <c r="C15" s="32" t="s">
        <v>2806</v>
      </c>
      <c r="D15" s="55" t="s">
        <v>2807</v>
      </c>
      <c r="E15" s="32">
        <v>2</v>
      </c>
      <c r="F15" s="32">
        <v>1</v>
      </c>
      <c r="G15" s="32" t="s">
        <v>85</v>
      </c>
      <c r="H15" s="269" t="s">
        <v>2742</v>
      </c>
      <c r="I15" s="56">
        <v>42882</v>
      </c>
      <c r="J15" s="12" t="s">
        <v>52</v>
      </c>
      <c r="K15" s="65" t="s">
        <v>2808</v>
      </c>
    </row>
    <row r="16" spans="1:14" ht="40.5" customHeight="1">
      <c r="A16" s="36">
        <v>13</v>
      </c>
      <c r="B16" s="33" t="s">
        <v>55</v>
      </c>
      <c r="C16" s="12" t="s">
        <v>2809</v>
      </c>
      <c r="D16" s="13" t="s">
        <v>2810</v>
      </c>
      <c r="E16" s="12">
        <v>2</v>
      </c>
      <c r="F16" s="12">
        <v>1</v>
      </c>
      <c r="G16" s="12" t="s">
        <v>85</v>
      </c>
      <c r="H16" s="269" t="s">
        <v>2742</v>
      </c>
      <c r="I16" s="56">
        <v>42882</v>
      </c>
      <c r="J16" s="7" t="s">
        <v>2811</v>
      </c>
      <c r="K16" s="71" t="s">
        <v>2808</v>
      </c>
      <c r="M16" s="20"/>
    </row>
    <row r="17" spans="1:13" ht="40.5" customHeight="1">
      <c r="A17" s="36">
        <v>14</v>
      </c>
      <c r="B17" s="33" t="s">
        <v>131</v>
      </c>
      <c r="C17" s="32" t="s">
        <v>2812</v>
      </c>
      <c r="D17" s="55" t="s">
        <v>2813</v>
      </c>
      <c r="E17" s="12">
        <v>2</v>
      </c>
      <c r="F17" s="12">
        <v>1</v>
      </c>
      <c r="G17" s="12" t="s">
        <v>85</v>
      </c>
      <c r="H17" s="269" t="s">
        <v>2742</v>
      </c>
      <c r="I17" s="56">
        <v>42882</v>
      </c>
      <c r="J17" s="33" t="s">
        <v>2814</v>
      </c>
      <c r="K17" s="32"/>
      <c r="M17" s="20"/>
    </row>
    <row r="18" spans="1:13" ht="40.5" customHeight="1">
      <c r="A18" s="36">
        <v>15</v>
      </c>
      <c r="B18" s="33" t="s">
        <v>47</v>
      </c>
      <c r="C18" s="32" t="s">
        <v>2815</v>
      </c>
      <c r="D18" s="106" t="s">
        <v>2816</v>
      </c>
      <c r="E18" s="32">
        <v>3</v>
      </c>
      <c r="F18" s="32">
        <v>1</v>
      </c>
      <c r="G18" s="32" t="s">
        <v>85</v>
      </c>
      <c r="H18" s="269" t="s">
        <v>2742</v>
      </c>
      <c r="I18" s="56">
        <v>42882</v>
      </c>
      <c r="J18" s="12" t="s">
        <v>52</v>
      </c>
      <c r="K18" s="32"/>
      <c r="M18" s="20"/>
    </row>
    <row r="19" spans="1:13" ht="40.5" customHeight="1">
      <c r="A19" s="32"/>
      <c r="B19" s="33"/>
      <c r="C19" s="32"/>
      <c r="D19" s="55"/>
      <c r="E19" s="32"/>
      <c r="F19" s="32"/>
      <c r="G19" s="32"/>
      <c r="H19" s="33"/>
      <c r="I19" s="56"/>
      <c r="J19" s="33"/>
      <c r="K19" s="32"/>
      <c r="M19" s="20"/>
    </row>
    <row r="20" spans="1:13" ht="40.5" customHeight="1">
      <c r="A20" s="32"/>
      <c r="B20" s="33"/>
      <c r="C20" s="32"/>
      <c r="D20" s="55"/>
      <c r="E20" s="32"/>
      <c r="F20" s="32"/>
      <c r="G20" s="32"/>
      <c r="H20" s="33"/>
      <c r="I20" s="56"/>
      <c r="J20" s="33"/>
      <c r="K20" s="32"/>
      <c r="M20" s="20"/>
    </row>
    <row r="21" spans="1:13" ht="40.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0.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40.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0.5" customHeight="1">
      <c r="A24" s="11"/>
      <c r="B24" s="12"/>
      <c r="C24" s="12"/>
      <c r="D24" s="13"/>
      <c r="E24" s="35">
        <f>SUM(E4:E23)</f>
        <v>34</v>
      </c>
      <c r="F24" s="35">
        <f>SUM(F4:F23)</f>
        <v>15</v>
      </c>
      <c r="G24" s="12"/>
      <c r="H24" s="12"/>
      <c r="I24" s="14"/>
      <c r="J24" s="14"/>
      <c r="K24" s="11"/>
      <c r="M24" s="20"/>
    </row>
    <row r="25" spans="1:13" ht="40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0.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0.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0.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0.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0.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10">
      <selection activeCell="D19" sqref="D19"/>
    </customSheetView>
    <customSheetView guid="{B1F3A972-B1F1-4161-90C8-DD2B3AF80E16}" scale="80" topLeftCell="A10">
      <selection activeCell="D19" sqref="D19"/>
    </customSheetView>
    <customSheetView guid="{8CC4B7ED-BDBD-4A32-BFC7-B1BFCD76DA5B}" scale="80" topLeftCell="A10">
      <selection activeCell="D19" sqref="D19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0" zoomScale="90" zoomScaleNormal="90" zoomScalePageLayoutView="90" workbookViewId="0">
      <selection activeCell="D22" sqref="D22"/>
    </sheetView>
  </sheetViews>
  <sheetFormatPr baseColWidth="10" defaultColWidth="8.83203125" defaultRowHeight="42" customHeight="1" x14ac:dyDescent="0"/>
  <cols>
    <col min="1" max="1" width="10.1640625" customWidth="1"/>
    <col min="2" max="2" width="24.6640625" customWidth="1"/>
    <col min="3" max="3" width="29" customWidth="1"/>
    <col min="4" max="4" width="41.16406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6.1640625" customWidth="1"/>
    <col min="13" max="13" width="18.1640625" customWidth="1"/>
  </cols>
  <sheetData>
    <row r="1" spans="1:14" ht="42" customHeight="1" thickBot="1">
      <c r="A1" s="602" t="s">
        <v>23</v>
      </c>
      <c r="B1" s="603"/>
      <c r="C1" s="603"/>
      <c r="D1" s="603"/>
      <c r="E1" s="603"/>
      <c r="F1" s="603"/>
      <c r="G1" s="603" t="s">
        <v>36</v>
      </c>
      <c r="H1" s="603"/>
      <c r="I1" s="603"/>
      <c r="J1" s="604"/>
      <c r="K1" s="605"/>
    </row>
    <row r="2" spans="1:14" ht="42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2" customHeight="1">
      <c r="A3" s="72"/>
      <c r="B3" s="251" t="s">
        <v>148</v>
      </c>
      <c r="C3" s="72"/>
      <c r="D3" s="215"/>
      <c r="E3" s="72"/>
      <c r="F3" s="72"/>
      <c r="G3" s="72"/>
      <c r="H3" s="72"/>
      <c r="I3" s="74"/>
      <c r="J3" s="74"/>
      <c r="K3" s="251" t="s">
        <v>1366</v>
      </c>
      <c r="M3" s="10" t="s">
        <v>12</v>
      </c>
      <c r="N3" s="10">
        <f>N2-N14</f>
        <v>2</v>
      </c>
    </row>
    <row r="4" spans="1:14" ht="42" customHeight="1">
      <c r="A4" s="11">
        <v>1</v>
      </c>
      <c r="B4" s="12" t="s">
        <v>47</v>
      </c>
      <c r="C4" s="12" t="s">
        <v>2439</v>
      </c>
      <c r="D4" s="13" t="s">
        <v>2440</v>
      </c>
      <c r="E4" s="12">
        <v>3</v>
      </c>
      <c r="F4" s="12">
        <v>1</v>
      </c>
      <c r="G4" s="11" t="s">
        <v>50</v>
      </c>
      <c r="H4" s="12" t="s">
        <v>2441</v>
      </c>
      <c r="I4" s="14">
        <v>42882</v>
      </c>
      <c r="J4" s="12" t="s">
        <v>52</v>
      </c>
      <c r="K4" s="11"/>
      <c r="M4" t="s">
        <v>13</v>
      </c>
      <c r="N4">
        <f>SUMIFS(E:E,G:G,"CTT")</f>
        <v>0</v>
      </c>
    </row>
    <row r="5" spans="1:14" ht="42" customHeight="1">
      <c r="A5" s="11">
        <v>2</v>
      </c>
      <c r="B5" s="12" t="s">
        <v>47</v>
      </c>
      <c r="C5" s="12" t="s">
        <v>2442</v>
      </c>
      <c r="D5" s="13" t="s">
        <v>2443</v>
      </c>
      <c r="E5" s="12">
        <v>4</v>
      </c>
      <c r="F5" s="12">
        <v>1</v>
      </c>
      <c r="G5" s="11" t="s">
        <v>50</v>
      </c>
      <c r="H5" s="12" t="s">
        <v>2441</v>
      </c>
      <c r="I5" s="14">
        <v>42882</v>
      </c>
      <c r="J5" s="12" t="s">
        <v>52</v>
      </c>
      <c r="K5" s="11"/>
      <c r="M5" t="s">
        <v>14</v>
      </c>
      <c r="N5">
        <f>SUMIFS(E:E,G:G,"FLU")</f>
        <v>0</v>
      </c>
    </row>
    <row r="6" spans="1:14" ht="42" customHeight="1">
      <c r="A6" s="11">
        <v>3</v>
      </c>
      <c r="B6" s="12" t="s">
        <v>47</v>
      </c>
      <c r="C6" s="7" t="s">
        <v>2444</v>
      </c>
      <c r="D6" s="8" t="s">
        <v>2445</v>
      </c>
      <c r="E6" s="7">
        <v>4</v>
      </c>
      <c r="F6" s="7">
        <v>1</v>
      </c>
      <c r="G6" s="7" t="s">
        <v>50</v>
      </c>
      <c r="H6" s="12" t="s">
        <v>2441</v>
      </c>
      <c r="I6" s="14">
        <v>42882</v>
      </c>
      <c r="J6" s="7" t="s">
        <v>52</v>
      </c>
      <c r="K6" s="6"/>
      <c r="M6" t="s">
        <v>15</v>
      </c>
      <c r="N6">
        <f>SUMIFS(E:E,G:G,"JCC")</f>
        <v>53</v>
      </c>
    </row>
    <row r="7" spans="1:14" ht="42" customHeight="1">
      <c r="A7" s="11">
        <v>4</v>
      </c>
      <c r="B7" s="12" t="s">
        <v>47</v>
      </c>
      <c r="C7" s="12" t="s">
        <v>2446</v>
      </c>
      <c r="D7" s="13" t="s">
        <v>2447</v>
      </c>
      <c r="E7" s="12">
        <v>4</v>
      </c>
      <c r="F7" s="12">
        <v>1</v>
      </c>
      <c r="G7" s="12" t="s">
        <v>50</v>
      </c>
      <c r="H7" s="12" t="s">
        <v>2441</v>
      </c>
      <c r="I7" s="14">
        <v>42882</v>
      </c>
      <c r="J7" s="12" t="s">
        <v>52</v>
      </c>
      <c r="K7" s="11"/>
      <c r="M7" t="s">
        <v>16</v>
      </c>
      <c r="N7">
        <f>SUMIFS(E:E,G:G,"EDI")</f>
        <v>0</v>
      </c>
    </row>
    <row r="8" spans="1:14" ht="42" customHeight="1">
      <c r="A8" s="11">
        <v>5</v>
      </c>
      <c r="B8" s="33" t="s">
        <v>47</v>
      </c>
      <c r="C8" s="33" t="s">
        <v>2448</v>
      </c>
      <c r="D8" s="55" t="s">
        <v>2449</v>
      </c>
      <c r="E8" s="33">
        <v>2</v>
      </c>
      <c r="F8" s="33">
        <v>1</v>
      </c>
      <c r="G8" s="66" t="s">
        <v>50</v>
      </c>
      <c r="H8" s="33" t="s">
        <v>2441</v>
      </c>
      <c r="I8" s="56">
        <v>42882</v>
      </c>
      <c r="J8" s="33" t="s">
        <v>52</v>
      </c>
      <c r="K8" s="67"/>
      <c r="M8" t="s">
        <v>17</v>
      </c>
      <c r="N8">
        <f>SUMIFS(E:E,G:G,"par")</f>
        <v>0</v>
      </c>
    </row>
    <row r="9" spans="1:14" ht="42" customHeight="1">
      <c r="A9" s="11">
        <v>6</v>
      </c>
      <c r="B9" s="70" t="s">
        <v>47</v>
      </c>
      <c r="C9" s="70" t="s">
        <v>2450</v>
      </c>
      <c r="D9" s="116" t="s">
        <v>2451</v>
      </c>
      <c r="E9" s="70">
        <v>3</v>
      </c>
      <c r="F9" s="70">
        <v>1</v>
      </c>
      <c r="G9" s="141" t="s">
        <v>50</v>
      </c>
      <c r="H9" s="70" t="s">
        <v>2441</v>
      </c>
      <c r="I9" s="117">
        <v>42882</v>
      </c>
      <c r="J9" s="70" t="s">
        <v>52</v>
      </c>
      <c r="K9" s="141"/>
      <c r="M9" t="s">
        <v>18</v>
      </c>
      <c r="N9">
        <f>SUMIFS(E:E,G:G,"phi")</f>
        <v>0</v>
      </c>
    </row>
    <row r="10" spans="1:14" ht="42" customHeight="1">
      <c r="A10" s="11">
        <v>7</v>
      </c>
      <c r="B10" s="7" t="s">
        <v>47</v>
      </c>
      <c r="C10" s="7" t="s">
        <v>2452</v>
      </c>
      <c r="D10" s="8" t="s">
        <v>2453</v>
      </c>
      <c r="E10" s="7">
        <v>3</v>
      </c>
      <c r="F10" s="7">
        <v>1</v>
      </c>
      <c r="G10" s="7" t="s">
        <v>50</v>
      </c>
      <c r="H10" s="7" t="s">
        <v>2441</v>
      </c>
      <c r="I10" s="9">
        <v>42882</v>
      </c>
      <c r="J10" s="7" t="s">
        <v>52</v>
      </c>
      <c r="K10" s="6"/>
      <c r="M10" t="s">
        <v>19</v>
      </c>
      <c r="N10">
        <f>SUMIFS(E:E,G:G,"BRK")</f>
        <v>0</v>
      </c>
    </row>
    <row r="11" spans="1:14" ht="42" customHeight="1">
      <c r="A11" s="11">
        <v>8</v>
      </c>
      <c r="B11" s="12" t="s">
        <v>55</v>
      </c>
      <c r="C11" s="12" t="s">
        <v>2454</v>
      </c>
      <c r="D11" s="13" t="s">
        <v>2455</v>
      </c>
      <c r="E11" s="12">
        <v>4</v>
      </c>
      <c r="F11" s="12">
        <v>1</v>
      </c>
      <c r="G11" s="12" t="s">
        <v>50</v>
      </c>
      <c r="H11" s="12" t="s">
        <v>2441</v>
      </c>
      <c r="I11" s="14">
        <v>42882</v>
      </c>
      <c r="J11" s="14" t="s">
        <v>2456</v>
      </c>
      <c r="K11" s="11"/>
      <c r="M11" s="16" t="s">
        <v>20</v>
      </c>
      <c r="N11" s="16">
        <f>SUMIFS(E:E,G:G,"SPC")</f>
        <v>0</v>
      </c>
    </row>
    <row r="12" spans="1:14" ht="42" customHeight="1">
      <c r="A12" s="11">
        <v>9</v>
      </c>
      <c r="B12" s="33" t="s">
        <v>47</v>
      </c>
      <c r="C12" s="7" t="s">
        <v>2457</v>
      </c>
      <c r="D12" s="8" t="s">
        <v>2458</v>
      </c>
      <c r="E12" s="7">
        <v>3</v>
      </c>
      <c r="F12" s="7">
        <v>1</v>
      </c>
      <c r="G12" s="7" t="s">
        <v>50</v>
      </c>
      <c r="H12" s="7" t="s">
        <v>2441</v>
      </c>
      <c r="I12" s="9">
        <v>42882</v>
      </c>
      <c r="J12" s="7" t="s">
        <v>52</v>
      </c>
      <c r="K12" s="6"/>
      <c r="M12" s="17" t="s">
        <v>21</v>
      </c>
      <c r="N12" s="17">
        <f>SUMIFS(E:E,G:G,"H")</f>
        <v>0</v>
      </c>
    </row>
    <row r="13" spans="1:14" ht="42" customHeight="1">
      <c r="A13" s="11">
        <v>10</v>
      </c>
      <c r="B13" s="33" t="s">
        <v>47</v>
      </c>
      <c r="C13" s="12" t="s">
        <v>2459</v>
      </c>
      <c r="D13" s="13" t="s">
        <v>2460</v>
      </c>
      <c r="E13" s="12">
        <v>4</v>
      </c>
      <c r="F13" s="12">
        <v>1</v>
      </c>
      <c r="G13" s="11" t="s">
        <v>50</v>
      </c>
      <c r="H13" s="12" t="s">
        <v>2441</v>
      </c>
      <c r="I13" s="14">
        <v>42882</v>
      </c>
      <c r="J13" s="12" t="s">
        <v>52</v>
      </c>
      <c r="K13" s="11"/>
      <c r="M13" s="17"/>
      <c r="N13" s="17"/>
    </row>
    <row r="14" spans="1:14" ht="42" customHeight="1">
      <c r="A14" s="11">
        <v>11</v>
      </c>
      <c r="B14" s="33" t="s">
        <v>47</v>
      </c>
      <c r="C14" s="33" t="s">
        <v>2461</v>
      </c>
      <c r="D14" s="55" t="s">
        <v>2462</v>
      </c>
      <c r="E14" s="33">
        <v>6</v>
      </c>
      <c r="F14" s="33">
        <v>2</v>
      </c>
      <c r="G14" s="66" t="s">
        <v>50</v>
      </c>
      <c r="H14" s="33" t="s">
        <v>2441</v>
      </c>
      <c r="I14" s="56">
        <v>42882</v>
      </c>
      <c r="J14" s="33" t="s">
        <v>52</v>
      </c>
      <c r="K14" s="66" t="s">
        <v>2463</v>
      </c>
      <c r="M14" s="19" t="s">
        <v>22</v>
      </c>
      <c r="N14" s="19">
        <f>SUM(M4:N12)</f>
        <v>53</v>
      </c>
    </row>
    <row r="15" spans="1:14" ht="42" customHeight="1">
      <c r="A15" s="11">
        <v>12</v>
      </c>
      <c r="B15" s="33" t="s">
        <v>47</v>
      </c>
      <c r="C15" s="33" t="s">
        <v>2464</v>
      </c>
      <c r="D15" s="55" t="s">
        <v>2465</v>
      </c>
      <c r="E15" s="33">
        <v>9</v>
      </c>
      <c r="F15" s="33">
        <v>4</v>
      </c>
      <c r="G15" s="66" t="s">
        <v>50</v>
      </c>
      <c r="H15" s="33" t="s">
        <v>2441</v>
      </c>
      <c r="I15" s="56">
        <v>42882</v>
      </c>
      <c r="J15" s="33" t="s">
        <v>52</v>
      </c>
      <c r="K15" s="66"/>
    </row>
    <row r="16" spans="1:14" ht="42" customHeight="1">
      <c r="A16" s="11">
        <v>13</v>
      </c>
      <c r="B16" s="33" t="s">
        <v>47</v>
      </c>
      <c r="C16" s="33" t="s">
        <v>2466</v>
      </c>
      <c r="D16" s="55" t="s">
        <v>2467</v>
      </c>
      <c r="E16" s="33">
        <v>4</v>
      </c>
      <c r="F16" s="33">
        <v>2</v>
      </c>
      <c r="G16" s="66" t="s">
        <v>50</v>
      </c>
      <c r="H16" s="33" t="s">
        <v>2441</v>
      </c>
      <c r="I16" s="56">
        <v>42882</v>
      </c>
      <c r="J16" s="33" t="s">
        <v>52</v>
      </c>
      <c r="K16" s="66"/>
      <c r="M16" s="20"/>
    </row>
    <row r="17" spans="1:13" ht="42" customHeight="1">
      <c r="A17" s="11"/>
      <c r="B17" s="33"/>
      <c r="C17" s="33"/>
      <c r="D17" s="55"/>
      <c r="E17" s="33"/>
      <c r="F17" s="33"/>
      <c r="G17" s="66"/>
      <c r="H17" s="33"/>
      <c r="I17" s="56"/>
      <c r="J17" s="33"/>
      <c r="K17" s="66"/>
      <c r="M17" s="20"/>
    </row>
    <row r="18" spans="1:13" ht="42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42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42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42" customHeight="1">
      <c r="A21" s="11"/>
      <c r="B21" s="12"/>
      <c r="C21" s="12"/>
      <c r="D21" s="13"/>
      <c r="E21" s="35">
        <f>SUM(E4:E20)</f>
        <v>53</v>
      </c>
      <c r="F21" s="35">
        <f>SUM(F4:F20)</f>
        <v>18</v>
      </c>
      <c r="G21" s="12"/>
      <c r="H21" s="12"/>
      <c r="I21" s="14"/>
      <c r="J21" s="14"/>
      <c r="K21" s="11"/>
      <c r="M21" s="20"/>
    </row>
    <row r="22" spans="1:13" ht="42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42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2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2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2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2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2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2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2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90" topLeftCell="A10">
      <selection activeCell="D22" sqref="D22"/>
    </customSheetView>
    <customSheetView guid="{B1F3A972-B1F1-4161-90C8-DD2B3AF80E16}" scale="90" topLeftCell="A10">
      <selection activeCell="D22" sqref="D22"/>
    </customSheetView>
    <customSheetView guid="{8CC4B7ED-BDBD-4A32-BFC7-B1BFCD76DA5B}" scale="90" topLeftCell="A10">
      <selection activeCell="D22" sqref="D22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12" zoomScale="80" zoomScaleNormal="80" zoomScalePageLayoutView="80" workbookViewId="0">
      <selection activeCell="F28" sqref="F28"/>
    </sheetView>
  </sheetViews>
  <sheetFormatPr baseColWidth="10" defaultColWidth="8.83203125" defaultRowHeight="44.25" customHeight="1" x14ac:dyDescent="0"/>
  <cols>
    <col min="1" max="1" width="14.83203125" customWidth="1"/>
    <col min="2" max="2" width="24.6640625" customWidth="1"/>
    <col min="3" max="3" width="32.5" customWidth="1"/>
    <col min="4" max="4" width="38.33203125" customWidth="1"/>
    <col min="5" max="5" width="11.5" customWidth="1"/>
    <col min="6" max="6" width="11.6640625" customWidth="1"/>
    <col min="7" max="7" width="15.1640625" customWidth="1"/>
    <col min="8" max="8" width="14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44.25" customHeight="1" thickBot="1">
      <c r="A1" s="602" t="s">
        <v>23</v>
      </c>
      <c r="B1" s="603"/>
      <c r="C1" s="603"/>
      <c r="D1" s="603"/>
      <c r="E1" s="603"/>
      <c r="F1" s="603"/>
      <c r="G1" s="603" t="s">
        <v>36</v>
      </c>
      <c r="H1" s="603"/>
      <c r="I1" s="603"/>
      <c r="J1" s="604"/>
      <c r="K1" s="605"/>
    </row>
    <row r="2" spans="1:14" ht="44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54</v>
      </c>
    </row>
    <row r="3" spans="1:14" ht="44.25" customHeight="1">
      <c r="A3" s="252">
        <v>54</v>
      </c>
      <c r="B3" s="251" t="s">
        <v>778</v>
      </c>
      <c r="C3" s="72"/>
      <c r="D3" s="215"/>
      <c r="E3" s="72"/>
      <c r="F3" s="72"/>
      <c r="G3" s="72"/>
      <c r="H3" s="72"/>
      <c r="I3" s="74"/>
      <c r="J3" s="74"/>
      <c r="K3" s="251" t="s">
        <v>1366</v>
      </c>
      <c r="M3" s="10" t="s">
        <v>12</v>
      </c>
      <c r="N3" s="10">
        <f>N2-N14</f>
        <v>2</v>
      </c>
    </row>
    <row r="4" spans="1:14" ht="44.25" customHeight="1">
      <c r="A4" s="66">
        <v>1</v>
      </c>
      <c r="B4" s="253" t="s">
        <v>47</v>
      </c>
      <c r="C4" s="253" t="s">
        <v>2468</v>
      </c>
      <c r="D4" s="254" t="s">
        <v>2469</v>
      </c>
      <c r="E4" s="253">
        <v>5</v>
      </c>
      <c r="F4" s="253">
        <v>2</v>
      </c>
      <c r="G4" s="253" t="s">
        <v>50</v>
      </c>
      <c r="H4" s="33" t="s">
        <v>2441</v>
      </c>
      <c r="I4" s="56">
        <v>42882</v>
      </c>
      <c r="J4" s="56" t="s">
        <v>52</v>
      </c>
      <c r="K4" s="66"/>
      <c r="M4" t="s">
        <v>13</v>
      </c>
      <c r="N4">
        <f>SUMIFS(E:E,G:G,"CTT")</f>
        <v>0</v>
      </c>
    </row>
    <row r="5" spans="1:14" ht="44.25" customHeight="1">
      <c r="A5" s="66">
        <v>2</v>
      </c>
      <c r="B5" s="33" t="s">
        <v>47</v>
      </c>
      <c r="C5" s="33" t="s">
        <v>2470</v>
      </c>
      <c r="D5" s="55" t="s">
        <v>2471</v>
      </c>
      <c r="E5" s="33">
        <v>6</v>
      </c>
      <c r="F5" s="33">
        <v>2</v>
      </c>
      <c r="G5" s="33" t="s">
        <v>50</v>
      </c>
      <c r="H5" s="33" t="s">
        <v>2441</v>
      </c>
      <c r="I5" s="56">
        <v>42882</v>
      </c>
      <c r="J5" s="33" t="s">
        <v>52</v>
      </c>
      <c r="K5" s="66"/>
      <c r="M5" t="s">
        <v>14</v>
      </c>
      <c r="N5">
        <f>SUMIFS(E:E,G:G,"FLU")</f>
        <v>0</v>
      </c>
    </row>
    <row r="6" spans="1:14" ht="44.25" customHeight="1">
      <c r="A6" s="66">
        <v>3</v>
      </c>
      <c r="B6" s="33" t="s">
        <v>55</v>
      </c>
      <c r="C6" s="33" t="s">
        <v>2472</v>
      </c>
      <c r="D6" s="55" t="s">
        <v>2473</v>
      </c>
      <c r="E6" s="33">
        <v>3</v>
      </c>
      <c r="F6" s="33">
        <v>1</v>
      </c>
      <c r="G6" s="66" t="s">
        <v>50</v>
      </c>
      <c r="H6" s="33" t="s">
        <v>2441</v>
      </c>
      <c r="I6" s="56">
        <v>42882</v>
      </c>
      <c r="J6" s="32" t="s">
        <v>2474</v>
      </c>
      <c r="K6" s="67" t="s">
        <v>1320</v>
      </c>
      <c r="M6" t="s">
        <v>15</v>
      </c>
      <c r="N6">
        <f>SUMIFS(E:E,G:G,"JCC")</f>
        <v>52</v>
      </c>
    </row>
    <row r="7" spans="1:14" ht="44.25" customHeight="1">
      <c r="A7" s="66">
        <v>4</v>
      </c>
      <c r="B7" s="33" t="s">
        <v>47</v>
      </c>
      <c r="C7" s="33" t="s">
        <v>2475</v>
      </c>
      <c r="D7" s="55" t="s">
        <v>2476</v>
      </c>
      <c r="E7" s="33">
        <v>3</v>
      </c>
      <c r="F7" s="33">
        <v>1</v>
      </c>
      <c r="G7" s="66" t="s">
        <v>50</v>
      </c>
      <c r="H7" s="33" t="s">
        <v>2441</v>
      </c>
      <c r="I7" s="56">
        <v>42882</v>
      </c>
      <c r="J7" s="33" t="s">
        <v>52</v>
      </c>
      <c r="K7" s="66"/>
      <c r="M7" t="s">
        <v>16</v>
      </c>
      <c r="N7">
        <f>SUMIFS(E:E,G:G,"EDI")</f>
        <v>0</v>
      </c>
    </row>
    <row r="8" spans="1:14" ht="44.25" customHeight="1">
      <c r="A8" s="66">
        <v>5</v>
      </c>
      <c r="B8" s="70" t="s">
        <v>47</v>
      </c>
      <c r="C8" s="70" t="s">
        <v>2477</v>
      </c>
      <c r="D8" s="116" t="s">
        <v>2478</v>
      </c>
      <c r="E8" s="70">
        <v>2</v>
      </c>
      <c r="F8" s="70">
        <v>1</v>
      </c>
      <c r="G8" s="141" t="s">
        <v>50</v>
      </c>
      <c r="H8" s="70" t="s">
        <v>2441</v>
      </c>
      <c r="I8" s="117">
        <v>42882</v>
      </c>
      <c r="J8" s="70" t="s">
        <v>52</v>
      </c>
      <c r="K8" s="141"/>
      <c r="M8" t="s">
        <v>17</v>
      </c>
      <c r="N8">
        <f>SUMIFS(E:E,G:G,"par")</f>
        <v>0</v>
      </c>
    </row>
    <row r="9" spans="1:14" ht="44.25" customHeight="1">
      <c r="A9" s="66">
        <v>6</v>
      </c>
      <c r="B9" s="33" t="s">
        <v>55</v>
      </c>
      <c r="C9" s="33" t="s">
        <v>2479</v>
      </c>
      <c r="D9" s="55" t="s">
        <v>2480</v>
      </c>
      <c r="E9" s="33">
        <v>2</v>
      </c>
      <c r="F9" s="33">
        <v>1</v>
      </c>
      <c r="G9" s="66" t="s">
        <v>50</v>
      </c>
      <c r="H9" s="33" t="s">
        <v>2441</v>
      </c>
      <c r="I9" s="56">
        <v>42882</v>
      </c>
      <c r="J9" s="33" t="s">
        <v>2481</v>
      </c>
      <c r="K9" s="66"/>
      <c r="M9" t="s">
        <v>18</v>
      </c>
      <c r="N9">
        <f>SUMIFS(E:E,G:G,"phi")</f>
        <v>0</v>
      </c>
    </row>
    <row r="10" spans="1:14" ht="44.25" customHeight="1">
      <c r="A10" s="66">
        <v>7</v>
      </c>
      <c r="B10" s="33" t="s">
        <v>55</v>
      </c>
      <c r="C10" s="33" t="s">
        <v>2482</v>
      </c>
      <c r="D10" s="55" t="s">
        <v>2483</v>
      </c>
      <c r="E10" s="33">
        <v>2</v>
      </c>
      <c r="F10" s="33">
        <v>1</v>
      </c>
      <c r="G10" s="66" t="s">
        <v>50</v>
      </c>
      <c r="H10" s="33" t="s">
        <v>2441</v>
      </c>
      <c r="I10" s="56">
        <v>42882</v>
      </c>
      <c r="J10" s="33" t="s">
        <v>2484</v>
      </c>
      <c r="K10" s="66" t="s">
        <v>2485</v>
      </c>
      <c r="M10" t="s">
        <v>19</v>
      </c>
      <c r="N10">
        <f>SUMIFS(E:E,G:G,"BRK")</f>
        <v>0</v>
      </c>
    </row>
    <row r="11" spans="1:14" ht="44.25" customHeight="1">
      <c r="A11" s="50" t="s">
        <v>2486</v>
      </c>
      <c r="B11" s="50" t="s">
        <v>262</v>
      </c>
      <c r="C11" s="255" t="s">
        <v>2487</v>
      </c>
      <c r="D11" s="55" t="s">
        <v>2488</v>
      </c>
      <c r="E11" s="33">
        <v>8</v>
      </c>
      <c r="F11" s="33">
        <v>2</v>
      </c>
      <c r="G11" s="66" t="s">
        <v>50</v>
      </c>
      <c r="H11" s="33" t="s">
        <v>2441</v>
      </c>
      <c r="I11" s="56">
        <v>42882</v>
      </c>
      <c r="J11" s="33" t="s">
        <v>2489</v>
      </c>
      <c r="K11" s="233" t="s">
        <v>2512</v>
      </c>
      <c r="M11" s="16" t="s">
        <v>20</v>
      </c>
      <c r="N11" s="16">
        <f>SUMIFS(E:E,G:G,"SPC")</f>
        <v>0</v>
      </c>
    </row>
    <row r="12" spans="1:14" ht="44.25" customHeight="1">
      <c r="A12" s="50" t="s">
        <v>2490</v>
      </c>
      <c r="B12" s="50" t="s">
        <v>262</v>
      </c>
      <c r="C12" s="255" t="s">
        <v>2491</v>
      </c>
      <c r="D12" s="55" t="s">
        <v>2492</v>
      </c>
      <c r="E12" s="33">
        <v>4</v>
      </c>
      <c r="F12" s="33">
        <v>1</v>
      </c>
      <c r="G12" s="66" t="s">
        <v>50</v>
      </c>
      <c r="H12" s="33" t="s">
        <v>2441</v>
      </c>
      <c r="I12" s="56">
        <v>42882</v>
      </c>
      <c r="J12" s="33" t="s">
        <v>2493</v>
      </c>
      <c r="K12" s="66" t="s">
        <v>2494</v>
      </c>
      <c r="M12" s="17" t="s">
        <v>21</v>
      </c>
      <c r="N12" s="17">
        <f>SUMIFS(E:E,G:G,"H")</f>
        <v>0</v>
      </c>
    </row>
    <row r="13" spans="1:14" ht="44.25" customHeight="1">
      <c r="A13" s="50" t="s">
        <v>2495</v>
      </c>
      <c r="B13" s="50" t="s">
        <v>262</v>
      </c>
      <c r="C13" s="255" t="s">
        <v>2496</v>
      </c>
      <c r="D13" s="55" t="s">
        <v>2497</v>
      </c>
      <c r="E13" s="33">
        <v>3</v>
      </c>
      <c r="F13" s="33">
        <v>1</v>
      </c>
      <c r="G13" s="66" t="s">
        <v>50</v>
      </c>
      <c r="H13" s="33" t="s">
        <v>2441</v>
      </c>
      <c r="I13" s="56">
        <v>42882</v>
      </c>
      <c r="J13" s="33" t="s">
        <v>2498</v>
      </c>
      <c r="K13" s="66" t="s">
        <v>2499</v>
      </c>
      <c r="M13" s="17"/>
      <c r="N13" s="17"/>
    </row>
    <row r="14" spans="1:14" ht="44.25" customHeight="1">
      <c r="A14" s="50" t="s">
        <v>2500</v>
      </c>
      <c r="B14" s="50" t="s">
        <v>262</v>
      </c>
      <c r="C14" s="255" t="s">
        <v>2501</v>
      </c>
      <c r="D14" s="55" t="s">
        <v>2502</v>
      </c>
      <c r="E14" s="33">
        <v>4</v>
      </c>
      <c r="F14" s="33">
        <v>1</v>
      </c>
      <c r="G14" s="66" t="s">
        <v>50</v>
      </c>
      <c r="H14" s="33" t="s">
        <v>2441</v>
      </c>
      <c r="I14" s="56">
        <v>42882</v>
      </c>
      <c r="J14" s="33" t="s">
        <v>2503</v>
      </c>
      <c r="K14" s="66" t="s">
        <v>2504</v>
      </c>
      <c r="M14" s="19" t="s">
        <v>22</v>
      </c>
      <c r="N14" s="19">
        <f>SUM(M4:N12)</f>
        <v>52</v>
      </c>
    </row>
    <row r="15" spans="1:14" ht="44.25" customHeight="1">
      <c r="A15" s="66">
        <v>12</v>
      </c>
      <c r="B15" s="70" t="s">
        <v>47</v>
      </c>
      <c r="C15" s="70" t="s">
        <v>2505</v>
      </c>
      <c r="D15" s="116" t="s">
        <v>2506</v>
      </c>
      <c r="E15" s="70">
        <v>2</v>
      </c>
      <c r="F15" s="70">
        <v>1</v>
      </c>
      <c r="G15" s="141" t="s">
        <v>50</v>
      </c>
      <c r="H15" s="70" t="s">
        <v>2441</v>
      </c>
      <c r="I15" s="117">
        <v>42882</v>
      </c>
      <c r="J15" s="70" t="s">
        <v>52</v>
      </c>
      <c r="K15" s="256"/>
    </row>
    <row r="16" spans="1:14" ht="44.25" customHeight="1">
      <c r="A16" s="66">
        <v>13</v>
      </c>
      <c r="B16" s="33" t="s">
        <v>55</v>
      </c>
      <c r="C16" s="33" t="s">
        <v>2507</v>
      </c>
      <c r="D16" s="55" t="s">
        <v>2508</v>
      </c>
      <c r="E16" s="33">
        <v>2</v>
      </c>
      <c r="F16" s="33">
        <v>1</v>
      </c>
      <c r="G16" s="66" t="s">
        <v>50</v>
      </c>
      <c r="H16" s="33" t="s">
        <v>2441</v>
      </c>
      <c r="I16" s="56">
        <v>42882</v>
      </c>
      <c r="J16" s="33" t="s">
        <v>2509</v>
      </c>
      <c r="K16" s="66"/>
      <c r="M16" s="20"/>
    </row>
    <row r="17" spans="1:13" ht="44.25" customHeight="1">
      <c r="A17" s="66">
        <v>14</v>
      </c>
      <c r="B17" s="70" t="s">
        <v>47</v>
      </c>
      <c r="C17" s="70" t="s">
        <v>2510</v>
      </c>
      <c r="D17" s="116" t="s">
        <v>2511</v>
      </c>
      <c r="E17" s="70">
        <v>6</v>
      </c>
      <c r="F17" s="70">
        <v>2</v>
      </c>
      <c r="G17" s="141" t="s">
        <v>50</v>
      </c>
      <c r="H17" s="70" t="s">
        <v>2441</v>
      </c>
      <c r="I17" s="117">
        <v>42882</v>
      </c>
      <c r="J17" s="70" t="s">
        <v>52</v>
      </c>
      <c r="K17" s="141"/>
      <c r="M17" s="20"/>
    </row>
    <row r="18" spans="1:13" ht="44.25" customHeight="1">
      <c r="A18" s="66"/>
      <c r="B18" s="71"/>
      <c r="C18" s="71"/>
      <c r="D18" s="142"/>
      <c r="E18" s="71"/>
      <c r="F18" s="71"/>
      <c r="G18" s="88"/>
      <c r="H18" s="71"/>
      <c r="I18" s="144"/>
      <c r="J18" s="71"/>
      <c r="K18" s="257"/>
      <c r="M18" s="20"/>
    </row>
    <row r="19" spans="1:13" ht="44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44.25" customHeight="1">
      <c r="A20" s="11"/>
      <c r="B20" s="12"/>
      <c r="C20" s="12"/>
      <c r="D20" s="13"/>
      <c r="E20" s="35">
        <f>SUM(E4:E19)</f>
        <v>52</v>
      </c>
      <c r="F20" s="35">
        <f>SUM(F4:F19)</f>
        <v>18</v>
      </c>
      <c r="G20" s="12"/>
      <c r="H20" s="12"/>
      <c r="I20" s="14"/>
      <c r="J20" s="14"/>
      <c r="K20" s="11"/>
      <c r="M20" s="20"/>
    </row>
    <row r="21" spans="1:13" ht="44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4.2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44.2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</sheetData>
  <customSheetViews>
    <customSheetView guid="{23EF6D9B-A14E-2740-8D04-8096A56BF976}" scale="80" topLeftCell="A12">
      <selection activeCell="F28" sqref="F28"/>
    </customSheetView>
    <customSheetView guid="{B1F3A972-B1F1-4161-90C8-DD2B3AF80E16}" scale="80" topLeftCell="A12">
      <selection activeCell="F28" sqref="F28"/>
    </customSheetView>
    <customSheetView guid="{8CC4B7ED-BDBD-4A32-BFC7-B1BFCD76DA5B}" scale="80" topLeftCell="A12">
      <selection activeCell="F28" sqref="F28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3" zoomScale="80" zoomScaleNormal="80" zoomScalePageLayoutView="80" workbookViewId="0">
      <selection activeCell="F21" sqref="F21"/>
    </sheetView>
  </sheetViews>
  <sheetFormatPr baseColWidth="10" defaultColWidth="8.83203125" defaultRowHeight="41.25" customHeight="1" x14ac:dyDescent="0"/>
  <cols>
    <col min="1" max="1" width="11.5" customWidth="1"/>
    <col min="2" max="2" width="24.6640625" customWidth="1"/>
    <col min="3" max="3" width="27.1640625" customWidth="1"/>
    <col min="4" max="4" width="41.66406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1.33203125" customWidth="1"/>
    <col min="13" max="13" width="18.1640625" customWidth="1"/>
  </cols>
  <sheetData>
    <row r="1" spans="1:14" ht="41.25" customHeight="1" thickBot="1">
      <c r="A1" s="602" t="s">
        <v>23</v>
      </c>
      <c r="B1" s="603"/>
      <c r="C1" s="603"/>
      <c r="D1" s="603"/>
      <c r="E1" s="603"/>
      <c r="F1" s="603"/>
      <c r="G1" s="603" t="s">
        <v>36</v>
      </c>
      <c r="H1" s="603"/>
      <c r="I1" s="603"/>
      <c r="J1" s="604"/>
      <c r="K1" s="605"/>
    </row>
    <row r="2" spans="1:14" ht="41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1.25" customHeight="1">
      <c r="A3" s="72">
        <v>55</v>
      </c>
      <c r="B3" s="251" t="s">
        <v>847</v>
      </c>
      <c r="C3" s="72"/>
      <c r="D3" s="215"/>
      <c r="E3" s="72"/>
      <c r="F3" s="72"/>
      <c r="G3" s="72"/>
      <c r="H3" s="72"/>
      <c r="I3" s="74"/>
      <c r="J3" s="74"/>
      <c r="K3" s="251" t="s">
        <v>1366</v>
      </c>
      <c r="M3" s="10" t="s">
        <v>12</v>
      </c>
      <c r="N3" s="10">
        <f>N2-N14</f>
        <v>2</v>
      </c>
    </row>
    <row r="4" spans="1:14" ht="41.25" customHeight="1">
      <c r="A4" s="66">
        <v>1</v>
      </c>
      <c r="B4" s="33" t="s">
        <v>47</v>
      </c>
      <c r="C4" s="33" t="s">
        <v>2513</v>
      </c>
      <c r="D4" s="55" t="s">
        <v>2514</v>
      </c>
      <c r="E4" s="33">
        <v>4</v>
      </c>
      <c r="F4" s="33">
        <v>1</v>
      </c>
      <c r="G4" s="66" t="s">
        <v>50</v>
      </c>
      <c r="H4" s="33" t="s">
        <v>2441</v>
      </c>
      <c r="I4" s="56">
        <v>42882</v>
      </c>
      <c r="J4" s="33" t="s">
        <v>52</v>
      </c>
      <c r="K4" s="66"/>
      <c r="M4" t="s">
        <v>13</v>
      </c>
      <c r="N4">
        <f>SUMIFS(E:E,G:G,"CTT")</f>
        <v>0</v>
      </c>
    </row>
    <row r="5" spans="1:14" ht="41.25" customHeight="1">
      <c r="A5" s="66">
        <v>2</v>
      </c>
      <c r="B5" s="33" t="s">
        <v>55</v>
      </c>
      <c r="C5" s="33" t="s">
        <v>2515</v>
      </c>
      <c r="D5" s="55" t="s">
        <v>2516</v>
      </c>
      <c r="E5" s="33">
        <v>10</v>
      </c>
      <c r="F5" s="33">
        <v>4</v>
      </c>
      <c r="G5" s="66" t="s">
        <v>50</v>
      </c>
      <c r="H5" s="33" t="s">
        <v>2441</v>
      </c>
      <c r="I5" s="56">
        <v>42882</v>
      </c>
      <c r="J5" s="33" t="s">
        <v>2517</v>
      </c>
      <c r="K5" s="66" t="s">
        <v>2518</v>
      </c>
      <c r="M5" t="s">
        <v>14</v>
      </c>
      <c r="N5">
        <f>SUMIFS(E:E,G:G,"FLU")</f>
        <v>0</v>
      </c>
    </row>
    <row r="6" spans="1:14" ht="41.25" customHeight="1">
      <c r="A6" s="66">
        <v>3</v>
      </c>
      <c r="B6" s="33" t="s">
        <v>47</v>
      </c>
      <c r="C6" s="33" t="s">
        <v>2519</v>
      </c>
      <c r="D6" s="55" t="s">
        <v>2520</v>
      </c>
      <c r="E6" s="33">
        <v>3</v>
      </c>
      <c r="F6" s="33">
        <v>1</v>
      </c>
      <c r="G6" s="66" t="s">
        <v>50</v>
      </c>
      <c r="H6" s="33" t="s">
        <v>2441</v>
      </c>
      <c r="I6" s="56">
        <v>42882</v>
      </c>
      <c r="J6" s="33" t="s">
        <v>52</v>
      </c>
      <c r="K6" s="66"/>
      <c r="M6" t="s">
        <v>15</v>
      </c>
      <c r="N6">
        <f>SUMIFS(E:E,G:G,"JCC")</f>
        <v>53</v>
      </c>
    </row>
    <row r="7" spans="1:14" ht="41.25" customHeight="1">
      <c r="A7" s="66">
        <v>4</v>
      </c>
      <c r="B7" s="33" t="s">
        <v>47</v>
      </c>
      <c r="C7" s="33" t="s">
        <v>2521</v>
      </c>
      <c r="D7" s="55" t="s">
        <v>2522</v>
      </c>
      <c r="E7" s="33">
        <v>3</v>
      </c>
      <c r="F7" s="33">
        <v>1</v>
      </c>
      <c r="G7" s="66" t="s">
        <v>50</v>
      </c>
      <c r="H7" s="33" t="s">
        <v>2441</v>
      </c>
      <c r="I7" s="56">
        <v>42882</v>
      </c>
      <c r="J7" s="33" t="s">
        <v>52</v>
      </c>
      <c r="K7" s="66"/>
      <c r="M7" t="s">
        <v>16</v>
      </c>
      <c r="N7">
        <f>SUMIFS(E:E,G:G,"EDI")</f>
        <v>0</v>
      </c>
    </row>
    <row r="8" spans="1:14" ht="41.25" customHeight="1">
      <c r="A8" s="66">
        <v>5</v>
      </c>
      <c r="B8" s="33" t="s">
        <v>47</v>
      </c>
      <c r="C8" s="33" t="s">
        <v>2523</v>
      </c>
      <c r="D8" s="55" t="s">
        <v>2524</v>
      </c>
      <c r="E8" s="33">
        <v>2</v>
      </c>
      <c r="F8" s="33">
        <v>1</v>
      </c>
      <c r="G8" s="66" t="s">
        <v>50</v>
      </c>
      <c r="H8" s="33" t="s">
        <v>2441</v>
      </c>
      <c r="I8" s="56">
        <v>42882</v>
      </c>
      <c r="J8" s="33" t="s">
        <v>52</v>
      </c>
      <c r="K8" s="66"/>
      <c r="M8" t="s">
        <v>17</v>
      </c>
      <c r="N8">
        <f>SUMIFS(E:E,G:G,"par")</f>
        <v>0</v>
      </c>
    </row>
    <row r="9" spans="1:14" ht="41.25" customHeight="1">
      <c r="A9" s="66">
        <v>6</v>
      </c>
      <c r="B9" s="33" t="s">
        <v>47</v>
      </c>
      <c r="C9" s="33" t="s">
        <v>2525</v>
      </c>
      <c r="D9" s="55" t="s">
        <v>2526</v>
      </c>
      <c r="E9" s="33">
        <v>3</v>
      </c>
      <c r="F9" s="33">
        <v>1</v>
      </c>
      <c r="G9" s="66" t="s">
        <v>50</v>
      </c>
      <c r="H9" s="33" t="s">
        <v>2441</v>
      </c>
      <c r="I9" s="56">
        <v>42882</v>
      </c>
      <c r="J9" s="33" t="s">
        <v>52</v>
      </c>
      <c r="K9" s="66"/>
      <c r="M9" t="s">
        <v>18</v>
      </c>
      <c r="N9">
        <f>SUMIFS(E:E,G:G,"phi")</f>
        <v>0</v>
      </c>
    </row>
    <row r="10" spans="1:14" ht="41.25" customHeight="1">
      <c r="A10" s="66">
        <v>7</v>
      </c>
      <c r="B10" s="33" t="s">
        <v>47</v>
      </c>
      <c r="C10" s="33" t="s">
        <v>2527</v>
      </c>
      <c r="D10" s="55" t="s">
        <v>2528</v>
      </c>
      <c r="E10" s="33">
        <v>7</v>
      </c>
      <c r="F10" s="33">
        <v>2</v>
      </c>
      <c r="G10" s="66" t="s">
        <v>50</v>
      </c>
      <c r="H10" s="33" t="s">
        <v>2441</v>
      </c>
      <c r="I10" s="56">
        <v>42882</v>
      </c>
      <c r="J10" s="33" t="s">
        <v>52</v>
      </c>
      <c r="K10" s="66"/>
      <c r="M10" t="s">
        <v>19</v>
      </c>
      <c r="N10">
        <f>SUMIFS(E:E,G:G,"BRK")</f>
        <v>0</v>
      </c>
    </row>
    <row r="11" spans="1:14" ht="41.25" customHeight="1">
      <c r="A11" s="66">
        <v>8</v>
      </c>
      <c r="B11" s="70" t="s">
        <v>47</v>
      </c>
      <c r="C11" s="70" t="s">
        <v>2529</v>
      </c>
      <c r="D11" s="116" t="s">
        <v>2530</v>
      </c>
      <c r="E11" s="70">
        <v>2</v>
      </c>
      <c r="F11" s="70">
        <v>1</v>
      </c>
      <c r="G11" s="141" t="s">
        <v>50</v>
      </c>
      <c r="H11" s="70" t="s">
        <v>2441</v>
      </c>
      <c r="I11" s="117">
        <v>42882</v>
      </c>
      <c r="J11" s="70" t="s">
        <v>52</v>
      </c>
      <c r="K11" s="141"/>
      <c r="M11" s="16" t="s">
        <v>20</v>
      </c>
      <c r="N11" s="16">
        <f>SUMIFS(E:E,G:G,"SPC")</f>
        <v>0</v>
      </c>
    </row>
    <row r="12" spans="1:14" ht="41.25" customHeight="1">
      <c r="A12" s="66">
        <v>9</v>
      </c>
      <c r="B12" s="33" t="s">
        <v>47</v>
      </c>
      <c r="C12" s="33" t="s">
        <v>2531</v>
      </c>
      <c r="D12" s="55" t="s">
        <v>2532</v>
      </c>
      <c r="E12" s="33">
        <v>5</v>
      </c>
      <c r="F12" s="33">
        <v>2</v>
      </c>
      <c r="G12" s="66" t="s">
        <v>50</v>
      </c>
      <c r="H12" s="33" t="s">
        <v>2441</v>
      </c>
      <c r="I12" s="56">
        <v>42882</v>
      </c>
      <c r="J12" s="33" t="s">
        <v>52</v>
      </c>
      <c r="K12" s="66" t="s">
        <v>2533</v>
      </c>
      <c r="M12" s="17" t="s">
        <v>21</v>
      </c>
      <c r="N12" s="17">
        <f>SUMIFS(E:E,G:G,"H")</f>
        <v>0</v>
      </c>
    </row>
    <row r="13" spans="1:14" ht="41.25" customHeight="1">
      <c r="A13" s="66">
        <v>10</v>
      </c>
      <c r="B13" s="33" t="s">
        <v>55</v>
      </c>
      <c r="C13" s="33" t="s">
        <v>2534</v>
      </c>
      <c r="D13" s="55" t="s">
        <v>2535</v>
      </c>
      <c r="E13" s="33">
        <v>4</v>
      </c>
      <c r="F13" s="33">
        <v>2</v>
      </c>
      <c r="G13" s="66" t="s">
        <v>50</v>
      </c>
      <c r="H13" s="33" t="s">
        <v>2441</v>
      </c>
      <c r="I13" s="56">
        <v>42882</v>
      </c>
      <c r="J13" s="33" t="s">
        <v>2536</v>
      </c>
      <c r="K13" s="66"/>
      <c r="M13" s="17"/>
      <c r="N13" s="17"/>
    </row>
    <row r="14" spans="1:14" ht="41.25" customHeight="1">
      <c r="A14" s="66">
        <v>11</v>
      </c>
      <c r="B14" s="70" t="s">
        <v>47</v>
      </c>
      <c r="C14" s="70" t="s">
        <v>2537</v>
      </c>
      <c r="D14" s="116" t="s">
        <v>2538</v>
      </c>
      <c r="E14" s="70">
        <v>3</v>
      </c>
      <c r="F14" s="70">
        <v>1</v>
      </c>
      <c r="G14" s="141" t="s">
        <v>50</v>
      </c>
      <c r="H14" s="70" t="s">
        <v>2441</v>
      </c>
      <c r="I14" s="117">
        <v>42882</v>
      </c>
      <c r="J14" s="70" t="s">
        <v>52</v>
      </c>
      <c r="K14" s="141"/>
      <c r="M14" s="19" t="s">
        <v>22</v>
      </c>
      <c r="N14" s="19">
        <f>SUM(M4:N12)</f>
        <v>53</v>
      </c>
    </row>
    <row r="15" spans="1:14" ht="41.25" customHeight="1">
      <c r="A15" s="66">
        <v>12</v>
      </c>
      <c r="B15" s="33" t="s">
        <v>47</v>
      </c>
      <c r="C15" s="33" t="s">
        <v>2539</v>
      </c>
      <c r="D15" s="55" t="s">
        <v>2540</v>
      </c>
      <c r="E15" s="33">
        <v>3</v>
      </c>
      <c r="F15" s="33">
        <v>1</v>
      </c>
      <c r="G15" s="66" t="s">
        <v>50</v>
      </c>
      <c r="H15" s="33" t="s">
        <v>2441</v>
      </c>
      <c r="I15" s="56">
        <v>42882</v>
      </c>
      <c r="J15" s="33" t="s">
        <v>52</v>
      </c>
      <c r="K15" s="66"/>
    </row>
    <row r="16" spans="1:14" ht="41.25" customHeight="1">
      <c r="A16" s="66">
        <v>13</v>
      </c>
      <c r="B16" s="33" t="s">
        <v>47</v>
      </c>
      <c r="C16" s="33" t="s">
        <v>2541</v>
      </c>
      <c r="D16" s="55" t="s">
        <v>2542</v>
      </c>
      <c r="E16" s="33">
        <v>4</v>
      </c>
      <c r="F16" s="33">
        <v>1</v>
      </c>
      <c r="G16" s="66" t="s">
        <v>50</v>
      </c>
      <c r="H16" s="33" t="s">
        <v>2441</v>
      </c>
      <c r="I16" s="56">
        <v>42882</v>
      </c>
      <c r="J16" s="33" t="s">
        <v>52</v>
      </c>
      <c r="K16" s="66"/>
      <c r="M16" s="20"/>
    </row>
    <row r="17" spans="1:13" ht="41.25" customHeight="1">
      <c r="A17" s="66"/>
      <c r="B17" s="33"/>
      <c r="C17" s="33"/>
      <c r="D17" s="55"/>
      <c r="E17" s="33"/>
      <c r="F17" s="33"/>
      <c r="G17" s="66"/>
      <c r="H17" s="33"/>
      <c r="I17" s="56"/>
      <c r="J17" s="33"/>
      <c r="K17" s="66"/>
      <c r="M17" s="20"/>
    </row>
    <row r="18" spans="1:13" ht="41.2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41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41.25" customHeight="1">
      <c r="A20" s="11"/>
      <c r="B20" s="12"/>
      <c r="C20" s="12"/>
      <c r="D20" s="13"/>
      <c r="E20" s="35">
        <f>SUM(E4:E19)</f>
        <v>53</v>
      </c>
      <c r="F20" s="35">
        <f>SUM(F4:F19)</f>
        <v>19</v>
      </c>
      <c r="G20" s="12"/>
      <c r="H20" s="12"/>
      <c r="I20" s="14"/>
      <c r="J20" s="14"/>
      <c r="K20" s="11"/>
      <c r="M20" s="20"/>
    </row>
    <row r="21" spans="1:13" ht="41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</sheetData>
  <customSheetViews>
    <customSheetView guid="{23EF6D9B-A14E-2740-8D04-8096A56BF976}" scale="80" topLeftCell="A3">
      <selection activeCell="F21" sqref="F21"/>
    </customSheetView>
    <customSheetView guid="{B1F3A972-B1F1-4161-90C8-DD2B3AF80E16}" scale="80" topLeftCell="A3">
      <selection activeCell="F21" sqref="F21"/>
    </customSheetView>
    <customSheetView guid="{8CC4B7ED-BDBD-4A32-BFC7-B1BFCD76DA5B}" scale="80" topLeftCell="A3">
      <selection activeCell="F21" sqref="F21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6" zoomScale="80" zoomScaleNormal="80" zoomScalePageLayoutView="80" workbookViewId="0">
      <selection activeCell="G33" sqref="G33"/>
    </sheetView>
  </sheetViews>
  <sheetFormatPr baseColWidth="10" defaultColWidth="8.83203125" defaultRowHeight="42.75" customHeight="1" x14ac:dyDescent="0"/>
  <cols>
    <col min="1" max="1" width="12.83203125" customWidth="1"/>
    <col min="2" max="2" width="24.6640625" customWidth="1"/>
    <col min="3" max="3" width="30.5" customWidth="1"/>
    <col min="4" max="4" width="35.832031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4.1640625" customWidth="1"/>
    <col min="13" max="13" width="18.1640625" customWidth="1"/>
  </cols>
  <sheetData>
    <row r="1" spans="1:14" ht="42.75" customHeight="1" thickBot="1">
      <c r="A1" s="602" t="s">
        <v>23</v>
      </c>
      <c r="B1" s="603"/>
      <c r="C1" s="603"/>
      <c r="D1" s="603"/>
      <c r="E1" s="603"/>
      <c r="F1" s="603"/>
      <c r="G1" s="603" t="s">
        <v>36</v>
      </c>
      <c r="H1" s="603"/>
      <c r="I1" s="603"/>
      <c r="J1" s="604"/>
      <c r="K1" s="605"/>
    </row>
    <row r="2" spans="1:14" ht="42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2.75" customHeight="1">
      <c r="A3" s="72">
        <v>55</v>
      </c>
      <c r="B3" s="258" t="s">
        <v>300</v>
      </c>
      <c r="C3" s="72"/>
      <c r="D3" s="259" t="s">
        <v>2584</v>
      </c>
      <c r="E3" s="252"/>
      <c r="F3" s="72"/>
      <c r="G3" s="72"/>
      <c r="H3" s="72"/>
      <c r="I3" s="74"/>
      <c r="J3" s="74"/>
      <c r="K3" s="258" t="s">
        <v>2543</v>
      </c>
      <c r="M3" s="10" t="s">
        <v>12</v>
      </c>
      <c r="N3" s="10">
        <f>N2-N14</f>
        <v>0</v>
      </c>
    </row>
    <row r="4" spans="1:14" ht="42.75" customHeight="1">
      <c r="A4" s="66">
        <v>1</v>
      </c>
      <c r="B4" s="33" t="s">
        <v>55</v>
      </c>
      <c r="C4" s="33" t="s">
        <v>2544</v>
      </c>
      <c r="D4" s="55" t="s">
        <v>2545</v>
      </c>
      <c r="E4" s="33">
        <v>3</v>
      </c>
      <c r="F4" s="33">
        <v>1</v>
      </c>
      <c r="G4" s="33" t="s">
        <v>85</v>
      </c>
      <c r="H4" s="33" t="s">
        <v>2441</v>
      </c>
      <c r="I4" s="56">
        <v>42882</v>
      </c>
      <c r="J4" s="33" t="s">
        <v>2546</v>
      </c>
      <c r="K4" s="66"/>
      <c r="M4" t="s">
        <v>13</v>
      </c>
      <c r="N4">
        <f>SUMIFS(E:E,G:G,"CTT")</f>
        <v>0</v>
      </c>
    </row>
    <row r="5" spans="1:14" ht="42.75" customHeight="1">
      <c r="A5" s="66">
        <v>2</v>
      </c>
      <c r="B5" s="33" t="s">
        <v>55</v>
      </c>
      <c r="C5" s="33" t="s">
        <v>2547</v>
      </c>
      <c r="D5" s="55" t="s">
        <v>2548</v>
      </c>
      <c r="E5" s="33">
        <v>4</v>
      </c>
      <c r="F5" s="33">
        <v>1</v>
      </c>
      <c r="G5" s="33" t="s">
        <v>85</v>
      </c>
      <c r="H5" s="33" t="s">
        <v>2441</v>
      </c>
      <c r="I5" s="56">
        <v>42882</v>
      </c>
      <c r="J5" s="56" t="s">
        <v>2549</v>
      </c>
      <c r="K5" s="66"/>
      <c r="M5" t="s">
        <v>14</v>
      </c>
      <c r="N5">
        <f>SUMIFS(E:E,G:G,"FLU")</f>
        <v>0</v>
      </c>
    </row>
    <row r="6" spans="1:14" ht="42.75" customHeight="1">
      <c r="A6" s="66">
        <v>3</v>
      </c>
      <c r="B6" s="33" t="s">
        <v>55</v>
      </c>
      <c r="C6" s="32" t="s">
        <v>2550</v>
      </c>
      <c r="D6" s="59" t="s">
        <v>2551</v>
      </c>
      <c r="E6" s="32">
        <v>4</v>
      </c>
      <c r="F6" s="32">
        <v>1</v>
      </c>
      <c r="G6" s="32" t="s">
        <v>85</v>
      </c>
      <c r="H6" s="33" t="s">
        <v>2441</v>
      </c>
      <c r="I6" s="56">
        <v>42882</v>
      </c>
      <c r="J6" s="32" t="s">
        <v>2552</v>
      </c>
      <c r="K6" s="67"/>
      <c r="M6" t="s">
        <v>15</v>
      </c>
      <c r="N6">
        <f>SUMIFS(E:E,G:G,"JCC")</f>
        <v>0</v>
      </c>
    </row>
    <row r="7" spans="1:14" ht="42.75" customHeight="1">
      <c r="A7" s="66">
        <v>4</v>
      </c>
      <c r="B7" s="33" t="s">
        <v>47</v>
      </c>
      <c r="C7" s="33" t="s">
        <v>2553</v>
      </c>
      <c r="D7" s="55" t="s">
        <v>2554</v>
      </c>
      <c r="E7" s="33">
        <v>3</v>
      </c>
      <c r="F7" s="33">
        <v>1</v>
      </c>
      <c r="G7" s="66" t="s">
        <v>85</v>
      </c>
      <c r="H7" s="33" t="s">
        <v>2441</v>
      </c>
      <c r="I7" s="56">
        <v>42882</v>
      </c>
      <c r="J7" s="33" t="s">
        <v>52</v>
      </c>
      <c r="K7" s="66"/>
      <c r="M7" t="s">
        <v>16</v>
      </c>
      <c r="N7">
        <f>SUMIFS(E:E,G:G,"EDI")</f>
        <v>55</v>
      </c>
    </row>
    <row r="8" spans="1:14" ht="42.75" customHeight="1">
      <c r="A8" s="66">
        <v>5</v>
      </c>
      <c r="B8" s="33" t="s">
        <v>47</v>
      </c>
      <c r="C8" s="260" t="s">
        <v>2555</v>
      </c>
      <c r="D8" s="261" t="s">
        <v>2556</v>
      </c>
      <c r="E8" s="42">
        <v>5</v>
      </c>
      <c r="F8" s="42">
        <v>2</v>
      </c>
      <c r="G8" s="262" t="s">
        <v>85</v>
      </c>
      <c r="H8" s="33" t="s">
        <v>2441</v>
      </c>
      <c r="I8" s="56">
        <v>42882</v>
      </c>
      <c r="J8" s="33" t="s">
        <v>52</v>
      </c>
      <c r="K8" s="262" t="s">
        <v>2557</v>
      </c>
      <c r="M8" t="s">
        <v>17</v>
      </c>
      <c r="N8">
        <f>SUMIFS(E:E,G:G,"par")</f>
        <v>0</v>
      </c>
    </row>
    <row r="9" spans="1:14" ht="42.75" customHeight="1">
      <c r="A9" s="66">
        <v>6</v>
      </c>
      <c r="B9" s="33" t="s">
        <v>47</v>
      </c>
      <c r="C9" s="33" t="s">
        <v>2558</v>
      </c>
      <c r="D9" s="55" t="s">
        <v>2559</v>
      </c>
      <c r="E9" s="33">
        <v>2</v>
      </c>
      <c r="F9" s="33">
        <v>1</v>
      </c>
      <c r="G9" s="66" t="s">
        <v>85</v>
      </c>
      <c r="H9" s="33" t="s">
        <v>2441</v>
      </c>
      <c r="I9" s="56">
        <v>42882</v>
      </c>
      <c r="J9" s="33" t="s">
        <v>52</v>
      </c>
      <c r="K9" s="66"/>
      <c r="M9" t="s">
        <v>18</v>
      </c>
      <c r="N9">
        <f>SUMIFS(E:E,G:G,"phi")</f>
        <v>0</v>
      </c>
    </row>
    <row r="10" spans="1:14" ht="42.75" customHeight="1">
      <c r="A10" s="66">
        <v>7</v>
      </c>
      <c r="B10" s="33" t="s">
        <v>55</v>
      </c>
      <c r="C10" s="33" t="s">
        <v>2560</v>
      </c>
      <c r="D10" s="55" t="s">
        <v>2561</v>
      </c>
      <c r="E10" s="33">
        <v>5</v>
      </c>
      <c r="F10" s="33">
        <v>2</v>
      </c>
      <c r="G10" s="66" t="s">
        <v>85</v>
      </c>
      <c r="H10" s="33" t="s">
        <v>2441</v>
      </c>
      <c r="I10" s="56">
        <v>42882</v>
      </c>
      <c r="J10" s="33" t="s">
        <v>2562</v>
      </c>
      <c r="K10" s="233" t="s">
        <v>2563</v>
      </c>
      <c r="M10" t="s">
        <v>19</v>
      </c>
      <c r="N10">
        <f>SUMIFS(E:E,G:G,"BRK")</f>
        <v>0</v>
      </c>
    </row>
    <row r="11" spans="1:14" ht="42.75" customHeight="1">
      <c r="A11" s="66">
        <v>8</v>
      </c>
      <c r="B11" s="33" t="s">
        <v>47</v>
      </c>
      <c r="C11" s="33" t="s">
        <v>2564</v>
      </c>
      <c r="D11" s="55" t="s">
        <v>2565</v>
      </c>
      <c r="E11" s="33">
        <v>2</v>
      </c>
      <c r="F11" s="33">
        <v>1</v>
      </c>
      <c r="G11" s="66" t="s">
        <v>85</v>
      </c>
      <c r="H11" s="33" t="s">
        <v>2441</v>
      </c>
      <c r="I11" s="56">
        <v>42882</v>
      </c>
      <c r="J11" s="33" t="s">
        <v>52</v>
      </c>
      <c r="K11" s="66"/>
      <c r="M11" s="16" t="s">
        <v>20</v>
      </c>
      <c r="N11" s="16">
        <f>SUMIFS(E:E,G:G,"SPC")</f>
        <v>0</v>
      </c>
    </row>
    <row r="12" spans="1:14" ht="42.75" customHeight="1">
      <c r="A12" s="66">
        <v>9</v>
      </c>
      <c r="B12" s="33" t="s">
        <v>55</v>
      </c>
      <c r="C12" s="33" t="s">
        <v>2566</v>
      </c>
      <c r="D12" s="55" t="s">
        <v>2567</v>
      </c>
      <c r="E12" s="33">
        <v>4</v>
      </c>
      <c r="F12" s="33">
        <v>2</v>
      </c>
      <c r="G12" s="66" t="s">
        <v>85</v>
      </c>
      <c r="H12" s="33" t="s">
        <v>2441</v>
      </c>
      <c r="I12" s="56">
        <v>42882</v>
      </c>
      <c r="J12" s="33" t="s">
        <v>2568</v>
      </c>
      <c r="K12" s="66" t="s">
        <v>2569</v>
      </c>
      <c r="M12" s="17" t="s">
        <v>21</v>
      </c>
      <c r="N12" s="17">
        <f>SUMIFS(E:E,G:G,"H")</f>
        <v>0</v>
      </c>
    </row>
    <row r="13" spans="1:14" ht="42.75" customHeight="1">
      <c r="A13" s="66">
        <v>10</v>
      </c>
      <c r="B13" s="33" t="s">
        <v>262</v>
      </c>
      <c r="C13" s="89" t="s">
        <v>2570</v>
      </c>
      <c r="D13" s="55" t="s">
        <v>2571</v>
      </c>
      <c r="E13" s="33">
        <v>2</v>
      </c>
      <c r="F13" s="33">
        <v>1</v>
      </c>
      <c r="G13" s="66" t="s">
        <v>85</v>
      </c>
      <c r="H13" s="33" t="s">
        <v>2441</v>
      </c>
      <c r="I13" s="56">
        <v>42882</v>
      </c>
      <c r="J13" s="33" t="s">
        <v>2572</v>
      </c>
      <c r="K13" s="66"/>
      <c r="M13" s="17"/>
      <c r="N13" s="17"/>
    </row>
    <row r="14" spans="1:14" ht="42.75" customHeight="1">
      <c r="A14" s="66">
        <v>11</v>
      </c>
      <c r="B14" s="33" t="s">
        <v>47</v>
      </c>
      <c r="C14" s="33" t="s">
        <v>2573</v>
      </c>
      <c r="D14" s="55" t="s">
        <v>2574</v>
      </c>
      <c r="E14" s="33">
        <v>6</v>
      </c>
      <c r="F14" s="33">
        <v>2</v>
      </c>
      <c r="G14" s="66" t="s">
        <v>85</v>
      </c>
      <c r="H14" s="33" t="s">
        <v>2441</v>
      </c>
      <c r="I14" s="56">
        <v>42882</v>
      </c>
      <c r="J14" s="33" t="s">
        <v>52</v>
      </c>
      <c r="K14" s="66"/>
      <c r="M14" s="19" t="s">
        <v>22</v>
      </c>
      <c r="N14" s="19">
        <f>SUM(M4:N12)</f>
        <v>55</v>
      </c>
    </row>
    <row r="15" spans="1:14" ht="42.75" customHeight="1">
      <c r="A15" s="66">
        <v>12</v>
      </c>
      <c r="B15" s="33" t="s">
        <v>47</v>
      </c>
      <c r="C15" s="33" t="s">
        <v>2575</v>
      </c>
      <c r="D15" s="55" t="s">
        <v>2576</v>
      </c>
      <c r="E15" s="33">
        <v>3</v>
      </c>
      <c r="F15" s="33">
        <v>1</v>
      </c>
      <c r="G15" s="66" t="s">
        <v>85</v>
      </c>
      <c r="H15" s="33" t="s">
        <v>2441</v>
      </c>
      <c r="I15" s="56">
        <v>42882</v>
      </c>
      <c r="J15" s="33" t="s">
        <v>52</v>
      </c>
      <c r="K15" s="66"/>
    </row>
    <row r="16" spans="1:14" ht="42.75" customHeight="1">
      <c r="A16" s="66">
        <v>13</v>
      </c>
      <c r="B16" s="33" t="s">
        <v>55</v>
      </c>
      <c r="C16" s="33" t="s">
        <v>2577</v>
      </c>
      <c r="D16" s="55" t="s">
        <v>2578</v>
      </c>
      <c r="E16" s="33">
        <v>5</v>
      </c>
      <c r="F16" s="33">
        <v>2</v>
      </c>
      <c r="G16" s="66" t="s">
        <v>85</v>
      </c>
      <c r="H16" s="33" t="s">
        <v>2441</v>
      </c>
      <c r="I16" s="56">
        <v>42882</v>
      </c>
      <c r="J16" s="33" t="s">
        <v>2579</v>
      </c>
      <c r="K16" s="66"/>
      <c r="M16" s="20"/>
    </row>
    <row r="17" spans="1:13" ht="42.75" customHeight="1">
      <c r="A17" s="66">
        <v>14</v>
      </c>
      <c r="B17" s="33" t="s">
        <v>47</v>
      </c>
      <c r="C17" s="33" t="s">
        <v>2580</v>
      </c>
      <c r="D17" s="55" t="s">
        <v>2581</v>
      </c>
      <c r="E17" s="33">
        <v>3</v>
      </c>
      <c r="F17" s="33">
        <v>1</v>
      </c>
      <c r="G17" s="66" t="s">
        <v>85</v>
      </c>
      <c r="H17" s="33" t="s">
        <v>2441</v>
      </c>
      <c r="I17" s="56">
        <v>42882</v>
      </c>
      <c r="J17" s="33" t="s">
        <v>52</v>
      </c>
      <c r="K17" s="66"/>
      <c r="M17" s="20"/>
    </row>
    <row r="18" spans="1:13" ht="42.75" customHeight="1">
      <c r="A18" s="66">
        <v>15</v>
      </c>
      <c r="B18" s="33" t="s">
        <v>47</v>
      </c>
      <c r="C18" s="33" t="s">
        <v>2582</v>
      </c>
      <c r="D18" s="55" t="s">
        <v>2583</v>
      </c>
      <c r="E18" s="33">
        <v>4</v>
      </c>
      <c r="F18" s="33">
        <v>1</v>
      </c>
      <c r="G18" s="66" t="s">
        <v>85</v>
      </c>
      <c r="H18" s="33" t="s">
        <v>2441</v>
      </c>
      <c r="I18" s="56">
        <v>42882</v>
      </c>
      <c r="J18" s="33" t="s">
        <v>52</v>
      </c>
      <c r="K18" s="66"/>
      <c r="M18" s="20"/>
    </row>
    <row r="19" spans="1:13" ht="42.75" customHeight="1">
      <c r="A19" s="11"/>
      <c r="B19" s="12"/>
      <c r="C19" s="12"/>
      <c r="D19" s="13"/>
      <c r="E19" s="35">
        <f>SUM(E4:E18)</f>
        <v>55</v>
      </c>
      <c r="F19" s="35">
        <f>SUM(F4:F18)</f>
        <v>20</v>
      </c>
      <c r="G19" s="11"/>
      <c r="H19" s="12"/>
      <c r="I19" s="12"/>
      <c r="J19" s="12"/>
      <c r="K19" s="11"/>
      <c r="M19" s="20"/>
    </row>
    <row r="20" spans="1:13" ht="42.7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42.7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2.7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</sheetData>
  <customSheetViews>
    <customSheetView guid="{23EF6D9B-A14E-2740-8D04-8096A56BF976}" scale="80" topLeftCell="A16">
      <selection activeCell="G33" sqref="G33"/>
    </customSheetView>
    <customSheetView guid="{B1F3A972-B1F1-4161-90C8-DD2B3AF80E16}" scale="80" topLeftCell="A16">
      <selection activeCell="G33" sqref="G33"/>
    </customSheetView>
    <customSheetView guid="{8CC4B7ED-BDBD-4A32-BFC7-B1BFCD76DA5B}" scale="80" topLeftCell="A16">
      <selection activeCell="G33" sqref="G33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6" zoomScale="90" zoomScaleNormal="90" zoomScalePageLayoutView="90" workbookViewId="0">
      <selection activeCell="G32" sqref="G32"/>
    </sheetView>
  </sheetViews>
  <sheetFormatPr baseColWidth="10" defaultColWidth="8.83203125" defaultRowHeight="38.25" customHeight="1" x14ac:dyDescent="0"/>
  <cols>
    <col min="1" max="1" width="9.33203125" customWidth="1"/>
    <col min="2" max="2" width="24.6640625" customWidth="1"/>
    <col min="3" max="3" width="31.5" customWidth="1"/>
    <col min="4" max="4" width="36.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5.5" customWidth="1"/>
    <col min="13" max="13" width="18.1640625" customWidth="1"/>
  </cols>
  <sheetData>
    <row r="1" spans="1:14" ht="38.25" customHeight="1" thickBot="1">
      <c r="A1" s="602" t="s">
        <v>23</v>
      </c>
      <c r="B1" s="603"/>
      <c r="C1" s="603"/>
      <c r="D1" s="603"/>
      <c r="E1" s="603"/>
      <c r="F1" s="603"/>
      <c r="G1" s="603" t="s">
        <v>36</v>
      </c>
      <c r="H1" s="603"/>
      <c r="I1" s="603"/>
      <c r="J1" s="604"/>
      <c r="K1" s="605"/>
    </row>
    <row r="2" spans="1:14" ht="38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8.25" customHeight="1">
      <c r="A3" s="72">
        <v>55</v>
      </c>
      <c r="B3" s="263" t="s">
        <v>1120</v>
      </c>
      <c r="C3" s="72"/>
      <c r="D3" s="215"/>
      <c r="E3" s="72"/>
      <c r="F3" s="72"/>
      <c r="G3" s="72"/>
      <c r="H3" s="72"/>
      <c r="I3" s="74"/>
      <c r="J3" s="74"/>
      <c r="K3" s="263" t="s">
        <v>1334</v>
      </c>
      <c r="M3" s="10" t="s">
        <v>12</v>
      </c>
      <c r="N3" s="10">
        <f>N2-N14</f>
        <v>0</v>
      </c>
    </row>
    <row r="4" spans="1:14" ht="38.25" customHeight="1">
      <c r="A4" s="67">
        <v>1</v>
      </c>
      <c r="B4" s="33" t="s">
        <v>47</v>
      </c>
      <c r="C4" s="32" t="s">
        <v>2585</v>
      </c>
      <c r="D4" s="59" t="s">
        <v>2586</v>
      </c>
      <c r="E4" s="32">
        <v>5</v>
      </c>
      <c r="F4" s="32">
        <v>2</v>
      </c>
      <c r="G4" s="32" t="s">
        <v>152</v>
      </c>
      <c r="H4" s="33" t="s">
        <v>2441</v>
      </c>
      <c r="I4" s="56">
        <v>42882</v>
      </c>
      <c r="J4" s="32" t="s">
        <v>52</v>
      </c>
      <c r="K4" s="67"/>
      <c r="M4" t="s">
        <v>13</v>
      </c>
      <c r="N4">
        <f>SUMIFS(E:E,G:G,"CTT")</f>
        <v>0</v>
      </c>
    </row>
    <row r="5" spans="1:14" ht="38.25" customHeight="1">
      <c r="A5" s="66">
        <v>2</v>
      </c>
      <c r="B5" s="33" t="s">
        <v>47</v>
      </c>
      <c r="C5" s="33" t="s">
        <v>2587</v>
      </c>
      <c r="D5" s="55" t="s">
        <v>2588</v>
      </c>
      <c r="E5" s="33">
        <v>4</v>
      </c>
      <c r="F5" s="33">
        <v>1</v>
      </c>
      <c r="G5" s="33" t="s">
        <v>152</v>
      </c>
      <c r="H5" s="33" t="s">
        <v>2441</v>
      </c>
      <c r="I5" s="56">
        <v>42882</v>
      </c>
      <c r="J5" s="33" t="s">
        <v>52</v>
      </c>
      <c r="K5" s="66"/>
      <c r="M5" t="s">
        <v>14</v>
      </c>
      <c r="N5">
        <f>SUMIFS(E:E,G:G,"FLU")</f>
        <v>55</v>
      </c>
    </row>
    <row r="6" spans="1:14" ht="38.25" customHeight="1">
      <c r="A6" s="67">
        <v>3</v>
      </c>
      <c r="B6" s="33" t="s">
        <v>47</v>
      </c>
      <c r="C6" s="33" t="s">
        <v>2589</v>
      </c>
      <c r="D6" s="55" t="s">
        <v>2590</v>
      </c>
      <c r="E6" s="33">
        <v>3</v>
      </c>
      <c r="F6" s="33">
        <v>1</v>
      </c>
      <c r="G6" s="66" t="s">
        <v>152</v>
      </c>
      <c r="H6" s="33" t="s">
        <v>2441</v>
      </c>
      <c r="I6" s="56">
        <v>42882</v>
      </c>
      <c r="J6" s="12" t="s">
        <v>52</v>
      </c>
      <c r="K6" s="66"/>
      <c r="M6" t="s">
        <v>15</v>
      </c>
      <c r="N6">
        <f>SUMIFS(E:E,G:G,"JCC")</f>
        <v>0</v>
      </c>
    </row>
    <row r="7" spans="1:14" ht="38.25" customHeight="1">
      <c r="A7" s="66">
        <v>4</v>
      </c>
      <c r="B7" s="33" t="s">
        <v>47</v>
      </c>
      <c r="C7" s="32" t="s">
        <v>2591</v>
      </c>
      <c r="D7" s="59" t="s">
        <v>2592</v>
      </c>
      <c r="E7" s="32">
        <v>4</v>
      </c>
      <c r="F7" s="32">
        <v>1</v>
      </c>
      <c r="G7" s="32" t="s">
        <v>152</v>
      </c>
      <c r="H7" s="33" t="s">
        <v>2441</v>
      </c>
      <c r="I7" s="56">
        <v>42882</v>
      </c>
      <c r="J7" s="32" t="s">
        <v>52</v>
      </c>
      <c r="K7" s="67" t="s">
        <v>2593</v>
      </c>
      <c r="M7" t="s">
        <v>16</v>
      </c>
      <c r="N7">
        <f>SUMIFS(E:E,G:G,"EDI")</f>
        <v>0</v>
      </c>
    </row>
    <row r="8" spans="1:14" ht="38.25" customHeight="1">
      <c r="A8" s="67">
        <v>5</v>
      </c>
      <c r="B8" s="33" t="s">
        <v>655</v>
      </c>
      <c r="C8" s="33" t="s">
        <v>2594</v>
      </c>
      <c r="D8" s="55" t="s">
        <v>2595</v>
      </c>
      <c r="E8" s="33">
        <v>2</v>
      </c>
      <c r="F8" s="33">
        <v>1</v>
      </c>
      <c r="G8" s="33" t="s">
        <v>152</v>
      </c>
      <c r="H8" s="33" t="s">
        <v>2441</v>
      </c>
      <c r="I8" s="56">
        <v>42882</v>
      </c>
      <c r="J8" s="33" t="s">
        <v>2596</v>
      </c>
      <c r="K8" s="38" t="s">
        <v>659</v>
      </c>
      <c r="M8" t="s">
        <v>17</v>
      </c>
      <c r="N8">
        <f>SUMIFS(E:E,G:G,"par")</f>
        <v>0</v>
      </c>
    </row>
    <row r="9" spans="1:14" ht="38.25" customHeight="1">
      <c r="A9" s="66">
        <v>6</v>
      </c>
      <c r="B9" s="32" t="s">
        <v>47</v>
      </c>
      <c r="C9" s="32" t="s">
        <v>2597</v>
      </c>
      <c r="D9" s="59" t="s">
        <v>2598</v>
      </c>
      <c r="E9" s="32">
        <v>2</v>
      </c>
      <c r="F9" s="32">
        <v>1</v>
      </c>
      <c r="G9" s="32" t="s">
        <v>152</v>
      </c>
      <c r="H9" s="32" t="s">
        <v>2441</v>
      </c>
      <c r="I9" s="84">
        <v>42882</v>
      </c>
      <c r="J9" s="32" t="s">
        <v>52</v>
      </c>
      <c r="K9" s="67"/>
      <c r="M9" t="s">
        <v>18</v>
      </c>
      <c r="N9">
        <f>SUMIFS(E:E,G:G,"phi")</f>
        <v>0</v>
      </c>
    </row>
    <row r="10" spans="1:14" ht="38.25" customHeight="1">
      <c r="A10" s="67">
        <v>7</v>
      </c>
      <c r="B10" s="33" t="s">
        <v>55</v>
      </c>
      <c r="C10" s="32" t="s">
        <v>2599</v>
      </c>
      <c r="D10" s="264">
        <v>13475931862</v>
      </c>
      <c r="E10" s="32">
        <v>4</v>
      </c>
      <c r="F10" s="32">
        <v>1</v>
      </c>
      <c r="G10" s="32" t="s">
        <v>152</v>
      </c>
      <c r="H10" s="33" t="s">
        <v>2441</v>
      </c>
      <c r="I10" s="56">
        <v>42882</v>
      </c>
      <c r="J10" s="12" t="s">
        <v>2600</v>
      </c>
      <c r="K10" s="67"/>
      <c r="M10" t="s">
        <v>19</v>
      </c>
      <c r="N10">
        <f>SUMIFS(E:E,G:G,"BRK")</f>
        <v>0</v>
      </c>
    </row>
    <row r="11" spans="1:14" ht="38.25" customHeight="1">
      <c r="A11" s="66">
        <v>8</v>
      </c>
      <c r="B11" s="33" t="s">
        <v>55</v>
      </c>
      <c r="C11" s="33" t="s">
        <v>2601</v>
      </c>
      <c r="D11" s="216" t="s">
        <v>2602</v>
      </c>
      <c r="E11" s="38">
        <v>13</v>
      </c>
      <c r="F11" s="33">
        <v>4</v>
      </c>
      <c r="G11" s="66" t="s">
        <v>152</v>
      </c>
      <c r="H11" s="33" t="s">
        <v>2441</v>
      </c>
      <c r="I11" s="56">
        <v>42882</v>
      </c>
      <c r="J11" s="12" t="s">
        <v>2603</v>
      </c>
      <c r="K11" s="67"/>
      <c r="M11" s="16" t="s">
        <v>20</v>
      </c>
      <c r="N11" s="16">
        <f>SUMIFS(E:E,G:G,"SPC")</f>
        <v>0</v>
      </c>
    </row>
    <row r="12" spans="1:14" ht="38.25" customHeight="1">
      <c r="A12" s="67">
        <v>9</v>
      </c>
      <c r="B12" s="33" t="s">
        <v>2604</v>
      </c>
      <c r="C12" s="32" t="s">
        <v>2605</v>
      </c>
      <c r="D12" s="59" t="s">
        <v>2606</v>
      </c>
      <c r="E12" s="32">
        <v>2</v>
      </c>
      <c r="F12" s="32">
        <v>1</v>
      </c>
      <c r="G12" s="32" t="s">
        <v>152</v>
      </c>
      <c r="H12" s="33" t="s">
        <v>2441</v>
      </c>
      <c r="I12" s="56">
        <v>42882</v>
      </c>
      <c r="J12" s="7" t="s">
        <v>2607</v>
      </c>
      <c r="K12" s="67"/>
      <c r="M12" s="17" t="s">
        <v>21</v>
      </c>
      <c r="N12" s="17">
        <f>SUMIFS(E:E,G:G,"H")</f>
        <v>0</v>
      </c>
    </row>
    <row r="13" spans="1:14" ht="38.25" customHeight="1">
      <c r="A13" s="66">
        <v>10</v>
      </c>
      <c r="B13" s="12" t="s">
        <v>47</v>
      </c>
      <c r="C13" s="12" t="s">
        <v>2608</v>
      </c>
      <c r="D13" s="13" t="s">
        <v>2609</v>
      </c>
      <c r="E13" s="12">
        <v>5</v>
      </c>
      <c r="F13" s="12">
        <v>2</v>
      </c>
      <c r="G13" s="12" t="s">
        <v>152</v>
      </c>
      <c r="H13" s="12" t="s">
        <v>2441</v>
      </c>
      <c r="I13" s="14">
        <v>42882</v>
      </c>
      <c r="J13" s="12" t="s">
        <v>52</v>
      </c>
      <c r="K13" s="66" t="s">
        <v>2610</v>
      </c>
      <c r="M13" s="17"/>
      <c r="N13" s="17"/>
    </row>
    <row r="14" spans="1:14" ht="38.25" customHeight="1">
      <c r="A14" s="67">
        <v>11</v>
      </c>
      <c r="B14" s="12" t="s">
        <v>2611</v>
      </c>
      <c r="C14" s="32">
        <v>103226</v>
      </c>
      <c r="D14" s="55" t="s">
        <v>2612</v>
      </c>
      <c r="E14" s="32">
        <v>4</v>
      </c>
      <c r="F14" s="32">
        <v>2</v>
      </c>
      <c r="G14" s="12" t="s">
        <v>152</v>
      </c>
      <c r="H14" s="12" t="s">
        <v>2441</v>
      </c>
      <c r="I14" s="14">
        <v>42882</v>
      </c>
      <c r="J14" s="33" t="s">
        <v>2613</v>
      </c>
      <c r="K14" s="32"/>
      <c r="M14" s="19" t="s">
        <v>22</v>
      </c>
      <c r="N14" s="19">
        <f>SUM(M4:N12)</f>
        <v>55</v>
      </c>
    </row>
    <row r="15" spans="1:14" ht="38.25" customHeight="1">
      <c r="A15" s="66">
        <v>12</v>
      </c>
      <c r="B15" s="12" t="s">
        <v>47</v>
      </c>
      <c r="C15" s="32" t="s">
        <v>2614</v>
      </c>
      <c r="D15" s="55" t="s">
        <v>2615</v>
      </c>
      <c r="E15" s="32">
        <v>2</v>
      </c>
      <c r="F15" s="32">
        <v>1</v>
      </c>
      <c r="G15" s="7" t="s">
        <v>152</v>
      </c>
      <c r="H15" s="12" t="s">
        <v>2441</v>
      </c>
      <c r="I15" s="14">
        <v>42882</v>
      </c>
      <c r="J15" s="33" t="s">
        <v>52</v>
      </c>
      <c r="K15" s="32"/>
    </row>
    <row r="16" spans="1:14" ht="38.25" customHeight="1">
      <c r="A16" s="67">
        <v>13</v>
      </c>
      <c r="B16" s="12" t="s">
        <v>55</v>
      </c>
      <c r="C16" s="32" t="s">
        <v>2616</v>
      </c>
      <c r="D16" s="59" t="s">
        <v>2617</v>
      </c>
      <c r="E16" s="32">
        <v>5</v>
      </c>
      <c r="F16" s="32">
        <v>2</v>
      </c>
      <c r="G16" s="7" t="s">
        <v>152</v>
      </c>
      <c r="H16" s="12" t="s">
        <v>2441</v>
      </c>
      <c r="I16" s="14">
        <v>42882</v>
      </c>
      <c r="J16" s="32" t="s">
        <v>2618</v>
      </c>
      <c r="K16" s="32"/>
      <c r="M16" s="20"/>
    </row>
    <row r="17" spans="1:13" ht="38.25" customHeight="1">
      <c r="A17" s="12"/>
      <c r="B17" s="12"/>
      <c r="C17" s="12"/>
      <c r="D17" s="13"/>
      <c r="E17" s="35">
        <f>SUM(E4:E16)</f>
        <v>55</v>
      </c>
      <c r="F17" s="35">
        <f>SUM(F4:F16)</f>
        <v>20</v>
      </c>
      <c r="G17" s="12"/>
      <c r="H17" s="12"/>
      <c r="I17" s="12"/>
      <c r="J17" s="12"/>
      <c r="K17" s="21"/>
      <c r="M17" s="20"/>
    </row>
    <row r="18" spans="1:13" ht="38.2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38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</sheetData>
  <customSheetViews>
    <customSheetView guid="{23EF6D9B-A14E-2740-8D04-8096A56BF976}" scale="90" topLeftCell="A16">
      <selection activeCell="G32" sqref="G32"/>
    </customSheetView>
    <customSheetView guid="{B1F3A972-B1F1-4161-90C8-DD2B3AF80E16}" scale="90" topLeftCell="A16">
      <selection activeCell="G32" sqref="G32"/>
    </customSheetView>
    <customSheetView guid="{8CC4B7ED-BDBD-4A32-BFC7-B1BFCD76DA5B}" scale="90" topLeftCell="A16">
      <selection activeCell="G32" sqref="G32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zoomScalePageLayoutView="80" workbookViewId="0">
      <selection activeCell="B15" sqref="B15"/>
    </sheetView>
  </sheetViews>
  <sheetFormatPr baseColWidth="10" defaultColWidth="8.83203125" defaultRowHeight="45" customHeight="1" x14ac:dyDescent="0"/>
  <cols>
    <col min="1" max="1" width="14.83203125" customWidth="1"/>
    <col min="2" max="2" width="33.6640625" customWidth="1"/>
    <col min="3" max="3" width="35.1640625" customWidth="1"/>
    <col min="4" max="4" width="43.6640625" customWidth="1"/>
    <col min="5" max="5" width="11.5" customWidth="1"/>
    <col min="6" max="6" width="11.6640625" customWidth="1"/>
    <col min="7" max="7" width="15.1640625" customWidth="1"/>
    <col min="8" max="8" width="13.5" customWidth="1"/>
    <col min="9" max="9" width="16" customWidth="1"/>
    <col min="10" max="10" width="15.1640625" customWidth="1"/>
    <col min="11" max="11" width="68.5" customWidth="1"/>
    <col min="13" max="13" width="18.1640625" customWidth="1"/>
  </cols>
  <sheetData>
    <row r="1" spans="1:14" ht="45" customHeight="1" thickBot="1">
      <c r="A1" s="602" t="s">
        <v>23</v>
      </c>
      <c r="B1" s="603"/>
      <c r="C1" s="603"/>
      <c r="D1" s="603"/>
      <c r="E1" s="603"/>
      <c r="F1" s="603"/>
      <c r="G1" s="603" t="s">
        <v>26</v>
      </c>
      <c r="H1" s="603"/>
      <c r="I1" s="603"/>
      <c r="J1" s="604"/>
      <c r="K1" s="605"/>
    </row>
    <row r="2" spans="1:14" ht="4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45" customHeight="1">
      <c r="A3" s="25">
        <v>53</v>
      </c>
      <c r="B3" s="28" t="s">
        <v>93</v>
      </c>
      <c r="C3" s="27" t="s">
        <v>45</v>
      </c>
      <c r="D3" s="27"/>
      <c r="E3" s="28"/>
      <c r="F3" s="28"/>
      <c r="G3" s="28"/>
      <c r="H3" s="29"/>
      <c r="I3" s="30"/>
      <c r="J3" s="28"/>
      <c r="K3" s="28" t="s">
        <v>94</v>
      </c>
      <c r="M3" s="10" t="s">
        <v>12</v>
      </c>
      <c r="N3" s="10">
        <f>N2-N14</f>
        <v>0</v>
      </c>
    </row>
    <row r="4" spans="1:14" ht="45" customHeight="1">
      <c r="A4" s="6">
        <v>1</v>
      </c>
      <c r="B4" s="7" t="s">
        <v>47</v>
      </c>
      <c r="C4" s="7" t="s">
        <v>95</v>
      </c>
      <c r="D4" s="8" t="s">
        <v>96</v>
      </c>
      <c r="E4" s="7">
        <v>4</v>
      </c>
      <c r="F4" s="7">
        <v>1</v>
      </c>
      <c r="G4" s="7" t="s">
        <v>97</v>
      </c>
      <c r="H4" s="36" t="s">
        <v>51</v>
      </c>
      <c r="I4" s="9">
        <v>42882</v>
      </c>
      <c r="J4" s="7" t="s">
        <v>52</v>
      </c>
      <c r="K4" s="6"/>
      <c r="M4" t="s">
        <v>13</v>
      </c>
      <c r="N4">
        <f>SUMIFS(E:E,G:G,"CTT")</f>
        <v>30</v>
      </c>
    </row>
    <row r="5" spans="1:14" ht="45" customHeight="1">
      <c r="A5" s="11">
        <v>2</v>
      </c>
      <c r="B5" s="7" t="s">
        <v>47</v>
      </c>
      <c r="C5" s="12" t="s">
        <v>98</v>
      </c>
      <c r="D5" s="37" t="s">
        <v>99</v>
      </c>
      <c r="E5" s="12">
        <v>1</v>
      </c>
      <c r="F5" s="12">
        <v>1</v>
      </c>
      <c r="G5" s="12" t="s">
        <v>97</v>
      </c>
      <c r="H5" s="12" t="s">
        <v>51</v>
      </c>
      <c r="I5" s="14">
        <v>42882</v>
      </c>
      <c r="J5" s="14" t="s">
        <v>52</v>
      </c>
      <c r="K5" s="11"/>
      <c r="M5" t="s">
        <v>14</v>
      </c>
      <c r="N5">
        <f>SUMIFS(E:E,G:G,"FLU")</f>
        <v>0</v>
      </c>
    </row>
    <row r="6" spans="1:14" ht="45" customHeight="1">
      <c r="A6" s="6">
        <v>3</v>
      </c>
      <c r="B6" s="12" t="s">
        <v>47</v>
      </c>
      <c r="C6" s="12" t="s">
        <v>100</v>
      </c>
      <c r="D6" s="13" t="s">
        <v>101</v>
      </c>
      <c r="E6" s="12">
        <v>6</v>
      </c>
      <c r="F6" s="12">
        <v>2</v>
      </c>
      <c r="G6" s="12" t="s">
        <v>97</v>
      </c>
      <c r="H6" s="12" t="s">
        <v>51</v>
      </c>
      <c r="I6" s="14">
        <v>42882</v>
      </c>
      <c r="J6" s="12" t="s">
        <v>52</v>
      </c>
      <c r="K6" s="15"/>
      <c r="M6" t="s">
        <v>15</v>
      </c>
      <c r="N6">
        <f>SUMIFS(E:E,G:G,"JCC")</f>
        <v>9</v>
      </c>
    </row>
    <row r="7" spans="1:14" ht="45" customHeight="1">
      <c r="A7" s="11">
        <v>4</v>
      </c>
      <c r="B7" s="12" t="s">
        <v>102</v>
      </c>
      <c r="C7" s="12" t="s">
        <v>103</v>
      </c>
      <c r="D7" s="13" t="s">
        <v>104</v>
      </c>
      <c r="E7" s="12">
        <v>4</v>
      </c>
      <c r="F7" s="12">
        <v>2</v>
      </c>
      <c r="G7" s="12" t="s">
        <v>97</v>
      </c>
      <c r="H7" s="12" t="s">
        <v>51</v>
      </c>
      <c r="I7" s="14">
        <v>42882</v>
      </c>
      <c r="J7" s="12" t="s">
        <v>105</v>
      </c>
      <c r="K7" s="38" t="s">
        <v>106</v>
      </c>
      <c r="M7" t="s">
        <v>16</v>
      </c>
      <c r="N7">
        <f>SUMIFS(E:E,G:G,"EDI")</f>
        <v>0</v>
      </c>
    </row>
    <row r="8" spans="1:14" ht="45" customHeight="1">
      <c r="A8" s="6">
        <v>5</v>
      </c>
      <c r="B8" s="12" t="s">
        <v>107</v>
      </c>
      <c r="C8" s="12" t="s">
        <v>108</v>
      </c>
      <c r="D8" s="13" t="s">
        <v>109</v>
      </c>
      <c r="E8" s="12">
        <v>1</v>
      </c>
      <c r="F8" s="12">
        <v>1</v>
      </c>
      <c r="G8" s="12" t="s">
        <v>97</v>
      </c>
      <c r="H8" s="12" t="s">
        <v>51</v>
      </c>
      <c r="I8" s="14">
        <v>42882</v>
      </c>
      <c r="J8" s="12" t="s">
        <v>110</v>
      </c>
      <c r="K8" s="15"/>
      <c r="M8" t="s">
        <v>17</v>
      </c>
      <c r="N8">
        <f>SUMIFS(E:E,G:G,"par")</f>
        <v>0</v>
      </c>
    </row>
    <row r="9" spans="1:14" ht="45" customHeight="1">
      <c r="A9" s="11">
        <v>6</v>
      </c>
      <c r="B9" s="7" t="s">
        <v>111</v>
      </c>
      <c r="C9" s="7" t="s">
        <v>112</v>
      </c>
      <c r="D9" s="8" t="s">
        <v>113</v>
      </c>
      <c r="E9" s="7">
        <v>4</v>
      </c>
      <c r="F9" s="7">
        <v>1</v>
      </c>
      <c r="G9" s="7" t="s">
        <v>114</v>
      </c>
      <c r="H9" s="7" t="s">
        <v>51</v>
      </c>
      <c r="I9" s="9">
        <v>42882</v>
      </c>
      <c r="J9" s="7" t="s">
        <v>115</v>
      </c>
      <c r="K9" s="39" t="s">
        <v>116</v>
      </c>
      <c r="M9" t="s">
        <v>18</v>
      </c>
      <c r="N9">
        <f>SUMIFS(E:E,G:G,"phi")</f>
        <v>0</v>
      </c>
    </row>
    <row r="10" spans="1:14" ht="45" customHeight="1">
      <c r="A10" s="6">
        <v>7</v>
      </c>
      <c r="B10" s="7" t="s">
        <v>47</v>
      </c>
      <c r="C10" s="7" t="s">
        <v>117</v>
      </c>
      <c r="D10" s="8" t="s">
        <v>118</v>
      </c>
      <c r="E10" s="7">
        <v>1</v>
      </c>
      <c r="F10" s="7">
        <v>1</v>
      </c>
      <c r="G10" s="7" t="s">
        <v>114</v>
      </c>
      <c r="H10" s="7" t="s">
        <v>51</v>
      </c>
      <c r="I10" s="9">
        <v>42882</v>
      </c>
      <c r="J10" s="7" t="s">
        <v>52</v>
      </c>
      <c r="K10" s="6"/>
      <c r="M10" t="s">
        <v>19</v>
      </c>
      <c r="N10">
        <f>SUMIFS(E:E,G:G,"BRK")</f>
        <v>14</v>
      </c>
    </row>
    <row r="11" spans="1:14" ht="45" customHeight="1">
      <c r="A11" s="11">
        <v>8</v>
      </c>
      <c r="B11" s="12" t="s">
        <v>55</v>
      </c>
      <c r="C11" s="12" t="s">
        <v>119</v>
      </c>
      <c r="D11" s="13" t="s">
        <v>120</v>
      </c>
      <c r="E11" s="12">
        <v>2</v>
      </c>
      <c r="F11" s="12">
        <v>1</v>
      </c>
      <c r="G11" s="11" t="s">
        <v>97</v>
      </c>
      <c r="H11" s="12" t="s">
        <v>51</v>
      </c>
      <c r="I11" s="14">
        <v>42882</v>
      </c>
      <c r="J11" s="12" t="s">
        <v>121</v>
      </c>
      <c r="K11" s="11"/>
      <c r="M11" s="16" t="s">
        <v>20</v>
      </c>
      <c r="N11" s="16">
        <f>SUMIFS(E:E,G:G,"SPC")</f>
        <v>0</v>
      </c>
    </row>
    <row r="12" spans="1:14" ht="45" customHeight="1">
      <c r="A12" s="6">
        <v>9</v>
      </c>
      <c r="B12" s="12" t="s">
        <v>55</v>
      </c>
      <c r="C12" s="12" t="s">
        <v>122</v>
      </c>
      <c r="D12" s="13" t="s">
        <v>123</v>
      </c>
      <c r="E12" s="12">
        <v>2</v>
      </c>
      <c r="F12" s="12">
        <v>1</v>
      </c>
      <c r="G12" s="11" t="s">
        <v>97</v>
      </c>
      <c r="H12" s="12" t="s">
        <v>51</v>
      </c>
      <c r="I12" s="14">
        <v>42882</v>
      </c>
      <c r="J12" s="12" t="s">
        <v>124</v>
      </c>
      <c r="K12" s="11"/>
      <c r="M12" s="17" t="s">
        <v>21</v>
      </c>
      <c r="N12" s="17">
        <f>SUMIFS(E:E,G:G,"H")</f>
        <v>0</v>
      </c>
    </row>
    <row r="13" spans="1:14" ht="45" customHeight="1">
      <c r="A13" s="11">
        <v>10</v>
      </c>
      <c r="B13" s="7" t="s">
        <v>55</v>
      </c>
      <c r="C13" s="7" t="s">
        <v>125</v>
      </c>
      <c r="D13" s="8" t="s">
        <v>126</v>
      </c>
      <c r="E13" s="7">
        <v>5</v>
      </c>
      <c r="F13" s="7">
        <v>2</v>
      </c>
      <c r="G13" s="7" t="s">
        <v>114</v>
      </c>
      <c r="H13" s="36" t="s">
        <v>51</v>
      </c>
      <c r="I13" s="9">
        <v>42882</v>
      </c>
      <c r="J13" s="7" t="s">
        <v>127</v>
      </c>
      <c r="K13" s="32" t="s">
        <v>128</v>
      </c>
      <c r="M13" s="17"/>
      <c r="N13" s="17"/>
    </row>
    <row r="14" spans="1:14" ht="45" customHeight="1">
      <c r="A14" s="6">
        <v>11</v>
      </c>
      <c r="B14" s="7" t="s">
        <v>47</v>
      </c>
      <c r="C14" s="7" t="s">
        <v>129</v>
      </c>
      <c r="D14" s="8" t="s">
        <v>130</v>
      </c>
      <c r="E14" s="7">
        <v>2</v>
      </c>
      <c r="F14" s="7">
        <v>1</v>
      </c>
      <c r="G14" s="7" t="s">
        <v>50</v>
      </c>
      <c r="H14" s="7" t="s">
        <v>51</v>
      </c>
      <c r="I14" s="9">
        <v>42882</v>
      </c>
      <c r="J14" s="7" t="s">
        <v>52</v>
      </c>
      <c r="K14" s="40"/>
      <c r="M14" s="19" t="s">
        <v>22</v>
      </c>
      <c r="N14" s="19">
        <f>SUM(M4:N12)</f>
        <v>53</v>
      </c>
    </row>
    <row r="15" spans="1:14" ht="45" customHeight="1">
      <c r="A15" s="11">
        <v>12</v>
      </c>
      <c r="B15" s="7" t="s">
        <v>131</v>
      </c>
      <c r="C15" s="7">
        <v>2905</v>
      </c>
      <c r="D15" s="8" t="s">
        <v>132</v>
      </c>
      <c r="E15" s="7">
        <v>7</v>
      </c>
      <c r="F15" s="7">
        <v>2</v>
      </c>
      <c r="G15" s="7" t="s">
        <v>50</v>
      </c>
      <c r="H15" s="7" t="s">
        <v>51</v>
      </c>
      <c r="I15" s="9">
        <v>42882</v>
      </c>
      <c r="J15" s="7" t="s">
        <v>133</v>
      </c>
      <c r="K15" s="40" t="s">
        <v>134</v>
      </c>
    </row>
    <row r="16" spans="1:14" ht="45" customHeight="1">
      <c r="A16" s="6">
        <v>13</v>
      </c>
      <c r="B16" s="7" t="s">
        <v>55</v>
      </c>
      <c r="C16" s="7" t="s">
        <v>135</v>
      </c>
      <c r="D16" s="41" t="s">
        <v>136</v>
      </c>
      <c r="E16" s="7">
        <v>3</v>
      </c>
      <c r="F16" s="7">
        <v>1</v>
      </c>
      <c r="G16" s="7" t="s">
        <v>97</v>
      </c>
      <c r="H16" s="7" t="s">
        <v>51</v>
      </c>
      <c r="I16" s="9">
        <v>42882</v>
      </c>
      <c r="J16" s="7" t="s">
        <v>137</v>
      </c>
      <c r="K16" s="6"/>
      <c r="M16" t="s">
        <v>486</v>
      </c>
    </row>
    <row r="17" spans="1:13" ht="45" customHeight="1">
      <c r="A17" s="11">
        <v>14</v>
      </c>
      <c r="B17" s="7" t="s">
        <v>138</v>
      </c>
      <c r="C17" s="7" t="s">
        <v>139</v>
      </c>
      <c r="D17" s="8" t="s">
        <v>140</v>
      </c>
      <c r="E17" s="7">
        <v>4</v>
      </c>
      <c r="F17" s="7">
        <v>1</v>
      </c>
      <c r="G17" s="7" t="s">
        <v>114</v>
      </c>
      <c r="H17" s="7" t="s">
        <v>51</v>
      </c>
      <c r="I17" s="9">
        <v>42882</v>
      </c>
      <c r="J17" s="7" t="s">
        <v>141</v>
      </c>
      <c r="K17" s="39" t="s">
        <v>142</v>
      </c>
      <c r="M17" t="s">
        <v>487</v>
      </c>
    </row>
    <row r="18" spans="1:13" ht="45" customHeight="1">
      <c r="A18" s="6">
        <v>15</v>
      </c>
      <c r="B18" s="12" t="s">
        <v>47</v>
      </c>
      <c r="C18" s="12" t="s">
        <v>143</v>
      </c>
      <c r="D18" s="13" t="s">
        <v>144</v>
      </c>
      <c r="E18" s="12">
        <v>4</v>
      </c>
      <c r="F18" s="12">
        <v>1</v>
      </c>
      <c r="G18" s="34" t="s">
        <v>97</v>
      </c>
      <c r="H18" s="33" t="s">
        <v>51</v>
      </c>
      <c r="I18" s="14">
        <v>42882</v>
      </c>
      <c r="J18" s="12" t="s">
        <v>52</v>
      </c>
      <c r="K18" s="42" t="s">
        <v>145</v>
      </c>
      <c r="M18" s="20"/>
    </row>
    <row r="19" spans="1:13" ht="45" customHeight="1">
      <c r="A19" s="11">
        <v>16</v>
      </c>
      <c r="B19" s="7" t="s">
        <v>47</v>
      </c>
      <c r="C19" s="7" t="s">
        <v>146</v>
      </c>
      <c r="D19" s="8" t="s">
        <v>147</v>
      </c>
      <c r="E19" s="7">
        <v>3</v>
      </c>
      <c r="F19" s="7">
        <v>1</v>
      </c>
      <c r="G19" s="7" t="s">
        <v>97</v>
      </c>
      <c r="H19" s="31" t="s">
        <v>66</v>
      </c>
      <c r="I19" s="9">
        <v>42882</v>
      </c>
      <c r="J19" s="7" t="s">
        <v>52</v>
      </c>
      <c r="K19" s="6"/>
      <c r="M19" s="20"/>
    </row>
    <row r="20" spans="1:13" ht="45" customHeight="1">
      <c r="A20" s="11"/>
      <c r="B20" s="7"/>
      <c r="C20" s="7"/>
      <c r="D20" s="41"/>
      <c r="E20" s="43">
        <f>SUM(E4:E19)</f>
        <v>53</v>
      </c>
      <c r="F20" s="43">
        <f>SUM(F4:F19)</f>
        <v>20</v>
      </c>
      <c r="G20" s="7"/>
      <c r="H20" s="7"/>
      <c r="I20" s="9"/>
      <c r="J20" s="7"/>
      <c r="K20" s="6"/>
      <c r="M20" s="20"/>
    </row>
    <row r="21" spans="1:13" ht="4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4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>
      <selection activeCell="B15" sqref="B15"/>
    </customSheetView>
    <customSheetView guid="{B1F3A972-B1F1-4161-90C8-DD2B3AF80E16}" scale="80">
      <selection activeCell="B15" sqref="B15"/>
    </customSheetView>
    <customSheetView guid="{8CC4B7ED-BDBD-4A32-BFC7-B1BFCD76DA5B}" scale="80">
      <selection activeCell="B15" sqref="B15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zoomScale="80" zoomScaleNormal="80" zoomScalePageLayoutView="80" workbookViewId="0">
      <selection activeCell="H21" sqref="H21"/>
    </sheetView>
  </sheetViews>
  <sheetFormatPr baseColWidth="10" defaultColWidth="8.83203125" defaultRowHeight="42.75" customHeight="1" x14ac:dyDescent="0"/>
  <cols>
    <col min="1" max="1" width="11.1640625" customWidth="1"/>
    <col min="2" max="2" width="24.6640625" customWidth="1"/>
    <col min="3" max="3" width="30.33203125" customWidth="1"/>
    <col min="4" max="4" width="41.33203125" customWidth="1"/>
    <col min="5" max="5" width="11.5" customWidth="1"/>
    <col min="6" max="6" width="11.6640625" customWidth="1"/>
    <col min="7" max="7" width="15.1640625" customWidth="1"/>
    <col min="8" max="8" width="12.83203125" customWidth="1"/>
    <col min="9" max="9" width="16" customWidth="1"/>
    <col min="10" max="10" width="15.1640625" customWidth="1"/>
    <col min="11" max="11" width="43.83203125" customWidth="1"/>
    <col min="13" max="13" width="18.1640625" customWidth="1"/>
  </cols>
  <sheetData>
    <row r="1" spans="1:14" ht="42.75" customHeight="1" thickBot="1">
      <c r="A1" s="602" t="s">
        <v>23</v>
      </c>
      <c r="B1" s="603"/>
      <c r="C1" s="603"/>
      <c r="D1" s="603"/>
      <c r="E1" s="603"/>
      <c r="F1" s="603"/>
      <c r="G1" s="603" t="s">
        <v>36</v>
      </c>
      <c r="H1" s="603"/>
      <c r="I1" s="603"/>
      <c r="J1" s="604"/>
      <c r="K1" s="605"/>
    </row>
    <row r="2" spans="1:14" ht="42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2.75" customHeight="1">
      <c r="A3" s="72">
        <v>55</v>
      </c>
      <c r="B3" s="72" t="s">
        <v>1220</v>
      </c>
      <c r="C3" s="72"/>
      <c r="D3" s="215"/>
      <c r="E3" s="72"/>
      <c r="F3" s="72"/>
      <c r="G3" s="72"/>
      <c r="H3" s="72"/>
      <c r="I3" s="74"/>
      <c r="J3" s="74"/>
      <c r="K3" s="72" t="s">
        <v>97</v>
      </c>
      <c r="M3" s="10" t="s">
        <v>12</v>
      </c>
      <c r="N3" s="10">
        <f>N2-N14</f>
        <v>2</v>
      </c>
    </row>
    <row r="4" spans="1:14" ht="42.75" customHeight="1">
      <c r="A4" s="67">
        <v>1</v>
      </c>
      <c r="B4" s="32" t="s">
        <v>55</v>
      </c>
      <c r="C4" s="32" t="s">
        <v>2619</v>
      </c>
      <c r="D4" s="59" t="s">
        <v>2620</v>
      </c>
      <c r="E4" s="32">
        <v>3</v>
      </c>
      <c r="F4" s="32">
        <v>1</v>
      </c>
      <c r="G4" s="32" t="s">
        <v>97</v>
      </c>
      <c r="H4" s="32" t="s">
        <v>2441</v>
      </c>
      <c r="I4" s="84">
        <v>42882</v>
      </c>
      <c r="J4" s="32" t="s">
        <v>2621</v>
      </c>
      <c r="K4" s="67"/>
      <c r="M4" t="s">
        <v>13</v>
      </c>
      <c r="N4">
        <f>SUMIFS(E:E,G:G,"CTT")</f>
        <v>53</v>
      </c>
    </row>
    <row r="5" spans="1:14" ht="42.75" customHeight="1">
      <c r="A5" s="66">
        <v>2</v>
      </c>
      <c r="B5" s="33" t="s">
        <v>47</v>
      </c>
      <c r="C5" s="33" t="s">
        <v>2622</v>
      </c>
      <c r="D5" s="55" t="s">
        <v>2623</v>
      </c>
      <c r="E5" s="33">
        <v>2</v>
      </c>
      <c r="F5" s="33">
        <v>1</v>
      </c>
      <c r="G5" s="33" t="s">
        <v>97</v>
      </c>
      <c r="H5" s="32" t="s">
        <v>2441</v>
      </c>
      <c r="I5" s="84">
        <v>42882</v>
      </c>
      <c r="J5" s="33" t="s">
        <v>52</v>
      </c>
      <c r="K5" s="231"/>
      <c r="M5" t="s">
        <v>14</v>
      </c>
      <c r="N5">
        <f>SUMIFS(E:E,G:G,"FLU")</f>
        <v>0</v>
      </c>
    </row>
    <row r="6" spans="1:14" ht="42.75" customHeight="1">
      <c r="A6" s="67">
        <v>3</v>
      </c>
      <c r="B6" s="33" t="s">
        <v>47</v>
      </c>
      <c r="C6" s="32" t="s">
        <v>2624</v>
      </c>
      <c r="D6" s="59" t="s">
        <v>2625</v>
      </c>
      <c r="E6" s="32">
        <v>4</v>
      </c>
      <c r="F6" s="32">
        <v>2</v>
      </c>
      <c r="G6" s="32" t="s">
        <v>97</v>
      </c>
      <c r="H6" s="32" t="s">
        <v>2441</v>
      </c>
      <c r="I6" s="84">
        <v>42882</v>
      </c>
      <c r="J6" s="33" t="s">
        <v>52</v>
      </c>
      <c r="K6" s="67"/>
      <c r="M6" t="s">
        <v>15</v>
      </c>
      <c r="N6">
        <f>SUMIFS(E:E,G:G,"JCC")</f>
        <v>0</v>
      </c>
    </row>
    <row r="7" spans="1:14" ht="42.75" customHeight="1">
      <c r="A7" s="66">
        <v>4</v>
      </c>
      <c r="B7" s="33" t="s">
        <v>47</v>
      </c>
      <c r="C7" s="32" t="s">
        <v>2626</v>
      </c>
      <c r="D7" s="264">
        <v>5402005836</v>
      </c>
      <c r="E7" s="32">
        <v>4</v>
      </c>
      <c r="F7" s="32">
        <v>1</v>
      </c>
      <c r="G7" s="32" t="s">
        <v>97</v>
      </c>
      <c r="H7" s="33" t="s">
        <v>2441</v>
      </c>
      <c r="I7" s="56">
        <v>42882</v>
      </c>
      <c r="J7" s="33" t="s">
        <v>52</v>
      </c>
      <c r="K7" s="67"/>
      <c r="M7" t="s">
        <v>16</v>
      </c>
      <c r="N7">
        <f>SUMIFS(E:E,G:G,"EDI")</f>
        <v>0</v>
      </c>
    </row>
    <row r="8" spans="1:14" ht="42.75" customHeight="1">
      <c r="A8" s="67">
        <v>5</v>
      </c>
      <c r="B8" s="33" t="s">
        <v>2627</v>
      </c>
      <c r="C8" s="33" t="s">
        <v>2628</v>
      </c>
      <c r="D8" s="216" t="s">
        <v>2629</v>
      </c>
      <c r="E8" s="33">
        <v>2</v>
      </c>
      <c r="F8" s="33">
        <v>1</v>
      </c>
      <c r="G8" s="66" t="s">
        <v>97</v>
      </c>
      <c r="H8" s="33" t="s">
        <v>2441</v>
      </c>
      <c r="I8" s="56">
        <v>42882</v>
      </c>
      <c r="J8" s="33" t="s">
        <v>2630</v>
      </c>
      <c r="K8" s="67"/>
      <c r="M8" t="s">
        <v>17</v>
      </c>
      <c r="N8">
        <f>SUMIFS(E:E,G:G,"par")</f>
        <v>0</v>
      </c>
    </row>
    <row r="9" spans="1:14" ht="42.75" customHeight="1">
      <c r="A9" s="66">
        <v>6</v>
      </c>
      <c r="B9" s="33" t="s">
        <v>55</v>
      </c>
      <c r="C9" s="32" t="s">
        <v>2631</v>
      </c>
      <c r="D9" s="59" t="s">
        <v>2632</v>
      </c>
      <c r="E9" s="39">
        <v>10</v>
      </c>
      <c r="F9" s="32">
        <v>3</v>
      </c>
      <c r="G9" s="32" t="s">
        <v>97</v>
      </c>
      <c r="H9" s="33" t="s">
        <v>2441</v>
      </c>
      <c r="I9" s="56">
        <v>42882</v>
      </c>
      <c r="J9" s="32" t="s">
        <v>2633</v>
      </c>
      <c r="K9" s="159" t="s">
        <v>2634</v>
      </c>
      <c r="M9" t="s">
        <v>18</v>
      </c>
      <c r="N9">
        <f>SUMIFS(E:E,G:G,"phi")</f>
        <v>0</v>
      </c>
    </row>
    <row r="10" spans="1:14" ht="42.75" customHeight="1">
      <c r="A10" s="67">
        <v>7</v>
      </c>
      <c r="B10" s="33" t="s">
        <v>47</v>
      </c>
      <c r="C10" s="33" t="s">
        <v>2635</v>
      </c>
      <c r="D10" s="55" t="s">
        <v>2636</v>
      </c>
      <c r="E10" s="33">
        <v>6</v>
      </c>
      <c r="F10" s="33">
        <v>2</v>
      </c>
      <c r="G10" s="66" t="s">
        <v>97</v>
      </c>
      <c r="H10" s="33" t="s">
        <v>2441</v>
      </c>
      <c r="I10" s="56">
        <v>42882</v>
      </c>
      <c r="J10" s="33" t="s">
        <v>52</v>
      </c>
      <c r="K10" s="66"/>
      <c r="M10" t="s">
        <v>19</v>
      </c>
      <c r="N10">
        <f>SUMIFS(E:E,G:G,"BRK")</f>
        <v>0</v>
      </c>
    </row>
    <row r="11" spans="1:14" ht="42.75" customHeight="1">
      <c r="A11" s="66">
        <v>8</v>
      </c>
      <c r="B11" s="33" t="s">
        <v>47</v>
      </c>
      <c r="C11" s="33" t="s">
        <v>2637</v>
      </c>
      <c r="D11" s="216" t="s">
        <v>2638</v>
      </c>
      <c r="E11" s="33">
        <v>4</v>
      </c>
      <c r="F11" s="33">
        <v>1</v>
      </c>
      <c r="G11" s="33" t="s">
        <v>97</v>
      </c>
      <c r="H11" s="33" t="s">
        <v>2441</v>
      </c>
      <c r="I11" s="56">
        <v>42882</v>
      </c>
      <c r="J11" s="33" t="s">
        <v>52</v>
      </c>
      <c r="K11" s="66"/>
      <c r="M11" s="16" t="s">
        <v>20</v>
      </c>
      <c r="N11" s="16">
        <f>SUMIFS(E:E,G:G,"SPC")</f>
        <v>0</v>
      </c>
    </row>
    <row r="12" spans="1:14" ht="42.75" customHeight="1">
      <c r="A12" s="67">
        <v>9</v>
      </c>
      <c r="B12" s="33" t="s">
        <v>55</v>
      </c>
      <c r="C12" s="33" t="s">
        <v>2639</v>
      </c>
      <c r="D12" s="55" t="s">
        <v>2640</v>
      </c>
      <c r="E12" s="33">
        <v>3</v>
      </c>
      <c r="F12" s="33">
        <v>1</v>
      </c>
      <c r="G12" s="33" t="s">
        <v>97</v>
      </c>
      <c r="H12" s="33" t="s">
        <v>2441</v>
      </c>
      <c r="I12" s="56">
        <v>42882</v>
      </c>
      <c r="J12" s="12" t="s">
        <v>2641</v>
      </c>
      <c r="K12" s="66"/>
      <c r="M12" s="17" t="s">
        <v>21</v>
      </c>
      <c r="N12" s="17">
        <f>SUMIFS(E:E,G:G,"H")</f>
        <v>0</v>
      </c>
    </row>
    <row r="13" spans="1:14" ht="42.75" customHeight="1">
      <c r="A13" s="66">
        <v>10</v>
      </c>
      <c r="B13" s="32" t="s">
        <v>2642</v>
      </c>
      <c r="C13" s="32">
        <v>8383</v>
      </c>
      <c r="D13" s="59" t="s">
        <v>2643</v>
      </c>
      <c r="E13" s="32">
        <v>3</v>
      </c>
      <c r="F13" s="32">
        <v>1</v>
      </c>
      <c r="G13" s="32" t="s">
        <v>97</v>
      </c>
      <c r="H13" s="32" t="s">
        <v>2441</v>
      </c>
      <c r="I13" s="84">
        <v>42882</v>
      </c>
      <c r="J13" s="32" t="s">
        <v>2644</v>
      </c>
      <c r="K13" s="32" t="s">
        <v>2645</v>
      </c>
      <c r="M13" s="17"/>
      <c r="N13" s="17"/>
    </row>
    <row r="14" spans="1:14" ht="42.75" customHeight="1">
      <c r="A14" s="67">
        <v>11</v>
      </c>
      <c r="B14" s="33" t="s">
        <v>47</v>
      </c>
      <c r="C14" s="33" t="s">
        <v>2646</v>
      </c>
      <c r="D14" s="55" t="s">
        <v>2647</v>
      </c>
      <c r="E14" s="33">
        <v>2</v>
      </c>
      <c r="F14" s="33">
        <v>1</v>
      </c>
      <c r="G14" s="66" t="s">
        <v>97</v>
      </c>
      <c r="H14" s="33" t="s">
        <v>2441</v>
      </c>
      <c r="I14" s="56">
        <v>42882</v>
      </c>
      <c r="J14" s="33" t="s">
        <v>52</v>
      </c>
      <c r="K14" s="66"/>
      <c r="M14" s="19" t="s">
        <v>22</v>
      </c>
      <c r="N14" s="19">
        <f>SUM(M4:N12)</f>
        <v>53</v>
      </c>
    </row>
    <row r="15" spans="1:14" ht="42.75" customHeight="1">
      <c r="A15" s="66">
        <v>12</v>
      </c>
      <c r="B15" s="12" t="s">
        <v>47</v>
      </c>
      <c r="C15" s="32" t="s">
        <v>2648</v>
      </c>
      <c r="D15" s="55" t="s">
        <v>2649</v>
      </c>
      <c r="E15" s="32">
        <v>2</v>
      </c>
      <c r="F15" s="32">
        <v>1</v>
      </c>
      <c r="G15" s="32" t="s">
        <v>97</v>
      </c>
      <c r="H15" s="12" t="s">
        <v>2441</v>
      </c>
      <c r="I15" s="14">
        <v>42882</v>
      </c>
      <c r="J15" s="12" t="s">
        <v>52</v>
      </c>
      <c r="K15" s="67"/>
    </row>
    <row r="16" spans="1:14" ht="42.75" customHeight="1">
      <c r="A16" s="67">
        <v>13</v>
      </c>
      <c r="B16" s="12" t="s">
        <v>47</v>
      </c>
      <c r="C16" s="33" t="s">
        <v>2650</v>
      </c>
      <c r="D16" s="55" t="s">
        <v>2651</v>
      </c>
      <c r="E16" s="33">
        <v>3</v>
      </c>
      <c r="F16" s="33">
        <v>1</v>
      </c>
      <c r="G16" s="33" t="s">
        <v>97</v>
      </c>
      <c r="H16" s="12" t="s">
        <v>2441</v>
      </c>
      <c r="I16" s="14">
        <v>42882</v>
      </c>
      <c r="J16" s="12" t="s">
        <v>52</v>
      </c>
      <c r="K16" s="66"/>
      <c r="M16" s="20"/>
    </row>
    <row r="17" spans="1:13" ht="42.75" customHeight="1">
      <c r="A17" s="66">
        <v>14</v>
      </c>
      <c r="B17" s="33" t="s">
        <v>47</v>
      </c>
      <c r="C17" s="32" t="s">
        <v>2652</v>
      </c>
      <c r="D17" s="55" t="s">
        <v>2653</v>
      </c>
      <c r="E17" s="32">
        <v>5</v>
      </c>
      <c r="F17" s="32">
        <v>2</v>
      </c>
      <c r="G17" s="32" t="s">
        <v>97</v>
      </c>
      <c r="H17" s="33" t="s">
        <v>2441</v>
      </c>
      <c r="I17" s="56">
        <v>42882</v>
      </c>
      <c r="J17" s="33" t="s">
        <v>52</v>
      </c>
      <c r="K17" s="67"/>
      <c r="M17" s="20"/>
    </row>
    <row r="18" spans="1:13" ht="42.7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42.7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42.75" customHeight="1">
      <c r="A20" s="11"/>
      <c r="B20" s="12"/>
      <c r="C20" s="12"/>
      <c r="D20" s="13"/>
      <c r="E20" s="35">
        <f>SUM(E4:E19)</f>
        <v>53</v>
      </c>
      <c r="F20" s="35">
        <f>SUM(F4:F19)</f>
        <v>19</v>
      </c>
      <c r="G20" s="12"/>
      <c r="H20" s="12"/>
      <c r="I20" s="14"/>
      <c r="J20" s="14"/>
      <c r="K20" s="11"/>
      <c r="M20" s="20"/>
    </row>
    <row r="21" spans="1:13" ht="42.7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42.7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</sheetData>
  <customSheetViews>
    <customSheetView guid="{23EF6D9B-A14E-2740-8D04-8096A56BF976}" scale="80" topLeftCell="A4">
      <selection activeCell="H21" sqref="H21"/>
    </customSheetView>
    <customSheetView guid="{B1F3A972-B1F1-4161-90C8-DD2B3AF80E16}" scale="80" topLeftCell="A4">
      <selection activeCell="H21" sqref="H21"/>
    </customSheetView>
    <customSheetView guid="{8CC4B7ED-BDBD-4A32-BFC7-B1BFCD76DA5B}" scale="80" topLeftCell="A4">
      <selection activeCell="H21" sqref="H21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90" zoomScaleNormal="90" zoomScalePageLayoutView="90" workbookViewId="0">
      <selection activeCell="G35" sqref="G35"/>
    </sheetView>
  </sheetViews>
  <sheetFormatPr baseColWidth="10" defaultColWidth="8.83203125" defaultRowHeight="32.25" customHeight="1" x14ac:dyDescent="0"/>
  <cols>
    <col min="1" max="1" width="10" customWidth="1"/>
    <col min="2" max="2" width="24.6640625" customWidth="1"/>
    <col min="3" max="3" width="32.5" customWidth="1"/>
    <col min="4" max="4" width="40.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6.33203125" customWidth="1"/>
    <col min="13" max="13" width="18.1640625" customWidth="1"/>
  </cols>
  <sheetData>
    <row r="1" spans="1:14" ht="49.5" customHeight="1" thickBot="1">
      <c r="A1" s="602" t="s">
        <v>23</v>
      </c>
      <c r="B1" s="603"/>
      <c r="C1" s="603"/>
      <c r="D1" s="603"/>
      <c r="E1" s="603"/>
      <c r="F1" s="603"/>
      <c r="G1" s="603" t="s">
        <v>36</v>
      </c>
      <c r="H1" s="603"/>
      <c r="I1" s="603"/>
      <c r="J1" s="604"/>
      <c r="K1" s="605"/>
    </row>
    <row r="2" spans="1:14" ht="32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2.25" customHeight="1">
      <c r="A3" s="72">
        <v>55</v>
      </c>
      <c r="B3" s="72" t="s">
        <v>1171</v>
      </c>
      <c r="C3" s="72"/>
      <c r="D3" s="215"/>
      <c r="E3" s="72"/>
      <c r="F3" s="72"/>
      <c r="G3" s="72"/>
      <c r="H3" s="72"/>
      <c r="I3" s="74"/>
      <c r="J3" s="74"/>
      <c r="K3" s="72" t="s">
        <v>2654</v>
      </c>
      <c r="M3" s="10" t="s">
        <v>12</v>
      </c>
      <c r="N3" s="10">
        <f>N2-N14</f>
        <v>3</v>
      </c>
    </row>
    <row r="4" spans="1:14" ht="32.25" customHeight="1">
      <c r="A4" s="66">
        <v>1</v>
      </c>
      <c r="B4" s="33" t="s">
        <v>47</v>
      </c>
      <c r="C4" s="33" t="s">
        <v>2655</v>
      </c>
      <c r="D4" s="55" t="s">
        <v>2656</v>
      </c>
      <c r="E4" s="33">
        <v>3</v>
      </c>
      <c r="F4" s="33">
        <v>1</v>
      </c>
      <c r="G4" s="66" t="s">
        <v>97</v>
      </c>
      <c r="H4" s="33" t="s">
        <v>2441</v>
      </c>
      <c r="I4" s="56">
        <v>42882</v>
      </c>
      <c r="J4" s="32" t="s">
        <v>52</v>
      </c>
      <c r="K4" s="66"/>
      <c r="M4" t="s">
        <v>13</v>
      </c>
      <c r="N4">
        <f>SUMIFS(E:E,G:G,"CTT")</f>
        <v>25</v>
      </c>
    </row>
    <row r="5" spans="1:14" ht="32.25" customHeight="1">
      <c r="A5" s="66">
        <v>2</v>
      </c>
      <c r="B5" s="33" t="s">
        <v>47</v>
      </c>
      <c r="C5" s="33" t="s">
        <v>2657</v>
      </c>
      <c r="D5" s="55" t="s">
        <v>2658</v>
      </c>
      <c r="E5" s="33">
        <v>7</v>
      </c>
      <c r="F5" s="33">
        <v>2</v>
      </c>
      <c r="G5" s="66" t="s">
        <v>97</v>
      </c>
      <c r="H5" s="33" t="s">
        <v>2441</v>
      </c>
      <c r="I5" s="56">
        <v>42882</v>
      </c>
      <c r="J5" s="33" t="s">
        <v>52</v>
      </c>
      <c r="K5" s="66" t="s">
        <v>2659</v>
      </c>
      <c r="M5" t="s">
        <v>14</v>
      </c>
      <c r="N5">
        <f>SUMIFS(E:E,G:G,"FLU")</f>
        <v>0</v>
      </c>
    </row>
    <row r="6" spans="1:14" ht="32.25" customHeight="1">
      <c r="A6" s="66">
        <v>3</v>
      </c>
      <c r="B6" s="33" t="s">
        <v>47</v>
      </c>
      <c r="C6" s="33" t="s">
        <v>2660</v>
      </c>
      <c r="D6" s="55" t="s">
        <v>2661</v>
      </c>
      <c r="E6" s="33">
        <v>4</v>
      </c>
      <c r="F6" s="33">
        <v>1</v>
      </c>
      <c r="G6" s="66" t="s">
        <v>97</v>
      </c>
      <c r="H6" s="33" t="s">
        <v>2441</v>
      </c>
      <c r="I6" s="56">
        <v>42882</v>
      </c>
      <c r="J6" s="33" t="s">
        <v>52</v>
      </c>
      <c r="K6" s="66"/>
      <c r="M6" t="s">
        <v>15</v>
      </c>
      <c r="N6">
        <f>SUMIFS(E:E,G:G,"JCC")</f>
        <v>27</v>
      </c>
    </row>
    <row r="7" spans="1:14" ht="32.25" customHeight="1">
      <c r="A7" s="66">
        <v>4</v>
      </c>
      <c r="B7" s="33" t="s">
        <v>55</v>
      </c>
      <c r="C7" s="33" t="s">
        <v>2662</v>
      </c>
      <c r="D7" s="55" t="s">
        <v>2663</v>
      </c>
      <c r="E7" s="33">
        <v>2</v>
      </c>
      <c r="F7" s="33">
        <v>1</v>
      </c>
      <c r="G7" s="66" t="s">
        <v>97</v>
      </c>
      <c r="H7" s="33" t="s">
        <v>2441</v>
      </c>
      <c r="I7" s="56">
        <v>42882</v>
      </c>
      <c r="J7" s="33" t="s">
        <v>2664</v>
      </c>
      <c r="K7" s="33" t="s">
        <v>2665</v>
      </c>
      <c r="M7" t="s">
        <v>16</v>
      </c>
      <c r="N7">
        <f>SUMIFS(E:E,G:G,"EDI")</f>
        <v>0</v>
      </c>
    </row>
    <row r="8" spans="1:14" ht="32.25" customHeight="1">
      <c r="A8" s="66">
        <v>5</v>
      </c>
      <c r="B8" s="33" t="s">
        <v>262</v>
      </c>
      <c r="C8" s="33" t="s">
        <v>2666</v>
      </c>
      <c r="D8" s="55" t="s">
        <v>2667</v>
      </c>
      <c r="E8" s="33">
        <v>3</v>
      </c>
      <c r="F8" s="33">
        <v>1</v>
      </c>
      <c r="G8" s="33" t="s">
        <v>97</v>
      </c>
      <c r="H8" s="33" t="s">
        <v>2441</v>
      </c>
      <c r="I8" s="56">
        <v>42882</v>
      </c>
      <c r="J8" s="33" t="s">
        <v>2668</v>
      </c>
      <c r="K8" s="89" t="s">
        <v>2688</v>
      </c>
      <c r="M8" t="s">
        <v>17</v>
      </c>
      <c r="N8">
        <f>SUMIFS(E:E,G:G,"par")</f>
        <v>0</v>
      </c>
    </row>
    <row r="9" spans="1:14" ht="32.25" customHeight="1">
      <c r="A9" s="66">
        <v>6</v>
      </c>
      <c r="B9" s="33" t="s">
        <v>47</v>
      </c>
      <c r="C9" s="33" t="s">
        <v>2669</v>
      </c>
      <c r="D9" s="55" t="s">
        <v>2670</v>
      </c>
      <c r="E9" s="33">
        <v>4</v>
      </c>
      <c r="F9" s="33">
        <v>1</v>
      </c>
      <c r="G9" s="66" t="s">
        <v>97</v>
      </c>
      <c r="H9" s="33" t="s">
        <v>2441</v>
      </c>
      <c r="I9" s="56">
        <v>42882</v>
      </c>
      <c r="J9" s="33" t="s">
        <v>52</v>
      </c>
      <c r="K9" s="66"/>
      <c r="M9" t="s">
        <v>18</v>
      </c>
      <c r="N9">
        <f>SUMIFS(E:E,G:G,"phi")</f>
        <v>0</v>
      </c>
    </row>
    <row r="10" spans="1:14" ht="32.25" customHeight="1">
      <c r="A10" s="66">
        <v>7</v>
      </c>
      <c r="B10" s="33" t="s">
        <v>47</v>
      </c>
      <c r="C10" s="33" t="s">
        <v>2671</v>
      </c>
      <c r="D10" s="55" t="s">
        <v>2672</v>
      </c>
      <c r="E10" s="33">
        <v>2</v>
      </c>
      <c r="F10" s="33">
        <v>1</v>
      </c>
      <c r="G10" s="66" t="s">
        <v>97</v>
      </c>
      <c r="H10" s="33" t="s">
        <v>2441</v>
      </c>
      <c r="I10" s="56">
        <v>42882</v>
      </c>
      <c r="J10" s="33" t="s">
        <v>52</v>
      </c>
      <c r="K10" s="66"/>
      <c r="M10" t="s">
        <v>19</v>
      </c>
      <c r="N10">
        <f>SUMIFS(E:E,G:G,"BRK")</f>
        <v>0</v>
      </c>
    </row>
    <row r="11" spans="1:14" ht="32.25" customHeight="1">
      <c r="A11" s="66">
        <v>8</v>
      </c>
      <c r="B11" s="12" t="s">
        <v>47</v>
      </c>
      <c r="C11" s="12" t="s">
        <v>2673</v>
      </c>
      <c r="D11" s="13" t="s">
        <v>2674</v>
      </c>
      <c r="E11" s="12">
        <v>1</v>
      </c>
      <c r="F11" s="12">
        <v>1</v>
      </c>
      <c r="G11" s="11" t="s">
        <v>50</v>
      </c>
      <c r="H11" s="12" t="s">
        <v>2441</v>
      </c>
      <c r="I11" s="14">
        <v>42882</v>
      </c>
      <c r="J11" s="12" t="s">
        <v>52</v>
      </c>
      <c r="K11" s="11"/>
      <c r="M11" s="16" t="s">
        <v>20</v>
      </c>
      <c r="N11" s="16">
        <f>SUMIFS(E:E,G:G,"SPC")</f>
        <v>0</v>
      </c>
    </row>
    <row r="12" spans="1:14" ht="32.25" customHeight="1">
      <c r="A12" s="66">
        <v>9</v>
      </c>
      <c r="B12" s="33" t="s">
        <v>47</v>
      </c>
      <c r="C12" s="33" t="s">
        <v>2675</v>
      </c>
      <c r="D12" s="55" t="s">
        <v>2676</v>
      </c>
      <c r="E12" s="33">
        <v>3</v>
      </c>
      <c r="F12" s="33">
        <v>1</v>
      </c>
      <c r="G12" s="66" t="s">
        <v>50</v>
      </c>
      <c r="H12" s="33" t="s">
        <v>2441</v>
      </c>
      <c r="I12" s="56">
        <v>42882</v>
      </c>
      <c r="J12" s="33" t="s">
        <v>52</v>
      </c>
      <c r="K12" s="66"/>
      <c r="M12" s="17" t="s">
        <v>21</v>
      </c>
      <c r="N12" s="17">
        <f>SUMIFS(E:E,G:G,"H")</f>
        <v>0</v>
      </c>
    </row>
    <row r="13" spans="1:14" ht="32.25" customHeight="1">
      <c r="A13" s="66">
        <v>10</v>
      </c>
      <c r="B13" s="33" t="s">
        <v>47</v>
      </c>
      <c r="C13" s="33" t="s">
        <v>2677</v>
      </c>
      <c r="D13" s="55" t="s">
        <v>2678</v>
      </c>
      <c r="E13" s="33">
        <v>9</v>
      </c>
      <c r="F13" s="33">
        <v>3</v>
      </c>
      <c r="G13" s="66" t="s">
        <v>50</v>
      </c>
      <c r="H13" s="33" t="s">
        <v>2441</v>
      </c>
      <c r="I13" s="56">
        <v>42882</v>
      </c>
      <c r="J13" s="33" t="s">
        <v>52</v>
      </c>
      <c r="K13" s="66" t="s">
        <v>2679</v>
      </c>
      <c r="M13" s="17"/>
      <c r="N13" s="17"/>
    </row>
    <row r="14" spans="1:14" ht="32.25" customHeight="1">
      <c r="A14" s="66">
        <v>11</v>
      </c>
      <c r="B14" s="33" t="s">
        <v>47</v>
      </c>
      <c r="C14" s="33" t="s">
        <v>2680</v>
      </c>
      <c r="D14" s="55" t="s">
        <v>2681</v>
      </c>
      <c r="E14" s="33">
        <v>4</v>
      </c>
      <c r="F14" s="33">
        <v>1</v>
      </c>
      <c r="G14" s="66" t="s">
        <v>50</v>
      </c>
      <c r="H14" s="33" t="s">
        <v>2441</v>
      </c>
      <c r="I14" s="56">
        <v>42882</v>
      </c>
      <c r="J14" s="33" t="s">
        <v>52</v>
      </c>
      <c r="K14" s="66"/>
      <c r="M14" s="19" t="s">
        <v>22</v>
      </c>
      <c r="N14" s="19">
        <f>SUM(M4:N12)</f>
        <v>52</v>
      </c>
    </row>
    <row r="15" spans="1:14" ht="32.25" customHeight="1">
      <c r="A15" s="66">
        <v>12</v>
      </c>
      <c r="B15" s="33" t="s">
        <v>47</v>
      </c>
      <c r="C15" s="33" t="s">
        <v>2682</v>
      </c>
      <c r="D15" s="55" t="s">
        <v>2683</v>
      </c>
      <c r="E15" s="33">
        <v>3</v>
      </c>
      <c r="F15" s="33">
        <v>1</v>
      </c>
      <c r="G15" s="66" t="s">
        <v>50</v>
      </c>
      <c r="H15" s="33" t="s">
        <v>2441</v>
      </c>
      <c r="I15" s="56">
        <v>42882</v>
      </c>
      <c r="J15" s="33" t="s">
        <v>52</v>
      </c>
      <c r="K15" s="66"/>
    </row>
    <row r="16" spans="1:14" ht="32.25" customHeight="1">
      <c r="A16" s="66">
        <v>13</v>
      </c>
      <c r="B16" s="33" t="s">
        <v>47</v>
      </c>
      <c r="C16" s="33" t="s">
        <v>2684</v>
      </c>
      <c r="D16" s="55" t="s">
        <v>2685</v>
      </c>
      <c r="E16" s="33">
        <v>3</v>
      </c>
      <c r="F16" s="33">
        <v>1</v>
      </c>
      <c r="G16" s="66" t="s">
        <v>50</v>
      </c>
      <c r="H16" s="33" t="s">
        <v>2441</v>
      </c>
      <c r="I16" s="56">
        <v>42882</v>
      </c>
      <c r="J16" s="33" t="s">
        <v>52</v>
      </c>
      <c r="K16" s="66"/>
      <c r="M16" s="20"/>
    </row>
    <row r="17" spans="1:13" ht="32.25" customHeight="1">
      <c r="A17" s="66">
        <v>14</v>
      </c>
      <c r="B17" s="33" t="s">
        <v>47</v>
      </c>
      <c r="C17" s="33" t="s">
        <v>2686</v>
      </c>
      <c r="D17" s="55" t="s">
        <v>2687</v>
      </c>
      <c r="E17" s="33">
        <v>4</v>
      </c>
      <c r="F17" s="33">
        <v>1</v>
      </c>
      <c r="G17" s="66" t="s">
        <v>50</v>
      </c>
      <c r="H17" s="33" t="s">
        <v>2441</v>
      </c>
      <c r="I17" s="56">
        <v>42882</v>
      </c>
      <c r="J17" s="33" t="s">
        <v>52</v>
      </c>
      <c r="K17" s="66"/>
      <c r="M17" s="20"/>
    </row>
    <row r="18" spans="1:13" ht="32.25" customHeight="1">
      <c r="A18" s="66"/>
      <c r="B18" s="33"/>
      <c r="C18" s="32"/>
      <c r="D18" s="59"/>
      <c r="E18" s="32"/>
      <c r="F18" s="32"/>
      <c r="G18" s="67"/>
      <c r="H18" s="33"/>
      <c r="I18" s="56"/>
      <c r="J18" s="32"/>
      <c r="K18" s="67"/>
      <c r="M18" s="20"/>
    </row>
    <row r="19" spans="1:13" ht="32.25" customHeight="1">
      <c r="A19" s="11"/>
      <c r="B19" s="12"/>
      <c r="C19" s="12"/>
      <c r="D19" s="13"/>
      <c r="E19" s="12"/>
      <c r="F19" s="12"/>
      <c r="G19" s="12"/>
      <c r="H19" s="12"/>
      <c r="I19" s="14"/>
      <c r="J19" s="14"/>
      <c r="K19" s="11"/>
      <c r="M19" s="20"/>
    </row>
    <row r="20" spans="1:13" ht="32.25" customHeight="1">
      <c r="A20" s="11"/>
      <c r="B20" s="12"/>
      <c r="C20" s="12"/>
      <c r="D20" s="13"/>
      <c r="E20" s="35">
        <f>SUM(E4:E19)</f>
        <v>52</v>
      </c>
      <c r="F20" s="35">
        <f>SUM(F4:F19)</f>
        <v>17</v>
      </c>
      <c r="G20" s="12"/>
      <c r="H20" s="12"/>
      <c r="I20" s="14"/>
      <c r="J20" s="14"/>
      <c r="K20" s="11"/>
      <c r="M20" s="20"/>
    </row>
    <row r="21" spans="1:13" ht="32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2.2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</sheetData>
  <customSheetViews>
    <customSheetView guid="{23EF6D9B-A14E-2740-8D04-8096A56BF976}" scale="90">
      <selection activeCell="G35" sqref="G35"/>
    </customSheetView>
    <customSheetView guid="{B1F3A972-B1F1-4161-90C8-DD2B3AF80E16}" scale="90">
      <selection activeCell="G35" sqref="G35"/>
    </customSheetView>
    <customSheetView guid="{8CC4B7ED-BDBD-4A32-BFC7-B1BFCD76DA5B}" scale="90">
      <selection activeCell="G35" sqref="G35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D3" zoomScale="80" zoomScaleNormal="80" zoomScalePageLayoutView="80" workbookViewId="0">
      <selection activeCell="K21" sqref="K21"/>
    </sheetView>
  </sheetViews>
  <sheetFormatPr baseColWidth="10" defaultColWidth="8.83203125" defaultRowHeight="39" customHeight="1" x14ac:dyDescent="0"/>
  <cols>
    <col min="1" max="1" width="12.33203125" customWidth="1"/>
    <col min="2" max="2" width="28" customWidth="1"/>
    <col min="3" max="3" width="34.6640625" customWidth="1"/>
    <col min="4" max="4" width="41" customWidth="1"/>
    <col min="5" max="5" width="14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67.5" customWidth="1"/>
    <col min="13" max="13" width="18.1640625" customWidth="1"/>
  </cols>
  <sheetData>
    <row r="1" spans="1:14" ht="39" customHeight="1" thickBot="1">
      <c r="A1" s="602" t="s">
        <v>23</v>
      </c>
      <c r="B1" s="603"/>
      <c r="C1" s="603"/>
      <c r="D1" s="603"/>
      <c r="E1" s="603"/>
      <c r="F1" s="603"/>
      <c r="G1" s="603" t="s">
        <v>36</v>
      </c>
      <c r="H1" s="603"/>
      <c r="I1" s="603"/>
      <c r="J1" s="604"/>
      <c r="K1" s="605"/>
    </row>
    <row r="2" spans="1:14" ht="39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9" customHeight="1">
      <c r="A3" s="72">
        <v>55</v>
      </c>
      <c r="B3" s="72" t="s">
        <v>1251</v>
      </c>
      <c r="C3" s="72"/>
      <c r="D3" s="215"/>
      <c r="E3" s="72"/>
      <c r="F3" s="72"/>
      <c r="G3" s="72"/>
      <c r="H3" s="72"/>
      <c r="I3" s="74"/>
      <c r="J3" s="74"/>
      <c r="K3" s="72"/>
      <c r="M3" s="10" t="s">
        <v>12</v>
      </c>
      <c r="N3" s="10">
        <f>N2-N14</f>
        <v>4</v>
      </c>
    </row>
    <row r="4" spans="1:14" ht="39" customHeight="1">
      <c r="A4" s="66">
        <v>1</v>
      </c>
      <c r="B4" s="33" t="s">
        <v>55</v>
      </c>
      <c r="C4" s="33" t="s">
        <v>2689</v>
      </c>
      <c r="D4" s="55" t="s">
        <v>2690</v>
      </c>
      <c r="E4" s="33">
        <v>2</v>
      </c>
      <c r="F4" s="33">
        <v>1</v>
      </c>
      <c r="G4" s="66" t="s">
        <v>114</v>
      </c>
      <c r="H4" s="33" t="s">
        <v>2441</v>
      </c>
      <c r="I4" s="56">
        <v>42882</v>
      </c>
      <c r="J4" s="33" t="s">
        <v>2691</v>
      </c>
      <c r="K4" s="66"/>
      <c r="M4" t="s">
        <v>13</v>
      </c>
      <c r="N4">
        <f>SUMIFS(E:E,G:G,"CTT")</f>
        <v>5</v>
      </c>
    </row>
    <row r="5" spans="1:14" ht="39" customHeight="1">
      <c r="A5" s="66">
        <v>2</v>
      </c>
      <c r="B5" s="33" t="s">
        <v>47</v>
      </c>
      <c r="C5" s="33" t="s">
        <v>2692</v>
      </c>
      <c r="D5" s="55" t="s">
        <v>2693</v>
      </c>
      <c r="E5" s="33">
        <v>3</v>
      </c>
      <c r="F5" s="33">
        <v>1</v>
      </c>
      <c r="G5" s="66" t="s">
        <v>114</v>
      </c>
      <c r="H5" s="33" t="s">
        <v>2441</v>
      </c>
      <c r="I5" s="56">
        <v>42882</v>
      </c>
      <c r="J5" s="33" t="s">
        <v>52</v>
      </c>
      <c r="K5" s="66"/>
      <c r="M5" t="s">
        <v>14</v>
      </c>
      <c r="N5">
        <f>SUMIFS(E:E,G:G,"FLU")</f>
        <v>29</v>
      </c>
    </row>
    <row r="6" spans="1:14" ht="39" customHeight="1">
      <c r="A6" s="66">
        <v>3</v>
      </c>
      <c r="B6" s="33" t="s">
        <v>47</v>
      </c>
      <c r="C6" s="32" t="s">
        <v>2694</v>
      </c>
      <c r="D6" s="59" t="s">
        <v>2695</v>
      </c>
      <c r="E6" s="32">
        <v>3</v>
      </c>
      <c r="F6" s="32">
        <v>1</v>
      </c>
      <c r="G6" s="32" t="s">
        <v>114</v>
      </c>
      <c r="H6" s="33" t="s">
        <v>2441</v>
      </c>
      <c r="I6" s="56">
        <v>42882</v>
      </c>
      <c r="J6" s="32" t="s">
        <v>52</v>
      </c>
      <c r="K6" s="67"/>
      <c r="M6" t="s">
        <v>15</v>
      </c>
      <c r="N6">
        <f>SUMIFS(E:E,G:G,"JCC")</f>
        <v>0</v>
      </c>
    </row>
    <row r="7" spans="1:14" ht="39" customHeight="1">
      <c r="A7" s="66">
        <v>4</v>
      </c>
      <c r="B7" s="33" t="s">
        <v>262</v>
      </c>
      <c r="C7" s="89" t="s">
        <v>2696</v>
      </c>
      <c r="D7" s="216" t="s">
        <v>2697</v>
      </c>
      <c r="E7" s="33">
        <v>2</v>
      </c>
      <c r="F7" s="33">
        <v>1</v>
      </c>
      <c r="G7" s="33" t="s">
        <v>114</v>
      </c>
      <c r="H7" s="33" t="s">
        <v>2441</v>
      </c>
      <c r="I7" s="56">
        <v>42882</v>
      </c>
      <c r="J7" s="33" t="s">
        <v>2698</v>
      </c>
      <c r="K7" s="265" t="s">
        <v>2721</v>
      </c>
      <c r="M7" t="s">
        <v>16</v>
      </c>
      <c r="N7">
        <f>SUMIFS(E:E,G:G,"EDI")</f>
        <v>0</v>
      </c>
    </row>
    <row r="8" spans="1:14" ht="39" customHeight="1">
      <c r="A8" s="66">
        <v>5</v>
      </c>
      <c r="B8" s="33" t="s">
        <v>55</v>
      </c>
      <c r="C8" s="33" t="s">
        <v>2699</v>
      </c>
      <c r="D8" s="55" t="s">
        <v>2700</v>
      </c>
      <c r="E8" s="33">
        <v>3</v>
      </c>
      <c r="F8" s="33">
        <v>1</v>
      </c>
      <c r="G8" s="66" t="s">
        <v>114</v>
      </c>
      <c r="H8" s="33" t="s">
        <v>2441</v>
      </c>
      <c r="I8" s="56">
        <v>42882</v>
      </c>
      <c r="J8" s="12" t="s">
        <v>2701</v>
      </c>
      <c r="K8" s="66"/>
      <c r="M8" t="s">
        <v>17</v>
      </c>
      <c r="N8">
        <f>SUMIFS(E:E,G:G,"par")</f>
        <v>0</v>
      </c>
    </row>
    <row r="9" spans="1:14" ht="39" customHeight="1">
      <c r="A9" s="66">
        <v>6</v>
      </c>
      <c r="B9" s="33" t="s">
        <v>55</v>
      </c>
      <c r="C9" s="33" t="s">
        <v>2702</v>
      </c>
      <c r="D9" s="55" t="s">
        <v>2703</v>
      </c>
      <c r="E9" s="33">
        <v>4</v>
      </c>
      <c r="F9" s="33">
        <v>1</v>
      </c>
      <c r="G9" s="66" t="s">
        <v>114</v>
      </c>
      <c r="H9" s="33" t="s">
        <v>2441</v>
      </c>
      <c r="I9" s="56">
        <v>42882</v>
      </c>
      <c r="J9" s="33" t="s">
        <v>2704</v>
      </c>
      <c r="K9" s="66"/>
      <c r="M9" t="s">
        <v>18</v>
      </c>
      <c r="N9">
        <f>SUMIFS(E:E,G:G,"phi")</f>
        <v>0</v>
      </c>
    </row>
    <row r="10" spans="1:14" ht="39" customHeight="1">
      <c r="A10" s="66">
        <v>7</v>
      </c>
      <c r="B10" s="33" t="s">
        <v>47</v>
      </c>
      <c r="C10" s="33" t="s">
        <v>2705</v>
      </c>
      <c r="D10" s="55" t="s">
        <v>2706</v>
      </c>
      <c r="E10" s="33">
        <v>3</v>
      </c>
      <c r="F10" s="33">
        <v>1</v>
      </c>
      <c r="G10" s="66" t="s">
        <v>97</v>
      </c>
      <c r="H10" s="33" t="s">
        <v>2441</v>
      </c>
      <c r="I10" s="56">
        <v>42882</v>
      </c>
      <c r="J10" s="33" t="s">
        <v>52</v>
      </c>
      <c r="K10" s="66"/>
      <c r="M10" t="s">
        <v>19</v>
      </c>
      <c r="N10">
        <f>SUMIFS(E:E,G:G,"BRK")</f>
        <v>17</v>
      </c>
    </row>
    <row r="11" spans="1:14" ht="39" customHeight="1">
      <c r="A11" s="66">
        <v>8</v>
      </c>
      <c r="B11" s="33" t="s">
        <v>47</v>
      </c>
      <c r="C11" s="33" t="s">
        <v>2707</v>
      </c>
      <c r="D11" s="55" t="s">
        <v>2708</v>
      </c>
      <c r="E11" s="33">
        <v>2</v>
      </c>
      <c r="F11" s="33">
        <v>1</v>
      </c>
      <c r="G11" s="66" t="s">
        <v>97</v>
      </c>
      <c r="H11" s="33" t="s">
        <v>2441</v>
      </c>
      <c r="I11" s="56">
        <v>42882</v>
      </c>
      <c r="J11" s="33" t="s">
        <v>52</v>
      </c>
      <c r="K11" s="66" t="s">
        <v>2709</v>
      </c>
      <c r="M11" s="16" t="s">
        <v>20</v>
      </c>
      <c r="N11" s="16">
        <f>SUMIFS(E:E,G:G,"SPC")</f>
        <v>0</v>
      </c>
    </row>
    <row r="12" spans="1:14" ht="39" customHeight="1">
      <c r="A12" s="66">
        <v>9</v>
      </c>
      <c r="B12" s="12" t="s">
        <v>47</v>
      </c>
      <c r="C12" s="83" t="s">
        <v>2710</v>
      </c>
      <c r="D12" s="216" t="s">
        <v>2722</v>
      </c>
      <c r="E12" s="39">
        <v>15</v>
      </c>
      <c r="F12" s="32">
        <v>4</v>
      </c>
      <c r="G12" s="12" t="s">
        <v>152</v>
      </c>
      <c r="H12" s="12" t="s">
        <v>2441</v>
      </c>
      <c r="I12" s="14">
        <v>42882</v>
      </c>
      <c r="J12" s="33" t="s">
        <v>52</v>
      </c>
      <c r="K12" s="32"/>
      <c r="M12" s="17" t="s">
        <v>21</v>
      </c>
      <c r="N12" s="17">
        <f>SUMIFS(E:E,G:G,"H")</f>
        <v>0</v>
      </c>
    </row>
    <row r="13" spans="1:14" ht="39" customHeight="1">
      <c r="A13" s="66">
        <v>10</v>
      </c>
      <c r="B13" s="33" t="s">
        <v>47</v>
      </c>
      <c r="C13" s="33" t="s">
        <v>2711</v>
      </c>
      <c r="D13" s="55" t="s">
        <v>2712</v>
      </c>
      <c r="E13" s="33">
        <v>7</v>
      </c>
      <c r="F13" s="33">
        <v>2</v>
      </c>
      <c r="G13" s="33" t="s">
        <v>152</v>
      </c>
      <c r="H13" s="33" t="s">
        <v>2441</v>
      </c>
      <c r="I13" s="56">
        <v>42882</v>
      </c>
      <c r="J13" s="12" t="s">
        <v>52</v>
      </c>
      <c r="K13" s="33"/>
      <c r="M13" s="17"/>
      <c r="N13" s="17"/>
    </row>
    <row r="14" spans="1:14" ht="66.75" customHeight="1">
      <c r="A14" s="66">
        <v>11</v>
      </c>
      <c r="B14" s="33" t="s">
        <v>2713</v>
      </c>
      <c r="C14" s="32">
        <v>103526</v>
      </c>
      <c r="D14" s="59" t="s">
        <v>2714</v>
      </c>
      <c r="E14" s="32">
        <v>4</v>
      </c>
      <c r="F14" s="32">
        <v>1</v>
      </c>
      <c r="G14" s="32" t="s">
        <v>152</v>
      </c>
      <c r="H14" s="33" t="s">
        <v>2441</v>
      </c>
      <c r="I14" s="56">
        <v>42882</v>
      </c>
      <c r="J14" s="32" t="s">
        <v>2715</v>
      </c>
      <c r="K14" s="104" t="s">
        <v>2716</v>
      </c>
      <c r="M14" s="19" t="s">
        <v>22</v>
      </c>
      <c r="N14" s="19">
        <f>SUM(M4:N12)</f>
        <v>51</v>
      </c>
    </row>
    <row r="15" spans="1:14" ht="39" customHeight="1">
      <c r="A15" s="66">
        <v>12</v>
      </c>
      <c r="B15" s="12" t="s">
        <v>2717</v>
      </c>
      <c r="C15" s="266" t="s">
        <v>2718</v>
      </c>
      <c r="D15" s="8" t="s">
        <v>2719</v>
      </c>
      <c r="E15" s="32">
        <v>3</v>
      </c>
      <c r="F15" s="7">
        <v>1</v>
      </c>
      <c r="G15" s="32" t="s">
        <v>152</v>
      </c>
      <c r="H15" s="33" t="s">
        <v>2441</v>
      </c>
      <c r="I15" s="56">
        <v>42882</v>
      </c>
      <c r="J15" s="7" t="s">
        <v>2720</v>
      </c>
      <c r="K15" s="39" t="s">
        <v>744</v>
      </c>
    </row>
    <row r="16" spans="1:14" ht="39" customHeight="1">
      <c r="A16" s="67"/>
      <c r="B16" s="12"/>
      <c r="C16" s="266"/>
      <c r="D16" s="8"/>
      <c r="E16" s="32"/>
      <c r="F16" s="7"/>
      <c r="G16" s="32"/>
      <c r="H16" s="33"/>
      <c r="I16" s="56"/>
      <c r="J16" s="7"/>
      <c r="K16" s="39"/>
      <c r="M16" s="20"/>
    </row>
    <row r="17" spans="1:13" ht="39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1"/>
      <c r="M17" s="20"/>
    </row>
    <row r="18" spans="1:13" ht="39" customHeight="1">
      <c r="A18" s="6"/>
      <c r="B18" s="7"/>
      <c r="C18" s="7"/>
      <c r="D18" s="8"/>
      <c r="E18" s="43">
        <f>SUM(E4:E17)</f>
        <v>51</v>
      </c>
      <c r="F18" s="43">
        <f>SUM(F4:F17)</f>
        <v>16</v>
      </c>
      <c r="G18" s="7"/>
      <c r="H18" s="7"/>
      <c r="I18" s="7"/>
      <c r="J18" s="7"/>
      <c r="K18" s="6"/>
      <c r="M18" s="20"/>
    </row>
    <row r="19" spans="1:13" ht="39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39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9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9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9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9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9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9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9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9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9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9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D3">
      <selection activeCell="K21" sqref="K21"/>
    </customSheetView>
    <customSheetView guid="{B1F3A972-B1F1-4161-90C8-DD2B3AF80E16}" scale="80" topLeftCell="D3">
      <selection activeCell="K21" sqref="K21"/>
    </customSheetView>
    <customSheetView guid="{8CC4B7ED-BDBD-4A32-BFC7-B1BFCD76DA5B}" scale="80" topLeftCell="D3">
      <selection activeCell="K21" sqref="K21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90" zoomScaleNormal="90" zoomScalePageLayoutView="90" workbookViewId="0">
      <selection activeCell="I19" sqref="I19"/>
    </sheetView>
  </sheetViews>
  <sheetFormatPr baseColWidth="10" defaultColWidth="8.83203125" defaultRowHeight="33.75" customHeight="1" x14ac:dyDescent="0"/>
  <cols>
    <col min="1" max="1" width="9.5" customWidth="1"/>
    <col min="2" max="2" width="24.6640625" customWidth="1"/>
    <col min="3" max="3" width="27.1640625" customWidth="1"/>
    <col min="4" max="4" width="35" customWidth="1"/>
    <col min="5" max="5" width="11.5" customWidth="1"/>
    <col min="6" max="6" width="11.6640625" customWidth="1"/>
    <col min="7" max="7" width="15.1640625" customWidth="1"/>
    <col min="8" max="8" width="25.1640625" customWidth="1"/>
    <col min="9" max="9" width="16" customWidth="1"/>
    <col min="10" max="10" width="15.1640625" customWidth="1"/>
    <col min="11" max="11" width="40.1640625" customWidth="1"/>
    <col min="13" max="13" width="18.1640625" customWidth="1"/>
  </cols>
  <sheetData>
    <row r="1" spans="1:14" ht="43.5" customHeight="1" thickBot="1">
      <c r="A1" s="602" t="s">
        <v>23</v>
      </c>
      <c r="B1" s="603"/>
      <c r="C1" s="603"/>
      <c r="D1" s="603"/>
      <c r="E1" s="603"/>
      <c r="F1" s="603"/>
      <c r="G1" s="603" t="s">
        <v>36</v>
      </c>
      <c r="H1" s="603"/>
      <c r="I1" s="603"/>
      <c r="J1" s="604"/>
      <c r="K1" s="605"/>
    </row>
    <row r="2" spans="1:14" ht="33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3.75" customHeight="1">
      <c r="A3" s="180"/>
      <c r="B3" s="180" t="s">
        <v>2817</v>
      </c>
      <c r="C3" s="180"/>
      <c r="D3" s="179" t="s">
        <v>2724</v>
      </c>
      <c r="E3" s="179"/>
      <c r="F3" s="179"/>
      <c r="G3" s="179"/>
      <c r="H3" s="179"/>
      <c r="I3" s="179"/>
      <c r="J3" s="179"/>
      <c r="K3" s="179" t="s">
        <v>2818</v>
      </c>
      <c r="M3" s="10" t="s">
        <v>12</v>
      </c>
      <c r="N3" s="10">
        <f>N2-N14</f>
        <v>29</v>
      </c>
    </row>
    <row r="4" spans="1:14" ht="33.75" customHeight="1">
      <c r="A4" s="32">
        <v>1</v>
      </c>
      <c r="B4" s="33" t="s">
        <v>47</v>
      </c>
      <c r="C4" s="32" t="s">
        <v>2819</v>
      </c>
      <c r="D4" s="59" t="s">
        <v>2820</v>
      </c>
      <c r="E4" s="32">
        <v>1</v>
      </c>
      <c r="F4" s="32">
        <v>1</v>
      </c>
      <c r="G4" s="32" t="s">
        <v>152</v>
      </c>
      <c r="H4" s="269" t="s">
        <v>2742</v>
      </c>
      <c r="I4" s="56">
        <v>42882</v>
      </c>
      <c r="J4" s="7" t="s">
        <v>52</v>
      </c>
      <c r="K4" s="32"/>
      <c r="M4" t="s">
        <v>13</v>
      </c>
      <c r="N4">
        <f>SUMIFS(E:E,G:G,"CTT")</f>
        <v>5</v>
      </c>
    </row>
    <row r="5" spans="1:14" ht="33.75" customHeight="1">
      <c r="A5" s="33">
        <v>2</v>
      </c>
      <c r="B5" s="12" t="s">
        <v>55</v>
      </c>
      <c r="C5" s="12" t="s">
        <v>2821</v>
      </c>
      <c r="D5" s="13" t="s">
        <v>2822</v>
      </c>
      <c r="E5" s="12">
        <v>5</v>
      </c>
      <c r="F5" s="12">
        <v>2</v>
      </c>
      <c r="G5" s="12" t="s">
        <v>114</v>
      </c>
      <c r="H5" s="269" t="s">
        <v>2742</v>
      </c>
      <c r="I5" s="14">
        <v>42882</v>
      </c>
      <c r="J5" s="12" t="s">
        <v>2823</v>
      </c>
      <c r="K5" s="33"/>
      <c r="M5" t="s">
        <v>14</v>
      </c>
      <c r="N5">
        <f>SUMIFS(E:E,G:G,"FLU")</f>
        <v>10</v>
      </c>
    </row>
    <row r="6" spans="1:14" ht="33.75" customHeight="1">
      <c r="A6" s="32">
        <v>3</v>
      </c>
      <c r="B6" s="12" t="s">
        <v>55</v>
      </c>
      <c r="C6" s="12" t="s">
        <v>2824</v>
      </c>
      <c r="D6" s="13" t="s">
        <v>2825</v>
      </c>
      <c r="E6" s="12">
        <v>3</v>
      </c>
      <c r="F6" s="12">
        <v>1</v>
      </c>
      <c r="G6" s="12" t="s">
        <v>114</v>
      </c>
      <c r="H6" s="269" t="s">
        <v>2742</v>
      </c>
      <c r="I6" s="14">
        <v>42882</v>
      </c>
      <c r="J6" s="12" t="s">
        <v>2826</v>
      </c>
      <c r="K6" s="33"/>
      <c r="M6" t="s">
        <v>15</v>
      </c>
      <c r="N6">
        <f>SUMIFS(E:E,G:G,"JCC")</f>
        <v>0</v>
      </c>
    </row>
    <row r="7" spans="1:14" ht="33.75" customHeight="1">
      <c r="A7" s="33">
        <v>4</v>
      </c>
      <c r="B7" s="12" t="s">
        <v>55</v>
      </c>
      <c r="C7" s="32" t="s">
        <v>2827</v>
      </c>
      <c r="D7" s="55" t="s">
        <v>2828</v>
      </c>
      <c r="E7" s="32">
        <v>2</v>
      </c>
      <c r="F7" s="32">
        <v>1</v>
      </c>
      <c r="G7" s="12" t="s">
        <v>114</v>
      </c>
      <c r="H7" s="269" t="s">
        <v>2742</v>
      </c>
      <c r="I7" s="14">
        <v>42882</v>
      </c>
      <c r="J7" s="33" t="s">
        <v>2829</v>
      </c>
      <c r="K7" s="32"/>
      <c r="M7" t="s">
        <v>16</v>
      </c>
      <c r="N7">
        <f>SUMIFS(E:E,G:G,"EDI")</f>
        <v>0</v>
      </c>
    </row>
    <row r="8" spans="1:14" ht="33.75" customHeight="1">
      <c r="A8" s="32">
        <v>5</v>
      </c>
      <c r="B8" s="12" t="s">
        <v>55</v>
      </c>
      <c r="C8" s="32" t="s">
        <v>2830</v>
      </c>
      <c r="D8" s="55" t="s">
        <v>2831</v>
      </c>
      <c r="E8" s="32">
        <v>1</v>
      </c>
      <c r="F8" s="32">
        <v>1</v>
      </c>
      <c r="G8" s="32" t="s">
        <v>114</v>
      </c>
      <c r="H8" s="269" t="s">
        <v>2742</v>
      </c>
      <c r="I8" s="14">
        <v>42882</v>
      </c>
      <c r="J8" s="12" t="s">
        <v>2832</v>
      </c>
      <c r="K8" s="32"/>
      <c r="M8" t="s">
        <v>17</v>
      </c>
      <c r="N8">
        <f>SUMIFS(E:E,G:G,"par")</f>
        <v>0</v>
      </c>
    </row>
    <row r="9" spans="1:14" ht="33.75" customHeight="1">
      <c r="A9" s="33">
        <v>6</v>
      </c>
      <c r="B9" s="33" t="s">
        <v>262</v>
      </c>
      <c r="C9" s="89" t="s">
        <v>2833</v>
      </c>
      <c r="D9" s="216" t="s">
        <v>2834</v>
      </c>
      <c r="E9" s="33">
        <v>2</v>
      </c>
      <c r="F9" s="33">
        <v>1</v>
      </c>
      <c r="G9" s="33" t="s">
        <v>152</v>
      </c>
      <c r="H9" s="269" t="s">
        <v>2742</v>
      </c>
      <c r="I9" s="14">
        <v>42882</v>
      </c>
      <c r="J9" s="12" t="s">
        <v>2835</v>
      </c>
      <c r="K9" s="32"/>
      <c r="M9" t="s">
        <v>18</v>
      </c>
      <c r="N9">
        <f>SUMIFS(E:E,G:G,"phi")</f>
        <v>0</v>
      </c>
    </row>
    <row r="10" spans="1:14" ht="33.75" customHeight="1">
      <c r="A10" s="32">
        <v>7</v>
      </c>
      <c r="B10" s="33" t="s">
        <v>55</v>
      </c>
      <c r="C10" s="32" t="s">
        <v>2836</v>
      </c>
      <c r="D10" s="59" t="s">
        <v>2837</v>
      </c>
      <c r="E10" s="32">
        <v>7</v>
      </c>
      <c r="F10" s="32">
        <v>2</v>
      </c>
      <c r="G10" s="32" t="s">
        <v>152</v>
      </c>
      <c r="H10" s="269" t="s">
        <v>2742</v>
      </c>
      <c r="I10" s="56">
        <v>42882</v>
      </c>
      <c r="J10" s="7" t="s">
        <v>2838</v>
      </c>
      <c r="K10" s="32"/>
      <c r="M10" t="s">
        <v>19</v>
      </c>
      <c r="N10">
        <f>SUMIFS(E:E,G:G,"BRK")</f>
        <v>11</v>
      </c>
    </row>
    <row r="11" spans="1:14" ht="33.75" customHeight="1">
      <c r="A11" s="33">
        <v>8</v>
      </c>
      <c r="B11" s="33" t="s">
        <v>55</v>
      </c>
      <c r="C11" s="32" t="s">
        <v>2839</v>
      </c>
      <c r="D11" s="55" t="s">
        <v>2840</v>
      </c>
      <c r="E11" s="32">
        <v>3</v>
      </c>
      <c r="F11" s="32">
        <v>1</v>
      </c>
      <c r="G11" s="32" t="s">
        <v>97</v>
      </c>
      <c r="H11" s="269" t="s">
        <v>2742</v>
      </c>
      <c r="I11" s="56">
        <v>42882</v>
      </c>
      <c r="J11" s="12" t="s">
        <v>2841</v>
      </c>
      <c r="K11" s="32"/>
      <c r="M11" s="16" t="s">
        <v>20</v>
      </c>
      <c r="N11" s="16">
        <f>SUMIFS(E:E,G:G,"SPC")</f>
        <v>0</v>
      </c>
    </row>
    <row r="12" spans="1:14" ht="33.75" customHeight="1">
      <c r="A12" s="32">
        <v>9</v>
      </c>
      <c r="B12" s="33" t="s">
        <v>55</v>
      </c>
      <c r="C12" s="12" t="s">
        <v>2842</v>
      </c>
      <c r="D12" s="13" t="s">
        <v>2843</v>
      </c>
      <c r="E12" s="12">
        <v>2</v>
      </c>
      <c r="F12" s="12">
        <v>1</v>
      </c>
      <c r="G12" s="12" t="s">
        <v>97</v>
      </c>
      <c r="H12" s="269" t="s">
        <v>2742</v>
      </c>
      <c r="I12" s="56">
        <v>42882</v>
      </c>
      <c r="J12" s="7" t="s">
        <v>2844</v>
      </c>
      <c r="K12" s="71"/>
      <c r="M12" s="17" t="s">
        <v>21</v>
      </c>
      <c r="N12" s="17">
        <f>SUMIFS(E:E,G:G,"H")</f>
        <v>0</v>
      </c>
    </row>
    <row r="13" spans="1:14" ht="33.75" customHeight="1">
      <c r="A13" s="32"/>
      <c r="B13" s="33"/>
      <c r="C13" s="32"/>
      <c r="D13" s="106"/>
      <c r="E13" s="32"/>
      <c r="F13" s="32"/>
      <c r="G13" s="32"/>
      <c r="H13" s="33"/>
      <c r="I13" s="56"/>
      <c r="J13" s="7"/>
      <c r="K13" s="32"/>
      <c r="M13" s="17"/>
      <c r="N13" s="17"/>
    </row>
    <row r="14" spans="1:14" ht="33.75" customHeight="1">
      <c r="A14" s="33"/>
      <c r="B14" s="33"/>
      <c r="C14" s="12"/>
      <c r="D14" s="13"/>
      <c r="E14" s="12"/>
      <c r="F14" s="12"/>
      <c r="G14" s="12"/>
      <c r="H14" s="33"/>
      <c r="I14" s="14"/>
      <c r="J14" s="12"/>
      <c r="K14" s="33"/>
      <c r="M14" s="19" t="s">
        <v>22</v>
      </c>
      <c r="N14" s="19">
        <f>SUM(M4:N12)</f>
        <v>26</v>
      </c>
    </row>
    <row r="15" spans="1:14" ht="33.75" customHeight="1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  <row r="16" spans="1:14" ht="33.75" customHeight="1">
      <c r="A16" s="11"/>
      <c r="B16" s="12"/>
      <c r="C16" s="12"/>
      <c r="D16" s="13"/>
      <c r="E16" s="12"/>
      <c r="F16" s="12"/>
      <c r="G16" s="12"/>
      <c r="H16" s="12"/>
      <c r="I16" s="14"/>
      <c r="J16" s="12"/>
      <c r="K16" s="11"/>
      <c r="M16" s="20"/>
    </row>
    <row r="17" spans="1:13" ht="33.75" customHeight="1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21"/>
      <c r="M17" s="20"/>
    </row>
    <row r="18" spans="1:13" ht="33.7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33.7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0"/>
    </row>
    <row r="20" spans="1:13" ht="33.7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3.7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3.75" customHeight="1">
      <c r="A22" s="11"/>
      <c r="B22" s="12"/>
      <c r="C22" s="12"/>
      <c r="D22" s="13"/>
      <c r="E22" s="35">
        <f>SUM(E4:E21)</f>
        <v>26</v>
      </c>
      <c r="F22" s="35">
        <f>SUM(F4:F21)</f>
        <v>11</v>
      </c>
      <c r="G22" s="12"/>
      <c r="H22" s="12"/>
      <c r="I22" s="14"/>
      <c r="J22" s="14"/>
      <c r="K22" s="11"/>
      <c r="M22" s="20"/>
    </row>
    <row r="23" spans="1:13" ht="33.7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3.7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</sheetData>
  <customSheetViews>
    <customSheetView guid="{23EF6D9B-A14E-2740-8D04-8096A56BF976}" scale="90">
      <selection activeCell="I19" sqref="I19"/>
    </customSheetView>
    <customSheetView guid="{B1F3A972-B1F1-4161-90C8-DD2B3AF80E16}" scale="90">
      <selection activeCell="I19" sqref="I19"/>
    </customSheetView>
    <customSheetView guid="{8CC4B7ED-BDBD-4A32-BFC7-B1BFCD76DA5B}" scale="90">
      <selection activeCell="I19" sqref="I19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zoomScalePageLayoutView="90" workbookViewId="0">
      <selection activeCell="N2" sqref="N2"/>
    </sheetView>
  </sheetViews>
  <sheetFormatPr baseColWidth="10" defaultColWidth="8.83203125" defaultRowHeight="41.25" customHeight="1" x14ac:dyDescent="0"/>
  <cols>
    <col min="1" max="1" width="14.83203125" customWidth="1"/>
    <col min="2" max="2" width="24.6640625" customWidth="1"/>
    <col min="3" max="3" width="31.6640625" customWidth="1"/>
    <col min="4" max="4" width="39.33203125" customWidth="1"/>
    <col min="5" max="5" width="12.83203125" customWidth="1"/>
    <col min="6" max="6" width="11.6640625" customWidth="1"/>
    <col min="7" max="7" width="15.1640625" customWidth="1"/>
    <col min="8" max="8" width="12.5" customWidth="1"/>
    <col min="9" max="9" width="16" customWidth="1"/>
    <col min="10" max="10" width="15.1640625" customWidth="1"/>
    <col min="11" max="11" width="46.5" customWidth="1"/>
    <col min="13" max="13" width="18.1640625" customWidth="1"/>
  </cols>
  <sheetData>
    <row r="1" spans="1:14" ht="41.25" customHeight="1" thickBot="1">
      <c r="A1" s="602" t="s">
        <v>23</v>
      </c>
      <c r="B1" s="603"/>
      <c r="C1" s="603"/>
      <c r="D1" s="603"/>
      <c r="E1" s="603"/>
      <c r="F1" s="603"/>
      <c r="G1" s="603" t="s">
        <v>38</v>
      </c>
      <c r="H1" s="603"/>
      <c r="I1" s="603"/>
      <c r="J1" s="604"/>
      <c r="K1" s="605"/>
    </row>
    <row r="2" spans="1:14" ht="41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1.25" customHeight="1">
      <c r="A3" s="28">
        <v>60</v>
      </c>
      <c r="B3" s="28" t="s">
        <v>1954</v>
      </c>
      <c r="C3" s="64" t="s">
        <v>1908</v>
      </c>
      <c r="D3" s="62"/>
      <c r="E3" s="28"/>
      <c r="F3" s="28"/>
      <c r="G3" s="28"/>
      <c r="H3" s="28"/>
      <c r="I3" s="30"/>
      <c r="J3" s="28"/>
      <c r="K3" s="28" t="s">
        <v>1291</v>
      </c>
      <c r="M3" s="10" t="s">
        <v>12</v>
      </c>
      <c r="N3" s="10">
        <f>N2-N14</f>
        <v>1</v>
      </c>
    </row>
    <row r="4" spans="1:14" ht="41.25" customHeight="1">
      <c r="A4" s="11">
        <v>1</v>
      </c>
      <c r="B4" s="7" t="s">
        <v>47</v>
      </c>
      <c r="C4" s="7" t="s">
        <v>1955</v>
      </c>
      <c r="D4" s="41" t="s">
        <v>1956</v>
      </c>
      <c r="E4" s="7">
        <v>2</v>
      </c>
      <c r="F4" s="7">
        <v>1</v>
      </c>
      <c r="G4" s="7" t="s">
        <v>97</v>
      </c>
      <c r="H4" s="7" t="s">
        <v>1807</v>
      </c>
      <c r="I4" s="9">
        <v>42517</v>
      </c>
      <c r="J4" s="7" t="s">
        <v>52</v>
      </c>
      <c r="K4" s="6"/>
      <c r="M4" t="s">
        <v>13</v>
      </c>
      <c r="N4">
        <f>SUMIFS(E:E,G:G,"CTT")</f>
        <v>24</v>
      </c>
    </row>
    <row r="5" spans="1:14" ht="41.25" customHeight="1">
      <c r="A5" s="141">
        <v>2</v>
      </c>
      <c r="B5" s="36" t="s">
        <v>47</v>
      </c>
      <c r="C5" s="36" t="s">
        <v>1957</v>
      </c>
      <c r="D5" s="168" t="s">
        <v>1958</v>
      </c>
      <c r="E5" s="36">
        <v>8</v>
      </c>
      <c r="F5" s="36">
        <v>2</v>
      </c>
      <c r="G5" s="36" t="s">
        <v>97</v>
      </c>
      <c r="H5" s="36" t="s">
        <v>1807</v>
      </c>
      <c r="I5" s="114">
        <v>42882</v>
      </c>
      <c r="J5" s="36" t="s">
        <v>52</v>
      </c>
      <c r="K5" s="36"/>
      <c r="M5" t="s">
        <v>14</v>
      </c>
      <c r="N5">
        <f>SUMIFS(E:E,G:G,"FLU")</f>
        <v>2</v>
      </c>
    </row>
    <row r="6" spans="1:14" ht="41.25" customHeight="1">
      <c r="A6" s="11">
        <v>3</v>
      </c>
      <c r="B6" s="32" t="s">
        <v>1959</v>
      </c>
      <c r="C6" s="32" t="s">
        <v>1960</v>
      </c>
      <c r="D6" s="8" t="s">
        <v>1961</v>
      </c>
      <c r="E6" s="7">
        <v>2</v>
      </c>
      <c r="F6" s="7">
        <v>1</v>
      </c>
      <c r="G6" s="7" t="s">
        <v>152</v>
      </c>
      <c r="H6" s="7" t="s">
        <v>1807</v>
      </c>
      <c r="I6" s="9">
        <v>42882</v>
      </c>
      <c r="J6" s="7" t="s">
        <v>1962</v>
      </c>
      <c r="K6" s="32" t="s">
        <v>1963</v>
      </c>
      <c r="M6" t="s">
        <v>15</v>
      </c>
      <c r="N6">
        <f>SUMIFS(E:E,G:G,"JCC")</f>
        <v>19</v>
      </c>
    </row>
    <row r="7" spans="1:14" ht="41.25" customHeight="1">
      <c r="A7" s="141">
        <v>4</v>
      </c>
      <c r="B7" s="7" t="s">
        <v>55</v>
      </c>
      <c r="C7" s="7" t="s">
        <v>1964</v>
      </c>
      <c r="D7" s="8" t="s">
        <v>1965</v>
      </c>
      <c r="E7" s="36">
        <v>2</v>
      </c>
      <c r="F7" s="7">
        <v>1</v>
      </c>
      <c r="G7" s="7" t="s">
        <v>97</v>
      </c>
      <c r="H7" s="7" t="s">
        <v>1807</v>
      </c>
      <c r="I7" s="9">
        <v>42882</v>
      </c>
      <c r="J7" s="7" t="s">
        <v>1966</v>
      </c>
      <c r="K7" s="7"/>
      <c r="M7" t="s">
        <v>16</v>
      </c>
      <c r="N7">
        <f>SUMIFS(E:E,G:G,"EDI")</f>
        <v>9</v>
      </c>
    </row>
    <row r="8" spans="1:14" ht="41.25" customHeight="1">
      <c r="A8" s="11">
        <v>5</v>
      </c>
      <c r="B8" s="7" t="s">
        <v>55</v>
      </c>
      <c r="C8" s="7" t="s">
        <v>1967</v>
      </c>
      <c r="D8" s="8" t="s">
        <v>1968</v>
      </c>
      <c r="E8" s="36">
        <v>3</v>
      </c>
      <c r="F8" s="7">
        <v>1</v>
      </c>
      <c r="G8" s="7" t="s">
        <v>97</v>
      </c>
      <c r="H8" s="7" t="s">
        <v>1807</v>
      </c>
      <c r="I8" s="9">
        <v>42882</v>
      </c>
      <c r="J8" s="7" t="s">
        <v>1969</v>
      </c>
      <c r="K8" s="7"/>
      <c r="M8" t="s">
        <v>17</v>
      </c>
      <c r="N8">
        <f>SUMIFS(E:E,G:G,"par")</f>
        <v>0</v>
      </c>
    </row>
    <row r="9" spans="1:14" ht="41.25" customHeight="1">
      <c r="A9" s="141">
        <v>6</v>
      </c>
      <c r="B9" s="7" t="s">
        <v>55</v>
      </c>
      <c r="C9" s="7" t="s">
        <v>1970</v>
      </c>
      <c r="D9" s="41" t="s">
        <v>1971</v>
      </c>
      <c r="E9" s="36">
        <v>2</v>
      </c>
      <c r="F9" s="7">
        <v>1</v>
      </c>
      <c r="G9" s="7" t="s">
        <v>97</v>
      </c>
      <c r="H9" s="7" t="s">
        <v>1807</v>
      </c>
      <c r="I9" s="9">
        <v>42882</v>
      </c>
      <c r="J9" s="7" t="s">
        <v>1972</v>
      </c>
      <c r="K9" s="7"/>
      <c r="M9" t="s">
        <v>18</v>
      </c>
      <c r="N9">
        <f>SUMIFS(E:E,G:G,"phi")</f>
        <v>0</v>
      </c>
    </row>
    <row r="10" spans="1:14" ht="41.25" customHeight="1">
      <c r="A10" s="11">
        <v>7</v>
      </c>
      <c r="B10" s="12" t="s">
        <v>55</v>
      </c>
      <c r="C10" s="12" t="s">
        <v>1973</v>
      </c>
      <c r="D10" s="37" t="s">
        <v>1974</v>
      </c>
      <c r="E10" s="12">
        <v>2</v>
      </c>
      <c r="F10" s="12">
        <v>1</v>
      </c>
      <c r="G10" s="12" t="s">
        <v>85</v>
      </c>
      <c r="H10" s="12" t="s">
        <v>1807</v>
      </c>
      <c r="I10" s="14">
        <v>42517</v>
      </c>
      <c r="J10" s="12" t="s">
        <v>1975</v>
      </c>
      <c r="K10" s="11"/>
      <c r="M10" t="s">
        <v>19</v>
      </c>
      <c r="N10">
        <f>SUMIFS(E:E,G:G,"BRK")</f>
        <v>0</v>
      </c>
    </row>
    <row r="11" spans="1:14" ht="41.25" customHeight="1">
      <c r="A11" s="141">
        <v>8</v>
      </c>
      <c r="B11" s="12" t="s">
        <v>55</v>
      </c>
      <c r="C11" s="12" t="s">
        <v>1976</v>
      </c>
      <c r="D11" s="13" t="s">
        <v>1977</v>
      </c>
      <c r="E11" s="12">
        <v>2</v>
      </c>
      <c r="F11" s="12">
        <v>1</v>
      </c>
      <c r="G11" s="12" t="s">
        <v>50</v>
      </c>
      <c r="H11" s="12" t="s">
        <v>1807</v>
      </c>
      <c r="I11" s="14">
        <v>42882</v>
      </c>
      <c r="J11" s="14" t="s">
        <v>1978</v>
      </c>
      <c r="K11" s="11" t="s">
        <v>1979</v>
      </c>
      <c r="M11" s="16" t="s">
        <v>20</v>
      </c>
      <c r="N11" s="16">
        <f>SUMIFS(E:E,G:G,"SPC")</f>
        <v>0</v>
      </c>
    </row>
    <row r="12" spans="1:14" ht="41.25" customHeight="1">
      <c r="A12" s="11">
        <v>9</v>
      </c>
      <c r="B12" s="12" t="s">
        <v>47</v>
      </c>
      <c r="C12" s="12" t="s">
        <v>1980</v>
      </c>
      <c r="D12" s="37" t="s">
        <v>1981</v>
      </c>
      <c r="E12" s="12">
        <v>2</v>
      </c>
      <c r="F12" s="12">
        <v>1</v>
      </c>
      <c r="G12" s="11" t="s">
        <v>50</v>
      </c>
      <c r="H12" s="12" t="s">
        <v>1807</v>
      </c>
      <c r="I12" s="14">
        <v>42882</v>
      </c>
      <c r="J12" s="12" t="s">
        <v>52</v>
      </c>
      <c r="K12" s="11"/>
      <c r="M12" s="17" t="s">
        <v>21</v>
      </c>
      <c r="N12" s="17">
        <f>SUMIFS(E:E,G:G,"H")</f>
        <v>0</v>
      </c>
    </row>
    <row r="13" spans="1:14" ht="41.25" customHeight="1">
      <c r="A13" s="141">
        <v>10</v>
      </c>
      <c r="B13" s="12" t="s">
        <v>47</v>
      </c>
      <c r="C13" s="12" t="s">
        <v>1982</v>
      </c>
      <c r="D13" s="37" t="s">
        <v>1983</v>
      </c>
      <c r="E13" s="12">
        <v>3</v>
      </c>
      <c r="F13" s="12">
        <v>1</v>
      </c>
      <c r="G13" s="12" t="s">
        <v>50</v>
      </c>
      <c r="H13" s="12" t="s">
        <v>1807</v>
      </c>
      <c r="I13" s="14">
        <v>42882</v>
      </c>
      <c r="J13" s="12" t="s">
        <v>52</v>
      </c>
      <c r="K13" s="11"/>
      <c r="M13" s="17"/>
      <c r="N13" s="17"/>
    </row>
    <row r="14" spans="1:14" ht="41.25" customHeight="1">
      <c r="A14" s="11">
        <v>11</v>
      </c>
      <c r="B14" s="12" t="s">
        <v>47</v>
      </c>
      <c r="C14" s="12" t="s">
        <v>1984</v>
      </c>
      <c r="D14" s="37" t="s">
        <v>1985</v>
      </c>
      <c r="E14" s="12">
        <v>3</v>
      </c>
      <c r="F14" s="12">
        <v>1</v>
      </c>
      <c r="G14" s="12" t="s">
        <v>50</v>
      </c>
      <c r="H14" s="12" t="s">
        <v>1807</v>
      </c>
      <c r="I14" s="14">
        <v>42882</v>
      </c>
      <c r="J14" s="12" t="s">
        <v>52</v>
      </c>
      <c r="K14" s="12"/>
      <c r="M14" s="19" t="s">
        <v>22</v>
      </c>
      <c r="N14" s="19">
        <f>SUM(M4:N12)</f>
        <v>54</v>
      </c>
    </row>
    <row r="15" spans="1:14" ht="41.25" customHeight="1">
      <c r="A15" s="141">
        <v>12</v>
      </c>
      <c r="B15" s="7" t="s">
        <v>47</v>
      </c>
      <c r="C15" s="7" t="s">
        <v>1986</v>
      </c>
      <c r="D15" s="41" t="s">
        <v>1987</v>
      </c>
      <c r="E15" s="7">
        <v>4</v>
      </c>
      <c r="F15" s="7">
        <v>1</v>
      </c>
      <c r="G15" s="7" t="s">
        <v>85</v>
      </c>
      <c r="H15" s="7" t="s">
        <v>1807</v>
      </c>
      <c r="I15" s="9">
        <v>42882</v>
      </c>
      <c r="J15" s="7" t="s">
        <v>52</v>
      </c>
      <c r="K15" s="7"/>
    </row>
    <row r="16" spans="1:14" ht="41.25" customHeight="1">
      <c r="A16" s="11">
        <v>13</v>
      </c>
      <c r="B16" s="7" t="s">
        <v>47</v>
      </c>
      <c r="C16" s="7" t="s">
        <v>1988</v>
      </c>
      <c r="D16" s="8" t="s">
        <v>1989</v>
      </c>
      <c r="E16" s="7">
        <v>3</v>
      </c>
      <c r="F16" s="7">
        <v>1</v>
      </c>
      <c r="G16" s="7" t="s">
        <v>50</v>
      </c>
      <c r="H16" s="7" t="s">
        <v>1807</v>
      </c>
      <c r="I16" s="9">
        <v>42882</v>
      </c>
      <c r="J16" s="7" t="s">
        <v>52</v>
      </c>
      <c r="K16" s="7"/>
      <c r="M16" s="20"/>
    </row>
    <row r="17" spans="1:13" ht="41.25" customHeight="1">
      <c r="A17" s="141">
        <v>14</v>
      </c>
      <c r="B17" s="7" t="s">
        <v>47</v>
      </c>
      <c r="C17" s="7" t="s">
        <v>1990</v>
      </c>
      <c r="D17" s="8" t="s">
        <v>1991</v>
      </c>
      <c r="E17" s="7">
        <v>3</v>
      </c>
      <c r="F17" s="7">
        <v>1</v>
      </c>
      <c r="G17" s="7" t="s">
        <v>50</v>
      </c>
      <c r="H17" s="7" t="s">
        <v>1807</v>
      </c>
      <c r="I17" s="9">
        <v>42882</v>
      </c>
      <c r="J17" s="7" t="s">
        <v>52</v>
      </c>
      <c r="K17" s="39"/>
      <c r="M17" s="20"/>
    </row>
    <row r="18" spans="1:13" ht="41.25" customHeight="1">
      <c r="A18" s="11">
        <v>15</v>
      </c>
      <c r="B18" s="7" t="s">
        <v>47</v>
      </c>
      <c r="C18" s="7" t="s">
        <v>1992</v>
      </c>
      <c r="D18" s="8" t="s">
        <v>1993</v>
      </c>
      <c r="E18" s="7">
        <v>3</v>
      </c>
      <c r="F18" s="7">
        <v>1</v>
      </c>
      <c r="G18" s="7" t="s">
        <v>50</v>
      </c>
      <c r="H18" s="7" t="s">
        <v>1807</v>
      </c>
      <c r="I18" s="9">
        <v>42882</v>
      </c>
      <c r="J18" s="7" t="s">
        <v>52</v>
      </c>
      <c r="K18" s="7"/>
      <c r="M18" s="20"/>
    </row>
    <row r="19" spans="1:13" ht="41.25" customHeight="1">
      <c r="A19" s="141">
        <v>16</v>
      </c>
      <c r="B19" s="32" t="s">
        <v>1994</v>
      </c>
      <c r="C19" s="32" t="s">
        <v>1995</v>
      </c>
      <c r="D19" s="8" t="s">
        <v>1996</v>
      </c>
      <c r="E19" s="7">
        <v>3</v>
      </c>
      <c r="F19" s="7">
        <v>1</v>
      </c>
      <c r="G19" s="7" t="s">
        <v>85</v>
      </c>
      <c r="H19" s="7" t="s">
        <v>1807</v>
      </c>
      <c r="I19" s="9">
        <v>42882</v>
      </c>
      <c r="J19" s="7" t="s">
        <v>1997</v>
      </c>
      <c r="K19" s="7"/>
      <c r="M19" s="20"/>
    </row>
    <row r="20" spans="1:13" ht="41.25" customHeight="1">
      <c r="A20" s="34">
        <v>17</v>
      </c>
      <c r="B20" s="7" t="s">
        <v>55</v>
      </c>
      <c r="C20" s="7" t="s">
        <v>1998</v>
      </c>
      <c r="D20" s="8" t="s">
        <v>1999</v>
      </c>
      <c r="E20" s="7">
        <v>3</v>
      </c>
      <c r="F20" s="7">
        <v>1</v>
      </c>
      <c r="G20" s="7" t="s">
        <v>97</v>
      </c>
      <c r="H20" s="7" t="s">
        <v>1807</v>
      </c>
      <c r="I20" s="9">
        <v>42882</v>
      </c>
      <c r="J20" s="7" t="s">
        <v>2000</v>
      </c>
      <c r="K20" s="7"/>
      <c r="M20" s="20"/>
    </row>
    <row r="21" spans="1:13" ht="41.25" customHeight="1">
      <c r="A21" s="166">
        <v>18</v>
      </c>
      <c r="B21" s="7" t="s">
        <v>47</v>
      </c>
      <c r="C21" s="7" t="s">
        <v>2001</v>
      </c>
      <c r="D21" s="8" t="s">
        <v>2002</v>
      </c>
      <c r="E21" s="7">
        <v>2</v>
      </c>
      <c r="F21" s="7">
        <v>1</v>
      </c>
      <c r="G21" s="7" t="s">
        <v>97</v>
      </c>
      <c r="H21" s="7" t="s">
        <v>1807</v>
      </c>
      <c r="I21" s="9">
        <v>42882</v>
      </c>
      <c r="J21" s="7" t="s">
        <v>52</v>
      </c>
      <c r="K21" s="206"/>
      <c r="M21" s="20"/>
    </row>
    <row r="22" spans="1:13" ht="41.25" customHeight="1">
      <c r="A22" s="34">
        <v>19</v>
      </c>
      <c r="B22" s="7" t="s">
        <v>47</v>
      </c>
      <c r="C22" s="7" t="s">
        <v>2003</v>
      </c>
      <c r="D22" s="8" t="s">
        <v>2004</v>
      </c>
      <c r="E22" s="7">
        <v>2</v>
      </c>
      <c r="F22" s="7">
        <v>1</v>
      </c>
      <c r="G22" s="7" t="s">
        <v>97</v>
      </c>
      <c r="H22" s="7" t="s">
        <v>1807</v>
      </c>
      <c r="I22" s="9">
        <v>42882</v>
      </c>
      <c r="J22" s="7" t="s">
        <v>52</v>
      </c>
      <c r="K22" s="210"/>
      <c r="M22" s="20"/>
    </row>
    <row r="23" spans="1:13" ht="41.2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1.25" customHeight="1">
      <c r="A24" s="11"/>
      <c r="B24" s="12"/>
      <c r="C24" s="12"/>
      <c r="D24" s="13"/>
      <c r="E24" s="35">
        <f>SUM(E4:E23)</f>
        <v>54</v>
      </c>
      <c r="F24" s="35">
        <f>SUM(F4:F23)</f>
        <v>20</v>
      </c>
      <c r="G24" s="11"/>
      <c r="H24" s="12"/>
      <c r="I24" s="12"/>
      <c r="J24" s="12"/>
      <c r="K24" s="11"/>
      <c r="M24" s="20"/>
    </row>
    <row r="25" spans="1:13" ht="41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23EF6D9B-A14E-2740-8D04-8096A56BF976}" scale="90">
      <selection activeCell="N2" sqref="N2"/>
    </customSheetView>
    <customSheetView guid="{B1F3A972-B1F1-4161-90C8-DD2B3AF80E16}" scale="90">
      <selection activeCell="N2" sqref="N2"/>
    </customSheetView>
    <customSheetView guid="{8CC4B7ED-BDBD-4A32-BFC7-B1BFCD76DA5B}" scale="90">
      <selection activeCell="N2" sqref="N2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zoomScalePageLayoutView="90" workbookViewId="0">
      <selection activeCell="I20" sqref="I20"/>
    </sheetView>
  </sheetViews>
  <sheetFormatPr baseColWidth="10" defaultColWidth="8.83203125" defaultRowHeight="33.75" customHeight="1" x14ac:dyDescent="0"/>
  <cols>
    <col min="1" max="1" width="14.83203125" customWidth="1"/>
    <col min="2" max="2" width="26.5" customWidth="1"/>
    <col min="3" max="3" width="32" customWidth="1"/>
    <col min="4" max="4" width="39.16406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1.33203125" customWidth="1"/>
    <col min="13" max="13" width="18.1640625" customWidth="1"/>
  </cols>
  <sheetData>
    <row r="1" spans="1:14" ht="33.75" customHeight="1" thickBot="1">
      <c r="A1" s="602" t="s">
        <v>23</v>
      </c>
      <c r="B1" s="603"/>
      <c r="C1" s="603"/>
      <c r="D1" s="603"/>
      <c r="E1" s="603"/>
      <c r="F1" s="603"/>
      <c r="G1" s="603" t="s">
        <v>38</v>
      </c>
      <c r="H1" s="603"/>
      <c r="I1" s="603"/>
      <c r="J1" s="604"/>
      <c r="K1" s="605"/>
    </row>
    <row r="2" spans="1:14" ht="33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58</v>
      </c>
    </row>
    <row r="3" spans="1:14" ht="33.75" customHeight="1">
      <c r="A3" s="28">
        <v>58</v>
      </c>
      <c r="B3" s="28" t="s">
        <v>1907</v>
      </c>
      <c r="C3" s="64" t="s">
        <v>1908</v>
      </c>
      <c r="D3" s="62"/>
      <c r="E3" s="28"/>
      <c r="F3" s="28"/>
      <c r="G3" s="28"/>
      <c r="H3" s="28"/>
      <c r="I3" s="30"/>
      <c r="J3" s="28"/>
      <c r="K3" s="28" t="s">
        <v>1410</v>
      </c>
      <c r="M3" s="10" t="s">
        <v>12</v>
      </c>
      <c r="N3" s="10">
        <f>N2-N14</f>
        <v>3</v>
      </c>
    </row>
    <row r="4" spans="1:14" ht="33.75" customHeight="1">
      <c r="A4" s="6">
        <v>1</v>
      </c>
      <c r="B4" s="7" t="s">
        <v>55</v>
      </c>
      <c r="C4" s="7" t="s">
        <v>1909</v>
      </c>
      <c r="D4" s="8" t="s">
        <v>1910</v>
      </c>
      <c r="E4" s="7">
        <v>3</v>
      </c>
      <c r="F4" s="7">
        <v>1</v>
      </c>
      <c r="G4" s="7" t="s">
        <v>1009</v>
      </c>
      <c r="H4" s="7" t="s">
        <v>1807</v>
      </c>
      <c r="I4" s="9">
        <v>42882</v>
      </c>
      <c r="J4" s="7" t="s">
        <v>1911</v>
      </c>
      <c r="K4" s="6"/>
      <c r="M4" t="s">
        <v>13</v>
      </c>
      <c r="N4">
        <f>SUMIFS(E:E,G:G,"CTT")</f>
        <v>11</v>
      </c>
    </row>
    <row r="5" spans="1:14" ht="33.75" customHeight="1">
      <c r="A5" s="100" t="s">
        <v>1912</v>
      </c>
      <c r="B5" s="100" t="s">
        <v>47</v>
      </c>
      <c r="C5" s="207" t="s">
        <v>1913</v>
      </c>
      <c r="D5" s="37" t="s">
        <v>1914</v>
      </c>
      <c r="E5" s="71">
        <v>7</v>
      </c>
      <c r="F5" s="12">
        <v>2</v>
      </c>
      <c r="G5" s="11" t="s">
        <v>1009</v>
      </c>
      <c r="H5" s="12" t="s">
        <v>1807</v>
      </c>
      <c r="I5" s="14">
        <v>42882</v>
      </c>
      <c r="J5" s="12" t="s">
        <v>52</v>
      </c>
      <c r="K5" s="11" t="s">
        <v>1915</v>
      </c>
      <c r="M5" t="s">
        <v>14</v>
      </c>
      <c r="N5">
        <f>SUMIFS(E:E,G:G,"FLU")</f>
        <v>0</v>
      </c>
    </row>
    <row r="6" spans="1:14" ht="33.75" customHeight="1">
      <c r="A6" s="100" t="s">
        <v>1916</v>
      </c>
      <c r="B6" s="100" t="s">
        <v>47</v>
      </c>
      <c r="C6" s="207" t="s">
        <v>1917</v>
      </c>
      <c r="D6" s="13" t="s">
        <v>1918</v>
      </c>
      <c r="E6" s="71">
        <v>3</v>
      </c>
      <c r="F6" s="12">
        <v>1</v>
      </c>
      <c r="G6" s="11" t="s">
        <v>1009</v>
      </c>
      <c r="H6" s="12" t="s">
        <v>1807</v>
      </c>
      <c r="I6" s="14">
        <v>42882</v>
      </c>
      <c r="J6" s="12" t="s">
        <v>52</v>
      </c>
      <c r="K6" s="11"/>
      <c r="M6" t="s">
        <v>15</v>
      </c>
      <c r="N6">
        <f>SUMIFS(E:E,G:G,"JCC")</f>
        <v>0</v>
      </c>
    </row>
    <row r="7" spans="1:14" ht="33.75" customHeight="1">
      <c r="A7" s="100" t="s">
        <v>1919</v>
      </c>
      <c r="B7" s="100" t="s">
        <v>47</v>
      </c>
      <c r="C7" s="207" t="s">
        <v>1920</v>
      </c>
      <c r="D7" s="13" t="s">
        <v>1921</v>
      </c>
      <c r="E7" s="71">
        <v>7</v>
      </c>
      <c r="F7" s="12">
        <v>2</v>
      </c>
      <c r="G7" s="11" t="s">
        <v>1009</v>
      </c>
      <c r="H7" s="12" t="s">
        <v>1807</v>
      </c>
      <c r="I7" s="14">
        <v>42882</v>
      </c>
      <c r="J7" s="12" t="s">
        <v>52</v>
      </c>
      <c r="K7" s="6"/>
      <c r="M7" t="s">
        <v>16</v>
      </c>
      <c r="N7">
        <f>SUMIFS(E:E,G:G,"EDI")</f>
        <v>0</v>
      </c>
    </row>
    <row r="8" spans="1:14" ht="33.75" customHeight="1">
      <c r="A8" s="100" t="s">
        <v>1922</v>
      </c>
      <c r="B8" s="100" t="s">
        <v>47</v>
      </c>
      <c r="C8" s="208" t="s">
        <v>1923</v>
      </c>
      <c r="D8" s="8" t="s">
        <v>1924</v>
      </c>
      <c r="E8" s="65">
        <v>6</v>
      </c>
      <c r="F8" s="7">
        <v>2</v>
      </c>
      <c r="G8" s="7" t="s">
        <v>1009</v>
      </c>
      <c r="H8" s="12" t="s">
        <v>1807</v>
      </c>
      <c r="I8" s="14">
        <v>42882</v>
      </c>
      <c r="J8" s="12" t="s">
        <v>52</v>
      </c>
      <c r="K8" s="6"/>
      <c r="M8" t="s">
        <v>17</v>
      </c>
      <c r="N8">
        <f>SUMIFS(E:E,G:G,"par")</f>
        <v>44</v>
      </c>
    </row>
    <row r="9" spans="1:14" ht="33.75" customHeight="1">
      <c r="A9" s="100" t="s">
        <v>1925</v>
      </c>
      <c r="B9" s="209" t="s">
        <v>47</v>
      </c>
      <c r="C9" s="208" t="s">
        <v>1926</v>
      </c>
      <c r="D9" s="41" t="s">
        <v>1927</v>
      </c>
      <c r="E9" s="65">
        <v>3</v>
      </c>
      <c r="F9" s="7">
        <v>1</v>
      </c>
      <c r="G9" s="7" t="s">
        <v>1009</v>
      </c>
      <c r="H9" s="7" t="s">
        <v>1807</v>
      </c>
      <c r="I9" s="9">
        <v>42882</v>
      </c>
      <c r="J9" s="7" t="s">
        <v>52</v>
      </c>
      <c r="K9" s="6"/>
      <c r="M9" t="s">
        <v>18</v>
      </c>
      <c r="N9">
        <f>SUMIFS(E:E,G:G,"phi")</f>
        <v>0</v>
      </c>
    </row>
    <row r="10" spans="1:14" ht="33.75" customHeight="1">
      <c r="A10" s="100" t="s">
        <v>1928</v>
      </c>
      <c r="B10" s="209" t="s">
        <v>47</v>
      </c>
      <c r="C10" s="208" t="s">
        <v>1929</v>
      </c>
      <c r="D10" s="8" t="s">
        <v>1930</v>
      </c>
      <c r="E10" s="65">
        <v>3</v>
      </c>
      <c r="F10" s="7">
        <v>1</v>
      </c>
      <c r="G10" s="7" t="s">
        <v>1009</v>
      </c>
      <c r="H10" s="7" t="s">
        <v>1807</v>
      </c>
      <c r="I10" s="9">
        <v>42882</v>
      </c>
      <c r="J10" s="7" t="s">
        <v>52</v>
      </c>
      <c r="K10" s="6"/>
      <c r="M10" t="s">
        <v>19</v>
      </c>
      <c r="N10">
        <f>SUMIFS(E:E,G:G,"BRK")</f>
        <v>0</v>
      </c>
    </row>
    <row r="11" spans="1:14" ht="33.75" customHeight="1">
      <c r="A11" s="100" t="s">
        <v>1931</v>
      </c>
      <c r="B11" s="209" t="s">
        <v>47</v>
      </c>
      <c r="C11" s="208" t="s">
        <v>1932</v>
      </c>
      <c r="D11" s="8" t="s">
        <v>1933</v>
      </c>
      <c r="E11" s="65">
        <v>4</v>
      </c>
      <c r="F11" s="7">
        <v>1</v>
      </c>
      <c r="G11" s="7" t="s">
        <v>1009</v>
      </c>
      <c r="H11" s="7" t="s">
        <v>1807</v>
      </c>
      <c r="I11" s="9">
        <v>42882</v>
      </c>
      <c r="J11" s="14" t="s">
        <v>52</v>
      </c>
      <c r="K11" s="11"/>
      <c r="M11" s="16" t="s">
        <v>20</v>
      </c>
      <c r="N11" s="16">
        <f>SUMIFS(E:E,G:G,"SPC")</f>
        <v>0</v>
      </c>
    </row>
    <row r="12" spans="1:14" ht="33.75" customHeight="1">
      <c r="A12" s="6">
        <v>9</v>
      </c>
      <c r="B12" s="7" t="s">
        <v>47</v>
      </c>
      <c r="C12" s="7" t="s">
        <v>1934</v>
      </c>
      <c r="D12" s="41" t="s">
        <v>1935</v>
      </c>
      <c r="E12" s="7">
        <v>3</v>
      </c>
      <c r="F12" s="7">
        <v>1</v>
      </c>
      <c r="G12" s="7" t="s">
        <v>1009</v>
      </c>
      <c r="H12" s="7" t="s">
        <v>1807</v>
      </c>
      <c r="I12" s="9">
        <v>42882</v>
      </c>
      <c r="J12" s="7" t="s">
        <v>52</v>
      </c>
      <c r="K12" s="6"/>
      <c r="M12" s="17" t="s">
        <v>21</v>
      </c>
      <c r="N12" s="17">
        <f>SUMIFS(E:E,G:G,"H")</f>
        <v>0</v>
      </c>
    </row>
    <row r="13" spans="1:14" ht="33.75" customHeight="1">
      <c r="A13" s="12">
        <v>10</v>
      </c>
      <c r="B13" s="33" t="s">
        <v>1936</v>
      </c>
      <c r="C13" s="32" t="s">
        <v>1937</v>
      </c>
      <c r="D13" s="8" t="s">
        <v>1938</v>
      </c>
      <c r="E13" s="36">
        <v>5</v>
      </c>
      <c r="F13" s="7">
        <v>2</v>
      </c>
      <c r="G13" s="7" t="s">
        <v>1009</v>
      </c>
      <c r="H13" s="12" t="s">
        <v>1807</v>
      </c>
      <c r="I13" s="14">
        <v>42882</v>
      </c>
      <c r="J13" s="12" t="s">
        <v>1939</v>
      </c>
      <c r="K13" s="39" t="s">
        <v>1940</v>
      </c>
      <c r="M13" s="17"/>
      <c r="N13" s="17"/>
    </row>
    <row r="14" spans="1:14" ht="33.75" customHeight="1">
      <c r="A14" s="6">
        <v>11</v>
      </c>
      <c r="B14" s="32" t="s">
        <v>47</v>
      </c>
      <c r="C14" s="32" t="s">
        <v>1941</v>
      </c>
      <c r="D14" s="8" t="s">
        <v>1942</v>
      </c>
      <c r="E14" s="36">
        <v>3</v>
      </c>
      <c r="F14" s="7">
        <v>1</v>
      </c>
      <c r="G14" s="7" t="s">
        <v>97</v>
      </c>
      <c r="H14" s="7" t="s">
        <v>1807</v>
      </c>
      <c r="I14" s="9">
        <v>42882</v>
      </c>
      <c r="J14" s="7" t="s">
        <v>52</v>
      </c>
      <c r="K14" s="7"/>
      <c r="M14" s="19" t="s">
        <v>22</v>
      </c>
      <c r="N14" s="19">
        <f>SUM(M4:N12)</f>
        <v>55</v>
      </c>
    </row>
    <row r="15" spans="1:14" ht="33.75" customHeight="1">
      <c r="A15" s="12">
        <v>12</v>
      </c>
      <c r="B15" s="32" t="s">
        <v>47</v>
      </c>
      <c r="C15" s="32" t="s">
        <v>1943</v>
      </c>
      <c r="D15" s="41" t="s">
        <v>1944</v>
      </c>
      <c r="E15" s="7">
        <v>1</v>
      </c>
      <c r="F15" s="7">
        <v>1</v>
      </c>
      <c r="G15" s="7" t="s">
        <v>97</v>
      </c>
      <c r="H15" s="7" t="s">
        <v>1807</v>
      </c>
      <c r="I15" s="9">
        <v>42882</v>
      </c>
      <c r="J15" s="7" t="s">
        <v>52</v>
      </c>
      <c r="K15" s="7"/>
    </row>
    <row r="16" spans="1:14" ht="33.75" customHeight="1">
      <c r="A16" s="6">
        <v>13</v>
      </c>
      <c r="B16" s="32" t="s">
        <v>47</v>
      </c>
      <c r="C16" s="32" t="s">
        <v>1945</v>
      </c>
      <c r="D16" s="8" t="s">
        <v>1946</v>
      </c>
      <c r="E16" s="7">
        <v>1</v>
      </c>
      <c r="F16" s="7">
        <v>1</v>
      </c>
      <c r="G16" s="7" t="s">
        <v>97</v>
      </c>
      <c r="H16" s="7" t="s">
        <v>1807</v>
      </c>
      <c r="I16" s="9">
        <v>42882</v>
      </c>
      <c r="J16" s="7" t="s">
        <v>52</v>
      </c>
      <c r="K16" s="39"/>
      <c r="M16" s="20"/>
    </row>
    <row r="17" spans="1:13" ht="33.75" customHeight="1">
      <c r="A17" s="12">
        <v>14</v>
      </c>
      <c r="B17" s="32" t="s">
        <v>1947</v>
      </c>
      <c r="C17" s="32" t="s">
        <v>1948</v>
      </c>
      <c r="D17" s="8" t="s">
        <v>1949</v>
      </c>
      <c r="E17" s="7">
        <v>4</v>
      </c>
      <c r="F17" s="7">
        <v>1</v>
      </c>
      <c r="G17" s="7" t="s">
        <v>97</v>
      </c>
      <c r="H17" s="7" t="s">
        <v>1807</v>
      </c>
      <c r="I17" s="9">
        <v>42882</v>
      </c>
      <c r="J17" s="7" t="s">
        <v>1950</v>
      </c>
      <c r="K17" s="7"/>
      <c r="M17" s="20"/>
    </row>
    <row r="18" spans="1:13" ht="33.75" customHeight="1">
      <c r="A18" s="6">
        <v>15</v>
      </c>
      <c r="B18" s="32" t="s">
        <v>655</v>
      </c>
      <c r="C18" s="32" t="s">
        <v>1951</v>
      </c>
      <c r="D18" s="8" t="s">
        <v>1952</v>
      </c>
      <c r="E18" s="7">
        <v>2</v>
      </c>
      <c r="F18" s="7">
        <v>1</v>
      </c>
      <c r="G18" s="7" t="s">
        <v>97</v>
      </c>
      <c r="H18" s="7" t="s">
        <v>1807</v>
      </c>
      <c r="I18" s="9">
        <v>42882</v>
      </c>
      <c r="J18" s="7" t="s">
        <v>1953</v>
      </c>
      <c r="K18" s="7"/>
      <c r="M18" s="20"/>
    </row>
    <row r="19" spans="1:13" ht="33.75" customHeight="1">
      <c r="A19" s="6"/>
      <c r="B19" s="32"/>
      <c r="C19" s="32"/>
      <c r="D19" s="8"/>
      <c r="E19" s="7"/>
      <c r="F19" s="7"/>
      <c r="G19" s="7"/>
      <c r="H19" s="7"/>
      <c r="I19" s="9"/>
      <c r="J19" s="7"/>
      <c r="K19" s="7"/>
      <c r="M19" s="20"/>
    </row>
    <row r="20" spans="1:13" ht="33.7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3.75" customHeight="1">
      <c r="A21" s="11"/>
      <c r="B21" s="12"/>
      <c r="C21" s="12"/>
      <c r="D21" s="13"/>
      <c r="E21" s="35">
        <f>SUM(E4:E20)</f>
        <v>55</v>
      </c>
      <c r="F21" s="35">
        <f>SUM(F4:F20)</f>
        <v>19</v>
      </c>
      <c r="G21" s="12"/>
      <c r="H21" s="12"/>
      <c r="I21" s="14"/>
      <c r="J21" s="14"/>
      <c r="K21" s="11"/>
      <c r="M21" s="20"/>
    </row>
    <row r="22" spans="1:13" ht="33.7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3.7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3.7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3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23EF6D9B-A14E-2740-8D04-8096A56BF976}" scale="90">
      <selection activeCell="I20" sqref="I20"/>
    </customSheetView>
    <customSheetView guid="{B1F3A972-B1F1-4161-90C8-DD2B3AF80E16}" scale="90">
      <selection activeCell="I20" sqref="I20"/>
    </customSheetView>
    <customSheetView guid="{8CC4B7ED-BDBD-4A32-BFC7-B1BFCD76DA5B}" scale="90">
      <selection activeCell="I20" sqref="I20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7" zoomScale="80" zoomScaleNormal="80" zoomScalePageLayoutView="80" workbookViewId="0">
      <selection activeCell="K24" sqref="K24"/>
    </sheetView>
  </sheetViews>
  <sheetFormatPr baseColWidth="10" defaultColWidth="8.83203125" defaultRowHeight="40.5" customHeight="1" x14ac:dyDescent="0"/>
  <cols>
    <col min="1" max="1" width="10.83203125" customWidth="1"/>
    <col min="2" max="2" width="29.6640625" customWidth="1"/>
    <col min="3" max="3" width="30.5" customWidth="1"/>
    <col min="4" max="4" width="38.5" customWidth="1"/>
    <col min="5" max="5" width="11.5" customWidth="1"/>
    <col min="6" max="6" width="11.6640625" customWidth="1"/>
    <col min="7" max="7" width="15.1640625" customWidth="1"/>
    <col min="8" max="8" width="11.5" customWidth="1"/>
    <col min="9" max="9" width="16" customWidth="1"/>
    <col min="10" max="10" width="15.1640625" customWidth="1"/>
    <col min="11" max="11" width="51.5" customWidth="1"/>
    <col min="13" max="13" width="18.1640625" customWidth="1"/>
  </cols>
  <sheetData>
    <row r="1" spans="1:14" ht="40.5" customHeight="1" thickBot="1">
      <c r="A1" s="602" t="s">
        <v>23</v>
      </c>
      <c r="B1" s="603"/>
      <c r="C1" s="603"/>
      <c r="D1" s="603"/>
      <c r="E1" s="603"/>
      <c r="F1" s="603"/>
      <c r="G1" s="603" t="s">
        <v>38</v>
      </c>
      <c r="H1" s="603"/>
      <c r="I1" s="603"/>
      <c r="J1" s="604"/>
      <c r="K1" s="605"/>
    </row>
    <row r="2" spans="1:14" ht="40.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0.5" customHeight="1">
      <c r="A3" s="28">
        <v>55</v>
      </c>
      <c r="B3" s="28" t="s">
        <v>1854</v>
      </c>
      <c r="C3" s="25" t="s">
        <v>1803</v>
      </c>
      <c r="D3" s="127"/>
      <c r="E3" s="25"/>
      <c r="F3" s="25"/>
      <c r="G3" s="25"/>
      <c r="H3" s="25"/>
      <c r="I3" s="30"/>
      <c r="J3" s="28"/>
      <c r="K3" s="28" t="s">
        <v>1855</v>
      </c>
      <c r="M3" s="10" t="s">
        <v>12</v>
      </c>
      <c r="N3" s="10">
        <f>N2-N14</f>
        <v>0</v>
      </c>
    </row>
    <row r="4" spans="1:14" ht="40.5" customHeight="1">
      <c r="A4" s="11">
        <v>1</v>
      </c>
      <c r="B4" s="12" t="s">
        <v>47</v>
      </c>
      <c r="C4" s="12" t="s">
        <v>1856</v>
      </c>
      <c r="D4" s="37" t="s">
        <v>1857</v>
      </c>
      <c r="E4" s="12">
        <v>3</v>
      </c>
      <c r="F4" s="12">
        <v>1</v>
      </c>
      <c r="G4" s="12" t="s">
        <v>97</v>
      </c>
      <c r="H4" s="12" t="s">
        <v>1807</v>
      </c>
      <c r="I4" s="14">
        <v>42882</v>
      </c>
      <c r="J4" s="14" t="s">
        <v>52</v>
      </c>
      <c r="K4" s="11"/>
      <c r="M4" t="s">
        <v>13</v>
      </c>
      <c r="N4">
        <f>SUMIFS(E:E,G:G,"CTT")</f>
        <v>45</v>
      </c>
    </row>
    <row r="5" spans="1:14" ht="40.5" customHeight="1">
      <c r="A5" s="6">
        <v>2</v>
      </c>
      <c r="B5" s="7" t="s">
        <v>47</v>
      </c>
      <c r="C5" s="7" t="s">
        <v>1858</v>
      </c>
      <c r="D5" s="41" t="s">
        <v>1859</v>
      </c>
      <c r="E5" s="7">
        <v>2</v>
      </c>
      <c r="F5" s="7">
        <v>1</v>
      </c>
      <c r="G5" s="7" t="s">
        <v>97</v>
      </c>
      <c r="H5" s="7" t="s">
        <v>1807</v>
      </c>
      <c r="I5" s="9">
        <v>42882</v>
      </c>
      <c r="J5" s="7" t="s">
        <v>52</v>
      </c>
      <c r="K5" s="6"/>
      <c r="M5" t="s">
        <v>14</v>
      </c>
      <c r="N5">
        <f>SUMIFS(E:E,G:G,"FLU")</f>
        <v>0</v>
      </c>
    </row>
    <row r="6" spans="1:14" ht="40.5" customHeight="1">
      <c r="A6" s="11">
        <v>3</v>
      </c>
      <c r="B6" s="12" t="s">
        <v>55</v>
      </c>
      <c r="C6" s="12" t="s">
        <v>1860</v>
      </c>
      <c r="D6" s="13" t="s">
        <v>1861</v>
      </c>
      <c r="E6" s="12">
        <v>4</v>
      </c>
      <c r="F6" s="12">
        <v>1</v>
      </c>
      <c r="G6" s="12" t="s">
        <v>97</v>
      </c>
      <c r="H6" s="12" t="s">
        <v>1807</v>
      </c>
      <c r="I6" s="14">
        <v>42882</v>
      </c>
      <c r="J6" s="12" t="s">
        <v>1862</v>
      </c>
      <c r="K6" s="15" t="s">
        <v>1863</v>
      </c>
      <c r="M6" t="s">
        <v>15</v>
      </c>
      <c r="N6">
        <f>SUMIFS(E:E,G:G,"JCC")</f>
        <v>0</v>
      </c>
    </row>
    <row r="7" spans="1:14" ht="40.5" customHeight="1">
      <c r="A7" s="6">
        <v>4</v>
      </c>
      <c r="B7" s="7" t="s">
        <v>262</v>
      </c>
      <c r="C7" s="7" t="s">
        <v>1864</v>
      </c>
      <c r="D7" s="8" t="s">
        <v>1865</v>
      </c>
      <c r="E7" s="7">
        <v>4</v>
      </c>
      <c r="F7" s="7">
        <v>1</v>
      </c>
      <c r="G7" s="7" t="s">
        <v>97</v>
      </c>
      <c r="H7" s="7" t="s">
        <v>1807</v>
      </c>
      <c r="I7" s="9">
        <v>42882</v>
      </c>
      <c r="J7" s="7" t="s">
        <v>1866</v>
      </c>
      <c r="K7" s="6"/>
      <c r="M7" t="s">
        <v>16</v>
      </c>
      <c r="N7">
        <f>SUMIFS(E:E,G:G,"EDI")</f>
        <v>0</v>
      </c>
    </row>
    <row r="8" spans="1:14" ht="40.5" customHeight="1">
      <c r="A8" s="11">
        <v>5</v>
      </c>
      <c r="B8" s="12" t="s">
        <v>47</v>
      </c>
      <c r="C8" s="7" t="s">
        <v>1867</v>
      </c>
      <c r="D8" s="41" t="s">
        <v>1868</v>
      </c>
      <c r="E8" s="36">
        <v>3</v>
      </c>
      <c r="F8" s="7">
        <v>1</v>
      </c>
      <c r="G8" s="7" t="s">
        <v>97</v>
      </c>
      <c r="H8" s="7" t="s">
        <v>1807</v>
      </c>
      <c r="I8" s="9">
        <v>42882</v>
      </c>
      <c r="J8" s="7" t="s">
        <v>52</v>
      </c>
      <c r="K8" s="7"/>
      <c r="M8" t="s">
        <v>17</v>
      </c>
      <c r="N8">
        <f>SUMIFS(E:E,G:G,"par")</f>
        <v>0</v>
      </c>
    </row>
    <row r="9" spans="1:14" ht="40.5" customHeight="1">
      <c r="A9" s="6">
        <v>6</v>
      </c>
      <c r="B9" s="12" t="s">
        <v>47</v>
      </c>
      <c r="C9" s="12" t="s">
        <v>1869</v>
      </c>
      <c r="D9" s="37" t="s">
        <v>1870</v>
      </c>
      <c r="E9" s="12">
        <v>3</v>
      </c>
      <c r="F9" s="12">
        <v>1</v>
      </c>
      <c r="G9" s="12" t="s">
        <v>97</v>
      </c>
      <c r="H9" s="12" t="s">
        <v>1807</v>
      </c>
      <c r="I9" s="14">
        <v>42882</v>
      </c>
      <c r="J9" s="12" t="s">
        <v>52</v>
      </c>
      <c r="K9" s="12"/>
      <c r="M9" t="s">
        <v>18</v>
      </c>
      <c r="N9">
        <f>SUMIFS(E:E,G:G,"phi")</f>
        <v>0</v>
      </c>
    </row>
    <row r="10" spans="1:14" ht="40.5" customHeight="1">
      <c r="A10" s="11">
        <v>7</v>
      </c>
      <c r="B10" s="12" t="s">
        <v>55</v>
      </c>
      <c r="C10" s="12" t="s">
        <v>1871</v>
      </c>
      <c r="D10" s="13" t="s">
        <v>1872</v>
      </c>
      <c r="E10" s="70">
        <v>1</v>
      </c>
      <c r="F10" s="12">
        <v>1</v>
      </c>
      <c r="G10" s="12" t="s">
        <v>97</v>
      </c>
      <c r="H10" s="12" t="s">
        <v>1807</v>
      </c>
      <c r="I10" s="14">
        <v>42882</v>
      </c>
      <c r="J10" s="12" t="s">
        <v>1873</v>
      </c>
      <c r="K10" s="7"/>
      <c r="M10" t="s">
        <v>19</v>
      </c>
      <c r="N10">
        <f>SUMIFS(E:E,G:G,"BRK")</f>
        <v>10</v>
      </c>
    </row>
    <row r="11" spans="1:14" ht="40.5" customHeight="1">
      <c r="A11" s="6">
        <v>8</v>
      </c>
      <c r="B11" s="7" t="s">
        <v>55</v>
      </c>
      <c r="C11" s="131" t="s">
        <v>1874</v>
      </c>
      <c r="D11" s="8" t="s">
        <v>1875</v>
      </c>
      <c r="E11" s="7">
        <v>2</v>
      </c>
      <c r="F11" s="7">
        <v>1</v>
      </c>
      <c r="G11" s="7" t="s">
        <v>114</v>
      </c>
      <c r="H11" s="7" t="s">
        <v>1807</v>
      </c>
      <c r="I11" s="9">
        <v>42882</v>
      </c>
      <c r="J11" s="7" t="s">
        <v>1876</v>
      </c>
      <c r="K11" s="7"/>
      <c r="M11" s="16" t="s">
        <v>20</v>
      </c>
      <c r="N11" s="16">
        <f>SUMIFS(E:E,G:G,"SPC")</f>
        <v>0</v>
      </c>
    </row>
    <row r="12" spans="1:14" ht="40.5" customHeight="1">
      <c r="A12" s="11">
        <v>9</v>
      </c>
      <c r="B12" s="7" t="s">
        <v>55</v>
      </c>
      <c r="C12" s="7" t="s">
        <v>1877</v>
      </c>
      <c r="D12" s="8" t="s">
        <v>1878</v>
      </c>
      <c r="E12" s="7">
        <v>3</v>
      </c>
      <c r="F12" s="7">
        <v>1</v>
      </c>
      <c r="G12" s="7" t="s">
        <v>97</v>
      </c>
      <c r="H12" s="7" t="s">
        <v>1807</v>
      </c>
      <c r="I12" s="9">
        <v>42882</v>
      </c>
      <c r="J12" s="7" t="s">
        <v>1879</v>
      </c>
      <c r="K12" s="7"/>
      <c r="M12" s="17" t="s">
        <v>21</v>
      </c>
      <c r="N12" s="17">
        <f>SUMIFS(E:E,G:G,"H")</f>
        <v>0</v>
      </c>
    </row>
    <row r="13" spans="1:14" ht="40.5" customHeight="1">
      <c r="A13" s="6">
        <v>10</v>
      </c>
      <c r="B13" s="7" t="s">
        <v>55</v>
      </c>
      <c r="C13" s="7" t="s">
        <v>1880</v>
      </c>
      <c r="D13" s="8" t="s">
        <v>1881</v>
      </c>
      <c r="E13" s="36">
        <v>5</v>
      </c>
      <c r="F13" s="7">
        <v>2</v>
      </c>
      <c r="G13" s="7" t="s">
        <v>97</v>
      </c>
      <c r="H13" s="7" t="s">
        <v>1807</v>
      </c>
      <c r="I13" s="9">
        <v>42882</v>
      </c>
      <c r="J13" s="7" t="s">
        <v>1882</v>
      </c>
      <c r="K13" s="7"/>
      <c r="M13" s="17"/>
      <c r="N13" s="17"/>
    </row>
    <row r="14" spans="1:14" ht="40.5" customHeight="1">
      <c r="A14" s="11">
        <v>11</v>
      </c>
      <c r="B14" s="39" t="s">
        <v>1883</v>
      </c>
      <c r="C14" s="39" t="s">
        <v>1884</v>
      </c>
      <c r="D14" s="8" t="s">
        <v>1885</v>
      </c>
      <c r="E14" s="7">
        <v>4</v>
      </c>
      <c r="F14" s="7">
        <v>1</v>
      </c>
      <c r="G14" s="7" t="s">
        <v>114</v>
      </c>
      <c r="H14" s="7" t="s">
        <v>1807</v>
      </c>
      <c r="I14" s="9">
        <v>42882</v>
      </c>
      <c r="J14" s="7" t="s">
        <v>1886</v>
      </c>
      <c r="K14" s="39" t="s">
        <v>1887</v>
      </c>
      <c r="M14" s="19" t="s">
        <v>22</v>
      </c>
      <c r="N14" s="19">
        <f>SUM(M4:N12)</f>
        <v>55</v>
      </c>
    </row>
    <row r="15" spans="1:14" ht="40.5" customHeight="1">
      <c r="A15" s="6">
        <v>12</v>
      </c>
      <c r="B15" s="39" t="s">
        <v>1888</v>
      </c>
      <c r="C15" s="39" t="s">
        <v>1889</v>
      </c>
      <c r="D15" s="8" t="s">
        <v>1890</v>
      </c>
      <c r="E15" s="7">
        <v>2</v>
      </c>
      <c r="F15" s="7">
        <v>1</v>
      </c>
      <c r="G15" s="7" t="s">
        <v>114</v>
      </c>
      <c r="H15" s="7" t="s">
        <v>1807</v>
      </c>
      <c r="I15" s="9">
        <v>42882</v>
      </c>
      <c r="J15" s="7" t="s">
        <v>1891</v>
      </c>
      <c r="K15" s="39" t="s">
        <v>791</v>
      </c>
    </row>
    <row r="16" spans="1:14" ht="40.5" customHeight="1">
      <c r="A16" s="11">
        <v>13</v>
      </c>
      <c r="B16" s="7" t="s">
        <v>47</v>
      </c>
      <c r="C16" s="7" t="s">
        <v>1892</v>
      </c>
      <c r="D16" s="8" t="s">
        <v>1893</v>
      </c>
      <c r="E16" s="36">
        <v>4</v>
      </c>
      <c r="F16" s="7">
        <v>1</v>
      </c>
      <c r="G16" s="7" t="s">
        <v>97</v>
      </c>
      <c r="H16" s="7" t="s">
        <v>1807</v>
      </c>
      <c r="I16" s="9">
        <v>42882</v>
      </c>
      <c r="J16" s="7" t="s">
        <v>52</v>
      </c>
      <c r="K16" s="7" t="s">
        <v>1224</v>
      </c>
      <c r="M16" s="20"/>
    </row>
    <row r="17" spans="1:13" ht="40.5" customHeight="1">
      <c r="A17" s="6">
        <v>14</v>
      </c>
      <c r="B17" s="7" t="s">
        <v>47</v>
      </c>
      <c r="C17" s="7" t="s">
        <v>1894</v>
      </c>
      <c r="D17" s="8" t="s">
        <v>1895</v>
      </c>
      <c r="E17" s="7">
        <v>2</v>
      </c>
      <c r="F17" s="7">
        <v>1</v>
      </c>
      <c r="G17" s="7" t="s">
        <v>114</v>
      </c>
      <c r="H17" s="7" t="s">
        <v>1807</v>
      </c>
      <c r="I17" s="9">
        <v>42882</v>
      </c>
      <c r="J17" s="7" t="s">
        <v>52</v>
      </c>
      <c r="K17" s="206"/>
      <c r="M17" s="20"/>
    </row>
    <row r="18" spans="1:13" ht="40.5" customHeight="1">
      <c r="A18" s="11">
        <v>15</v>
      </c>
      <c r="B18" s="39" t="s">
        <v>471</v>
      </c>
      <c r="C18" s="39" t="s">
        <v>1896</v>
      </c>
      <c r="D18" s="8" t="s">
        <v>1897</v>
      </c>
      <c r="E18" s="36">
        <v>6</v>
      </c>
      <c r="F18" s="7">
        <v>3</v>
      </c>
      <c r="G18" s="7" t="s">
        <v>97</v>
      </c>
      <c r="H18" s="7" t="s">
        <v>1807</v>
      </c>
      <c r="I18" s="9">
        <v>42882</v>
      </c>
      <c r="J18" s="7" t="s">
        <v>1898</v>
      </c>
      <c r="K18" s="39" t="s">
        <v>1899</v>
      </c>
      <c r="M18" s="20"/>
    </row>
    <row r="19" spans="1:13" ht="40.5" customHeight="1">
      <c r="A19" s="6">
        <v>16</v>
      </c>
      <c r="B19" s="7" t="s">
        <v>47</v>
      </c>
      <c r="C19" s="7" t="s">
        <v>1900</v>
      </c>
      <c r="D19" s="8" t="s">
        <v>1901</v>
      </c>
      <c r="E19" s="7">
        <v>2</v>
      </c>
      <c r="F19" s="7">
        <v>1</v>
      </c>
      <c r="G19" s="7" t="s">
        <v>97</v>
      </c>
      <c r="H19" s="7" t="s">
        <v>1807</v>
      </c>
      <c r="I19" s="9">
        <v>42882</v>
      </c>
      <c r="J19" s="7" t="s">
        <v>52</v>
      </c>
      <c r="K19" s="39"/>
      <c r="M19" s="20"/>
    </row>
    <row r="20" spans="1:13" ht="40.5" customHeight="1">
      <c r="A20" s="34">
        <v>17</v>
      </c>
      <c r="B20" s="39" t="s">
        <v>1902</v>
      </c>
      <c r="C20" s="39" t="s">
        <v>1903</v>
      </c>
      <c r="D20" s="8" t="s">
        <v>1904</v>
      </c>
      <c r="E20" s="7">
        <v>5</v>
      </c>
      <c r="F20" s="7">
        <v>2</v>
      </c>
      <c r="G20" s="7" t="s">
        <v>97</v>
      </c>
      <c r="H20" s="7" t="s">
        <v>1807</v>
      </c>
      <c r="I20" s="9">
        <v>42882</v>
      </c>
      <c r="J20" s="7" t="s">
        <v>1905</v>
      </c>
      <c r="K20" s="39" t="s">
        <v>1906</v>
      </c>
      <c r="M20" s="20"/>
    </row>
    <row r="21" spans="1:13" ht="40.5" customHeight="1">
      <c r="A21" s="11"/>
      <c r="B21" s="12"/>
      <c r="C21" s="12"/>
      <c r="D21" s="13"/>
      <c r="E21" s="35">
        <f>SUM(E4:E20)</f>
        <v>55</v>
      </c>
      <c r="F21" s="35">
        <f>SUM(F4:F20)</f>
        <v>21</v>
      </c>
      <c r="G21" s="11"/>
      <c r="H21" s="12"/>
      <c r="I21" s="12"/>
      <c r="J21" s="12"/>
      <c r="K21" s="11"/>
      <c r="M21" s="20"/>
    </row>
    <row r="22" spans="1:13" ht="40.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40.5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40.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40.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0.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0.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0.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0.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0.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7">
      <selection activeCell="K24" sqref="K24"/>
    </customSheetView>
    <customSheetView guid="{B1F3A972-B1F1-4161-90C8-DD2B3AF80E16}" scale="80" topLeftCell="A7">
      <selection activeCell="K24" sqref="K24"/>
    </customSheetView>
    <customSheetView guid="{8CC4B7ED-BDBD-4A32-BFC7-B1BFCD76DA5B}" scale="80" topLeftCell="A7">
      <selection activeCell="K24" sqref="K24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7" zoomScale="80" zoomScaleNormal="80" zoomScalePageLayoutView="80" workbookViewId="0">
      <selection activeCell="K27" sqref="K27"/>
    </sheetView>
  </sheetViews>
  <sheetFormatPr baseColWidth="10" defaultColWidth="8.83203125" defaultRowHeight="36.75" customHeight="1" x14ac:dyDescent="0"/>
  <cols>
    <col min="1" max="1" width="14.83203125" customWidth="1"/>
    <col min="2" max="2" width="29.5" customWidth="1"/>
    <col min="3" max="3" width="30.5" customWidth="1"/>
    <col min="4" max="4" width="35.5" customWidth="1"/>
    <col min="5" max="5" width="11.5" customWidth="1"/>
    <col min="6" max="6" width="11.6640625" customWidth="1"/>
    <col min="7" max="7" width="15.1640625" customWidth="1"/>
    <col min="8" max="8" width="12.5" customWidth="1"/>
    <col min="9" max="9" width="16" customWidth="1"/>
    <col min="10" max="10" width="15.1640625" customWidth="1"/>
    <col min="11" max="11" width="54.33203125" customWidth="1"/>
    <col min="13" max="13" width="18.1640625" customWidth="1"/>
  </cols>
  <sheetData>
    <row r="1" spans="1:14" ht="36.75" customHeight="1" thickBot="1">
      <c r="A1" s="602" t="s">
        <v>23</v>
      </c>
      <c r="B1" s="603"/>
      <c r="C1" s="603"/>
      <c r="D1" s="603"/>
      <c r="E1" s="603"/>
      <c r="F1" s="603"/>
      <c r="G1" s="603" t="s">
        <v>38</v>
      </c>
      <c r="H1" s="603"/>
      <c r="I1" s="603"/>
      <c r="J1" s="604"/>
      <c r="K1" s="605"/>
    </row>
    <row r="2" spans="1:14" ht="36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6.75" customHeight="1">
      <c r="A3" s="28">
        <v>55</v>
      </c>
      <c r="B3" s="28" t="s">
        <v>1802</v>
      </c>
      <c r="C3" s="25" t="s">
        <v>1803</v>
      </c>
      <c r="D3" s="127"/>
      <c r="E3" s="25"/>
      <c r="F3" s="25"/>
      <c r="G3" s="25"/>
      <c r="H3" s="25"/>
      <c r="I3" s="30"/>
      <c r="J3" s="28"/>
      <c r="K3" s="28" t="s">
        <v>1804</v>
      </c>
      <c r="M3" s="10" t="s">
        <v>12</v>
      </c>
      <c r="N3" s="10">
        <f>N2-N14</f>
        <v>0</v>
      </c>
    </row>
    <row r="4" spans="1:14" ht="36.75" customHeight="1">
      <c r="A4" s="12">
        <v>1</v>
      </c>
      <c r="B4" s="7" t="s">
        <v>47</v>
      </c>
      <c r="C4" s="7" t="s">
        <v>1805</v>
      </c>
      <c r="D4" s="8" t="s">
        <v>1806</v>
      </c>
      <c r="E4" s="7">
        <v>3</v>
      </c>
      <c r="F4" s="7">
        <v>1</v>
      </c>
      <c r="G4" s="7" t="s">
        <v>97</v>
      </c>
      <c r="H4" s="7" t="s">
        <v>1807</v>
      </c>
      <c r="I4" s="9">
        <v>42882</v>
      </c>
      <c r="J4" s="7" t="s">
        <v>52</v>
      </c>
      <c r="K4" s="7"/>
      <c r="M4" t="s">
        <v>13</v>
      </c>
      <c r="N4">
        <f>SUMIFS(E:E,G:G,"CTT")</f>
        <v>38</v>
      </c>
    </row>
    <row r="5" spans="1:14" ht="36.75" customHeight="1">
      <c r="A5" s="7">
        <v>2</v>
      </c>
      <c r="B5" s="7" t="s">
        <v>47</v>
      </c>
      <c r="C5" s="7" t="s">
        <v>1808</v>
      </c>
      <c r="D5" s="41" t="s">
        <v>1809</v>
      </c>
      <c r="E5" s="7">
        <v>3</v>
      </c>
      <c r="F5" s="7">
        <v>1</v>
      </c>
      <c r="G5" s="7" t="s">
        <v>97</v>
      </c>
      <c r="H5" s="7" t="s">
        <v>1807</v>
      </c>
      <c r="I5" s="9">
        <v>42882</v>
      </c>
      <c r="J5" s="7" t="s">
        <v>52</v>
      </c>
      <c r="K5" s="7"/>
      <c r="M5" t="s">
        <v>14</v>
      </c>
      <c r="N5">
        <f>SUMIFS(E:E,G:G,"FLU")</f>
        <v>17</v>
      </c>
    </row>
    <row r="6" spans="1:14" ht="36.75" customHeight="1">
      <c r="A6" s="12">
        <v>3</v>
      </c>
      <c r="B6" s="7" t="s">
        <v>47</v>
      </c>
      <c r="C6" s="7" t="s">
        <v>1810</v>
      </c>
      <c r="D6" s="8" t="s">
        <v>1811</v>
      </c>
      <c r="E6" s="7">
        <v>3</v>
      </c>
      <c r="F6" s="7">
        <v>1</v>
      </c>
      <c r="G6" s="7" t="s">
        <v>97</v>
      </c>
      <c r="H6" s="7" t="s">
        <v>1807</v>
      </c>
      <c r="I6" s="9">
        <v>42882</v>
      </c>
      <c r="J6" s="7" t="s">
        <v>52</v>
      </c>
      <c r="K6" s="7"/>
      <c r="M6" t="s">
        <v>15</v>
      </c>
      <c r="N6">
        <f>SUMIFS(E:E,G:G,"JCC")</f>
        <v>0</v>
      </c>
    </row>
    <row r="7" spans="1:14" ht="36.75" customHeight="1">
      <c r="A7" s="7">
        <v>4</v>
      </c>
      <c r="B7" s="7" t="s">
        <v>55</v>
      </c>
      <c r="C7" s="7" t="s">
        <v>1812</v>
      </c>
      <c r="D7" s="8" t="s">
        <v>1813</v>
      </c>
      <c r="E7" s="7">
        <v>2</v>
      </c>
      <c r="F7" s="7">
        <v>1</v>
      </c>
      <c r="G7" s="7" t="s">
        <v>97</v>
      </c>
      <c r="H7" s="7" t="s">
        <v>1807</v>
      </c>
      <c r="I7" s="9">
        <v>42882</v>
      </c>
      <c r="J7" s="7" t="s">
        <v>1814</v>
      </c>
      <c r="K7" s="7"/>
      <c r="M7" t="s">
        <v>16</v>
      </c>
      <c r="N7">
        <f>SUMIFS(E:E,G:G,"EDI")</f>
        <v>0</v>
      </c>
    </row>
    <row r="8" spans="1:14" ht="36.75" customHeight="1">
      <c r="A8" s="12">
        <v>5</v>
      </c>
      <c r="B8" s="7" t="s">
        <v>47</v>
      </c>
      <c r="C8" s="7" t="s">
        <v>1815</v>
      </c>
      <c r="D8" s="8" t="s">
        <v>1816</v>
      </c>
      <c r="E8" s="7">
        <v>1</v>
      </c>
      <c r="F8" s="7">
        <v>1</v>
      </c>
      <c r="G8" s="7" t="s">
        <v>97</v>
      </c>
      <c r="H8" s="7" t="s">
        <v>1807</v>
      </c>
      <c r="I8" s="9">
        <v>42882</v>
      </c>
      <c r="J8" s="7" t="s">
        <v>52</v>
      </c>
      <c r="K8" s="7"/>
      <c r="M8" t="s">
        <v>17</v>
      </c>
      <c r="N8">
        <f>SUMIFS(E:E,G:G,"par")</f>
        <v>0</v>
      </c>
    </row>
    <row r="9" spans="1:14" ht="36.75" customHeight="1">
      <c r="A9" s="7">
        <v>6</v>
      </c>
      <c r="B9" s="7" t="s">
        <v>47</v>
      </c>
      <c r="C9" s="7" t="s">
        <v>1817</v>
      </c>
      <c r="D9" s="8" t="s">
        <v>1818</v>
      </c>
      <c r="E9" s="7">
        <v>3</v>
      </c>
      <c r="F9" s="7">
        <v>1</v>
      </c>
      <c r="G9" s="7" t="s">
        <v>97</v>
      </c>
      <c r="H9" s="7" t="s">
        <v>1807</v>
      </c>
      <c r="I9" s="9">
        <v>42882</v>
      </c>
      <c r="J9" s="7" t="s">
        <v>52</v>
      </c>
      <c r="K9" s="39"/>
      <c r="M9" t="s">
        <v>18</v>
      </c>
      <c r="N9">
        <f>SUMIFS(E:E,G:G,"phi")</f>
        <v>0</v>
      </c>
    </row>
    <row r="10" spans="1:14" ht="36.75" customHeight="1">
      <c r="A10" s="12">
        <v>7</v>
      </c>
      <c r="B10" s="7" t="s">
        <v>47</v>
      </c>
      <c r="C10" s="7" t="s">
        <v>1819</v>
      </c>
      <c r="D10" s="8" t="s">
        <v>1820</v>
      </c>
      <c r="E10" s="7">
        <v>4</v>
      </c>
      <c r="F10" s="7">
        <v>1</v>
      </c>
      <c r="G10" s="7" t="s">
        <v>97</v>
      </c>
      <c r="H10" s="7" t="s">
        <v>1807</v>
      </c>
      <c r="I10" s="9">
        <v>42882</v>
      </c>
      <c r="J10" s="7" t="s">
        <v>52</v>
      </c>
      <c r="K10" s="7"/>
      <c r="M10" t="s">
        <v>19</v>
      </c>
      <c r="N10">
        <f>SUMIFS(E:E,G:G,"BRK")</f>
        <v>0</v>
      </c>
    </row>
    <row r="11" spans="1:14" ht="36.75" customHeight="1">
      <c r="A11" s="7">
        <v>8</v>
      </c>
      <c r="B11" s="7" t="s">
        <v>47</v>
      </c>
      <c r="C11" s="7" t="s">
        <v>1821</v>
      </c>
      <c r="D11" s="8" t="s">
        <v>1822</v>
      </c>
      <c r="E11" s="7">
        <v>2</v>
      </c>
      <c r="F11" s="7">
        <v>1</v>
      </c>
      <c r="G11" s="7" t="s">
        <v>97</v>
      </c>
      <c r="H11" s="7" t="s">
        <v>1807</v>
      </c>
      <c r="I11" s="9">
        <v>42882</v>
      </c>
      <c r="J11" s="7" t="s">
        <v>52</v>
      </c>
      <c r="K11" s="7"/>
      <c r="M11" s="16" t="s">
        <v>20</v>
      </c>
      <c r="N11" s="16">
        <f>SUMIFS(E:E,G:G,"SPC")</f>
        <v>0</v>
      </c>
    </row>
    <row r="12" spans="1:14" ht="36.75" customHeight="1">
      <c r="A12" s="12">
        <v>9</v>
      </c>
      <c r="B12" s="38" t="s">
        <v>1823</v>
      </c>
      <c r="C12" s="38" t="s">
        <v>1824</v>
      </c>
      <c r="D12" s="13" t="s">
        <v>1825</v>
      </c>
      <c r="E12" s="12">
        <v>6</v>
      </c>
      <c r="F12" s="12">
        <v>2</v>
      </c>
      <c r="G12" s="12" t="s">
        <v>97</v>
      </c>
      <c r="H12" s="12" t="s">
        <v>1807</v>
      </c>
      <c r="I12" s="14">
        <v>42882</v>
      </c>
      <c r="J12" s="12" t="s">
        <v>1826</v>
      </c>
      <c r="K12" s="187" t="s">
        <v>1827</v>
      </c>
      <c r="M12" s="17" t="s">
        <v>21</v>
      </c>
      <c r="N12" s="17">
        <f>SUMIFS(E:E,G:G,"H")</f>
        <v>0</v>
      </c>
    </row>
    <row r="13" spans="1:14" ht="36.75" customHeight="1">
      <c r="A13" s="7">
        <v>10</v>
      </c>
      <c r="B13" s="7" t="s">
        <v>47</v>
      </c>
      <c r="C13" s="7" t="s">
        <v>1828</v>
      </c>
      <c r="D13" s="8" t="s">
        <v>1829</v>
      </c>
      <c r="E13" s="7">
        <v>4</v>
      </c>
      <c r="F13" s="7">
        <v>1</v>
      </c>
      <c r="G13" s="7" t="s">
        <v>152</v>
      </c>
      <c r="H13" s="7" t="s">
        <v>1807</v>
      </c>
      <c r="I13" s="9">
        <v>42882</v>
      </c>
      <c r="J13" s="7" t="s">
        <v>52</v>
      </c>
      <c r="K13" s="7"/>
      <c r="M13" s="17"/>
      <c r="N13" s="17"/>
    </row>
    <row r="14" spans="1:14" ht="36.75" customHeight="1">
      <c r="A14" s="12">
        <v>11</v>
      </c>
      <c r="B14" s="7" t="s">
        <v>47</v>
      </c>
      <c r="C14" s="7" t="s">
        <v>1830</v>
      </c>
      <c r="D14" s="8" t="s">
        <v>1831</v>
      </c>
      <c r="E14" s="7">
        <v>2</v>
      </c>
      <c r="F14" s="7">
        <v>1</v>
      </c>
      <c r="G14" s="7" t="s">
        <v>152</v>
      </c>
      <c r="H14" s="7" t="s">
        <v>1807</v>
      </c>
      <c r="I14" s="9">
        <v>42882</v>
      </c>
      <c r="J14" s="7" t="s">
        <v>52</v>
      </c>
      <c r="K14" s="7"/>
      <c r="M14" s="19" t="s">
        <v>22</v>
      </c>
      <c r="N14" s="19">
        <f>SUM(M4:N12)</f>
        <v>55</v>
      </c>
    </row>
    <row r="15" spans="1:14" ht="36.75" customHeight="1">
      <c r="A15" s="7">
        <v>12</v>
      </c>
      <c r="B15" s="7" t="s">
        <v>47</v>
      </c>
      <c r="C15" s="7" t="s">
        <v>1832</v>
      </c>
      <c r="D15" s="8" t="s">
        <v>1833</v>
      </c>
      <c r="E15" s="7">
        <v>3</v>
      </c>
      <c r="F15" s="7">
        <v>1</v>
      </c>
      <c r="G15" s="7" t="s">
        <v>152</v>
      </c>
      <c r="H15" s="7" t="s">
        <v>1807</v>
      </c>
      <c r="I15" s="9">
        <v>42882</v>
      </c>
      <c r="J15" s="7" t="s">
        <v>52</v>
      </c>
      <c r="K15" s="7"/>
    </row>
    <row r="16" spans="1:14" ht="36.75" customHeight="1">
      <c r="A16" s="12">
        <v>13</v>
      </c>
      <c r="B16" s="39" t="s">
        <v>1834</v>
      </c>
      <c r="C16" s="39" t="s">
        <v>1835</v>
      </c>
      <c r="D16" s="8" t="s">
        <v>1836</v>
      </c>
      <c r="E16" s="36">
        <v>3</v>
      </c>
      <c r="F16" s="7">
        <v>1</v>
      </c>
      <c r="G16" s="7" t="s">
        <v>152</v>
      </c>
      <c r="H16" s="7" t="s">
        <v>1807</v>
      </c>
      <c r="I16" s="9">
        <v>42882</v>
      </c>
      <c r="J16" s="7" t="s">
        <v>1837</v>
      </c>
      <c r="K16" s="39" t="s">
        <v>591</v>
      </c>
      <c r="M16" s="20"/>
    </row>
    <row r="17" spans="1:13" ht="36.75" customHeight="1">
      <c r="A17" s="7">
        <v>14</v>
      </c>
      <c r="B17" s="39" t="s">
        <v>357</v>
      </c>
      <c r="C17" s="39" t="s">
        <v>1838</v>
      </c>
      <c r="D17" s="8" t="s">
        <v>1839</v>
      </c>
      <c r="E17" s="7">
        <v>2</v>
      </c>
      <c r="F17" s="7">
        <v>1</v>
      </c>
      <c r="G17" s="7" t="s">
        <v>152</v>
      </c>
      <c r="H17" s="7" t="s">
        <v>1807</v>
      </c>
      <c r="I17" s="9">
        <v>42882</v>
      </c>
      <c r="J17" s="7" t="s">
        <v>1840</v>
      </c>
      <c r="K17" s="39" t="s">
        <v>1841</v>
      </c>
      <c r="M17" s="20"/>
    </row>
    <row r="18" spans="1:13" ht="36.75" customHeight="1">
      <c r="A18" s="12">
        <v>15</v>
      </c>
      <c r="B18" s="39" t="s">
        <v>192</v>
      </c>
      <c r="C18" s="39" t="s">
        <v>1842</v>
      </c>
      <c r="D18" s="41" t="s">
        <v>1843</v>
      </c>
      <c r="E18" s="7">
        <v>3</v>
      </c>
      <c r="F18" s="7">
        <v>1</v>
      </c>
      <c r="G18" s="7" t="s">
        <v>152</v>
      </c>
      <c r="H18" s="7" t="s">
        <v>1807</v>
      </c>
      <c r="I18" s="9">
        <v>42882</v>
      </c>
      <c r="J18" s="7" t="s">
        <v>1844</v>
      </c>
      <c r="K18" s="129" t="s">
        <v>800</v>
      </c>
      <c r="M18" s="20"/>
    </row>
    <row r="19" spans="1:13" ht="36.75" customHeight="1">
      <c r="A19" s="7">
        <v>16</v>
      </c>
      <c r="B19" s="7" t="s">
        <v>55</v>
      </c>
      <c r="C19" s="7" t="s">
        <v>1845</v>
      </c>
      <c r="D19" s="8" t="s">
        <v>1846</v>
      </c>
      <c r="E19" s="7">
        <v>3</v>
      </c>
      <c r="F19" s="7">
        <v>1</v>
      </c>
      <c r="G19" s="7" t="s">
        <v>97</v>
      </c>
      <c r="H19" s="7" t="s">
        <v>1807</v>
      </c>
      <c r="I19" s="9">
        <v>42882</v>
      </c>
      <c r="J19" s="7" t="s">
        <v>1847</v>
      </c>
      <c r="K19" s="7"/>
      <c r="M19" s="20"/>
    </row>
    <row r="20" spans="1:13" ht="36.75" customHeight="1">
      <c r="A20" s="12">
        <v>17</v>
      </c>
      <c r="B20" s="7" t="s">
        <v>47</v>
      </c>
      <c r="C20" s="7" t="s">
        <v>1848</v>
      </c>
      <c r="D20" s="8" t="s">
        <v>1849</v>
      </c>
      <c r="E20" s="36">
        <v>2</v>
      </c>
      <c r="F20" s="7">
        <v>1</v>
      </c>
      <c r="G20" s="7" t="s">
        <v>97</v>
      </c>
      <c r="H20" s="7" t="s">
        <v>1807</v>
      </c>
      <c r="I20" s="9">
        <v>42882</v>
      </c>
      <c r="J20" s="7" t="s">
        <v>52</v>
      </c>
      <c r="K20" s="7"/>
      <c r="M20" s="20"/>
    </row>
    <row r="21" spans="1:13" ht="36.75" customHeight="1">
      <c r="A21" s="7">
        <v>18</v>
      </c>
      <c r="B21" s="7" t="s">
        <v>47</v>
      </c>
      <c r="C21" s="7" t="s">
        <v>1850</v>
      </c>
      <c r="D21" s="8" t="s">
        <v>1851</v>
      </c>
      <c r="E21" s="7">
        <v>3</v>
      </c>
      <c r="F21" s="7">
        <v>1</v>
      </c>
      <c r="G21" s="7" t="s">
        <v>97</v>
      </c>
      <c r="H21" s="7" t="s">
        <v>1807</v>
      </c>
      <c r="I21" s="9">
        <v>42882</v>
      </c>
      <c r="J21" s="7" t="s">
        <v>52</v>
      </c>
      <c r="K21" s="7"/>
      <c r="M21" s="20"/>
    </row>
    <row r="22" spans="1:13" ht="36.75" customHeight="1">
      <c r="A22" s="12">
        <v>19</v>
      </c>
      <c r="B22" s="7" t="s">
        <v>47</v>
      </c>
      <c r="C22" s="7" t="s">
        <v>1852</v>
      </c>
      <c r="D22" s="8" t="s">
        <v>1853</v>
      </c>
      <c r="E22" s="36">
        <v>3</v>
      </c>
      <c r="F22" s="7">
        <v>1</v>
      </c>
      <c r="G22" s="7" t="s">
        <v>97</v>
      </c>
      <c r="H22" s="7" t="s">
        <v>1807</v>
      </c>
      <c r="I22" s="9">
        <v>42882</v>
      </c>
      <c r="J22" s="7" t="s">
        <v>52</v>
      </c>
      <c r="K22" s="7"/>
      <c r="M22" s="20"/>
    </row>
    <row r="23" spans="1:13" ht="36.75" customHeight="1">
      <c r="A23" s="11"/>
      <c r="B23" s="12"/>
      <c r="C23" s="12"/>
      <c r="D23" s="13"/>
      <c r="E23" s="35">
        <f>SUM(E4:E22)</f>
        <v>55</v>
      </c>
      <c r="F23" s="35">
        <f>SUM(F4:F22)</f>
        <v>20</v>
      </c>
      <c r="G23" s="11"/>
      <c r="H23" s="12"/>
      <c r="I23" s="12"/>
      <c r="J23" s="12"/>
      <c r="K23" s="11"/>
      <c r="M23" s="20"/>
    </row>
    <row r="24" spans="1:13" ht="36.7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6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6.7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6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6.7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6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6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7">
      <selection activeCell="K27" sqref="K27"/>
    </customSheetView>
    <customSheetView guid="{B1F3A972-B1F1-4161-90C8-DD2B3AF80E16}" scale="80" topLeftCell="A7">
      <selection activeCell="K27" sqref="K27"/>
    </customSheetView>
    <customSheetView guid="{8CC4B7ED-BDBD-4A32-BFC7-B1BFCD76DA5B}" scale="80" topLeftCell="A7">
      <selection activeCell="K27" sqref="K27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9" zoomScale="90" zoomScaleNormal="90" zoomScalePageLayoutView="90" workbookViewId="0">
      <selection activeCell="K25" sqref="K25"/>
    </sheetView>
  </sheetViews>
  <sheetFormatPr baseColWidth="10" defaultColWidth="8.83203125" defaultRowHeight="39.75" customHeight="1" x14ac:dyDescent="0"/>
  <cols>
    <col min="1" max="1" width="14.83203125" customWidth="1"/>
    <col min="2" max="2" width="24.6640625" customWidth="1"/>
    <col min="3" max="3" width="27.1640625" customWidth="1"/>
    <col min="4" max="4" width="32.332031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5" ht="39.75" customHeight="1" thickBot="1">
      <c r="A1" s="602" t="s">
        <v>2005</v>
      </c>
      <c r="B1" s="603"/>
      <c r="C1" s="603"/>
      <c r="D1" s="603"/>
      <c r="E1" s="603"/>
      <c r="F1" s="603"/>
      <c r="G1" s="603" t="s">
        <v>2006</v>
      </c>
      <c r="H1" s="603"/>
      <c r="I1" s="603"/>
      <c r="J1" s="604"/>
      <c r="K1" s="605"/>
    </row>
    <row r="2" spans="1:15" ht="39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13</v>
      </c>
      <c r="O2" s="24" t="s">
        <v>43</v>
      </c>
    </row>
    <row r="3" spans="1:15" ht="39.75" customHeight="1">
      <c r="A3" s="11">
        <v>1</v>
      </c>
      <c r="B3" s="12" t="s">
        <v>2007</v>
      </c>
      <c r="C3" s="12" t="s">
        <v>2008</v>
      </c>
      <c r="D3" s="13" t="s">
        <v>2009</v>
      </c>
      <c r="E3" s="12">
        <v>2</v>
      </c>
      <c r="F3" s="12">
        <v>1</v>
      </c>
      <c r="G3" s="11" t="s">
        <v>97</v>
      </c>
      <c r="H3" s="12" t="s">
        <v>2010</v>
      </c>
      <c r="I3" s="14">
        <v>42882</v>
      </c>
      <c r="J3" s="12" t="s">
        <v>2011</v>
      </c>
      <c r="K3" s="11" t="s">
        <v>2012</v>
      </c>
      <c r="M3" s="10" t="s">
        <v>12</v>
      </c>
      <c r="N3" s="10">
        <f>N2-N14</f>
        <v>0</v>
      </c>
    </row>
    <row r="4" spans="1:15" ht="39.75" customHeight="1">
      <c r="A4" s="11">
        <v>2</v>
      </c>
      <c r="B4" s="12" t="s">
        <v>111</v>
      </c>
      <c r="C4" s="12" t="s">
        <v>2013</v>
      </c>
      <c r="D4" s="13" t="s">
        <v>2014</v>
      </c>
      <c r="E4" s="12">
        <v>3</v>
      </c>
      <c r="F4" s="12">
        <v>1</v>
      </c>
      <c r="G4" s="12" t="s">
        <v>97</v>
      </c>
      <c r="H4" s="12" t="s">
        <v>2010</v>
      </c>
      <c r="I4" s="14">
        <v>42882</v>
      </c>
      <c r="J4" s="12" t="s">
        <v>2015</v>
      </c>
      <c r="K4" s="12" t="s">
        <v>2016</v>
      </c>
      <c r="M4" t="s">
        <v>13</v>
      </c>
      <c r="N4">
        <f>SUMIFS(E:E,G:G,"CTT")</f>
        <v>7</v>
      </c>
    </row>
    <row r="5" spans="1:15" ht="39.75" customHeight="1">
      <c r="A5" s="11">
        <v>3</v>
      </c>
      <c r="B5" s="12" t="s">
        <v>1698</v>
      </c>
      <c r="C5" s="12" t="s">
        <v>2017</v>
      </c>
      <c r="D5" s="13" t="s">
        <v>2018</v>
      </c>
      <c r="E5" s="12">
        <v>2</v>
      </c>
      <c r="F5" s="12">
        <v>1</v>
      </c>
      <c r="G5" s="12" t="s">
        <v>152</v>
      </c>
      <c r="H5" s="12" t="s">
        <v>2010</v>
      </c>
      <c r="I5" s="14">
        <v>42882</v>
      </c>
      <c r="J5" s="14" t="s">
        <v>2019</v>
      </c>
      <c r="K5" s="12" t="s">
        <v>574</v>
      </c>
      <c r="M5" t="s">
        <v>14</v>
      </c>
      <c r="N5">
        <f>SUMIFS(E:E,G:G,"FLU")</f>
        <v>6</v>
      </c>
    </row>
    <row r="6" spans="1:15" ht="39.75" customHeight="1">
      <c r="A6" s="11">
        <v>4</v>
      </c>
      <c r="B6" s="7" t="s">
        <v>2020</v>
      </c>
      <c r="C6" s="7" t="s">
        <v>2021</v>
      </c>
      <c r="D6" s="8" t="s">
        <v>2022</v>
      </c>
      <c r="E6" s="7">
        <v>2</v>
      </c>
      <c r="F6" s="7">
        <v>1</v>
      </c>
      <c r="G6" s="7" t="s">
        <v>152</v>
      </c>
      <c r="H6" s="7" t="s">
        <v>2010</v>
      </c>
      <c r="I6" s="9">
        <v>42882</v>
      </c>
      <c r="J6" s="7" t="s">
        <v>2023</v>
      </c>
      <c r="K6" s="7" t="s">
        <v>415</v>
      </c>
      <c r="M6" t="s">
        <v>15</v>
      </c>
      <c r="N6">
        <f>SUMIFS(E:E,G:G,"JCC")</f>
        <v>0</v>
      </c>
    </row>
    <row r="7" spans="1:15" ht="39.75" customHeight="1">
      <c r="A7" s="11">
        <v>5</v>
      </c>
      <c r="B7" s="7" t="s">
        <v>2024</v>
      </c>
      <c r="C7" s="7" t="s">
        <v>2025</v>
      </c>
      <c r="D7" s="8" t="s">
        <v>2026</v>
      </c>
      <c r="E7" s="7">
        <v>2</v>
      </c>
      <c r="F7" s="7">
        <v>1</v>
      </c>
      <c r="G7" s="7" t="s">
        <v>152</v>
      </c>
      <c r="H7" s="7" t="s">
        <v>2010</v>
      </c>
      <c r="I7" s="9">
        <v>42882</v>
      </c>
      <c r="J7" s="7" t="s">
        <v>2027</v>
      </c>
      <c r="K7" s="7" t="s">
        <v>2028</v>
      </c>
      <c r="M7" t="s">
        <v>16</v>
      </c>
      <c r="N7">
        <f>SUMIFS(E:E,G:G,"EDI")</f>
        <v>0</v>
      </c>
    </row>
    <row r="8" spans="1:15" ht="39.75" customHeight="1">
      <c r="A8" s="11">
        <v>6</v>
      </c>
      <c r="B8" s="12" t="s">
        <v>450</v>
      </c>
      <c r="C8" s="12" t="s">
        <v>2029</v>
      </c>
      <c r="D8" s="13" t="s">
        <v>2030</v>
      </c>
      <c r="E8" s="12">
        <v>2</v>
      </c>
      <c r="F8" s="12">
        <v>1</v>
      </c>
      <c r="G8" s="12" t="s">
        <v>97</v>
      </c>
      <c r="H8" s="12" t="s">
        <v>2010</v>
      </c>
      <c r="I8" s="14">
        <v>42882</v>
      </c>
      <c r="J8" s="12" t="s">
        <v>2031</v>
      </c>
      <c r="K8" s="12" t="s">
        <v>2032</v>
      </c>
      <c r="M8" t="s">
        <v>17</v>
      </c>
      <c r="N8">
        <f>SUMIFS(E:E,G:G,"par")</f>
        <v>0</v>
      </c>
    </row>
    <row r="9" spans="1:15" ht="39.75" customHeight="1">
      <c r="A9" s="11"/>
      <c r="B9" s="12"/>
      <c r="C9" s="12"/>
      <c r="D9" s="13"/>
      <c r="E9" s="211">
        <f>SUM(E3:E8)</f>
        <v>13</v>
      </c>
      <c r="F9" s="211">
        <f>SUM(F3:F8)</f>
        <v>6</v>
      </c>
      <c r="G9" s="12"/>
      <c r="H9" s="12"/>
      <c r="I9" s="14"/>
      <c r="J9" s="12"/>
      <c r="K9" s="12"/>
      <c r="M9" t="s">
        <v>18</v>
      </c>
      <c r="N9">
        <f>SUMIFS(E:E,G:G,"phi")</f>
        <v>0</v>
      </c>
    </row>
    <row r="10" spans="1:15" ht="39.75" customHeight="1">
      <c r="A10" s="11"/>
      <c r="B10" s="12"/>
      <c r="C10" s="12"/>
      <c r="D10" s="13"/>
      <c r="E10" s="12"/>
      <c r="F10" s="12"/>
      <c r="G10" s="12"/>
      <c r="H10" s="12"/>
      <c r="I10" s="212" t="s">
        <v>2033</v>
      </c>
      <c r="J10" s="12"/>
      <c r="K10" s="12"/>
      <c r="M10" t="s">
        <v>19</v>
      </c>
      <c r="N10">
        <f>SUMIFS(E:E,G:G,"BRK")</f>
        <v>0</v>
      </c>
    </row>
    <row r="11" spans="1:15" ht="39.75" customHeight="1">
      <c r="A11" s="11"/>
      <c r="B11" s="12"/>
      <c r="C11" s="12"/>
      <c r="D11" s="13"/>
      <c r="E11" s="12"/>
      <c r="F11" s="12"/>
      <c r="G11" s="11"/>
      <c r="H11" s="12"/>
      <c r="I11" s="12"/>
      <c r="J11" s="12"/>
      <c r="K11" s="11"/>
      <c r="M11" s="16" t="s">
        <v>20</v>
      </c>
      <c r="N11" s="16">
        <f>SUMIFS(E:E,G:G,"SPC")</f>
        <v>0</v>
      </c>
    </row>
    <row r="12" spans="1:15" ht="39.75" customHeight="1">
      <c r="A12" s="11"/>
      <c r="B12" s="12"/>
      <c r="C12" s="12"/>
      <c r="D12" s="13"/>
      <c r="E12" s="12"/>
      <c r="F12" s="12"/>
      <c r="G12" s="11"/>
      <c r="H12" s="12"/>
      <c r="I12" s="12"/>
      <c r="J12" s="12"/>
      <c r="K12" s="11"/>
      <c r="M12" s="17" t="s">
        <v>21</v>
      </c>
      <c r="N12" s="17">
        <f>SUMIFS(E:E,G:G,"H")</f>
        <v>0</v>
      </c>
    </row>
    <row r="13" spans="1:15" ht="39.75" customHeight="1">
      <c r="A13" s="11"/>
      <c r="B13" s="12"/>
      <c r="C13" s="12"/>
      <c r="D13" s="13"/>
      <c r="E13" s="12"/>
      <c r="F13" s="12"/>
      <c r="G13" s="15"/>
      <c r="H13" s="12"/>
      <c r="I13" s="12"/>
      <c r="J13" s="7"/>
      <c r="K13" s="6"/>
      <c r="M13" s="17"/>
      <c r="N13" s="17"/>
    </row>
    <row r="14" spans="1:15" ht="39.75" customHeight="1">
      <c r="A14" s="6"/>
      <c r="B14" s="7"/>
      <c r="C14" s="7"/>
      <c r="D14" s="8"/>
      <c r="E14" s="7"/>
      <c r="F14" s="7"/>
      <c r="G14" s="18"/>
      <c r="H14" s="7"/>
      <c r="I14" s="7"/>
      <c r="J14" s="7"/>
      <c r="K14" s="6"/>
      <c r="M14" s="19" t="s">
        <v>22</v>
      </c>
      <c r="N14" s="19">
        <f>SUM(M4:N12)</f>
        <v>13</v>
      </c>
    </row>
    <row r="15" spans="1:15" ht="39.75" customHeight="1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</sheetData>
  <customSheetViews>
    <customSheetView guid="{23EF6D9B-A14E-2740-8D04-8096A56BF976}" scale="90" topLeftCell="A9">
      <selection activeCell="K25" sqref="K25"/>
    </customSheetView>
    <customSheetView guid="{B1F3A972-B1F1-4161-90C8-DD2B3AF80E16}" scale="90" topLeftCell="A9">
      <selection activeCell="K25" sqref="K25"/>
    </customSheetView>
    <customSheetView guid="{8CC4B7ED-BDBD-4A32-BFC7-B1BFCD76DA5B}" scale="90" topLeftCell="A9">
      <selection activeCell="K25" sqref="K25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90" zoomScaleNormal="90" zoomScalePageLayoutView="90" workbookViewId="0">
      <selection activeCell="K17" sqref="K17"/>
    </sheetView>
  </sheetViews>
  <sheetFormatPr baseColWidth="10" defaultColWidth="8.83203125" defaultRowHeight="36.75" customHeight="1" x14ac:dyDescent="0"/>
  <cols>
    <col min="1" max="1" width="10.5" customWidth="1"/>
    <col min="2" max="2" width="27.5" customWidth="1"/>
    <col min="3" max="3" width="37.83203125" customWidth="1"/>
    <col min="4" max="4" width="34.16406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36.75" customHeight="1" thickBot="1">
      <c r="A1" s="602" t="s">
        <v>23</v>
      </c>
      <c r="B1" s="603"/>
      <c r="C1" s="603"/>
      <c r="D1" s="603"/>
      <c r="E1" s="603"/>
      <c r="F1" s="603"/>
      <c r="G1" s="603" t="s">
        <v>41</v>
      </c>
      <c r="H1" s="603"/>
      <c r="I1" s="603"/>
      <c r="J1" s="604"/>
      <c r="K1" s="605"/>
    </row>
    <row r="2" spans="1:14" ht="36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54</v>
      </c>
    </row>
    <row r="3" spans="1:14" ht="36.75" customHeight="1">
      <c r="A3" s="28"/>
      <c r="B3" s="28" t="s">
        <v>2034</v>
      </c>
      <c r="C3" s="28"/>
      <c r="D3" s="62"/>
      <c r="E3" s="28"/>
      <c r="F3" s="28"/>
      <c r="G3" s="28"/>
      <c r="H3" s="28"/>
      <c r="I3" s="30"/>
      <c r="J3" s="28"/>
      <c r="K3" s="213" t="s">
        <v>2035</v>
      </c>
      <c r="M3" s="10" t="s">
        <v>12</v>
      </c>
      <c r="N3" s="10">
        <f>N2-N14</f>
        <v>5</v>
      </c>
    </row>
    <row r="4" spans="1:14" ht="36.75" customHeight="1">
      <c r="A4" s="6">
        <v>1</v>
      </c>
      <c r="B4" s="7" t="s">
        <v>47</v>
      </c>
      <c r="C4" s="7" t="s">
        <v>2036</v>
      </c>
      <c r="D4" s="8" t="s">
        <v>2037</v>
      </c>
      <c r="E4" s="7">
        <v>3</v>
      </c>
      <c r="F4" s="7">
        <v>1</v>
      </c>
      <c r="G4" s="7" t="s">
        <v>97</v>
      </c>
      <c r="H4" s="7" t="s">
        <v>2038</v>
      </c>
      <c r="I4" s="9">
        <v>42882</v>
      </c>
      <c r="J4" s="7" t="s">
        <v>52</v>
      </c>
      <c r="K4" s="6"/>
      <c r="M4" t="s">
        <v>13</v>
      </c>
      <c r="N4">
        <f>SUMIFS(E:E,G:G,"CTT")</f>
        <v>26</v>
      </c>
    </row>
    <row r="5" spans="1:14" ht="36.75" customHeight="1">
      <c r="A5" s="11">
        <v>2</v>
      </c>
      <c r="B5" s="7" t="s">
        <v>47</v>
      </c>
      <c r="C5" s="12" t="s">
        <v>2039</v>
      </c>
      <c r="D5" s="13" t="s">
        <v>2040</v>
      </c>
      <c r="E5" s="12">
        <v>1</v>
      </c>
      <c r="F5" s="12">
        <v>1</v>
      </c>
      <c r="G5" s="12" t="s">
        <v>97</v>
      </c>
      <c r="H5" s="7" t="s">
        <v>2038</v>
      </c>
      <c r="I5" s="9">
        <v>42882</v>
      </c>
      <c r="J5" s="7" t="s">
        <v>52</v>
      </c>
      <c r="K5" s="11"/>
      <c r="M5" t="s">
        <v>14</v>
      </c>
      <c r="N5">
        <f>SUMIFS(E:E,G:G,"FLU")</f>
        <v>9</v>
      </c>
    </row>
    <row r="6" spans="1:14" ht="36.75" customHeight="1">
      <c r="A6" s="6">
        <v>3</v>
      </c>
      <c r="B6" s="7" t="s">
        <v>47</v>
      </c>
      <c r="C6" s="7" t="s">
        <v>2041</v>
      </c>
      <c r="D6" s="8" t="s">
        <v>2042</v>
      </c>
      <c r="E6" s="7">
        <v>3</v>
      </c>
      <c r="F6" s="7">
        <v>1</v>
      </c>
      <c r="G6" s="7" t="s">
        <v>97</v>
      </c>
      <c r="H6" s="7" t="s">
        <v>2038</v>
      </c>
      <c r="I6" s="9">
        <v>42882</v>
      </c>
      <c r="J6" s="7" t="s">
        <v>52</v>
      </c>
      <c r="K6" s="6"/>
      <c r="M6" t="s">
        <v>15</v>
      </c>
      <c r="N6">
        <f>SUMIFS(E:E,G:G,"JCC")</f>
        <v>1</v>
      </c>
    </row>
    <row r="7" spans="1:14" ht="36.75" customHeight="1">
      <c r="A7" s="11">
        <v>4</v>
      </c>
      <c r="B7" s="12" t="s">
        <v>111</v>
      </c>
      <c r="C7" s="12" t="s">
        <v>2043</v>
      </c>
      <c r="D7" s="13" t="s">
        <v>2044</v>
      </c>
      <c r="E7" s="12">
        <v>2</v>
      </c>
      <c r="F7" s="12">
        <v>1</v>
      </c>
      <c r="G7" s="12" t="s">
        <v>97</v>
      </c>
      <c r="H7" s="12" t="s">
        <v>2038</v>
      </c>
      <c r="I7" s="14">
        <v>42882</v>
      </c>
      <c r="J7" s="14" t="s">
        <v>2045</v>
      </c>
      <c r="K7" s="35" t="s">
        <v>2046</v>
      </c>
      <c r="M7" t="s">
        <v>16</v>
      </c>
      <c r="N7">
        <f>SUMIFS(E:E,G:G,"EDI")</f>
        <v>7</v>
      </c>
    </row>
    <row r="8" spans="1:14" ht="36.75" customHeight="1">
      <c r="A8" s="6">
        <v>5</v>
      </c>
      <c r="B8" s="7" t="s">
        <v>55</v>
      </c>
      <c r="C8" s="7" t="s">
        <v>2047</v>
      </c>
      <c r="D8" s="8" t="s">
        <v>2048</v>
      </c>
      <c r="E8" s="7">
        <v>2</v>
      </c>
      <c r="F8" s="7">
        <v>1</v>
      </c>
      <c r="G8" s="7" t="s">
        <v>97</v>
      </c>
      <c r="H8" s="7" t="s">
        <v>2038</v>
      </c>
      <c r="I8" s="9">
        <v>42882</v>
      </c>
      <c r="J8" s="7" t="s">
        <v>2049</v>
      </c>
      <c r="K8" s="6"/>
      <c r="M8" t="s">
        <v>17</v>
      </c>
      <c r="N8">
        <f>SUMIFS(E:E,G:G,"par")</f>
        <v>0</v>
      </c>
    </row>
    <row r="9" spans="1:14" ht="36.75" customHeight="1">
      <c r="A9" s="11">
        <v>6</v>
      </c>
      <c r="B9" s="7" t="s">
        <v>47</v>
      </c>
      <c r="C9" s="7" t="s">
        <v>2050</v>
      </c>
      <c r="D9" s="8" t="s">
        <v>2051</v>
      </c>
      <c r="E9" s="7">
        <v>3</v>
      </c>
      <c r="F9" s="7">
        <v>1</v>
      </c>
      <c r="G9" s="7" t="s">
        <v>97</v>
      </c>
      <c r="H9" s="7" t="s">
        <v>2038</v>
      </c>
      <c r="I9" s="9">
        <v>42882</v>
      </c>
      <c r="J9" s="7" t="s">
        <v>52</v>
      </c>
      <c r="K9" s="6" t="s">
        <v>2052</v>
      </c>
      <c r="M9" t="s">
        <v>18</v>
      </c>
      <c r="N9">
        <f>SUMIFS(E:E,G:G,"phi")</f>
        <v>0</v>
      </c>
    </row>
    <row r="10" spans="1:14" ht="36.75" customHeight="1">
      <c r="A10" s="6">
        <v>7</v>
      </c>
      <c r="B10" s="7" t="s">
        <v>2053</v>
      </c>
      <c r="C10" s="7" t="s">
        <v>2054</v>
      </c>
      <c r="D10" s="7">
        <v>7189862657</v>
      </c>
      <c r="E10" s="118">
        <v>3</v>
      </c>
      <c r="F10" s="7">
        <v>1</v>
      </c>
      <c r="G10" s="7" t="s">
        <v>152</v>
      </c>
      <c r="H10" s="7" t="s">
        <v>2038</v>
      </c>
      <c r="I10" s="9">
        <v>42882</v>
      </c>
      <c r="J10" s="7" t="s">
        <v>2055</v>
      </c>
      <c r="K10" s="6" t="s">
        <v>2056</v>
      </c>
      <c r="M10" t="s">
        <v>19</v>
      </c>
      <c r="N10">
        <f>SUMIFS(E:E,G:G,"BRK")</f>
        <v>6</v>
      </c>
    </row>
    <row r="11" spans="1:14" ht="36.75" customHeight="1">
      <c r="A11" s="11">
        <v>8</v>
      </c>
      <c r="B11" s="12" t="s">
        <v>2057</v>
      </c>
      <c r="C11" s="12" t="s">
        <v>2058</v>
      </c>
      <c r="D11" s="13" t="s">
        <v>2059</v>
      </c>
      <c r="E11" s="12">
        <v>2</v>
      </c>
      <c r="F11" s="12">
        <v>1</v>
      </c>
      <c r="G11" s="12" t="s">
        <v>97</v>
      </c>
      <c r="H11" s="12" t="s">
        <v>2038</v>
      </c>
      <c r="I11" s="14">
        <v>42882</v>
      </c>
      <c r="J11" s="14" t="s">
        <v>2060</v>
      </c>
      <c r="K11" s="38" t="s">
        <v>2032</v>
      </c>
      <c r="M11" s="16" t="s">
        <v>20</v>
      </c>
      <c r="N11" s="16">
        <f>SUMIFS(E:E,G:G,"SPC")</f>
        <v>0</v>
      </c>
    </row>
    <row r="12" spans="1:14" ht="36.75" customHeight="1">
      <c r="A12" s="6">
        <v>9</v>
      </c>
      <c r="B12" s="12" t="s">
        <v>411</v>
      </c>
      <c r="C12" s="12" t="s">
        <v>2061</v>
      </c>
      <c r="D12" s="13" t="s">
        <v>2062</v>
      </c>
      <c r="E12" s="12">
        <v>3</v>
      </c>
      <c r="F12" s="12">
        <v>1</v>
      </c>
      <c r="G12" s="12" t="s">
        <v>114</v>
      </c>
      <c r="H12" s="12" t="s">
        <v>2038</v>
      </c>
      <c r="I12" s="14">
        <v>42882</v>
      </c>
      <c r="J12" s="12" t="s">
        <v>2063</v>
      </c>
      <c r="K12" s="38" t="s">
        <v>2064</v>
      </c>
      <c r="M12" s="17" t="s">
        <v>21</v>
      </c>
      <c r="N12" s="17">
        <f>SUMIFS(E:E,G:G,"H")</f>
        <v>0</v>
      </c>
    </row>
    <row r="13" spans="1:14" ht="36.75" customHeight="1">
      <c r="A13" s="11">
        <v>10</v>
      </c>
      <c r="B13" s="70" t="s">
        <v>177</v>
      </c>
      <c r="C13" s="70" t="s">
        <v>2065</v>
      </c>
      <c r="D13" s="116" t="s">
        <v>2066</v>
      </c>
      <c r="E13" s="70">
        <v>1</v>
      </c>
      <c r="F13" s="70">
        <v>1</v>
      </c>
      <c r="G13" s="70" t="s">
        <v>50</v>
      </c>
      <c r="H13" s="70" t="s">
        <v>2038</v>
      </c>
      <c r="I13" s="117">
        <v>42882</v>
      </c>
      <c r="J13" s="70" t="s">
        <v>2067</v>
      </c>
      <c r="K13" s="214" t="s">
        <v>2068</v>
      </c>
      <c r="M13" s="17"/>
      <c r="N13" s="17"/>
    </row>
    <row r="14" spans="1:14" ht="36.75" customHeight="1">
      <c r="A14" s="6">
        <v>11</v>
      </c>
      <c r="B14" s="12" t="s">
        <v>55</v>
      </c>
      <c r="C14" s="12" t="s">
        <v>2069</v>
      </c>
      <c r="D14" s="13" t="s">
        <v>2070</v>
      </c>
      <c r="E14" s="12">
        <v>3</v>
      </c>
      <c r="F14" s="12">
        <v>1</v>
      </c>
      <c r="G14" s="12" t="s">
        <v>114</v>
      </c>
      <c r="H14" s="70" t="s">
        <v>2038</v>
      </c>
      <c r="I14" s="117">
        <v>42882</v>
      </c>
      <c r="J14" s="14" t="s">
        <v>2071</v>
      </c>
      <c r="K14" s="12"/>
      <c r="M14" s="19" t="s">
        <v>22</v>
      </c>
      <c r="N14" s="19">
        <f>SUM(M4:N12)</f>
        <v>49</v>
      </c>
    </row>
    <row r="15" spans="1:14" ht="36.75" customHeight="1">
      <c r="A15" s="11">
        <v>12</v>
      </c>
      <c r="B15" s="12" t="s">
        <v>1246</v>
      </c>
      <c r="C15" s="12" t="s">
        <v>2072</v>
      </c>
      <c r="D15" s="13" t="s">
        <v>2073</v>
      </c>
      <c r="E15" s="12">
        <v>3</v>
      </c>
      <c r="F15" s="12">
        <v>1</v>
      </c>
      <c r="G15" s="12" t="s">
        <v>97</v>
      </c>
      <c r="H15" s="12" t="s">
        <v>2038</v>
      </c>
      <c r="I15" s="14">
        <v>42882</v>
      </c>
      <c r="J15" s="12" t="s">
        <v>2074</v>
      </c>
      <c r="K15" s="38" t="s">
        <v>2075</v>
      </c>
    </row>
    <row r="16" spans="1:14" ht="36.75" customHeight="1">
      <c r="A16" s="6">
        <v>13</v>
      </c>
      <c r="B16" s="12" t="s">
        <v>655</v>
      </c>
      <c r="C16" s="12" t="s">
        <v>2076</v>
      </c>
      <c r="D16" s="13" t="s">
        <v>2077</v>
      </c>
      <c r="E16" s="12">
        <v>3</v>
      </c>
      <c r="F16" s="12">
        <v>1</v>
      </c>
      <c r="G16" s="12" t="s">
        <v>97</v>
      </c>
      <c r="H16" s="12" t="s">
        <v>2038</v>
      </c>
      <c r="I16" s="14">
        <v>42882</v>
      </c>
      <c r="J16" s="14" t="s">
        <v>2078</v>
      </c>
      <c r="K16" s="38" t="s">
        <v>591</v>
      </c>
      <c r="M16" t="s">
        <v>2106</v>
      </c>
    </row>
    <row r="17" spans="1:13" ht="36.75" customHeight="1">
      <c r="A17" s="11">
        <v>14</v>
      </c>
      <c r="B17" s="12" t="s">
        <v>441</v>
      </c>
      <c r="C17" s="12" t="s">
        <v>2079</v>
      </c>
      <c r="D17" s="13" t="s">
        <v>2080</v>
      </c>
      <c r="E17" s="12">
        <v>3</v>
      </c>
      <c r="F17" s="12">
        <v>1</v>
      </c>
      <c r="G17" s="12" t="s">
        <v>85</v>
      </c>
      <c r="H17" s="12" t="s">
        <v>2038</v>
      </c>
      <c r="I17" s="14">
        <v>42882</v>
      </c>
      <c r="J17" s="14" t="s">
        <v>2081</v>
      </c>
      <c r="K17" s="38" t="s">
        <v>828</v>
      </c>
      <c r="M17" s="118" t="s">
        <v>2107</v>
      </c>
    </row>
    <row r="18" spans="1:13" ht="36.75" customHeight="1">
      <c r="A18" s="6">
        <v>15</v>
      </c>
      <c r="B18" s="12" t="s">
        <v>192</v>
      </c>
      <c r="C18" s="12" t="s">
        <v>2082</v>
      </c>
      <c r="D18" s="13" t="s">
        <v>2083</v>
      </c>
      <c r="E18" s="12">
        <v>2</v>
      </c>
      <c r="F18" s="12">
        <v>1</v>
      </c>
      <c r="G18" s="12" t="s">
        <v>97</v>
      </c>
      <c r="H18" s="12" t="s">
        <v>2038</v>
      </c>
      <c r="I18" s="14">
        <v>42882</v>
      </c>
      <c r="J18" s="14" t="s">
        <v>2084</v>
      </c>
      <c r="K18" s="38" t="s">
        <v>2085</v>
      </c>
      <c r="M18" t="s">
        <v>2108</v>
      </c>
    </row>
    <row r="19" spans="1:13" ht="36.75" customHeight="1">
      <c r="A19" s="11">
        <v>16</v>
      </c>
      <c r="B19" s="12" t="s">
        <v>47</v>
      </c>
      <c r="C19" s="12" t="s">
        <v>2086</v>
      </c>
      <c r="D19" s="13" t="s">
        <v>2087</v>
      </c>
      <c r="E19" s="12">
        <v>2</v>
      </c>
      <c r="F19" s="12">
        <v>1</v>
      </c>
      <c r="G19" s="12" t="s">
        <v>97</v>
      </c>
      <c r="H19" s="12" t="s">
        <v>2038</v>
      </c>
      <c r="I19" s="14">
        <v>42882</v>
      </c>
      <c r="J19" s="12" t="s">
        <v>52</v>
      </c>
      <c r="K19" s="12"/>
      <c r="M19" s="20"/>
    </row>
    <row r="20" spans="1:13" ht="36.75" customHeight="1">
      <c r="A20" s="6">
        <v>17</v>
      </c>
      <c r="B20" s="12" t="s">
        <v>637</v>
      </c>
      <c r="C20" s="12" t="s">
        <v>2088</v>
      </c>
      <c r="D20" s="13" t="s">
        <v>2089</v>
      </c>
      <c r="E20" s="12">
        <v>2</v>
      </c>
      <c r="F20" s="12">
        <v>1</v>
      </c>
      <c r="G20" s="11" t="s">
        <v>85</v>
      </c>
      <c r="H20" s="12" t="s">
        <v>2038</v>
      </c>
      <c r="I20" s="14">
        <v>42882</v>
      </c>
      <c r="J20" s="12" t="s">
        <v>2090</v>
      </c>
      <c r="K20" s="11"/>
      <c r="M20" s="20"/>
    </row>
    <row r="21" spans="1:13" ht="36.75" customHeight="1">
      <c r="A21" s="11">
        <v>18</v>
      </c>
      <c r="B21" s="12" t="s">
        <v>47</v>
      </c>
      <c r="C21" s="12" t="s">
        <v>2091</v>
      </c>
      <c r="D21" s="13" t="s">
        <v>2092</v>
      </c>
      <c r="E21" s="12">
        <v>2</v>
      </c>
      <c r="F21" s="12">
        <v>1</v>
      </c>
      <c r="G21" s="11" t="s">
        <v>85</v>
      </c>
      <c r="H21" s="12" t="s">
        <v>2038</v>
      </c>
      <c r="I21" s="14">
        <v>42882</v>
      </c>
      <c r="J21" s="12" t="s">
        <v>52</v>
      </c>
      <c r="K21" s="11"/>
      <c r="M21" s="20"/>
    </row>
    <row r="22" spans="1:13" ht="36.75" customHeight="1">
      <c r="A22" s="6">
        <v>19</v>
      </c>
      <c r="B22" s="12" t="s">
        <v>170</v>
      </c>
      <c r="C22" s="12" t="s">
        <v>2093</v>
      </c>
      <c r="D22" s="13" t="s">
        <v>2094</v>
      </c>
      <c r="E22" s="12">
        <v>2</v>
      </c>
      <c r="F22" s="12">
        <v>1</v>
      </c>
      <c r="G22" s="12" t="s">
        <v>152</v>
      </c>
      <c r="H22" s="12" t="s">
        <v>2038</v>
      </c>
      <c r="I22" s="14">
        <v>42882</v>
      </c>
      <c r="J22" s="12" t="s">
        <v>2095</v>
      </c>
      <c r="K22" s="38" t="s">
        <v>2096</v>
      </c>
      <c r="M22" s="20"/>
    </row>
    <row r="23" spans="1:13" ht="36.75" customHeight="1">
      <c r="A23" s="6">
        <v>20</v>
      </c>
      <c r="B23" s="7" t="s">
        <v>2097</v>
      </c>
      <c r="C23" s="7" t="s">
        <v>2098</v>
      </c>
      <c r="D23" s="8" t="s">
        <v>2099</v>
      </c>
      <c r="E23" s="7">
        <v>2</v>
      </c>
      <c r="F23" s="7">
        <v>1</v>
      </c>
      <c r="G23" s="7" t="s">
        <v>152</v>
      </c>
      <c r="H23" s="7" t="s">
        <v>2038</v>
      </c>
      <c r="I23" s="9">
        <v>42882</v>
      </c>
      <c r="J23" s="7" t="s">
        <v>2100</v>
      </c>
      <c r="K23" s="39" t="s">
        <v>2101</v>
      </c>
      <c r="M23" s="20"/>
    </row>
    <row r="24" spans="1:13" ht="36.75" customHeight="1">
      <c r="A24" s="33">
        <v>21</v>
      </c>
      <c r="B24" s="99" t="s">
        <v>2102</v>
      </c>
      <c r="C24" s="99" t="s">
        <v>2103</v>
      </c>
      <c r="D24" s="99" t="s">
        <v>2104</v>
      </c>
      <c r="E24" s="33">
        <v>2</v>
      </c>
      <c r="F24" s="33">
        <v>1</v>
      </c>
      <c r="G24" s="33" t="s">
        <v>152</v>
      </c>
      <c r="H24" s="99" t="s">
        <v>2038</v>
      </c>
      <c r="I24" s="56">
        <v>42882</v>
      </c>
      <c r="J24" s="99" t="s">
        <v>2105</v>
      </c>
      <c r="K24" s="129" t="s">
        <v>1841</v>
      </c>
      <c r="M24" s="20"/>
    </row>
    <row r="25" spans="1:13" ht="36.75" customHeight="1">
      <c r="A25" s="6"/>
      <c r="B25" s="7"/>
      <c r="C25" s="7"/>
      <c r="D25" s="8"/>
      <c r="E25" s="7"/>
      <c r="F25" s="7"/>
      <c r="G25" s="7"/>
      <c r="H25" s="7"/>
      <c r="I25" s="9"/>
      <c r="J25" s="7"/>
      <c r="K25" s="7"/>
      <c r="M25" s="20"/>
    </row>
    <row r="26" spans="1:13" ht="36.75" customHeight="1">
      <c r="A26" s="6"/>
      <c r="B26" s="7"/>
      <c r="C26" s="7"/>
      <c r="D26" s="8"/>
      <c r="E26" s="7"/>
      <c r="F26" s="7"/>
      <c r="G26" s="7"/>
      <c r="H26" s="7"/>
      <c r="I26" s="7"/>
      <c r="J26" s="7"/>
      <c r="K26" s="6"/>
    </row>
    <row r="27" spans="1:13" ht="36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6.75" customHeight="1">
      <c r="A28" s="11"/>
      <c r="B28" s="12"/>
      <c r="C28" s="12"/>
      <c r="D28" s="13"/>
      <c r="E28" s="35">
        <f>SUM(E4:E27)</f>
        <v>49</v>
      </c>
      <c r="F28" s="35">
        <f>SUM(F4:F27)</f>
        <v>21</v>
      </c>
      <c r="G28" s="11"/>
      <c r="H28" s="12"/>
      <c r="I28" s="12"/>
      <c r="J28" s="12"/>
      <c r="K28" s="11"/>
    </row>
    <row r="29" spans="1:13" ht="36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6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90">
      <selection activeCell="K17" sqref="K17"/>
    </customSheetView>
    <customSheetView guid="{B1F3A972-B1F1-4161-90C8-DD2B3AF80E16}" scale="90">
      <selection activeCell="K17" sqref="K17"/>
    </customSheetView>
    <customSheetView guid="{8CC4B7ED-BDBD-4A32-BFC7-B1BFCD76DA5B}" scale="90">
      <selection activeCell="K17" sqref="K17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3" zoomScale="80" zoomScaleNormal="80" zoomScalePageLayoutView="80" workbookViewId="0">
      <selection activeCell="C26" sqref="C26"/>
    </sheetView>
  </sheetViews>
  <sheetFormatPr baseColWidth="10" defaultColWidth="8.83203125" defaultRowHeight="38.25" customHeight="1" x14ac:dyDescent="0"/>
  <cols>
    <col min="1" max="1" width="14.83203125" customWidth="1"/>
    <col min="2" max="2" width="28.5" customWidth="1"/>
    <col min="3" max="3" width="31.33203125" customWidth="1"/>
    <col min="4" max="4" width="39.5" customWidth="1"/>
    <col min="5" max="5" width="11.5" customWidth="1"/>
    <col min="6" max="6" width="11.6640625" customWidth="1"/>
    <col min="7" max="7" width="15.1640625" customWidth="1"/>
    <col min="8" max="8" width="15.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38.25" customHeight="1" thickBot="1">
      <c r="A1" s="602" t="s">
        <v>23</v>
      </c>
      <c r="B1" s="603"/>
      <c r="C1" s="603"/>
      <c r="D1" s="603"/>
      <c r="E1" s="603"/>
      <c r="F1" s="603"/>
      <c r="G1" s="603" t="s">
        <v>26</v>
      </c>
      <c r="H1" s="603"/>
      <c r="I1" s="603"/>
      <c r="J1" s="604"/>
      <c r="K1" s="605"/>
    </row>
    <row r="2" spans="1:14" ht="38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38.25" customHeight="1">
      <c r="A3" s="25">
        <v>53</v>
      </c>
      <c r="B3" s="28" t="s">
        <v>148</v>
      </c>
      <c r="C3" s="27" t="s">
        <v>45</v>
      </c>
      <c r="D3" s="27"/>
      <c r="E3" s="28"/>
      <c r="F3" s="28"/>
      <c r="G3" s="28"/>
      <c r="H3" s="29"/>
      <c r="I3" s="30"/>
      <c r="J3" s="28"/>
      <c r="K3" s="28" t="s">
        <v>149</v>
      </c>
      <c r="M3" s="10" t="s">
        <v>12</v>
      </c>
      <c r="N3" s="10">
        <f>N2-N14</f>
        <v>0</v>
      </c>
    </row>
    <row r="4" spans="1:14" ht="38.25" customHeight="1">
      <c r="A4" s="11">
        <v>1</v>
      </c>
      <c r="B4" s="12" t="s">
        <v>47</v>
      </c>
      <c r="C4" s="12" t="s">
        <v>150</v>
      </c>
      <c r="D4" s="13" t="s">
        <v>151</v>
      </c>
      <c r="E4" s="12">
        <v>2</v>
      </c>
      <c r="F4" s="12">
        <v>1</v>
      </c>
      <c r="G4" s="12" t="s">
        <v>152</v>
      </c>
      <c r="H4" s="12" t="s">
        <v>51</v>
      </c>
      <c r="I4" s="14">
        <v>42882</v>
      </c>
      <c r="J4" s="14" t="s">
        <v>52</v>
      </c>
      <c r="K4" s="11" t="s">
        <v>153</v>
      </c>
      <c r="M4" t="s">
        <v>13</v>
      </c>
      <c r="N4">
        <f>SUMIFS(E:E,G:G,"CTT")</f>
        <v>23</v>
      </c>
    </row>
    <row r="5" spans="1:14" ht="38.25" customHeight="1">
      <c r="A5" s="6">
        <v>2</v>
      </c>
      <c r="B5" s="12" t="s">
        <v>47</v>
      </c>
      <c r="C5" s="7" t="s">
        <v>154</v>
      </c>
      <c r="D5" s="8" t="s">
        <v>155</v>
      </c>
      <c r="E5" s="7">
        <v>5</v>
      </c>
      <c r="F5" s="7">
        <v>2</v>
      </c>
      <c r="G5" s="7" t="s">
        <v>152</v>
      </c>
      <c r="H5" s="12" t="s">
        <v>51</v>
      </c>
      <c r="I5" s="14">
        <v>42882</v>
      </c>
      <c r="J5" s="14" t="s">
        <v>52</v>
      </c>
      <c r="K5" s="6"/>
      <c r="M5" t="s">
        <v>14</v>
      </c>
      <c r="N5">
        <f>SUMIFS(E:E,G:G,"FLU")</f>
        <v>30</v>
      </c>
    </row>
    <row r="6" spans="1:14" ht="38.25" customHeight="1">
      <c r="A6" s="11">
        <v>3</v>
      </c>
      <c r="B6" s="12" t="s">
        <v>47</v>
      </c>
      <c r="C6" s="7" t="s">
        <v>156</v>
      </c>
      <c r="D6" s="8" t="s">
        <v>157</v>
      </c>
      <c r="E6" s="7">
        <v>5</v>
      </c>
      <c r="F6" s="7">
        <v>2</v>
      </c>
      <c r="G6" s="7" t="s">
        <v>152</v>
      </c>
      <c r="H6" s="12" t="s">
        <v>51</v>
      </c>
      <c r="I6" s="14">
        <v>42882</v>
      </c>
      <c r="J6" s="14" t="s">
        <v>52</v>
      </c>
      <c r="K6" s="6"/>
      <c r="M6" t="s">
        <v>15</v>
      </c>
      <c r="N6">
        <f>SUMIFS(E:E,G:G,"JCC")</f>
        <v>0</v>
      </c>
    </row>
    <row r="7" spans="1:14" ht="38.25" customHeight="1">
      <c r="A7" s="6">
        <v>4</v>
      </c>
      <c r="B7" s="12" t="s">
        <v>47</v>
      </c>
      <c r="C7" s="7" t="s">
        <v>158</v>
      </c>
      <c r="D7" s="8" t="s">
        <v>159</v>
      </c>
      <c r="E7" s="7">
        <v>1</v>
      </c>
      <c r="F7" s="7">
        <v>1</v>
      </c>
      <c r="G7" s="7" t="s">
        <v>97</v>
      </c>
      <c r="H7" s="31" t="s">
        <v>66</v>
      </c>
      <c r="I7" s="14">
        <v>42882</v>
      </c>
      <c r="J7" s="14" t="s">
        <v>52</v>
      </c>
      <c r="K7" s="6" t="s">
        <v>160</v>
      </c>
      <c r="M7" t="s">
        <v>16</v>
      </c>
      <c r="N7">
        <f>SUMIFS(E:E,G:G,"EDI")</f>
        <v>0</v>
      </c>
    </row>
    <row r="8" spans="1:14" ht="38.25" customHeight="1">
      <c r="A8" s="11">
        <v>5</v>
      </c>
      <c r="B8" s="7" t="s">
        <v>47</v>
      </c>
      <c r="C8" s="7" t="s">
        <v>161</v>
      </c>
      <c r="D8" s="8" t="s">
        <v>162</v>
      </c>
      <c r="E8" s="7">
        <v>2</v>
      </c>
      <c r="F8" s="7">
        <v>1</v>
      </c>
      <c r="G8" s="7" t="s">
        <v>97</v>
      </c>
      <c r="H8" s="7" t="s">
        <v>51</v>
      </c>
      <c r="I8" s="9">
        <v>42882</v>
      </c>
      <c r="J8" s="7" t="s">
        <v>52</v>
      </c>
      <c r="K8" s="6"/>
      <c r="M8" t="s">
        <v>17</v>
      </c>
      <c r="N8">
        <f>SUMIFS(E:E,G:G,"par")</f>
        <v>0</v>
      </c>
    </row>
    <row r="9" spans="1:14" ht="38.25" customHeight="1">
      <c r="A9" s="6">
        <v>6</v>
      </c>
      <c r="B9" s="12" t="s">
        <v>47</v>
      </c>
      <c r="C9" s="7" t="s">
        <v>163</v>
      </c>
      <c r="D9" s="8" t="s">
        <v>164</v>
      </c>
      <c r="E9" s="7">
        <v>3</v>
      </c>
      <c r="F9" s="7">
        <v>1</v>
      </c>
      <c r="G9" s="7" t="s">
        <v>97</v>
      </c>
      <c r="H9" s="12" t="s">
        <v>51</v>
      </c>
      <c r="I9" s="14">
        <v>42882</v>
      </c>
      <c r="J9" s="14" t="s">
        <v>52</v>
      </c>
      <c r="K9" s="6"/>
      <c r="M9" t="s">
        <v>18</v>
      </c>
      <c r="N9">
        <f>SUMIFS(E:E,G:G,"phi")</f>
        <v>0</v>
      </c>
    </row>
    <row r="10" spans="1:14" ht="38.25" customHeight="1">
      <c r="A10" s="11">
        <v>7</v>
      </c>
      <c r="B10" s="7" t="s">
        <v>47</v>
      </c>
      <c r="C10" s="7" t="s">
        <v>165</v>
      </c>
      <c r="D10" s="8" t="s">
        <v>166</v>
      </c>
      <c r="E10" s="7">
        <v>1</v>
      </c>
      <c r="F10" s="7">
        <v>1</v>
      </c>
      <c r="G10" s="7" t="s">
        <v>97</v>
      </c>
      <c r="H10" s="7" t="s">
        <v>51</v>
      </c>
      <c r="I10" s="9">
        <v>42882</v>
      </c>
      <c r="J10" s="7" t="s">
        <v>52</v>
      </c>
      <c r="K10" s="6"/>
      <c r="M10" t="s">
        <v>19</v>
      </c>
      <c r="N10">
        <f>SUMIFS(E:E,G:G,"BRK")</f>
        <v>0</v>
      </c>
    </row>
    <row r="11" spans="1:14" ht="38.25" customHeight="1">
      <c r="A11" s="6">
        <v>8</v>
      </c>
      <c r="B11" s="12" t="s">
        <v>55</v>
      </c>
      <c r="C11" s="12" t="s">
        <v>167</v>
      </c>
      <c r="D11" s="13" t="s">
        <v>168</v>
      </c>
      <c r="E11" s="12">
        <v>4</v>
      </c>
      <c r="F11" s="12">
        <v>1</v>
      </c>
      <c r="G11" s="12" t="s">
        <v>97</v>
      </c>
      <c r="H11" s="12" t="s">
        <v>51</v>
      </c>
      <c r="I11" s="14">
        <v>42882</v>
      </c>
      <c r="J11" s="14" t="s">
        <v>169</v>
      </c>
      <c r="K11" s="11"/>
      <c r="M11" s="16" t="s">
        <v>20</v>
      </c>
      <c r="N11" s="16">
        <f>SUMIFS(E:E,G:G,"SPC")</f>
        <v>0</v>
      </c>
    </row>
    <row r="12" spans="1:14" ht="38.25" customHeight="1">
      <c r="A12" s="11">
        <v>9</v>
      </c>
      <c r="B12" s="12" t="s">
        <v>170</v>
      </c>
      <c r="C12" s="12" t="s">
        <v>171</v>
      </c>
      <c r="D12" s="13" t="s">
        <v>172</v>
      </c>
      <c r="E12" s="12">
        <v>2</v>
      </c>
      <c r="F12" s="12">
        <v>1</v>
      </c>
      <c r="G12" s="12" t="s">
        <v>97</v>
      </c>
      <c r="H12" s="33" t="s">
        <v>51</v>
      </c>
      <c r="I12" s="14">
        <v>42882</v>
      </c>
      <c r="J12" s="14" t="s">
        <v>173</v>
      </c>
      <c r="K12" s="38" t="s">
        <v>174</v>
      </c>
      <c r="M12" s="17" t="s">
        <v>21</v>
      </c>
      <c r="N12" s="17">
        <f>SUMIFS(E:E,G:G,"H")</f>
        <v>0</v>
      </c>
    </row>
    <row r="13" spans="1:14" ht="38.25" customHeight="1">
      <c r="A13" s="6">
        <v>10</v>
      </c>
      <c r="B13" s="7" t="s">
        <v>131</v>
      </c>
      <c r="C13" s="7">
        <v>2836</v>
      </c>
      <c r="D13" s="8" t="s">
        <v>175</v>
      </c>
      <c r="E13" s="7">
        <v>3</v>
      </c>
      <c r="F13" s="7">
        <v>1</v>
      </c>
      <c r="G13" s="7" t="s">
        <v>152</v>
      </c>
      <c r="H13" s="7" t="s">
        <v>51</v>
      </c>
      <c r="I13" s="9">
        <v>42882</v>
      </c>
      <c r="J13" s="7" t="s">
        <v>176</v>
      </c>
      <c r="K13" s="6"/>
      <c r="M13" s="17"/>
      <c r="N13" s="17"/>
    </row>
    <row r="14" spans="1:14" ht="38.25" customHeight="1">
      <c r="A14" s="11">
        <v>11</v>
      </c>
      <c r="B14" s="12" t="s">
        <v>177</v>
      </c>
      <c r="C14" s="12" t="s">
        <v>178</v>
      </c>
      <c r="D14" s="13" t="s">
        <v>179</v>
      </c>
      <c r="E14" s="12">
        <v>6</v>
      </c>
      <c r="F14" s="12">
        <v>2</v>
      </c>
      <c r="G14" s="12" t="s">
        <v>97</v>
      </c>
      <c r="H14" s="12" t="s">
        <v>51</v>
      </c>
      <c r="I14" s="14">
        <v>42882</v>
      </c>
      <c r="J14" s="12" t="s">
        <v>180</v>
      </c>
      <c r="K14" s="38" t="s">
        <v>181</v>
      </c>
      <c r="M14" s="19" t="s">
        <v>22</v>
      </c>
      <c r="N14" s="19">
        <f>SUM(M4:N12)</f>
        <v>53</v>
      </c>
    </row>
    <row r="15" spans="1:14" ht="38.25" customHeight="1">
      <c r="A15" s="6">
        <v>12</v>
      </c>
      <c r="B15" s="12" t="s">
        <v>55</v>
      </c>
      <c r="C15" s="12" t="s">
        <v>182</v>
      </c>
      <c r="D15" s="13" t="s">
        <v>183</v>
      </c>
      <c r="E15" s="12">
        <v>2</v>
      </c>
      <c r="F15" s="12">
        <v>1</v>
      </c>
      <c r="G15" s="11" t="s">
        <v>97</v>
      </c>
      <c r="H15" s="12" t="s">
        <v>51</v>
      </c>
      <c r="I15" s="14">
        <v>42882</v>
      </c>
      <c r="J15" s="12" t="s">
        <v>184</v>
      </c>
      <c r="K15" s="11"/>
    </row>
    <row r="16" spans="1:14" ht="38.25" customHeight="1">
      <c r="A16" s="11">
        <v>13</v>
      </c>
      <c r="B16" s="12" t="s">
        <v>55</v>
      </c>
      <c r="C16" s="12" t="s">
        <v>185</v>
      </c>
      <c r="D16" s="13" t="s">
        <v>183</v>
      </c>
      <c r="E16" s="12">
        <v>2</v>
      </c>
      <c r="F16" s="12">
        <v>1</v>
      </c>
      <c r="G16" s="11" t="s">
        <v>97</v>
      </c>
      <c r="H16" s="12" t="s">
        <v>51</v>
      </c>
      <c r="I16" s="14">
        <v>42882</v>
      </c>
      <c r="J16" s="12" t="s">
        <v>186</v>
      </c>
      <c r="K16" s="11"/>
      <c r="M16" t="s">
        <v>486</v>
      </c>
    </row>
    <row r="17" spans="1:13" ht="38.25" customHeight="1">
      <c r="A17" s="6">
        <v>14</v>
      </c>
      <c r="B17" s="15" t="s">
        <v>55</v>
      </c>
      <c r="C17" s="15" t="s">
        <v>187</v>
      </c>
      <c r="D17" s="11">
        <v>19173480465</v>
      </c>
      <c r="E17" s="11">
        <v>3</v>
      </c>
      <c r="F17" s="11">
        <v>1</v>
      </c>
      <c r="G17" s="11" t="s">
        <v>152</v>
      </c>
      <c r="H17" s="11" t="s">
        <v>51</v>
      </c>
      <c r="I17" s="44">
        <v>42882</v>
      </c>
      <c r="J17" s="11" t="s">
        <v>188</v>
      </c>
      <c r="K17" s="15"/>
      <c r="M17" t="s">
        <v>487</v>
      </c>
    </row>
    <row r="18" spans="1:13" ht="38.25" customHeight="1">
      <c r="A18" s="11">
        <v>15</v>
      </c>
      <c r="B18" s="7" t="s">
        <v>55</v>
      </c>
      <c r="C18" s="7" t="s">
        <v>189</v>
      </c>
      <c r="D18" s="8" t="s">
        <v>190</v>
      </c>
      <c r="E18" s="7">
        <v>2</v>
      </c>
      <c r="F18" s="7">
        <v>1</v>
      </c>
      <c r="G18" s="7" t="s">
        <v>152</v>
      </c>
      <c r="H18" s="31" t="s">
        <v>66</v>
      </c>
      <c r="I18" s="9">
        <v>42882</v>
      </c>
      <c r="J18" s="7" t="s">
        <v>191</v>
      </c>
      <c r="K18" s="6"/>
      <c r="M18" s="20"/>
    </row>
    <row r="19" spans="1:13" ht="38.25" customHeight="1">
      <c r="A19" s="6">
        <v>16</v>
      </c>
      <c r="B19" s="12" t="s">
        <v>192</v>
      </c>
      <c r="C19" s="12" t="s">
        <v>193</v>
      </c>
      <c r="D19" s="13" t="s">
        <v>194</v>
      </c>
      <c r="E19" s="12">
        <v>3</v>
      </c>
      <c r="F19" s="12">
        <v>1</v>
      </c>
      <c r="G19" s="12" t="s">
        <v>152</v>
      </c>
      <c r="H19" s="33" t="s">
        <v>51</v>
      </c>
      <c r="I19" s="14">
        <v>42882</v>
      </c>
      <c r="J19" s="14" t="s">
        <v>195</v>
      </c>
      <c r="K19" s="38" t="s">
        <v>196</v>
      </c>
      <c r="M19" s="20"/>
    </row>
    <row r="20" spans="1:13" ht="38.25" customHeight="1">
      <c r="A20" s="11">
        <v>17</v>
      </c>
      <c r="B20" s="12" t="s">
        <v>47</v>
      </c>
      <c r="C20" s="7" t="s">
        <v>197</v>
      </c>
      <c r="D20" s="8" t="s">
        <v>198</v>
      </c>
      <c r="E20" s="7">
        <v>2</v>
      </c>
      <c r="F20" s="7">
        <v>1</v>
      </c>
      <c r="G20" s="7" t="s">
        <v>152</v>
      </c>
      <c r="H20" s="45" t="s">
        <v>199</v>
      </c>
      <c r="I20" s="14">
        <v>42882</v>
      </c>
      <c r="J20" s="7" t="s">
        <v>52</v>
      </c>
      <c r="K20" s="7"/>
      <c r="M20" s="20"/>
    </row>
    <row r="21" spans="1:13" ht="38.25" customHeight="1">
      <c r="A21" s="6">
        <v>18</v>
      </c>
      <c r="B21" s="12" t="s">
        <v>47</v>
      </c>
      <c r="C21" s="7" t="s">
        <v>200</v>
      </c>
      <c r="D21" s="8" t="s">
        <v>201</v>
      </c>
      <c r="E21" s="7">
        <v>3</v>
      </c>
      <c r="F21" s="7">
        <v>1</v>
      </c>
      <c r="G21" s="7" t="s">
        <v>152</v>
      </c>
      <c r="H21" s="45" t="s">
        <v>199</v>
      </c>
      <c r="I21" s="14">
        <v>42882</v>
      </c>
      <c r="J21" s="7" t="s">
        <v>52</v>
      </c>
      <c r="K21" s="7"/>
      <c r="M21" s="20"/>
    </row>
    <row r="22" spans="1:13" ht="38.25" customHeight="1">
      <c r="A22" s="11">
        <v>19</v>
      </c>
      <c r="B22" s="12" t="s">
        <v>47</v>
      </c>
      <c r="C22" s="7" t="s">
        <v>202</v>
      </c>
      <c r="D22" s="8" t="s">
        <v>203</v>
      </c>
      <c r="E22" s="7">
        <v>2</v>
      </c>
      <c r="F22" s="7">
        <v>1</v>
      </c>
      <c r="G22" s="7" t="s">
        <v>152</v>
      </c>
      <c r="H22" s="45" t="s">
        <v>199</v>
      </c>
      <c r="I22" s="14">
        <v>42882</v>
      </c>
      <c r="J22" s="7" t="s">
        <v>52</v>
      </c>
      <c r="K22" s="7"/>
      <c r="M22" s="20"/>
    </row>
    <row r="23" spans="1:13" ht="38.25" customHeight="1">
      <c r="A23" s="11"/>
      <c r="B23" s="12"/>
      <c r="C23" s="12"/>
      <c r="D23" s="13"/>
      <c r="E23" s="35">
        <f>SUM(E4:E22)</f>
        <v>53</v>
      </c>
      <c r="F23" s="35">
        <f>SUM(F4:F22)</f>
        <v>22</v>
      </c>
      <c r="G23" s="11"/>
      <c r="H23" s="12"/>
      <c r="I23" s="14"/>
      <c r="J23" s="12"/>
      <c r="K23" s="11"/>
      <c r="M23" s="20"/>
    </row>
    <row r="24" spans="1:13" ht="38.2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8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8.2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8.2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8.2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8.2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8.2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13">
      <selection activeCell="C26" sqref="C26"/>
    </customSheetView>
    <customSheetView guid="{B1F3A972-B1F1-4161-90C8-DD2B3AF80E16}" scale="80" topLeftCell="A13">
      <selection activeCell="C26" sqref="C26"/>
    </customSheetView>
    <customSheetView guid="{8CC4B7ED-BDBD-4A32-BFC7-B1BFCD76DA5B}" scale="80" topLeftCell="A13">
      <selection activeCell="C26" sqref="C26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7" zoomScale="80" zoomScaleNormal="80" zoomScalePageLayoutView="80" workbookViewId="0">
      <selection activeCell="K26" sqref="K26"/>
    </sheetView>
  </sheetViews>
  <sheetFormatPr baseColWidth="10" defaultColWidth="8.83203125" defaultRowHeight="35.25" customHeight="1" x14ac:dyDescent="0"/>
  <cols>
    <col min="1" max="1" width="12" customWidth="1"/>
    <col min="2" max="2" width="33.5" customWidth="1"/>
    <col min="3" max="3" width="39" customWidth="1"/>
    <col min="4" max="4" width="34.16406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35.25" customHeight="1" thickBot="1">
      <c r="A1" s="602" t="s">
        <v>23</v>
      </c>
      <c r="B1" s="603"/>
      <c r="C1" s="603"/>
      <c r="D1" s="603"/>
      <c r="E1" s="603"/>
      <c r="F1" s="603"/>
      <c r="G1" s="603" t="s">
        <v>39</v>
      </c>
      <c r="H1" s="603"/>
      <c r="I1" s="603"/>
      <c r="J1" s="604"/>
      <c r="K1" s="605"/>
    </row>
    <row r="2" spans="1:14" ht="35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5.25" customHeight="1">
      <c r="A3" s="224">
        <v>55</v>
      </c>
      <c r="B3" s="225" t="s">
        <v>44</v>
      </c>
      <c r="C3" s="224" t="s">
        <v>2203</v>
      </c>
      <c r="D3" s="226"/>
      <c r="E3" s="224"/>
      <c r="F3" s="224"/>
      <c r="G3" s="224"/>
      <c r="H3" s="224"/>
      <c r="I3" s="224"/>
      <c r="J3" s="224"/>
      <c r="K3" s="227" t="s">
        <v>2204</v>
      </c>
      <c r="M3" s="10" t="s">
        <v>12</v>
      </c>
      <c r="N3" s="10">
        <f>N2-N14</f>
        <v>0</v>
      </c>
    </row>
    <row r="4" spans="1:14" ht="35.25" customHeight="1">
      <c r="A4" s="67">
        <v>1</v>
      </c>
      <c r="B4" s="32" t="s">
        <v>47</v>
      </c>
      <c r="C4" s="32" t="s">
        <v>2205</v>
      </c>
      <c r="D4" s="59" t="s">
        <v>2206</v>
      </c>
      <c r="E4" s="32">
        <v>3</v>
      </c>
      <c r="F4" s="32">
        <v>1</v>
      </c>
      <c r="G4" s="32" t="s">
        <v>152</v>
      </c>
      <c r="H4" s="32" t="s">
        <v>2207</v>
      </c>
      <c r="I4" s="84">
        <v>42882</v>
      </c>
      <c r="J4" s="32" t="s">
        <v>52</v>
      </c>
      <c r="K4" s="67"/>
      <c r="M4" t="s">
        <v>13</v>
      </c>
      <c r="N4">
        <f>SUMIFS(E:E,G:G,"CTT")</f>
        <v>0</v>
      </c>
    </row>
    <row r="5" spans="1:14" ht="35.25" customHeight="1">
      <c r="A5" s="67">
        <v>2</v>
      </c>
      <c r="B5" s="7" t="s">
        <v>47</v>
      </c>
      <c r="C5" s="12" t="s">
        <v>2208</v>
      </c>
      <c r="D5" s="13" t="s">
        <v>2209</v>
      </c>
      <c r="E5" s="12">
        <v>3</v>
      </c>
      <c r="F5" s="12">
        <v>1</v>
      </c>
      <c r="G5" s="11" t="s">
        <v>152</v>
      </c>
      <c r="H5" s="12" t="s">
        <v>2207</v>
      </c>
      <c r="I5" s="14">
        <v>42882</v>
      </c>
      <c r="J5" s="12" t="s">
        <v>52</v>
      </c>
      <c r="K5" s="11"/>
      <c r="M5" t="s">
        <v>14</v>
      </c>
      <c r="N5">
        <f>SUMIFS(E:E,G:G,"FLU")</f>
        <v>55</v>
      </c>
    </row>
    <row r="6" spans="1:14" ht="35.25" customHeight="1">
      <c r="A6" s="67">
        <v>3</v>
      </c>
      <c r="B6" s="33" t="s">
        <v>55</v>
      </c>
      <c r="C6" s="33" t="s">
        <v>2210</v>
      </c>
      <c r="D6" s="55" t="s">
        <v>2211</v>
      </c>
      <c r="E6" s="33">
        <v>2</v>
      </c>
      <c r="F6" s="33">
        <v>1</v>
      </c>
      <c r="G6" s="33" t="s">
        <v>152</v>
      </c>
      <c r="H6" s="33" t="s">
        <v>2207</v>
      </c>
      <c r="I6" s="56">
        <v>42882</v>
      </c>
      <c r="J6" s="33" t="s">
        <v>2212</v>
      </c>
      <c r="K6" s="228" t="s">
        <v>2213</v>
      </c>
      <c r="M6" t="s">
        <v>15</v>
      </c>
      <c r="N6">
        <f>SUMIFS(E:E,G:G,"JCC")</f>
        <v>0</v>
      </c>
    </row>
    <row r="7" spans="1:14" ht="35.25" customHeight="1">
      <c r="A7" s="67">
        <v>4</v>
      </c>
      <c r="B7" s="33" t="s">
        <v>2214</v>
      </c>
      <c r="C7" s="33" t="s">
        <v>2215</v>
      </c>
      <c r="D7" s="55" t="s">
        <v>2216</v>
      </c>
      <c r="E7" s="33">
        <v>3</v>
      </c>
      <c r="F7" s="33">
        <v>1</v>
      </c>
      <c r="G7" s="33" t="s">
        <v>152</v>
      </c>
      <c r="H7" s="33" t="s">
        <v>2207</v>
      </c>
      <c r="I7" s="56">
        <v>42882</v>
      </c>
      <c r="J7" s="56" t="s">
        <v>2217</v>
      </c>
      <c r="K7" s="66" t="s">
        <v>2218</v>
      </c>
      <c r="M7" t="s">
        <v>16</v>
      </c>
      <c r="N7">
        <f>SUMIFS(E:E,G:G,"EDI")</f>
        <v>0</v>
      </c>
    </row>
    <row r="8" spans="1:14" ht="35.25" customHeight="1">
      <c r="A8" s="67">
        <v>5</v>
      </c>
      <c r="B8" s="12" t="s">
        <v>2219</v>
      </c>
      <c r="C8" s="12" t="s">
        <v>2220</v>
      </c>
      <c r="D8" s="13" t="s">
        <v>2221</v>
      </c>
      <c r="E8" s="12">
        <v>6</v>
      </c>
      <c r="F8" s="12">
        <v>2</v>
      </c>
      <c r="G8" s="12" t="s">
        <v>152</v>
      </c>
      <c r="H8" s="12" t="s">
        <v>2207</v>
      </c>
      <c r="I8" s="14">
        <v>42882</v>
      </c>
      <c r="J8" s="12" t="s">
        <v>2222</v>
      </c>
      <c r="K8" s="38" t="s">
        <v>2223</v>
      </c>
      <c r="M8" t="s">
        <v>17</v>
      </c>
      <c r="N8">
        <f>SUMIFS(E:E,G:G,"par")</f>
        <v>0</v>
      </c>
    </row>
    <row r="9" spans="1:14" ht="35.25" customHeight="1">
      <c r="A9" s="67">
        <v>6</v>
      </c>
      <c r="B9" s="33" t="s">
        <v>357</v>
      </c>
      <c r="C9" s="33" t="s">
        <v>2224</v>
      </c>
      <c r="D9" s="55" t="s">
        <v>2225</v>
      </c>
      <c r="E9" s="33">
        <v>2</v>
      </c>
      <c r="F9" s="33">
        <v>1</v>
      </c>
      <c r="G9" s="33" t="s">
        <v>152</v>
      </c>
      <c r="H9" s="33" t="s">
        <v>2207</v>
      </c>
      <c r="I9" s="56">
        <v>42882</v>
      </c>
      <c r="J9" s="56" t="s">
        <v>2226</v>
      </c>
      <c r="K9" s="38" t="s">
        <v>1697</v>
      </c>
      <c r="M9" t="s">
        <v>18</v>
      </c>
      <c r="N9">
        <f>SUMIFS(E:E,G:G,"phi")</f>
        <v>0</v>
      </c>
    </row>
    <row r="10" spans="1:14" ht="35.25" customHeight="1">
      <c r="A10" s="67">
        <v>7</v>
      </c>
      <c r="B10" s="12" t="s">
        <v>618</v>
      </c>
      <c r="C10" s="12" t="s">
        <v>2227</v>
      </c>
      <c r="D10" s="13" t="s">
        <v>2228</v>
      </c>
      <c r="E10" s="12">
        <v>2</v>
      </c>
      <c r="F10" s="12">
        <v>1</v>
      </c>
      <c r="G10" s="12" t="s">
        <v>152</v>
      </c>
      <c r="H10" s="12" t="s">
        <v>2207</v>
      </c>
      <c r="I10" s="14">
        <v>42882</v>
      </c>
      <c r="J10" s="14" t="s">
        <v>2229</v>
      </c>
      <c r="K10" s="38"/>
      <c r="M10" t="s">
        <v>19</v>
      </c>
      <c r="N10">
        <f>SUMIFS(E:E,G:G,"BRK")</f>
        <v>0</v>
      </c>
    </row>
    <row r="11" spans="1:14" ht="35.25" customHeight="1">
      <c r="A11" s="67">
        <v>8</v>
      </c>
      <c r="B11" s="12" t="s">
        <v>2230</v>
      </c>
      <c r="C11" s="12" t="s">
        <v>2231</v>
      </c>
      <c r="D11" s="13" t="s">
        <v>2232</v>
      </c>
      <c r="E11" s="12">
        <v>3</v>
      </c>
      <c r="F11" s="12">
        <v>1</v>
      </c>
      <c r="G11" s="12" t="s">
        <v>152</v>
      </c>
      <c r="H11" s="12" t="s">
        <v>2207</v>
      </c>
      <c r="I11" s="14">
        <v>42882</v>
      </c>
      <c r="J11" s="14" t="s">
        <v>2233</v>
      </c>
      <c r="K11" s="33" t="s">
        <v>2234</v>
      </c>
      <c r="M11" s="16" t="s">
        <v>20</v>
      </c>
      <c r="N11" s="16">
        <f>SUMIFS(E:E,G:G,"SPC")</f>
        <v>0</v>
      </c>
    </row>
    <row r="12" spans="1:14" ht="35.25" customHeight="1">
      <c r="A12" s="67">
        <v>9</v>
      </c>
      <c r="B12" s="32" t="s">
        <v>2235</v>
      </c>
      <c r="C12" s="7" t="s">
        <v>2236</v>
      </c>
      <c r="D12" s="8" t="s">
        <v>2237</v>
      </c>
      <c r="E12" s="7">
        <v>3</v>
      </c>
      <c r="F12" s="7">
        <v>1</v>
      </c>
      <c r="G12" s="7" t="s">
        <v>152</v>
      </c>
      <c r="H12" s="32" t="s">
        <v>2207</v>
      </c>
      <c r="I12" s="84">
        <v>42882</v>
      </c>
      <c r="J12" s="7" t="s">
        <v>2238</v>
      </c>
      <c r="K12" s="7"/>
      <c r="M12" s="17" t="s">
        <v>21</v>
      </c>
      <c r="N12" s="17">
        <f>SUMIFS(E:E,G:G,"H")</f>
        <v>0</v>
      </c>
    </row>
    <row r="13" spans="1:14" ht="78.75" customHeight="1">
      <c r="A13" s="67">
        <v>10</v>
      </c>
      <c r="B13" s="12" t="s">
        <v>2239</v>
      </c>
      <c r="C13" s="12" t="s">
        <v>2240</v>
      </c>
      <c r="D13" s="13" t="s">
        <v>2241</v>
      </c>
      <c r="E13" s="214">
        <v>20</v>
      </c>
      <c r="F13" s="12">
        <v>7</v>
      </c>
      <c r="G13" s="12" t="s">
        <v>152</v>
      </c>
      <c r="H13" s="12" t="s">
        <v>2207</v>
      </c>
      <c r="I13" s="14">
        <v>42882</v>
      </c>
      <c r="J13" s="22" t="s">
        <v>2242</v>
      </c>
      <c r="K13" s="89" t="s">
        <v>2243</v>
      </c>
      <c r="M13" s="17"/>
      <c r="N13" s="17"/>
    </row>
    <row r="14" spans="1:14" ht="35.25" customHeight="1">
      <c r="A14" s="67">
        <v>11</v>
      </c>
      <c r="B14" s="7" t="s">
        <v>47</v>
      </c>
      <c r="C14" s="7" t="s">
        <v>2244</v>
      </c>
      <c r="D14" s="8" t="s">
        <v>2245</v>
      </c>
      <c r="E14" s="32">
        <v>2</v>
      </c>
      <c r="F14" s="7">
        <v>1</v>
      </c>
      <c r="G14" s="7" t="s">
        <v>152</v>
      </c>
      <c r="H14" s="7" t="s">
        <v>2207</v>
      </c>
      <c r="I14" s="9">
        <v>42882</v>
      </c>
      <c r="J14" s="18" t="s">
        <v>52</v>
      </c>
      <c r="K14" s="229"/>
      <c r="M14" s="19" t="s">
        <v>22</v>
      </c>
      <c r="N14" s="19">
        <f>SUM(M4:N12)</f>
        <v>55</v>
      </c>
    </row>
    <row r="15" spans="1:14" ht="35.25" customHeight="1">
      <c r="A15" s="67">
        <v>12</v>
      </c>
      <c r="B15" s="7" t="s">
        <v>2246</v>
      </c>
      <c r="C15" s="7" t="s">
        <v>2247</v>
      </c>
      <c r="D15" s="8" t="s">
        <v>2248</v>
      </c>
      <c r="E15" s="32">
        <v>2</v>
      </c>
      <c r="F15" s="7">
        <v>1</v>
      </c>
      <c r="G15" s="7" t="s">
        <v>152</v>
      </c>
      <c r="H15" s="7" t="s">
        <v>2207</v>
      </c>
      <c r="I15" s="9">
        <v>42882</v>
      </c>
      <c r="J15" s="18" t="s">
        <v>2249</v>
      </c>
      <c r="K15" s="32" t="s">
        <v>2250</v>
      </c>
    </row>
    <row r="16" spans="1:14" ht="35.25" customHeight="1">
      <c r="A16" s="67">
        <v>13</v>
      </c>
      <c r="B16" s="7" t="s">
        <v>951</v>
      </c>
      <c r="C16" s="7" t="s">
        <v>2251</v>
      </c>
      <c r="D16" s="8" t="s">
        <v>2252</v>
      </c>
      <c r="E16" s="32">
        <v>2</v>
      </c>
      <c r="F16" s="32">
        <v>1</v>
      </c>
      <c r="G16" s="7" t="s">
        <v>152</v>
      </c>
      <c r="H16" s="7" t="s">
        <v>2207</v>
      </c>
      <c r="I16" s="9">
        <v>42882</v>
      </c>
      <c r="J16" s="7" t="s">
        <v>2253</v>
      </c>
      <c r="K16" s="229"/>
      <c r="M16" s="20"/>
    </row>
    <row r="17" spans="1:13" ht="35.25" customHeight="1">
      <c r="A17" s="67">
        <v>14</v>
      </c>
      <c r="B17" s="12" t="s">
        <v>192</v>
      </c>
      <c r="C17" s="12" t="s">
        <v>2254</v>
      </c>
      <c r="D17" s="13" t="s">
        <v>2255</v>
      </c>
      <c r="E17" s="12">
        <v>2</v>
      </c>
      <c r="F17" s="12">
        <v>1</v>
      </c>
      <c r="G17" s="12" t="s">
        <v>152</v>
      </c>
      <c r="H17" s="12" t="s">
        <v>2207</v>
      </c>
      <c r="I17" s="14">
        <v>42882</v>
      </c>
      <c r="J17" s="12" t="s">
        <v>2256</v>
      </c>
      <c r="K17" s="42" t="s">
        <v>2257</v>
      </c>
      <c r="M17" t="s">
        <v>2437</v>
      </c>
    </row>
    <row r="18" spans="1:13" ht="35.25" customHeight="1">
      <c r="A18" s="11"/>
      <c r="B18" s="12"/>
      <c r="C18" s="12"/>
      <c r="D18" s="13"/>
      <c r="E18" s="35">
        <f>SUM(E4:E17)</f>
        <v>55</v>
      </c>
      <c r="F18" s="35">
        <f>SUM(F4:F17)</f>
        <v>21</v>
      </c>
      <c r="G18" s="12"/>
      <c r="H18" s="12"/>
      <c r="I18" s="14"/>
      <c r="J18" s="12"/>
      <c r="K18" s="42"/>
      <c r="M18" t="s">
        <v>2438</v>
      </c>
    </row>
    <row r="19" spans="1:13" ht="35.25" customHeight="1">
      <c r="A19" s="11"/>
      <c r="B19" s="12"/>
      <c r="C19" s="12"/>
      <c r="D19" s="13"/>
      <c r="E19" s="12"/>
      <c r="F19" s="12"/>
      <c r="G19" s="12"/>
      <c r="H19" s="12"/>
      <c r="I19" s="14"/>
      <c r="J19" s="14"/>
      <c r="K19" s="38"/>
      <c r="M19" s="20"/>
    </row>
    <row r="20" spans="1:13" ht="35.25" customHeight="1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20"/>
    </row>
    <row r="21" spans="1:13" ht="35.25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5.25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</sheetData>
  <customSheetViews>
    <customSheetView guid="{23EF6D9B-A14E-2740-8D04-8096A56BF976}" scale="80" topLeftCell="A7">
      <selection activeCell="K26" sqref="K26"/>
    </customSheetView>
    <customSheetView guid="{B1F3A972-B1F1-4161-90C8-DD2B3AF80E16}" scale="80" topLeftCell="A7">
      <selection activeCell="K26" sqref="K26"/>
    </customSheetView>
    <customSheetView guid="{8CC4B7ED-BDBD-4A32-BFC7-B1BFCD76DA5B}" scale="80" topLeftCell="A7">
      <selection activeCell="K26" sqref="K26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2" zoomScale="80" zoomScaleNormal="80" zoomScalePageLayoutView="80" workbookViewId="0">
      <selection activeCell="N21" sqref="N21"/>
    </sheetView>
  </sheetViews>
  <sheetFormatPr baseColWidth="10" defaultColWidth="8.83203125" defaultRowHeight="39.75" customHeight="1" x14ac:dyDescent="0"/>
  <cols>
    <col min="1" max="1" width="14.83203125" customWidth="1"/>
    <col min="2" max="2" width="27.6640625" customWidth="1"/>
    <col min="3" max="3" width="33.33203125" customWidth="1"/>
    <col min="4" max="4" width="35.1640625" customWidth="1"/>
    <col min="5" max="5" width="11.5" customWidth="1"/>
    <col min="6" max="6" width="11.6640625" customWidth="1"/>
    <col min="7" max="8" width="15.1640625" customWidth="1"/>
    <col min="9" max="9" width="16" customWidth="1"/>
    <col min="10" max="10" width="15.1640625" customWidth="1"/>
    <col min="11" max="11" width="62.33203125" customWidth="1"/>
    <col min="13" max="13" width="18.1640625" customWidth="1"/>
  </cols>
  <sheetData>
    <row r="1" spans="1:14" ht="39.75" customHeight="1" thickBot="1">
      <c r="A1" s="602" t="s">
        <v>23</v>
      </c>
      <c r="B1" s="603"/>
      <c r="C1" s="603"/>
      <c r="D1" s="603"/>
      <c r="E1" s="603"/>
      <c r="F1" s="603"/>
      <c r="G1" s="603" t="s">
        <v>39</v>
      </c>
      <c r="H1" s="603"/>
      <c r="I1" s="603"/>
      <c r="J1" s="604"/>
      <c r="K1" s="605"/>
    </row>
    <row r="2" spans="1:14" ht="39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9.75" customHeight="1">
      <c r="A3" s="224">
        <v>55</v>
      </c>
      <c r="B3" s="224" t="s">
        <v>93</v>
      </c>
      <c r="C3" s="224" t="s">
        <v>2203</v>
      </c>
      <c r="D3" s="226"/>
      <c r="E3" s="224"/>
      <c r="F3" s="224"/>
      <c r="G3" s="224"/>
      <c r="H3" s="224"/>
      <c r="I3" s="224"/>
      <c r="J3" s="224"/>
      <c r="K3" s="230" t="s">
        <v>2258</v>
      </c>
      <c r="M3" s="10" t="s">
        <v>12</v>
      </c>
      <c r="N3" s="10">
        <f>N2-N14</f>
        <v>0</v>
      </c>
    </row>
    <row r="4" spans="1:14" ht="39.75" customHeight="1">
      <c r="A4" s="66">
        <v>1</v>
      </c>
      <c r="B4" s="33" t="s">
        <v>47</v>
      </c>
      <c r="C4" s="33" t="s">
        <v>2259</v>
      </c>
      <c r="D4" s="55" t="s">
        <v>2260</v>
      </c>
      <c r="E4" s="33">
        <v>2</v>
      </c>
      <c r="F4" s="33">
        <v>1</v>
      </c>
      <c r="G4" s="33" t="s">
        <v>97</v>
      </c>
      <c r="H4" s="33" t="s">
        <v>2207</v>
      </c>
      <c r="I4" s="56">
        <v>42882</v>
      </c>
      <c r="J4" s="56" t="s">
        <v>52</v>
      </c>
      <c r="K4" s="66" t="s">
        <v>2261</v>
      </c>
      <c r="M4" t="s">
        <v>13</v>
      </c>
      <c r="N4">
        <f>SUMIFS(E:E,G:G,"CTT")</f>
        <v>30</v>
      </c>
    </row>
    <row r="5" spans="1:14" ht="39.75" customHeight="1">
      <c r="A5" s="66">
        <v>2</v>
      </c>
      <c r="B5" s="32" t="s">
        <v>47</v>
      </c>
      <c r="C5" s="33" t="s">
        <v>2262</v>
      </c>
      <c r="D5" s="55" t="s">
        <v>2263</v>
      </c>
      <c r="E5" s="33">
        <v>2</v>
      </c>
      <c r="F5" s="33">
        <v>1</v>
      </c>
      <c r="G5" s="33" t="s">
        <v>97</v>
      </c>
      <c r="H5" s="33" t="s">
        <v>2207</v>
      </c>
      <c r="I5" s="56">
        <v>42882</v>
      </c>
      <c r="J5" s="33" t="s">
        <v>52</v>
      </c>
      <c r="K5" s="231"/>
      <c r="M5" t="s">
        <v>14</v>
      </c>
      <c r="N5">
        <f>SUMIFS(E:E,G:G,"FLU")</f>
        <v>0</v>
      </c>
    </row>
    <row r="6" spans="1:14" ht="39.75" customHeight="1">
      <c r="A6" s="66">
        <v>3</v>
      </c>
      <c r="B6" s="32" t="s">
        <v>47</v>
      </c>
      <c r="C6" s="33" t="s">
        <v>2264</v>
      </c>
      <c r="D6" s="55" t="s">
        <v>2265</v>
      </c>
      <c r="E6" s="33">
        <v>2</v>
      </c>
      <c r="F6" s="33">
        <v>1</v>
      </c>
      <c r="G6" s="66" t="s">
        <v>97</v>
      </c>
      <c r="H6" s="33" t="s">
        <v>2207</v>
      </c>
      <c r="I6" s="56">
        <v>42882</v>
      </c>
      <c r="J6" s="33" t="s">
        <v>52</v>
      </c>
      <c r="K6" s="66"/>
      <c r="M6" t="s">
        <v>15</v>
      </c>
      <c r="N6">
        <f>SUMIFS(E:E,G:G,"JCC")</f>
        <v>0</v>
      </c>
    </row>
    <row r="7" spans="1:14" ht="39.75" customHeight="1">
      <c r="A7" s="66">
        <v>4</v>
      </c>
      <c r="B7" s="32" t="s">
        <v>47</v>
      </c>
      <c r="C7" s="33" t="s">
        <v>2266</v>
      </c>
      <c r="D7" s="55" t="s">
        <v>2267</v>
      </c>
      <c r="E7" s="33">
        <v>2</v>
      </c>
      <c r="F7" s="33">
        <v>1</v>
      </c>
      <c r="G7" s="33" t="s">
        <v>85</v>
      </c>
      <c r="H7" s="33" t="s">
        <v>2207</v>
      </c>
      <c r="I7" s="56">
        <v>42882</v>
      </c>
      <c r="J7" s="33" t="s">
        <v>52</v>
      </c>
      <c r="K7" s="89" t="s">
        <v>2261</v>
      </c>
      <c r="M7" t="s">
        <v>16</v>
      </c>
      <c r="N7">
        <f>SUMIFS(E:E,G:G,"EDI")</f>
        <v>25</v>
      </c>
    </row>
    <row r="8" spans="1:14" ht="39.75" customHeight="1">
      <c r="A8" s="66">
        <v>5</v>
      </c>
      <c r="B8" s="32" t="s">
        <v>1292</v>
      </c>
      <c r="C8" s="33">
        <v>272493</v>
      </c>
      <c r="D8" s="55" t="s">
        <v>2268</v>
      </c>
      <c r="E8" s="33">
        <v>2</v>
      </c>
      <c r="F8" s="33">
        <v>1</v>
      </c>
      <c r="G8" s="33" t="s">
        <v>85</v>
      </c>
      <c r="H8" s="33" t="s">
        <v>2207</v>
      </c>
      <c r="I8" s="56">
        <v>42882</v>
      </c>
      <c r="J8" s="33" t="s">
        <v>2269</v>
      </c>
      <c r="K8" s="83"/>
      <c r="M8" t="s">
        <v>17</v>
      </c>
      <c r="N8">
        <f>SUMIFS(E:E,G:G,"par")</f>
        <v>0</v>
      </c>
    </row>
    <row r="9" spans="1:14" ht="39.75" customHeight="1">
      <c r="A9" s="232" t="s">
        <v>2270</v>
      </c>
      <c r="B9" s="232" t="s">
        <v>1292</v>
      </c>
      <c r="C9" s="232">
        <v>272490</v>
      </c>
      <c r="D9" s="59" t="s">
        <v>2271</v>
      </c>
      <c r="E9" s="32">
        <v>3</v>
      </c>
      <c r="F9" s="32">
        <v>1</v>
      </c>
      <c r="G9" s="32" t="s">
        <v>85</v>
      </c>
      <c r="H9" s="32" t="s">
        <v>2207</v>
      </c>
      <c r="I9" s="84">
        <v>42882</v>
      </c>
      <c r="J9" s="32" t="s">
        <v>2272</v>
      </c>
      <c r="K9" s="83"/>
      <c r="M9" t="s">
        <v>18</v>
      </c>
      <c r="N9">
        <f>SUMIFS(E:E,G:G,"phi")</f>
        <v>0</v>
      </c>
    </row>
    <row r="10" spans="1:14" ht="39.75" customHeight="1">
      <c r="A10" s="232" t="s">
        <v>2273</v>
      </c>
      <c r="B10" s="232" t="s">
        <v>1292</v>
      </c>
      <c r="C10" s="232">
        <v>272488</v>
      </c>
      <c r="D10" s="59" t="s">
        <v>2274</v>
      </c>
      <c r="E10" s="32">
        <v>3</v>
      </c>
      <c r="F10" s="32">
        <v>1</v>
      </c>
      <c r="G10" s="32" t="s">
        <v>85</v>
      </c>
      <c r="H10" s="32" t="s">
        <v>2207</v>
      </c>
      <c r="I10" s="84">
        <v>42882</v>
      </c>
      <c r="J10" s="32" t="s">
        <v>2275</v>
      </c>
      <c r="K10" s="67"/>
      <c r="M10" t="s">
        <v>19</v>
      </c>
      <c r="N10">
        <f>SUMIFS(E:E,G:G,"BRK")</f>
        <v>0</v>
      </c>
    </row>
    <row r="11" spans="1:14" ht="39.75" customHeight="1">
      <c r="A11" s="232" t="s">
        <v>2276</v>
      </c>
      <c r="B11" s="232" t="s">
        <v>1292</v>
      </c>
      <c r="C11" s="232">
        <v>272605</v>
      </c>
      <c r="D11" s="59" t="s">
        <v>2277</v>
      </c>
      <c r="E11" s="32">
        <v>2</v>
      </c>
      <c r="F11" s="32">
        <v>1</v>
      </c>
      <c r="G11" s="32" t="s">
        <v>85</v>
      </c>
      <c r="H11" s="32" t="s">
        <v>2207</v>
      </c>
      <c r="I11" s="84">
        <v>42882</v>
      </c>
      <c r="J11" s="32" t="s">
        <v>2278</v>
      </c>
      <c r="K11" s="90" t="s">
        <v>2279</v>
      </c>
      <c r="M11" s="16" t="s">
        <v>20</v>
      </c>
      <c r="N11" s="16">
        <f>SUMIFS(E:E,G:G,"SPC")</f>
        <v>0</v>
      </c>
    </row>
    <row r="12" spans="1:14" ht="39.75" customHeight="1">
      <c r="A12" s="66">
        <v>9</v>
      </c>
      <c r="B12" s="33" t="s">
        <v>47</v>
      </c>
      <c r="C12" s="33" t="s">
        <v>2280</v>
      </c>
      <c r="D12" s="55" t="s">
        <v>2281</v>
      </c>
      <c r="E12" s="33">
        <v>3</v>
      </c>
      <c r="F12" s="33">
        <v>1</v>
      </c>
      <c r="G12" s="66" t="s">
        <v>85</v>
      </c>
      <c r="H12" s="33" t="s">
        <v>2207</v>
      </c>
      <c r="I12" s="56">
        <v>42882</v>
      </c>
      <c r="J12" s="33" t="s">
        <v>52</v>
      </c>
      <c r="K12" s="66"/>
      <c r="M12" s="17" t="s">
        <v>21</v>
      </c>
      <c r="N12" s="17">
        <f>SUMIFS(E:E,G:G,"H")</f>
        <v>0</v>
      </c>
    </row>
    <row r="13" spans="1:14" ht="39.75" customHeight="1">
      <c r="A13" s="66">
        <v>10</v>
      </c>
      <c r="B13" s="33" t="s">
        <v>47</v>
      </c>
      <c r="C13" s="33" t="s">
        <v>2282</v>
      </c>
      <c r="D13" s="55" t="s">
        <v>2283</v>
      </c>
      <c r="E13" s="33">
        <v>2</v>
      </c>
      <c r="F13" s="33">
        <v>1</v>
      </c>
      <c r="G13" s="33" t="s">
        <v>97</v>
      </c>
      <c r="H13" s="33" t="s">
        <v>2207</v>
      </c>
      <c r="I13" s="56">
        <v>42882</v>
      </c>
      <c r="J13" s="33" t="s">
        <v>52</v>
      </c>
      <c r="K13" s="66"/>
      <c r="M13" s="17"/>
      <c r="N13" s="17"/>
    </row>
    <row r="14" spans="1:14" ht="39.75" customHeight="1">
      <c r="A14" s="66">
        <v>11</v>
      </c>
      <c r="B14" s="33" t="s">
        <v>2284</v>
      </c>
      <c r="C14" s="33">
        <v>102333</v>
      </c>
      <c r="D14" s="55" t="s">
        <v>2285</v>
      </c>
      <c r="E14" s="33">
        <v>3</v>
      </c>
      <c r="F14" s="33">
        <v>1</v>
      </c>
      <c r="G14" s="66" t="s">
        <v>97</v>
      </c>
      <c r="H14" s="33" t="s">
        <v>2207</v>
      </c>
      <c r="I14" s="56">
        <v>42882</v>
      </c>
      <c r="J14" s="33" t="s">
        <v>2286</v>
      </c>
      <c r="K14" s="66" t="s">
        <v>2287</v>
      </c>
      <c r="M14" s="19" t="s">
        <v>22</v>
      </c>
      <c r="N14" s="19">
        <f>SUM(M4:N12)</f>
        <v>55</v>
      </c>
    </row>
    <row r="15" spans="1:14" ht="39.75" customHeight="1">
      <c r="A15" s="66">
        <v>12</v>
      </c>
      <c r="B15" s="33" t="s">
        <v>47</v>
      </c>
      <c r="C15" s="33" t="s">
        <v>2288</v>
      </c>
      <c r="D15" s="55" t="s">
        <v>2289</v>
      </c>
      <c r="E15" s="33">
        <v>3</v>
      </c>
      <c r="F15" s="33">
        <v>1</v>
      </c>
      <c r="G15" s="33" t="s">
        <v>97</v>
      </c>
      <c r="H15" s="33" t="s">
        <v>2207</v>
      </c>
      <c r="I15" s="56">
        <v>42882</v>
      </c>
      <c r="J15" s="33" t="s">
        <v>52</v>
      </c>
      <c r="K15" s="233" t="s">
        <v>2290</v>
      </c>
    </row>
    <row r="16" spans="1:14" ht="39.75" customHeight="1">
      <c r="A16" s="66">
        <v>13</v>
      </c>
      <c r="B16" s="33" t="s">
        <v>637</v>
      </c>
      <c r="C16" s="89" t="s">
        <v>2291</v>
      </c>
      <c r="D16" s="55" t="s">
        <v>2292</v>
      </c>
      <c r="E16" s="33">
        <v>3</v>
      </c>
      <c r="F16" s="33">
        <v>1</v>
      </c>
      <c r="G16" s="66" t="s">
        <v>97</v>
      </c>
      <c r="H16" s="33" t="s">
        <v>2207</v>
      </c>
      <c r="I16" s="56">
        <v>42882</v>
      </c>
      <c r="J16" s="33" t="s">
        <v>2293</v>
      </c>
      <c r="K16" s="66"/>
      <c r="M16" t="s">
        <v>2437</v>
      </c>
    </row>
    <row r="17" spans="1:13" ht="39.75" customHeight="1">
      <c r="A17" s="66">
        <v>14</v>
      </c>
      <c r="B17" s="36" t="s">
        <v>177</v>
      </c>
      <c r="C17" s="36" t="s">
        <v>2294</v>
      </c>
      <c r="D17" s="113" t="s">
        <v>2295</v>
      </c>
      <c r="E17" s="36">
        <v>2</v>
      </c>
      <c r="F17" s="36">
        <v>1</v>
      </c>
      <c r="G17" s="36" t="s">
        <v>97</v>
      </c>
      <c r="H17" s="36" t="s">
        <v>2207</v>
      </c>
      <c r="I17" s="114">
        <v>42882</v>
      </c>
      <c r="J17" s="36" t="s">
        <v>2296</v>
      </c>
      <c r="K17" s="234" t="s">
        <v>2297</v>
      </c>
      <c r="M17" t="s">
        <v>2438</v>
      </c>
    </row>
    <row r="18" spans="1:13" ht="39.75" customHeight="1">
      <c r="A18" s="66">
        <v>15</v>
      </c>
      <c r="B18" s="70" t="s">
        <v>55</v>
      </c>
      <c r="C18" s="70" t="s">
        <v>2298</v>
      </c>
      <c r="D18" s="116" t="s">
        <v>2299</v>
      </c>
      <c r="E18" s="70">
        <v>2</v>
      </c>
      <c r="F18" s="70">
        <v>1</v>
      </c>
      <c r="G18" s="70" t="s">
        <v>85</v>
      </c>
      <c r="H18" s="70" t="s">
        <v>2207</v>
      </c>
      <c r="I18" s="117">
        <v>42882</v>
      </c>
      <c r="J18" s="70" t="s">
        <v>2300</v>
      </c>
      <c r="K18" s="235"/>
      <c r="M18" s="20"/>
    </row>
    <row r="19" spans="1:13" ht="39.75" customHeight="1">
      <c r="A19" s="66">
        <v>16</v>
      </c>
      <c r="B19" s="70" t="s">
        <v>47</v>
      </c>
      <c r="C19" s="70" t="s">
        <v>2301</v>
      </c>
      <c r="D19" s="116" t="s">
        <v>2302</v>
      </c>
      <c r="E19" s="70">
        <v>2</v>
      </c>
      <c r="F19" s="70">
        <v>1</v>
      </c>
      <c r="G19" s="70" t="s">
        <v>85</v>
      </c>
      <c r="H19" s="70" t="s">
        <v>2207</v>
      </c>
      <c r="I19" s="117">
        <v>42882</v>
      </c>
      <c r="J19" s="70" t="s">
        <v>52</v>
      </c>
      <c r="K19" s="214"/>
      <c r="M19" s="20"/>
    </row>
    <row r="20" spans="1:13" ht="39.75" customHeight="1">
      <c r="A20" s="66">
        <v>17</v>
      </c>
      <c r="B20" s="70" t="s">
        <v>55</v>
      </c>
      <c r="C20" s="70" t="s">
        <v>2303</v>
      </c>
      <c r="D20" s="116" t="s">
        <v>2304</v>
      </c>
      <c r="E20" s="70">
        <v>2</v>
      </c>
      <c r="F20" s="70">
        <v>1</v>
      </c>
      <c r="G20" s="70" t="s">
        <v>97</v>
      </c>
      <c r="H20" s="70" t="s">
        <v>2207</v>
      </c>
      <c r="I20" s="117">
        <v>42882</v>
      </c>
      <c r="J20" s="70" t="s">
        <v>2305</v>
      </c>
      <c r="K20" s="235"/>
      <c r="M20" s="20"/>
    </row>
    <row r="21" spans="1:13" ht="39.75" customHeight="1">
      <c r="A21" s="66">
        <v>18</v>
      </c>
      <c r="B21" s="36" t="s">
        <v>471</v>
      </c>
      <c r="C21" s="36" t="s">
        <v>2306</v>
      </c>
      <c r="D21" s="113" t="s">
        <v>2307</v>
      </c>
      <c r="E21" s="36">
        <v>4</v>
      </c>
      <c r="F21" s="36">
        <v>1</v>
      </c>
      <c r="G21" s="36" t="s">
        <v>97</v>
      </c>
      <c r="H21" s="36" t="s">
        <v>2207</v>
      </c>
      <c r="I21" s="114">
        <v>42882</v>
      </c>
      <c r="J21" s="36" t="s">
        <v>2308</v>
      </c>
      <c r="K21" s="163" t="s">
        <v>2309</v>
      </c>
      <c r="M21" s="20"/>
    </row>
    <row r="22" spans="1:13" ht="39.75" customHeight="1">
      <c r="A22" s="66">
        <v>19</v>
      </c>
      <c r="B22" s="36" t="s">
        <v>655</v>
      </c>
      <c r="C22" s="36" t="s">
        <v>2310</v>
      </c>
      <c r="D22" s="113" t="s">
        <v>2311</v>
      </c>
      <c r="E22" s="36">
        <v>2</v>
      </c>
      <c r="F22" s="36">
        <v>1</v>
      </c>
      <c r="G22" s="36" t="s">
        <v>97</v>
      </c>
      <c r="H22" s="36" t="s">
        <v>2207</v>
      </c>
      <c r="I22" s="114">
        <v>42882</v>
      </c>
      <c r="J22" s="36" t="s">
        <v>2312</v>
      </c>
      <c r="K22" s="234" t="s">
        <v>1841</v>
      </c>
      <c r="M22" s="20"/>
    </row>
    <row r="23" spans="1:13" ht="39.75" customHeight="1">
      <c r="A23" s="66">
        <v>20</v>
      </c>
      <c r="B23" s="36" t="s">
        <v>262</v>
      </c>
      <c r="C23" s="163" t="s">
        <v>2313</v>
      </c>
      <c r="D23" s="113" t="s">
        <v>2314</v>
      </c>
      <c r="E23" s="36">
        <v>2</v>
      </c>
      <c r="F23" s="36">
        <v>1</v>
      </c>
      <c r="G23" s="36" t="s">
        <v>85</v>
      </c>
      <c r="H23" s="36" t="s">
        <v>2207</v>
      </c>
      <c r="I23" s="114">
        <v>42882</v>
      </c>
      <c r="J23" s="36" t="s">
        <v>2315</v>
      </c>
      <c r="K23" s="36"/>
      <c r="M23" s="20"/>
    </row>
    <row r="24" spans="1:13" ht="39.75" customHeight="1">
      <c r="A24" s="66">
        <v>21</v>
      </c>
      <c r="B24" s="36" t="s">
        <v>47</v>
      </c>
      <c r="C24" s="36" t="s">
        <v>2316</v>
      </c>
      <c r="D24" s="113" t="s">
        <v>2317</v>
      </c>
      <c r="E24" s="36">
        <v>3</v>
      </c>
      <c r="F24" s="36">
        <v>1</v>
      </c>
      <c r="G24" s="36" t="s">
        <v>97</v>
      </c>
      <c r="H24" s="36" t="s">
        <v>2207</v>
      </c>
      <c r="I24" s="114">
        <v>42882</v>
      </c>
      <c r="J24" s="36" t="s">
        <v>52</v>
      </c>
      <c r="K24" s="115"/>
      <c r="M24" s="20"/>
    </row>
    <row r="25" spans="1:13" ht="39.75" customHeight="1">
      <c r="A25" s="66">
        <v>22</v>
      </c>
      <c r="B25" s="32" t="s">
        <v>2169</v>
      </c>
      <c r="C25" s="32" t="s">
        <v>2318</v>
      </c>
      <c r="D25" s="59" t="s">
        <v>2319</v>
      </c>
      <c r="E25" s="32">
        <v>3</v>
      </c>
      <c r="F25" s="32">
        <v>1</v>
      </c>
      <c r="G25" s="32" t="s">
        <v>85</v>
      </c>
      <c r="H25" s="32" t="s">
        <v>2207</v>
      </c>
      <c r="I25" s="84">
        <v>42882</v>
      </c>
      <c r="J25" s="110" t="s">
        <v>2320</v>
      </c>
      <c r="K25" s="32" t="s">
        <v>2250</v>
      </c>
      <c r="M25" s="20"/>
    </row>
    <row r="26" spans="1:13" ht="39.75" customHeight="1">
      <c r="A26" s="66">
        <v>23</v>
      </c>
      <c r="B26" s="7" t="s">
        <v>2321</v>
      </c>
      <c r="C26" s="131" t="s">
        <v>2322</v>
      </c>
      <c r="D26" s="8" t="s">
        <v>2323</v>
      </c>
      <c r="E26" s="36">
        <v>1</v>
      </c>
      <c r="F26" s="36">
        <v>1</v>
      </c>
      <c r="G26" s="7" t="s">
        <v>85</v>
      </c>
      <c r="H26" s="7" t="s">
        <v>2207</v>
      </c>
      <c r="I26" s="9">
        <v>42882</v>
      </c>
      <c r="J26" s="7" t="s">
        <v>2324</v>
      </c>
      <c r="K26" s="7"/>
    </row>
    <row r="27" spans="1:13" ht="39.75" customHeight="1">
      <c r="A27" s="11"/>
      <c r="B27" s="32"/>
      <c r="C27" s="7"/>
      <c r="D27" s="8"/>
      <c r="E27" s="43">
        <f>SUM(E4:E26)</f>
        <v>55</v>
      </c>
      <c r="F27" s="43">
        <f>SUM(F4:F26)</f>
        <v>23</v>
      </c>
      <c r="G27" s="7"/>
      <c r="H27" s="32"/>
      <c r="I27" s="84"/>
      <c r="J27" s="7"/>
      <c r="K27" s="7"/>
    </row>
    <row r="28" spans="1:13" ht="39.7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9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9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12">
      <selection activeCell="N21" sqref="N21"/>
    </customSheetView>
    <customSheetView guid="{B1F3A972-B1F1-4161-90C8-DD2B3AF80E16}" scale="80" topLeftCell="A12">
      <selection activeCell="N21" sqref="N21"/>
    </customSheetView>
    <customSheetView guid="{8CC4B7ED-BDBD-4A32-BFC7-B1BFCD76DA5B}" scale="80" topLeftCell="A12">
      <selection activeCell="N21" sqref="N21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7" zoomScale="90" zoomScaleNormal="90" zoomScalePageLayoutView="90" workbookViewId="0">
      <selection activeCell="M19" sqref="M19"/>
    </sheetView>
  </sheetViews>
  <sheetFormatPr baseColWidth="10" defaultColWidth="8.83203125" defaultRowHeight="38.25" customHeight="1" x14ac:dyDescent="0"/>
  <cols>
    <col min="1" max="1" width="9" customWidth="1"/>
    <col min="2" max="2" width="28.6640625" customWidth="1"/>
    <col min="3" max="3" width="34.33203125" customWidth="1"/>
    <col min="4" max="4" width="39.832031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58.5" customWidth="1"/>
    <col min="13" max="13" width="18.1640625" customWidth="1"/>
  </cols>
  <sheetData>
    <row r="1" spans="1:14" ht="38.25" customHeight="1" thickBot="1">
      <c r="A1" s="602" t="s">
        <v>23</v>
      </c>
      <c r="B1" s="603"/>
      <c r="C1" s="603"/>
      <c r="D1" s="603"/>
      <c r="E1" s="603"/>
      <c r="F1" s="603"/>
      <c r="G1" s="603" t="s">
        <v>39</v>
      </c>
      <c r="H1" s="603"/>
      <c r="I1" s="603"/>
      <c r="J1" s="604"/>
      <c r="K1" s="605"/>
    </row>
    <row r="2" spans="1:14" ht="38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8.25" customHeight="1">
      <c r="A3" s="224">
        <v>55</v>
      </c>
      <c r="B3" s="224" t="s">
        <v>148</v>
      </c>
      <c r="C3" s="224" t="s">
        <v>2203</v>
      </c>
      <c r="D3" s="226"/>
      <c r="E3" s="224"/>
      <c r="F3" s="224"/>
      <c r="G3" s="224"/>
      <c r="H3" s="224"/>
      <c r="I3" s="224"/>
      <c r="J3" s="224"/>
      <c r="K3" s="230" t="s">
        <v>149</v>
      </c>
      <c r="M3" s="10" t="s">
        <v>12</v>
      </c>
      <c r="N3" s="10">
        <f>N2-N14</f>
        <v>1</v>
      </c>
    </row>
    <row r="4" spans="1:14" ht="38.25" customHeight="1">
      <c r="A4" s="11">
        <v>1</v>
      </c>
      <c r="B4" s="12" t="s">
        <v>47</v>
      </c>
      <c r="C4" s="12" t="s">
        <v>2325</v>
      </c>
      <c r="D4" s="13" t="s">
        <v>2326</v>
      </c>
      <c r="E4" s="12">
        <v>3</v>
      </c>
      <c r="F4" s="12">
        <v>1</v>
      </c>
      <c r="G4" s="12" t="s">
        <v>152</v>
      </c>
      <c r="H4" s="12" t="s">
        <v>2207</v>
      </c>
      <c r="I4" s="14">
        <v>42882</v>
      </c>
      <c r="J4" s="14" t="s">
        <v>52</v>
      </c>
      <c r="K4" s="38"/>
      <c r="M4" t="s">
        <v>13</v>
      </c>
      <c r="N4">
        <f>SUMIFS(E:E,G:G,"CTT")</f>
        <v>16</v>
      </c>
    </row>
    <row r="5" spans="1:14" ht="38.25" customHeight="1">
      <c r="A5" s="11">
        <v>2</v>
      </c>
      <c r="B5" s="33" t="s">
        <v>47</v>
      </c>
      <c r="C5" s="33" t="s">
        <v>2327</v>
      </c>
      <c r="D5" s="55" t="s">
        <v>2328</v>
      </c>
      <c r="E5" s="33">
        <v>2</v>
      </c>
      <c r="F5" s="33">
        <v>1</v>
      </c>
      <c r="G5" s="66" t="s">
        <v>152</v>
      </c>
      <c r="H5" s="33" t="s">
        <v>2207</v>
      </c>
      <c r="I5" s="56">
        <v>42882</v>
      </c>
      <c r="J5" s="33" t="s">
        <v>52</v>
      </c>
      <c r="K5" s="66"/>
      <c r="M5" t="s">
        <v>14</v>
      </c>
      <c r="N5">
        <f>SUMIFS(E:E,G:G,"FLU")</f>
        <v>34</v>
      </c>
    </row>
    <row r="6" spans="1:14" ht="38.25" customHeight="1">
      <c r="A6" s="11">
        <v>3</v>
      </c>
      <c r="B6" s="33" t="s">
        <v>2329</v>
      </c>
      <c r="C6" s="33" t="s">
        <v>2330</v>
      </c>
      <c r="D6" s="55" t="s">
        <v>2331</v>
      </c>
      <c r="E6" s="33">
        <v>5</v>
      </c>
      <c r="F6" s="33">
        <v>2</v>
      </c>
      <c r="G6" s="33" t="s">
        <v>152</v>
      </c>
      <c r="H6" s="33" t="s">
        <v>2207</v>
      </c>
      <c r="I6" s="56">
        <v>42882</v>
      </c>
      <c r="J6" s="33" t="s">
        <v>2332</v>
      </c>
      <c r="K6" s="33" t="s">
        <v>2333</v>
      </c>
      <c r="M6" t="s">
        <v>15</v>
      </c>
      <c r="N6">
        <f>SUMIFS(E:E,G:G,"JCC")</f>
        <v>0</v>
      </c>
    </row>
    <row r="7" spans="1:14" ht="38.25" customHeight="1">
      <c r="A7" s="236" t="s">
        <v>660</v>
      </c>
      <c r="B7" s="236" t="s">
        <v>2334</v>
      </c>
      <c r="C7" s="33" t="s">
        <v>2335</v>
      </c>
      <c r="D7" s="55" t="s">
        <v>2336</v>
      </c>
      <c r="E7" s="33">
        <v>1</v>
      </c>
      <c r="F7" s="33">
        <v>1</v>
      </c>
      <c r="G7" s="33" t="s">
        <v>152</v>
      </c>
      <c r="H7" s="33" t="s">
        <v>2207</v>
      </c>
      <c r="I7" s="56">
        <v>42882</v>
      </c>
      <c r="J7" s="33" t="s">
        <v>2337</v>
      </c>
      <c r="K7" s="237" t="s">
        <v>2338</v>
      </c>
      <c r="M7" t="s">
        <v>16</v>
      </c>
      <c r="N7">
        <f>SUMIFS(E:E,G:G,"EDI")</f>
        <v>0</v>
      </c>
    </row>
    <row r="8" spans="1:14" ht="38.25" customHeight="1">
      <c r="A8" s="238" t="s">
        <v>666</v>
      </c>
      <c r="B8" s="238" t="s">
        <v>2339</v>
      </c>
      <c r="C8" s="12" t="s">
        <v>2340</v>
      </c>
      <c r="D8" s="13" t="s">
        <v>2341</v>
      </c>
      <c r="E8" s="12">
        <v>1</v>
      </c>
      <c r="F8" s="12">
        <v>0</v>
      </c>
      <c r="G8" s="12" t="s">
        <v>97</v>
      </c>
      <c r="H8" s="12" t="s">
        <v>2207</v>
      </c>
      <c r="I8" s="14">
        <v>42882</v>
      </c>
      <c r="J8" s="12" t="s">
        <v>2342</v>
      </c>
      <c r="K8" s="237" t="s">
        <v>2343</v>
      </c>
      <c r="M8" t="s">
        <v>17</v>
      </c>
      <c r="N8">
        <f>SUMIFS(E:E,G:G,"par")</f>
        <v>0</v>
      </c>
    </row>
    <row r="9" spans="1:14" ht="38.25" customHeight="1">
      <c r="A9" s="6">
        <v>5</v>
      </c>
      <c r="B9" s="12" t="s">
        <v>1739</v>
      </c>
      <c r="C9" s="12" t="s">
        <v>2344</v>
      </c>
      <c r="D9" s="37" t="s">
        <v>2345</v>
      </c>
      <c r="E9" s="12">
        <v>4</v>
      </c>
      <c r="F9" s="12">
        <v>2</v>
      </c>
      <c r="G9" s="12" t="s">
        <v>152</v>
      </c>
      <c r="H9" s="12" t="s">
        <v>2207</v>
      </c>
      <c r="I9" s="14">
        <v>42882</v>
      </c>
      <c r="J9" s="14" t="s">
        <v>2346</v>
      </c>
      <c r="K9" s="35" t="s">
        <v>2347</v>
      </c>
      <c r="M9" t="s">
        <v>18</v>
      </c>
      <c r="N9">
        <f>SUMIFS(E:E,G:G,"phi")</f>
        <v>0</v>
      </c>
    </row>
    <row r="10" spans="1:14" ht="38.25" customHeight="1">
      <c r="A10" s="33">
        <v>6</v>
      </c>
      <c r="B10" s="12" t="s">
        <v>1629</v>
      </c>
      <c r="C10" s="12" t="s">
        <v>2348</v>
      </c>
      <c r="D10" s="13" t="s">
        <v>2349</v>
      </c>
      <c r="E10" s="12">
        <v>2</v>
      </c>
      <c r="F10" s="12">
        <v>1</v>
      </c>
      <c r="G10" s="12" t="s">
        <v>152</v>
      </c>
      <c r="H10" s="12" t="s">
        <v>2207</v>
      </c>
      <c r="I10" s="14">
        <v>42882</v>
      </c>
      <c r="J10" s="12" t="s">
        <v>2350</v>
      </c>
      <c r="K10" s="38" t="s">
        <v>659</v>
      </c>
      <c r="M10" t="s">
        <v>19</v>
      </c>
      <c r="N10">
        <f>SUMIFS(E:E,G:G,"BRK")</f>
        <v>4</v>
      </c>
    </row>
    <row r="11" spans="1:14" ht="38.25" customHeight="1">
      <c r="A11" s="239" t="s">
        <v>2351</v>
      </c>
      <c r="B11" s="239" t="s">
        <v>2352</v>
      </c>
      <c r="C11" s="33" t="s">
        <v>2353</v>
      </c>
      <c r="D11" s="216" t="s">
        <v>2354</v>
      </c>
      <c r="E11" s="33">
        <v>2</v>
      </c>
      <c r="F11" s="33">
        <v>1</v>
      </c>
      <c r="G11" s="33" t="s">
        <v>114</v>
      </c>
      <c r="H11" s="33" t="s">
        <v>2207</v>
      </c>
      <c r="I11" s="56">
        <v>42882</v>
      </c>
      <c r="J11" s="33" t="s">
        <v>2355</v>
      </c>
      <c r="K11" s="240" t="s">
        <v>116</v>
      </c>
      <c r="M11" s="16" t="s">
        <v>20</v>
      </c>
      <c r="N11" s="16">
        <f>SUMIFS(E:E,G:G,"SPC")</f>
        <v>0</v>
      </c>
    </row>
    <row r="12" spans="1:14" ht="38.25" customHeight="1">
      <c r="A12" s="239" t="s">
        <v>2356</v>
      </c>
      <c r="B12" s="239" t="s">
        <v>2352</v>
      </c>
      <c r="C12" s="33" t="s">
        <v>2353</v>
      </c>
      <c r="D12" s="216" t="s">
        <v>2354</v>
      </c>
      <c r="E12" s="33">
        <v>2</v>
      </c>
      <c r="F12" s="33">
        <v>0</v>
      </c>
      <c r="G12" s="33" t="s">
        <v>152</v>
      </c>
      <c r="H12" s="33"/>
      <c r="I12" s="56"/>
      <c r="J12" s="33"/>
      <c r="K12" s="89"/>
      <c r="M12" s="17" t="s">
        <v>21</v>
      </c>
      <c r="N12" s="17">
        <f>SUMIFS(E:E,G:G,"H")</f>
        <v>0</v>
      </c>
    </row>
    <row r="13" spans="1:14" ht="38.25" customHeight="1">
      <c r="A13" s="32">
        <v>8</v>
      </c>
      <c r="B13" s="7" t="s">
        <v>2357</v>
      </c>
      <c r="C13" s="7" t="s">
        <v>2358</v>
      </c>
      <c r="D13" s="8" t="s">
        <v>2359</v>
      </c>
      <c r="E13" s="7">
        <v>5</v>
      </c>
      <c r="F13" s="7">
        <v>2</v>
      </c>
      <c r="G13" s="7" t="s">
        <v>152</v>
      </c>
      <c r="H13" s="7" t="s">
        <v>2207</v>
      </c>
      <c r="I13" s="9">
        <v>42882</v>
      </c>
      <c r="J13" s="7" t="s">
        <v>2360</v>
      </c>
      <c r="K13" s="39" t="s">
        <v>2361</v>
      </c>
      <c r="M13" s="17"/>
      <c r="N13" s="17"/>
    </row>
    <row r="14" spans="1:14" ht="38.25" customHeight="1">
      <c r="A14" s="32" t="s">
        <v>2362</v>
      </c>
      <c r="B14" s="241" t="s">
        <v>2363</v>
      </c>
      <c r="C14" s="33" t="s">
        <v>2364</v>
      </c>
      <c r="D14" s="55" t="s">
        <v>2365</v>
      </c>
      <c r="E14" s="33">
        <v>1</v>
      </c>
      <c r="F14" s="33">
        <v>1</v>
      </c>
      <c r="G14" s="33" t="s">
        <v>97</v>
      </c>
      <c r="H14" s="33" t="s">
        <v>2207</v>
      </c>
      <c r="I14" s="56">
        <v>42882</v>
      </c>
      <c r="J14" s="12" t="s">
        <v>2366</v>
      </c>
      <c r="K14" s="240" t="s">
        <v>2367</v>
      </c>
      <c r="M14" s="19" t="s">
        <v>22</v>
      </c>
      <c r="N14" s="19">
        <f>SUM(M4:N12)</f>
        <v>54</v>
      </c>
    </row>
    <row r="15" spans="1:14" ht="38.25" customHeight="1">
      <c r="A15" s="32" t="s">
        <v>2368</v>
      </c>
      <c r="B15" s="241" t="s">
        <v>2369</v>
      </c>
      <c r="C15" s="33" t="s">
        <v>2364</v>
      </c>
      <c r="D15" s="55" t="s">
        <v>2365</v>
      </c>
      <c r="E15" s="33">
        <v>1</v>
      </c>
      <c r="F15" s="33">
        <v>0</v>
      </c>
      <c r="G15" s="33" t="s">
        <v>152</v>
      </c>
      <c r="H15" s="33" t="s">
        <v>2207</v>
      </c>
      <c r="I15" s="56">
        <v>42882</v>
      </c>
      <c r="J15" s="33"/>
      <c r="K15" s="89"/>
    </row>
    <row r="16" spans="1:14" ht="38.25" customHeight="1">
      <c r="A16" s="11">
        <v>10</v>
      </c>
      <c r="B16" s="32" t="s">
        <v>55</v>
      </c>
      <c r="C16" s="32" t="s">
        <v>2370</v>
      </c>
      <c r="D16" s="59" t="s">
        <v>2371</v>
      </c>
      <c r="E16" s="32">
        <v>2</v>
      </c>
      <c r="F16" s="32">
        <v>1</v>
      </c>
      <c r="G16" s="32" t="s">
        <v>97</v>
      </c>
      <c r="H16" s="33" t="s">
        <v>2207</v>
      </c>
      <c r="I16" s="56">
        <v>42882</v>
      </c>
      <c r="J16" s="32" t="s">
        <v>2372</v>
      </c>
      <c r="K16" s="83"/>
      <c r="M16" t="s">
        <v>2437</v>
      </c>
    </row>
    <row r="17" spans="1:13" ht="38.25" customHeight="1">
      <c r="A17" s="11">
        <v>11</v>
      </c>
      <c r="B17" s="32" t="s">
        <v>47</v>
      </c>
      <c r="C17" s="32" t="s">
        <v>2373</v>
      </c>
      <c r="D17" s="59" t="s">
        <v>2374</v>
      </c>
      <c r="E17" s="32">
        <v>2</v>
      </c>
      <c r="F17" s="32">
        <v>1</v>
      </c>
      <c r="G17" s="32" t="s">
        <v>114</v>
      </c>
      <c r="H17" s="32" t="s">
        <v>2207</v>
      </c>
      <c r="I17" s="84">
        <v>42882</v>
      </c>
      <c r="J17" s="32" t="s">
        <v>52</v>
      </c>
      <c r="K17" s="83" t="s">
        <v>2375</v>
      </c>
      <c r="M17" t="s">
        <v>2438</v>
      </c>
    </row>
    <row r="18" spans="1:13" ht="38.25" customHeight="1">
      <c r="A18" s="11" t="s">
        <v>2376</v>
      </c>
      <c r="B18" s="242" t="s">
        <v>2377</v>
      </c>
      <c r="C18" s="32">
        <v>103503</v>
      </c>
      <c r="D18" s="59" t="s">
        <v>2378</v>
      </c>
      <c r="E18" s="32">
        <v>2</v>
      </c>
      <c r="F18" s="32">
        <v>1</v>
      </c>
      <c r="G18" s="32" t="s">
        <v>152</v>
      </c>
      <c r="H18" s="32" t="s">
        <v>2207</v>
      </c>
      <c r="I18" s="84">
        <v>42882</v>
      </c>
      <c r="J18" s="32" t="s">
        <v>2379</v>
      </c>
      <c r="K18" s="104" t="s">
        <v>2380</v>
      </c>
      <c r="M18" s="20"/>
    </row>
    <row r="19" spans="1:13" ht="38.25" customHeight="1">
      <c r="A19" s="32" t="s">
        <v>2381</v>
      </c>
      <c r="B19" s="242" t="s">
        <v>2382</v>
      </c>
      <c r="C19" s="32">
        <v>103503</v>
      </c>
      <c r="D19" s="59" t="s">
        <v>2383</v>
      </c>
      <c r="E19" s="32">
        <v>1</v>
      </c>
      <c r="F19" s="32">
        <v>0</v>
      </c>
      <c r="G19" s="32" t="s">
        <v>97</v>
      </c>
      <c r="H19" s="32" t="s">
        <v>2207</v>
      </c>
      <c r="I19" s="84">
        <v>42882</v>
      </c>
      <c r="J19" s="32"/>
      <c r="K19" s="104" t="s">
        <v>2384</v>
      </c>
      <c r="M19" s="20"/>
    </row>
    <row r="20" spans="1:13" ht="38.25" customHeight="1">
      <c r="A20" s="32">
        <v>13</v>
      </c>
      <c r="B20" s="68" t="s">
        <v>47</v>
      </c>
      <c r="C20" s="68" t="s">
        <v>2385</v>
      </c>
      <c r="D20" s="243" t="s">
        <v>2386</v>
      </c>
      <c r="E20" s="12">
        <v>4</v>
      </c>
      <c r="F20" s="12">
        <v>2</v>
      </c>
      <c r="G20" s="12" t="s">
        <v>152</v>
      </c>
      <c r="H20" s="12" t="s">
        <v>2207</v>
      </c>
      <c r="I20" s="14">
        <v>42882</v>
      </c>
      <c r="J20" s="12" t="s">
        <v>52</v>
      </c>
      <c r="K20" s="12"/>
      <c r="M20" s="20"/>
    </row>
    <row r="21" spans="1:13" ht="38.25" customHeight="1">
      <c r="A21" s="32">
        <v>14</v>
      </c>
      <c r="B21" s="32" t="s">
        <v>335</v>
      </c>
      <c r="C21" s="32" t="s">
        <v>2387</v>
      </c>
      <c r="D21" s="59" t="s">
        <v>2388</v>
      </c>
      <c r="E21" s="32">
        <v>3</v>
      </c>
      <c r="F21" s="32">
        <v>1</v>
      </c>
      <c r="G21" s="32" t="s">
        <v>152</v>
      </c>
      <c r="H21" s="32" t="s">
        <v>2207</v>
      </c>
      <c r="I21" s="84">
        <v>42882</v>
      </c>
      <c r="J21" s="110" t="s">
        <v>2389</v>
      </c>
      <c r="K21" s="234" t="s">
        <v>2390</v>
      </c>
      <c r="M21" s="20"/>
    </row>
    <row r="22" spans="1:13" ht="38.25" customHeight="1">
      <c r="A22" s="7">
        <v>15</v>
      </c>
      <c r="B22" s="70" t="s">
        <v>655</v>
      </c>
      <c r="C22" s="70" t="s">
        <v>2391</v>
      </c>
      <c r="D22" s="116" t="s">
        <v>2392</v>
      </c>
      <c r="E22" s="70">
        <v>1</v>
      </c>
      <c r="F22" s="70">
        <v>1</v>
      </c>
      <c r="G22" s="70" t="s">
        <v>97</v>
      </c>
      <c r="H22" s="70" t="s">
        <v>2207</v>
      </c>
      <c r="I22" s="117">
        <v>42882</v>
      </c>
      <c r="J22" s="117" t="s">
        <v>2393</v>
      </c>
      <c r="K22" s="235"/>
      <c r="M22" s="20"/>
    </row>
    <row r="23" spans="1:13" ht="38.25" customHeight="1">
      <c r="A23" s="7">
        <v>16</v>
      </c>
      <c r="B23" s="32" t="s">
        <v>47</v>
      </c>
      <c r="C23" s="32" t="s">
        <v>2394</v>
      </c>
      <c r="D23" s="59" t="s">
        <v>2395</v>
      </c>
      <c r="E23" s="32">
        <v>4</v>
      </c>
      <c r="F23" s="32">
        <v>1</v>
      </c>
      <c r="G23" s="32" t="s">
        <v>97</v>
      </c>
      <c r="H23" s="32" t="s">
        <v>2207</v>
      </c>
      <c r="I23" s="84">
        <v>42882</v>
      </c>
      <c r="J23" s="110" t="s">
        <v>52</v>
      </c>
      <c r="K23" s="229"/>
      <c r="M23" s="20"/>
    </row>
    <row r="24" spans="1:13" ht="38.25" customHeight="1">
      <c r="A24" s="7">
        <v>17</v>
      </c>
      <c r="B24" s="7" t="s">
        <v>1246</v>
      </c>
      <c r="C24" s="7" t="s">
        <v>2396</v>
      </c>
      <c r="D24" s="8" t="s">
        <v>2397</v>
      </c>
      <c r="E24" s="7">
        <v>6</v>
      </c>
      <c r="F24" s="7">
        <v>2</v>
      </c>
      <c r="G24" s="7" t="s">
        <v>97</v>
      </c>
      <c r="H24" s="7" t="s">
        <v>2207</v>
      </c>
      <c r="I24" s="9">
        <v>42882</v>
      </c>
      <c r="J24" s="7" t="s">
        <v>2398</v>
      </c>
      <c r="K24" s="7" t="s">
        <v>2384</v>
      </c>
      <c r="M24" s="20"/>
    </row>
    <row r="25" spans="1:13" ht="38.25" customHeight="1">
      <c r="A25" s="12"/>
      <c r="B25" s="12"/>
      <c r="C25" s="12"/>
      <c r="D25" s="13"/>
      <c r="E25" s="12"/>
      <c r="F25" s="12"/>
      <c r="G25" s="12"/>
      <c r="H25" s="12"/>
      <c r="I25" s="14"/>
      <c r="J25" s="12"/>
      <c r="K25" s="34"/>
      <c r="M25" s="20"/>
    </row>
    <row r="26" spans="1:13" ht="38.25" customHeight="1">
      <c r="A26" s="7"/>
      <c r="B26" s="7"/>
      <c r="C26" s="131"/>
      <c r="D26" s="8"/>
      <c r="E26" s="43">
        <f>SUM(E4:E25)</f>
        <v>54</v>
      </c>
      <c r="F26" s="43">
        <f>SUM(F4:F25)</f>
        <v>22</v>
      </c>
      <c r="G26" s="7"/>
      <c r="H26" s="7"/>
      <c r="I26" s="9"/>
      <c r="J26" s="7"/>
      <c r="K26" s="7"/>
    </row>
    <row r="27" spans="1:13" ht="38.2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8.2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8.2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8.2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90" topLeftCell="A7">
      <selection activeCell="M19" sqref="M19"/>
    </customSheetView>
    <customSheetView guid="{B1F3A972-B1F1-4161-90C8-DD2B3AF80E16}" scale="90" topLeftCell="A7">
      <selection activeCell="M19" sqref="M19"/>
    </customSheetView>
    <customSheetView guid="{8CC4B7ED-BDBD-4A32-BFC7-B1BFCD76DA5B}" scale="90" topLeftCell="A7">
      <selection activeCell="M19" sqref="M19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3" zoomScale="90" zoomScaleNormal="90" zoomScalePageLayoutView="90" workbookViewId="0">
      <selection activeCell="D32" sqref="D32"/>
    </sheetView>
  </sheetViews>
  <sheetFormatPr baseColWidth="10" defaultColWidth="8.83203125" defaultRowHeight="33.75" customHeight="1" x14ac:dyDescent="0"/>
  <cols>
    <col min="1" max="1" width="12.33203125" customWidth="1"/>
    <col min="2" max="2" width="24.6640625" customWidth="1"/>
    <col min="3" max="3" width="32.5" customWidth="1"/>
    <col min="4" max="4" width="37.83203125" customWidth="1"/>
    <col min="5" max="5" width="11.5" customWidth="1"/>
    <col min="6" max="6" width="11.6640625" customWidth="1"/>
    <col min="7" max="7" width="15.1640625" customWidth="1"/>
    <col min="8" max="8" width="18.33203125" customWidth="1"/>
    <col min="9" max="9" width="16" customWidth="1"/>
    <col min="10" max="10" width="15.1640625" customWidth="1"/>
    <col min="11" max="11" width="38.83203125" customWidth="1"/>
    <col min="13" max="13" width="18.1640625" customWidth="1"/>
  </cols>
  <sheetData>
    <row r="1" spans="1:14" ht="33.75" customHeight="1" thickBot="1">
      <c r="A1" s="602" t="s">
        <v>23</v>
      </c>
      <c r="B1" s="603"/>
      <c r="C1" s="603"/>
      <c r="D1" s="603"/>
      <c r="E1" s="603"/>
      <c r="F1" s="603"/>
      <c r="G1" s="603" t="s">
        <v>39</v>
      </c>
      <c r="H1" s="603"/>
      <c r="I1" s="603"/>
      <c r="J1" s="604"/>
      <c r="K1" s="605"/>
    </row>
    <row r="2" spans="1:14" ht="33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33.75" customHeight="1">
      <c r="A3" s="244"/>
      <c r="B3" s="245" t="s">
        <v>2399</v>
      </c>
      <c r="C3" s="244"/>
      <c r="D3" s="246"/>
      <c r="E3" s="244"/>
      <c r="F3" s="244"/>
      <c r="G3" s="244"/>
      <c r="H3" s="244"/>
      <c r="I3" s="247"/>
      <c r="J3" s="244"/>
      <c r="K3" s="244"/>
      <c r="M3" s="10" t="s">
        <v>12</v>
      </c>
      <c r="N3" s="10">
        <f>N2-N14</f>
        <v>26</v>
      </c>
    </row>
    <row r="4" spans="1:14" ht="33.75" customHeight="1">
      <c r="A4" s="33">
        <v>1</v>
      </c>
      <c r="B4" s="33" t="s">
        <v>47</v>
      </c>
      <c r="C4" s="33" t="s">
        <v>2400</v>
      </c>
      <c r="D4" s="55" t="s">
        <v>2401</v>
      </c>
      <c r="E4" s="33">
        <v>4</v>
      </c>
      <c r="F4" s="33">
        <v>2</v>
      </c>
      <c r="G4" s="33" t="s">
        <v>97</v>
      </c>
      <c r="H4" s="248" t="s">
        <v>2402</v>
      </c>
      <c r="I4" s="56">
        <v>42882</v>
      </c>
      <c r="J4" s="55" t="s">
        <v>52</v>
      </c>
      <c r="K4" s="249"/>
      <c r="M4" t="s">
        <v>13</v>
      </c>
      <c r="N4">
        <f>SUMIFS(E:E,G:G,"CTT")</f>
        <v>16</v>
      </c>
    </row>
    <row r="5" spans="1:14" ht="33.75" customHeight="1">
      <c r="A5" s="12">
        <v>2</v>
      </c>
      <c r="B5" s="12" t="s">
        <v>55</v>
      </c>
      <c r="C5" s="12" t="s">
        <v>2403</v>
      </c>
      <c r="D5" s="37" t="s">
        <v>2404</v>
      </c>
      <c r="E5" s="12">
        <v>2</v>
      </c>
      <c r="F5" s="12">
        <v>1</v>
      </c>
      <c r="G5" s="12" t="s">
        <v>97</v>
      </c>
      <c r="H5" s="248" t="s">
        <v>2402</v>
      </c>
      <c r="I5" s="14">
        <v>42882</v>
      </c>
      <c r="J5" s="14" t="s">
        <v>2405</v>
      </c>
      <c r="K5" s="38"/>
      <c r="M5" t="s">
        <v>14</v>
      </c>
      <c r="N5">
        <f>SUMIFS(E:E,G:G,"FLU")</f>
        <v>9</v>
      </c>
    </row>
    <row r="6" spans="1:14" ht="33.75" customHeight="1">
      <c r="A6" s="33">
        <v>3</v>
      </c>
      <c r="B6" s="33" t="s">
        <v>47</v>
      </c>
      <c r="C6" s="33" t="s">
        <v>2406</v>
      </c>
      <c r="D6" s="55" t="s">
        <v>2407</v>
      </c>
      <c r="E6" s="33">
        <v>2</v>
      </c>
      <c r="F6" s="33">
        <v>1</v>
      </c>
      <c r="G6" s="33" t="s">
        <v>97</v>
      </c>
      <c r="H6" s="248" t="s">
        <v>2402</v>
      </c>
      <c r="I6" s="56">
        <v>42882</v>
      </c>
      <c r="J6" s="33" t="s">
        <v>52</v>
      </c>
      <c r="K6" s="237"/>
      <c r="M6" t="s">
        <v>15</v>
      </c>
      <c r="N6">
        <f>SUMIFS(E:E,G:G,"JCC")</f>
        <v>0</v>
      </c>
    </row>
    <row r="7" spans="1:14" ht="33.75" customHeight="1">
      <c r="A7" s="12">
        <v>4</v>
      </c>
      <c r="B7" s="12" t="s">
        <v>47</v>
      </c>
      <c r="C7" s="12" t="s">
        <v>2408</v>
      </c>
      <c r="D7" s="13" t="s">
        <v>2409</v>
      </c>
      <c r="E7" s="12">
        <v>3</v>
      </c>
      <c r="F7" s="12">
        <v>1</v>
      </c>
      <c r="G7" s="12" t="s">
        <v>97</v>
      </c>
      <c r="H7" s="248" t="s">
        <v>2402</v>
      </c>
      <c r="I7" s="14">
        <v>42882</v>
      </c>
      <c r="J7" s="12" t="s">
        <v>52</v>
      </c>
      <c r="K7" s="237"/>
      <c r="M7" t="s">
        <v>16</v>
      </c>
      <c r="N7">
        <f>SUMIFS(E:E,G:G,"EDI")</f>
        <v>4</v>
      </c>
    </row>
    <row r="8" spans="1:14" ht="33.75" customHeight="1">
      <c r="A8" s="33">
        <v>5</v>
      </c>
      <c r="B8" s="12" t="s">
        <v>47</v>
      </c>
      <c r="C8" s="12" t="s">
        <v>2410</v>
      </c>
      <c r="D8" s="37" t="s">
        <v>2411</v>
      </c>
      <c r="E8" s="12">
        <v>2</v>
      </c>
      <c r="F8" s="12">
        <v>1</v>
      </c>
      <c r="G8" s="12" t="s">
        <v>85</v>
      </c>
      <c r="H8" s="248" t="s">
        <v>2402</v>
      </c>
      <c r="I8" s="14">
        <v>42882</v>
      </c>
      <c r="J8" s="14" t="s">
        <v>52</v>
      </c>
      <c r="K8" s="35"/>
      <c r="M8" t="s">
        <v>17</v>
      </c>
      <c r="N8">
        <f>SUMIFS(E:E,G:G,"par")</f>
        <v>0</v>
      </c>
    </row>
    <row r="9" spans="1:14" ht="33.75" customHeight="1">
      <c r="A9" s="12">
        <v>6</v>
      </c>
      <c r="B9" s="12" t="s">
        <v>2412</v>
      </c>
      <c r="C9" s="33" t="s">
        <v>2413</v>
      </c>
      <c r="D9" s="33">
        <v>9176176630</v>
      </c>
      <c r="E9" s="32">
        <v>1</v>
      </c>
      <c r="F9" s="32">
        <v>1</v>
      </c>
      <c r="G9" s="32" t="s">
        <v>152</v>
      </c>
      <c r="H9" s="250" t="s">
        <v>2402</v>
      </c>
      <c r="I9" s="84">
        <v>42882</v>
      </c>
      <c r="J9" s="12" t="s">
        <v>2414</v>
      </c>
      <c r="K9" s="104"/>
      <c r="M9" t="s">
        <v>18</v>
      </c>
      <c r="N9">
        <f>SUMIFS(E:E,G:G,"phi")</f>
        <v>0</v>
      </c>
    </row>
    <row r="10" spans="1:14" ht="33.75" customHeight="1">
      <c r="A10" s="33">
        <v>7</v>
      </c>
      <c r="B10" s="12" t="s">
        <v>2412</v>
      </c>
      <c r="C10" s="33" t="s">
        <v>2415</v>
      </c>
      <c r="D10" s="216" t="s">
        <v>2416</v>
      </c>
      <c r="E10" s="33">
        <v>2</v>
      </c>
      <c r="F10" s="33">
        <v>1</v>
      </c>
      <c r="G10" s="33" t="s">
        <v>152</v>
      </c>
      <c r="H10" s="248" t="s">
        <v>2402</v>
      </c>
      <c r="I10" s="14">
        <v>42882</v>
      </c>
      <c r="J10" s="33" t="s">
        <v>2417</v>
      </c>
      <c r="K10" s="240"/>
      <c r="M10" t="s">
        <v>19</v>
      </c>
      <c r="N10">
        <f>SUMIFS(E:E,G:G,"BRK")</f>
        <v>0</v>
      </c>
    </row>
    <row r="11" spans="1:14" ht="33.75" customHeight="1">
      <c r="A11" s="12">
        <v>8</v>
      </c>
      <c r="B11" s="12" t="s">
        <v>47</v>
      </c>
      <c r="C11" s="33" t="s">
        <v>2418</v>
      </c>
      <c r="D11" s="216" t="s">
        <v>2419</v>
      </c>
      <c r="E11" s="33">
        <v>3</v>
      </c>
      <c r="F11" s="33">
        <v>1</v>
      </c>
      <c r="G11" s="33" t="s">
        <v>97</v>
      </c>
      <c r="H11" s="248" t="s">
        <v>2402</v>
      </c>
      <c r="I11" s="14">
        <v>42882</v>
      </c>
      <c r="J11" s="14" t="s">
        <v>52</v>
      </c>
      <c r="K11" s="89"/>
      <c r="M11" s="16" t="s">
        <v>20</v>
      </c>
      <c r="N11" s="16">
        <f>SUMIFS(E:E,G:G,"SPC")</f>
        <v>0</v>
      </c>
    </row>
    <row r="12" spans="1:14" ht="33.75" customHeight="1">
      <c r="A12" s="33">
        <v>9</v>
      </c>
      <c r="B12" s="7" t="s">
        <v>55</v>
      </c>
      <c r="C12" s="7" t="s">
        <v>2420</v>
      </c>
      <c r="D12" s="8" t="s">
        <v>2421</v>
      </c>
      <c r="E12" s="7">
        <v>2</v>
      </c>
      <c r="F12" s="7">
        <v>1</v>
      </c>
      <c r="G12" s="7" t="s">
        <v>97</v>
      </c>
      <c r="H12" s="248" t="s">
        <v>2402</v>
      </c>
      <c r="I12" s="14">
        <v>42882</v>
      </c>
      <c r="J12" s="7" t="s">
        <v>2422</v>
      </c>
      <c r="K12" s="39"/>
      <c r="M12" s="17" t="s">
        <v>21</v>
      </c>
      <c r="N12" s="17">
        <f>SUMIFS(E:E,G:G,"H")</f>
        <v>0</v>
      </c>
    </row>
    <row r="13" spans="1:14" ht="33.75" customHeight="1">
      <c r="A13" s="12">
        <v>10</v>
      </c>
      <c r="B13" s="33" t="s">
        <v>1292</v>
      </c>
      <c r="C13" s="33">
        <v>274903</v>
      </c>
      <c r="D13" s="55" t="s">
        <v>2423</v>
      </c>
      <c r="E13" s="33">
        <v>1</v>
      </c>
      <c r="F13" s="33">
        <v>1</v>
      </c>
      <c r="G13" s="33" t="s">
        <v>152</v>
      </c>
      <c r="H13" s="248" t="s">
        <v>2402</v>
      </c>
      <c r="I13" s="56">
        <v>42882</v>
      </c>
      <c r="J13" s="12" t="s">
        <v>2424</v>
      </c>
      <c r="K13" s="89" t="s">
        <v>2425</v>
      </c>
      <c r="M13" s="17"/>
      <c r="N13" s="17"/>
    </row>
    <row r="14" spans="1:14" ht="33.75" customHeight="1">
      <c r="A14" s="33">
        <v>11</v>
      </c>
      <c r="B14" s="33" t="s">
        <v>2426</v>
      </c>
      <c r="C14" s="33" t="s">
        <v>2427</v>
      </c>
      <c r="D14" s="55" t="s">
        <v>2428</v>
      </c>
      <c r="E14" s="33">
        <v>3</v>
      </c>
      <c r="F14" s="33">
        <v>1</v>
      </c>
      <c r="G14" s="33" t="s">
        <v>152</v>
      </c>
      <c r="H14" s="248" t="s">
        <v>2402</v>
      </c>
      <c r="I14" s="56">
        <v>42882</v>
      </c>
      <c r="J14" s="33" t="s">
        <v>2429</v>
      </c>
      <c r="K14" s="89" t="s">
        <v>2430</v>
      </c>
      <c r="M14" s="19" t="s">
        <v>22</v>
      </c>
      <c r="N14" s="19">
        <f>SUM(M4:N12)</f>
        <v>29</v>
      </c>
    </row>
    <row r="15" spans="1:14" ht="33.75" customHeight="1">
      <c r="A15" s="12">
        <v>12</v>
      </c>
      <c r="B15" s="33" t="s">
        <v>47</v>
      </c>
      <c r="C15" s="33" t="s">
        <v>2431</v>
      </c>
      <c r="D15" s="55" t="s">
        <v>2432</v>
      </c>
      <c r="E15" s="33">
        <v>2</v>
      </c>
      <c r="F15" s="33">
        <v>1</v>
      </c>
      <c r="G15" s="33" t="s">
        <v>85</v>
      </c>
      <c r="H15" s="248" t="s">
        <v>2402</v>
      </c>
      <c r="I15" s="56">
        <v>42882</v>
      </c>
      <c r="J15" s="33" t="s">
        <v>52</v>
      </c>
      <c r="K15" s="38"/>
    </row>
    <row r="16" spans="1:14" ht="33.75" customHeight="1">
      <c r="A16" s="12">
        <v>13</v>
      </c>
      <c r="B16" s="33" t="s">
        <v>2433</v>
      </c>
      <c r="C16" s="33" t="s">
        <v>2434</v>
      </c>
      <c r="D16" s="55" t="s">
        <v>2435</v>
      </c>
      <c r="E16" s="33">
        <v>2</v>
      </c>
      <c r="F16" s="33">
        <v>1</v>
      </c>
      <c r="G16" s="33" t="s">
        <v>152</v>
      </c>
      <c r="H16" s="248" t="s">
        <v>2402</v>
      </c>
      <c r="I16" s="56">
        <v>42882</v>
      </c>
      <c r="J16" s="33" t="s">
        <v>2436</v>
      </c>
      <c r="K16" s="89"/>
      <c r="M16" t="s">
        <v>2437</v>
      </c>
    </row>
    <row r="17" spans="1:13" ht="33.75" customHeight="1">
      <c r="A17" s="11"/>
      <c r="B17" s="12"/>
      <c r="C17" s="12"/>
      <c r="D17" s="13"/>
      <c r="E17" s="12"/>
      <c r="F17" s="12"/>
      <c r="G17" s="12"/>
      <c r="H17" s="12"/>
      <c r="I17" s="14"/>
      <c r="J17" s="14"/>
      <c r="K17" s="11"/>
      <c r="M17" t="s">
        <v>2438</v>
      </c>
    </row>
    <row r="18" spans="1:13" ht="33.75" customHeight="1">
      <c r="A18" s="11"/>
      <c r="B18" s="12"/>
      <c r="C18" s="12"/>
      <c r="D18" s="13"/>
      <c r="E18" s="12"/>
      <c r="F18" s="12"/>
      <c r="G18" s="12"/>
      <c r="H18" s="12"/>
      <c r="I18" s="14"/>
      <c r="J18" s="14"/>
      <c r="K18" s="11"/>
      <c r="M18" s="20"/>
    </row>
    <row r="19" spans="1:13" ht="33.75" customHeight="1">
      <c r="A19" s="11"/>
      <c r="B19" s="12"/>
      <c r="C19" s="12"/>
      <c r="D19" s="13"/>
      <c r="E19" s="12"/>
      <c r="F19" s="12"/>
      <c r="G19" s="12"/>
      <c r="H19" s="12"/>
      <c r="I19" s="14"/>
      <c r="J19" s="14"/>
      <c r="K19" s="11"/>
      <c r="M19" s="20"/>
    </row>
    <row r="20" spans="1:13" ht="33.75" customHeight="1">
      <c r="A20" s="11"/>
      <c r="B20" s="12"/>
      <c r="C20" s="12"/>
      <c r="D20" s="13"/>
      <c r="E20" s="12"/>
      <c r="F20" s="12"/>
      <c r="G20" s="11"/>
      <c r="H20" s="12"/>
      <c r="I20" s="12"/>
      <c r="J20" s="12"/>
      <c r="K20" s="11"/>
      <c r="M20" s="20"/>
    </row>
    <row r="21" spans="1:13" ht="33.75" customHeight="1">
      <c r="A21" s="11"/>
      <c r="B21" s="12"/>
      <c r="C21" s="12"/>
      <c r="D21" s="13"/>
      <c r="E21" s="12"/>
      <c r="F21" s="12"/>
      <c r="G21" s="11"/>
      <c r="H21" s="12"/>
      <c r="I21" s="12"/>
      <c r="J21" s="12"/>
      <c r="K21" s="11"/>
    </row>
    <row r="22" spans="1:13" ht="33.75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  <row r="23" spans="1:13" ht="33.75" customHeight="1">
      <c r="A23" s="11"/>
      <c r="B23" s="12"/>
      <c r="C23" s="12"/>
      <c r="D23" s="13"/>
      <c r="E23" s="35">
        <f>SUM(E4:E22)</f>
        <v>29</v>
      </c>
      <c r="F23" s="35">
        <f>SUM(F4:F22)</f>
        <v>14</v>
      </c>
      <c r="G23" s="11"/>
      <c r="H23" s="12"/>
      <c r="I23" s="12"/>
      <c r="J23" s="12"/>
      <c r="K23" s="11"/>
    </row>
    <row r="24" spans="1:13" ht="33.75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3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23EF6D9B-A14E-2740-8D04-8096A56BF976}" scale="90" topLeftCell="A13">
      <selection activeCell="D32" sqref="D32"/>
    </customSheetView>
    <customSheetView guid="{B1F3A972-B1F1-4161-90C8-DD2B3AF80E16}" scale="90" topLeftCell="A13">
      <selection activeCell="D32" sqref="D32"/>
    </customSheetView>
    <customSheetView guid="{8CC4B7ED-BDBD-4A32-BFC7-B1BFCD76DA5B}" scale="90" topLeftCell="A13">
      <selection activeCell="D32" sqref="D32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3" zoomScale="90" zoomScaleNormal="90" zoomScalePageLayoutView="90" workbookViewId="0">
      <selection activeCell="F28" sqref="F28"/>
    </sheetView>
  </sheetViews>
  <sheetFormatPr baseColWidth="10" defaultColWidth="8.83203125" defaultRowHeight="41.25" customHeight="1" x14ac:dyDescent="0"/>
  <cols>
    <col min="1" max="1" width="11.83203125" customWidth="1"/>
    <col min="2" max="2" width="24.6640625" customWidth="1"/>
    <col min="3" max="3" width="27.1640625" customWidth="1"/>
    <col min="4" max="4" width="36.5" customWidth="1"/>
    <col min="5" max="5" width="11.5" customWidth="1"/>
    <col min="6" max="6" width="11.6640625" customWidth="1"/>
    <col min="7" max="7" width="15.1640625" customWidth="1"/>
    <col min="8" max="8" width="14" customWidth="1"/>
    <col min="9" max="9" width="16" customWidth="1"/>
    <col min="10" max="10" width="15.1640625" customWidth="1"/>
    <col min="11" max="11" width="55.33203125" customWidth="1"/>
    <col min="13" max="13" width="18.1640625" customWidth="1"/>
  </cols>
  <sheetData>
    <row r="1" spans="1:14" ht="41.25" customHeight="1" thickBot="1">
      <c r="A1" s="602" t="s">
        <v>23</v>
      </c>
      <c r="B1" s="603"/>
      <c r="C1" s="603"/>
      <c r="D1" s="603"/>
      <c r="E1" s="603"/>
      <c r="F1" s="603"/>
      <c r="G1" s="603" t="s">
        <v>40</v>
      </c>
      <c r="H1" s="603"/>
      <c r="I1" s="603"/>
      <c r="J1" s="604"/>
      <c r="K1" s="605"/>
    </row>
    <row r="2" spans="1:14" ht="41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1.25" customHeight="1">
      <c r="A3" s="72">
        <v>55</v>
      </c>
      <c r="B3" s="72" t="s">
        <v>44</v>
      </c>
      <c r="C3" s="72"/>
      <c r="D3" s="215"/>
      <c r="E3" s="72"/>
      <c r="F3" s="72"/>
      <c r="G3" s="72"/>
      <c r="H3" s="215"/>
      <c r="I3" s="72"/>
      <c r="J3" s="72"/>
      <c r="K3" s="72"/>
      <c r="M3" s="10" t="s">
        <v>12</v>
      </c>
      <c r="N3" s="10">
        <f>N2-N14</f>
        <v>1</v>
      </c>
    </row>
    <row r="4" spans="1:14" ht="41.25" customHeight="1">
      <c r="A4" s="67">
        <v>1</v>
      </c>
      <c r="B4" s="32" t="s">
        <v>55</v>
      </c>
      <c r="C4" s="32" t="s">
        <v>2109</v>
      </c>
      <c r="D4" s="59" t="s">
        <v>2110</v>
      </c>
      <c r="E4" s="32">
        <v>2</v>
      </c>
      <c r="F4" s="32">
        <v>1</v>
      </c>
      <c r="G4" s="32" t="s">
        <v>97</v>
      </c>
      <c r="H4" s="32" t="s">
        <v>2111</v>
      </c>
      <c r="I4" s="84">
        <v>42882</v>
      </c>
      <c r="J4" s="32" t="s">
        <v>2112</v>
      </c>
      <c r="K4" s="67"/>
      <c r="M4" t="s">
        <v>13</v>
      </c>
      <c r="N4">
        <f>SUMIFS(E:E,G:G,"CTT")</f>
        <v>17</v>
      </c>
    </row>
    <row r="5" spans="1:14" ht="41.25" customHeight="1">
      <c r="A5" s="66">
        <v>2</v>
      </c>
      <c r="B5" s="33" t="s">
        <v>55</v>
      </c>
      <c r="C5" s="33" t="s">
        <v>2113</v>
      </c>
      <c r="D5" s="55" t="s">
        <v>2114</v>
      </c>
      <c r="E5" s="33">
        <v>2</v>
      </c>
      <c r="F5" s="33">
        <v>1</v>
      </c>
      <c r="G5" s="33" t="s">
        <v>97</v>
      </c>
      <c r="H5" s="32" t="s">
        <v>2111</v>
      </c>
      <c r="I5" s="84">
        <v>42882</v>
      </c>
      <c r="J5" s="33" t="s">
        <v>2115</v>
      </c>
      <c r="K5" s="66"/>
      <c r="M5" t="s">
        <v>14</v>
      </c>
      <c r="N5">
        <f>SUMIFS(E:E,G:G,"FLU")</f>
        <v>26</v>
      </c>
    </row>
    <row r="6" spans="1:14" ht="41.25" customHeight="1">
      <c r="A6" s="67">
        <v>3</v>
      </c>
      <c r="B6" s="33" t="s">
        <v>55</v>
      </c>
      <c r="C6" s="33" t="s">
        <v>2116</v>
      </c>
      <c r="D6" s="55" t="s">
        <v>2117</v>
      </c>
      <c r="E6" s="33">
        <v>2</v>
      </c>
      <c r="F6" s="33">
        <v>1</v>
      </c>
      <c r="G6" s="33" t="s">
        <v>152</v>
      </c>
      <c r="H6" s="33" t="s">
        <v>2111</v>
      </c>
      <c r="I6" s="56">
        <v>42882</v>
      </c>
      <c r="J6" s="56" t="s">
        <v>2118</v>
      </c>
      <c r="K6" s="66"/>
      <c r="M6" t="s">
        <v>15</v>
      </c>
      <c r="N6">
        <f>SUMIFS(E:E,G:G,"JCC")</f>
        <v>0</v>
      </c>
    </row>
    <row r="7" spans="1:14" ht="41.25" customHeight="1">
      <c r="A7" s="66">
        <v>4</v>
      </c>
      <c r="B7" s="32" t="s">
        <v>608</v>
      </c>
      <c r="C7" s="32" t="s">
        <v>2119</v>
      </c>
      <c r="D7" s="59" t="s">
        <v>2120</v>
      </c>
      <c r="E7" s="32">
        <v>2</v>
      </c>
      <c r="F7" s="32">
        <v>1</v>
      </c>
      <c r="G7" s="32" t="s">
        <v>97</v>
      </c>
      <c r="H7" s="32" t="s">
        <v>2111</v>
      </c>
      <c r="I7" s="84">
        <v>42882</v>
      </c>
      <c r="J7" s="32" t="s">
        <v>2121</v>
      </c>
      <c r="K7" s="90" t="s">
        <v>659</v>
      </c>
      <c r="M7" t="s">
        <v>16</v>
      </c>
      <c r="N7">
        <f>SUMIFS(E:E,G:G,"EDI")</f>
        <v>8</v>
      </c>
    </row>
    <row r="8" spans="1:14" ht="41.25" customHeight="1">
      <c r="A8" s="67">
        <v>5</v>
      </c>
      <c r="B8" s="32" t="s">
        <v>55</v>
      </c>
      <c r="C8" s="83" t="s">
        <v>2122</v>
      </c>
      <c r="D8" s="59" t="s">
        <v>2123</v>
      </c>
      <c r="E8" s="32">
        <v>2</v>
      </c>
      <c r="F8" s="32">
        <v>1</v>
      </c>
      <c r="G8" s="32" t="s">
        <v>152</v>
      </c>
      <c r="H8" s="32" t="s">
        <v>2111</v>
      </c>
      <c r="I8" s="84">
        <v>42882</v>
      </c>
      <c r="J8" s="32" t="s">
        <v>2124</v>
      </c>
      <c r="K8" s="67"/>
      <c r="M8" t="s">
        <v>17</v>
      </c>
      <c r="N8">
        <f>SUMIFS(E:E,G:G,"par")</f>
        <v>0</v>
      </c>
    </row>
    <row r="9" spans="1:14" ht="41.25" customHeight="1">
      <c r="A9" s="66">
        <v>6</v>
      </c>
      <c r="B9" s="33" t="s">
        <v>2097</v>
      </c>
      <c r="C9" s="33" t="s">
        <v>2125</v>
      </c>
      <c r="D9" s="55" t="s">
        <v>2126</v>
      </c>
      <c r="E9" s="33">
        <v>3</v>
      </c>
      <c r="F9" s="33">
        <v>1</v>
      </c>
      <c r="G9" s="33" t="s">
        <v>97</v>
      </c>
      <c r="H9" s="33" t="s">
        <v>2111</v>
      </c>
      <c r="I9" s="56">
        <v>42882</v>
      </c>
      <c r="J9" s="56" t="s">
        <v>2127</v>
      </c>
      <c r="K9" s="38" t="s">
        <v>2128</v>
      </c>
      <c r="M9" t="s">
        <v>18</v>
      </c>
      <c r="N9">
        <f>SUMIFS(E:E,G:G,"phi")</f>
        <v>0</v>
      </c>
    </row>
    <row r="10" spans="1:14" ht="41.25" customHeight="1">
      <c r="A10" s="67">
        <v>7</v>
      </c>
      <c r="B10" s="33" t="s">
        <v>47</v>
      </c>
      <c r="C10" s="33" t="s">
        <v>2129</v>
      </c>
      <c r="D10" s="55" t="s">
        <v>2130</v>
      </c>
      <c r="E10" s="33">
        <v>3</v>
      </c>
      <c r="F10" s="33">
        <v>1</v>
      </c>
      <c r="G10" s="33" t="s">
        <v>97</v>
      </c>
      <c r="H10" s="33" t="s">
        <v>2111</v>
      </c>
      <c r="I10" s="56">
        <v>42882</v>
      </c>
      <c r="J10" s="56" t="s">
        <v>52</v>
      </c>
      <c r="K10" s="20"/>
      <c r="M10" t="s">
        <v>19</v>
      </c>
      <c r="N10">
        <f>SUMIFS(E:E,G:G,"BRK")</f>
        <v>3</v>
      </c>
    </row>
    <row r="11" spans="1:14" ht="41.25" customHeight="1">
      <c r="A11" s="66">
        <v>8</v>
      </c>
      <c r="B11" s="33" t="s">
        <v>2097</v>
      </c>
      <c r="C11" s="33" t="s">
        <v>2131</v>
      </c>
      <c r="D11" s="216" t="s">
        <v>2132</v>
      </c>
      <c r="E11" s="33">
        <v>4</v>
      </c>
      <c r="F11" s="33">
        <v>1</v>
      </c>
      <c r="G11" s="33" t="s">
        <v>152</v>
      </c>
      <c r="H11" s="33" t="s">
        <v>2111</v>
      </c>
      <c r="I11" s="56">
        <v>42882</v>
      </c>
      <c r="J11" s="33" t="s">
        <v>2133</v>
      </c>
      <c r="K11" s="129" t="s">
        <v>2134</v>
      </c>
      <c r="M11" s="16" t="s">
        <v>20</v>
      </c>
      <c r="N11" s="16">
        <f>SUMIFS(E:E,G:G,"SPC")</f>
        <v>0</v>
      </c>
    </row>
    <row r="12" spans="1:14" ht="41.25" customHeight="1">
      <c r="A12" s="67">
        <v>9</v>
      </c>
      <c r="B12" s="33" t="s">
        <v>47</v>
      </c>
      <c r="C12" s="33" t="s">
        <v>2135</v>
      </c>
      <c r="D12" s="55" t="s">
        <v>2136</v>
      </c>
      <c r="E12" s="33">
        <v>5</v>
      </c>
      <c r="F12" s="33">
        <v>2</v>
      </c>
      <c r="G12" s="71" t="s">
        <v>85</v>
      </c>
      <c r="H12" s="33" t="s">
        <v>2111</v>
      </c>
      <c r="I12" s="56">
        <v>42882</v>
      </c>
      <c r="J12" s="32" t="s">
        <v>52</v>
      </c>
      <c r="K12" s="99" t="s">
        <v>2137</v>
      </c>
      <c r="M12" s="17" t="s">
        <v>21</v>
      </c>
      <c r="N12" s="17">
        <f>SUMIFS(E:E,G:G,"H")</f>
        <v>0</v>
      </c>
    </row>
    <row r="13" spans="1:14" ht="41.25" customHeight="1">
      <c r="A13" s="66">
        <v>10</v>
      </c>
      <c r="B13" s="33" t="s">
        <v>335</v>
      </c>
      <c r="C13" s="33" t="s">
        <v>2138</v>
      </c>
      <c r="D13" s="55" t="s">
        <v>2139</v>
      </c>
      <c r="E13" s="33">
        <v>8</v>
      </c>
      <c r="F13" s="33">
        <v>3</v>
      </c>
      <c r="G13" s="33" t="s">
        <v>152</v>
      </c>
      <c r="H13" s="33" t="s">
        <v>2111</v>
      </c>
      <c r="I13" s="56">
        <v>42882</v>
      </c>
      <c r="J13" s="33" t="s">
        <v>2140</v>
      </c>
      <c r="K13" s="129" t="s">
        <v>2141</v>
      </c>
      <c r="M13" s="17"/>
      <c r="N13" s="17"/>
    </row>
    <row r="14" spans="1:14" ht="41.25" customHeight="1">
      <c r="A14" s="67">
        <v>11</v>
      </c>
      <c r="B14" s="32" t="s">
        <v>55</v>
      </c>
      <c r="C14" s="32" t="s">
        <v>2142</v>
      </c>
      <c r="D14" s="59" t="s">
        <v>2143</v>
      </c>
      <c r="E14" s="32">
        <v>3</v>
      </c>
      <c r="F14" s="32">
        <v>1</v>
      </c>
      <c r="G14" s="32" t="s">
        <v>114</v>
      </c>
      <c r="H14" s="33" t="s">
        <v>2111</v>
      </c>
      <c r="I14" s="56">
        <v>42882</v>
      </c>
      <c r="J14" s="32" t="s">
        <v>2144</v>
      </c>
      <c r="K14" s="67"/>
      <c r="M14" s="19" t="s">
        <v>22</v>
      </c>
      <c r="N14" s="19">
        <f>SUM(M4:N12)</f>
        <v>54</v>
      </c>
    </row>
    <row r="15" spans="1:14" ht="41.25" customHeight="1">
      <c r="A15" s="66">
        <v>12</v>
      </c>
      <c r="B15" s="33" t="s">
        <v>47</v>
      </c>
      <c r="C15" s="33" t="s">
        <v>2145</v>
      </c>
      <c r="D15" s="55" t="s">
        <v>2146</v>
      </c>
      <c r="E15" s="33">
        <v>2</v>
      </c>
      <c r="F15" s="33">
        <v>1</v>
      </c>
      <c r="G15" s="66" t="s">
        <v>152</v>
      </c>
      <c r="H15" s="33" t="s">
        <v>2111</v>
      </c>
      <c r="I15" s="56">
        <v>42882</v>
      </c>
      <c r="J15" s="32" t="s">
        <v>52</v>
      </c>
      <c r="K15" s="67"/>
    </row>
    <row r="16" spans="1:14" ht="41.25" customHeight="1">
      <c r="A16" s="67">
        <v>13</v>
      </c>
      <c r="B16" s="12" t="s">
        <v>55</v>
      </c>
      <c r="C16" s="12" t="s">
        <v>2147</v>
      </c>
      <c r="D16" s="13" t="s">
        <v>2148</v>
      </c>
      <c r="E16" s="12">
        <v>3</v>
      </c>
      <c r="F16" s="12">
        <v>1</v>
      </c>
      <c r="G16" s="12" t="s">
        <v>152</v>
      </c>
      <c r="H16" s="12" t="s">
        <v>2111</v>
      </c>
      <c r="I16" s="14">
        <v>42882</v>
      </c>
      <c r="J16" s="14" t="s">
        <v>2149</v>
      </c>
      <c r="K16" s="11"/>
      <c r="M16" s="20"/>
    </row>
    <row r="17" spans="1:13" ht="41.25" customHeight="1">
      <c r="A17" s="66">
        <v>14</v>
      </c>
      <c r="B17" s="12" t="s">
        <v>47</v>
      </c>
      <c r="C17" s="12" t="s">
        <v>2150</v>
      </c>
      <c r="D17" s="13" t="s">
        <v>2151</v>
      </c>
      <c r="E17" s="70">
        <v>2</v>
      </c>
      <c r="F17" s="12">
        <v>1</v>
      </c>
      <c r="G17" s="12" t="s">
        <v>97</v>
      </c>
      <c r="H17" s="12" t="s">
        <v>2111</v>
      </c>
      <c r="I17" s="14">
        <v>42882</v>
      </c>
      <c r="J17" s="14" t="s">
        <v>52</v>
      </c>
      <c r="K17" s="11"/>
      <c r="M17" s="20"/>
    </row>
    <row r="18" spans="1:13" ht="41.25" customHeight="1">
      <c r="A18" s="217" t="s">
        <v>2152</v>
      </c>
      <c r="B18" s="218" t="s">
        <v>2153</v>
      </c>
      <c r="C18" s="33" t="s">
        <v>2154</v>
      </c>
      <c r="D18" s="55" t="s">
        <v>2155</v>
      </c>
      <c r="E18" s="33">
        <v>2</v>
      </c>
      <c r="F18" s="33">
        <v>1</v>
      </c>
      <c r="G18" s="33" t="s">
        <v>152</v>
      </c>
      <c r="H18" s="33" t="s">
        <v>2111</v>
      </c>
      <c r="I18" s="56">
        <v>42882</v>
      </c>
      <c r="J18" s="33" t="s">
        <v>2156</v>
      </c>
      <c r="K18" s="129" t="s">
        <v>2157</v>
      </c>
      <c r="M18" s="20"/>
    </row>
    <row r="19" spans="1:13" ht="41.25" customHeight="1">
      <c r="A19" s="217" t="s">
        <v>2158</v>
      </c>
      <c r="B19" s="218" t="s">
        <v>2153</v>
      </c>
      <c r="C19" s="33" t="s">
        <v>2159</v>
      </c>
      <c r="D19" s="55" t="s">
        <v>2160</v>
      </c>
      <c r="E19" s="33">
        <v>3</v>
      </c>
      <c r="F19" s="33">
        <v>1</v>
      </c>
      <c r="G19" s="33" t="s">
        <v>152</v>
      </c>
      <c r="H19" s="33" t="s">
        <v>2111</v>
      </c>
      <c r="I19" s="56">
        <v>42882</v>
      </c>
      <c r="J19" s="33" t="s">
        <v>2161</v>
      </c>
      <c r="K19" s="33" t="s">
        <v>2162</v>
      </c>
      <c r="M19" s="20"/>
    </row>
    <row r="20" spans="1:13" ht="41.25" customHeight="1">
      <c r="A20" s="11">
        <v>16</v>
      </c>
      <c r="B20" s="12" t="s">
        <v>47</v>
      </c>
      <c r="C20" s="12" t="s">
        <v>2163</v>
      </c>
      <c r="D20" s="13" t="s">
        <v>2164</v>
      </c>
      <c r="E20" s="12">
        <v>1</v>
      </c>
      <c r="F20" s="12">
        <v>1</v>
      </c>
      <c r="G20" s="71" t="s">
        <v>85</v>
      </c>
      <c r="H20" s="12" t="s">
        <v>2111</v>
      </c>
      <c r="I20" s="14">
        <v>42882</v>
      </c>
      <c r="J20" s="14" t="s">
        <v>52</v>
      </c>
      <c r="K20" s="99" t="s">
        <v>2137</v>
      </c>
      <c r="M20" s="20"/>
    </row>
    <row r="21" spans="1:13" ht="41.25" customHeight="1">
      <c r="A21" s="11">
        <v>17</v>
      </c>
      <c r="B21" s="33" t="s">
        <v>2165</v>
      </c>
      <c r="C21" s="33">
        <v>20170050271</v>
      </c>
      <c r="D21" s="55" t="s">
        <v>2166</v>
      </c>
      <c r="E21" s="33">
        <v>3</v>
      </c>
      <c r="F21" s="33">
        <v>1</v>
      </c>
      <c r="G21" s="33" t="s">
        <v>97</v>
      </c>
      <c r="H21" s="33" t="s">
        <v>2111</v>
      </c>
      <c r="I21" s="56">
        <v>42882</v>
      </c>
      <c r="J21" s="33" t="s">
        <v>2167</v>
      </c>
      <c r="K21" s="107" t="s">
        <v>2168</v>
      </c>
      <c r="M21" s="20"/>
    </row>
    <row r="22" spans="1:13" ht="41.25" customHeight="1">
      <c r="A22" s="67">
        <v>18</v>
      </c>
      <c r="B22" s="7" t="s">
        <v>2169</v>
      </c>
      <c r="C22" s="7" t="s">
        <v>2170</v>
      </c>
      <c r="D22" s="8" t="s">
        <v>2171</v>
      </c>
      <c r="E22" s="7">
        <v>2</v>
      </c>
      <c r="F22" s="7">
        <v>1</v>
      </c>
      <c r="G22" s="65" t="s">
        <v>85</v>
      </c>
      <c r="H22" s="7" t="s">
        <v>2111</v>
      </c>
      <c r="I22" s="9">
        <v>42882</v>
      </c>
      <c r="J22" s="9" t="s">
        <v>2172</v>
      </c>
      <c r="K22" s="7"/>
      <c r="M22" s="20"/>
    </row>
    <row r="23" spans="1:13" ht="41.25" customHeight="1">
      <c r="A23" s="67"/>
      <c r="B23" s="7"/>
      <c r="C23" s="7"/>
      <c r="D23" s="8"/>
      <c r="E23" s="7"/>
      <c r="F23" s="7"/>
      <c r="G23" s="65"/>
      <c r="H23" s="7"/>
      <c r="I23" s="9"/>
      <c r="J23" s="9"/>
      <c r="K23" s="7"/>
      <c r="M23" s="20"/>
    </row>
    <row r="24" spans="1:13" ht="41.25" customHeight="1">
      <c r="A24" s="11"/>
      <c r="B24" s="12"/>
      <c r="C24" s="12"/>
      <c r="D24" s="13"/>
      <c r="E24" s="35">
        <f>SUM(E4:E22)</f>
        <v>54</v>
      </c>
      <c r="F24" s="35">
        <f>SUM(F4:F22)</f>
        <v>22</v>
      </c>
      <c r="G24" s="12"/>
      <c r="H24" s="12"/>
      <c r="I24" s="14"/>
      <c r="J24" s="14"/>
      <c r="K24" s="11"/>
      <c r="M24" s="20"/>
    </row>
    <row r="25" spans="1:13" ht="41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41.2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1.2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1.2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1.2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1.2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90" topLeftCell="A13">
      <selection activeCell="F28" sqref="F28"/>
    </customSheetView>
    <customSheetView guid="{B1F3A972-B1F1-4161-90C8-DD2B3AF80E16}" scale="90" topLeftCell="A13">
      <selection activeCell="F28" sqref="F28"/>
    </customSheetView>
    <customSheetView guid="{8CC4B7ED-BDBD-4A32-BFC7-B1BFCD76DA5B}" scale="90" topLeftCell="A13">
      <selection activeCell="F28" sqref="F28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4" zoomScale="90" zoomScaleNormal="90" zoomScalePageLayoutView="90" workbookViewId="0">
      <selection activeCell="J15" sqref="J14:J15"/>
    </sheetView>
  </sheetViews>
  <sheetFormatPr baseColWidth="10" defaultColWidth="8.83203125" defaultRowHeight="41.25" customHeight="1" x14ac:dyDescent="0"/>
  <cols>
    <col min="1" max="1" width="14.83203125" customWidth="1"/>
    <col min="2" max="2" width="24.6640625" customWidth="1"/>
    <col min="3" max="3" width="29.6640625" customWidth="1"/>
    <col min="4" max="4" width="32.6640625" customWidth="1"/>
    <col min="5" max="5" width="11.5" customWidth="1"/>
    <col min="6" max="6" width="11.6640625" customWidth="1"/>
    <col min="7" max="7" width="15.1640625" customWidth="1"/>
    <col min="9" max="9" width="16" customWidth="1"/>
    <col min="10" max="10" width="15.1640625" customWidth="1"/>
    <col min="11" max="11" width="41" customWidth="1"/>
    <col min="13" max="13" width="18.1640625" customWidth="1"/>
  </cols>
  <sheetData>
    <row r="1" spans="1:14" ht="41.25" customHeight="1" thickBot="1">
      <c r="A1" s="602" t="s">
        <v>23</v>
      </c>
      <c r="B1" s="603"/>
      <c r="C1" s="603"/>
      <c r="D1" s="603"/>
      <c r="E1" s="603"/>
      <c r="F1" s="603"/>
      <c r="G1" s="603" t="s">
        <v>40</v>
      </c>
      <c r="H1" s="603"/>
      <c r="I1" s="603"/>
      <c r="J1" s="604"/>
      <c r="K1" s="605"/>
    </row>
    <row r="2" spans="1:14" ht="41.2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55</v>
      </c>
    </row>
    <row r="3" spans="1:14" ht="41.25" customHeight="1">
      <c r="A3" s="160"/>
      <c r="B3" s="72" t="s">
        <v>93</v>
      </c>
      <c r="C3" s="160"/>
      <c r="D3" s="219"/>
      <c r="E3" s="160"/>
      <c r="F3" s="160"/>
      <c r="G3" s="160"/>
      <c r="H3" s="160"/>
      <c r="I3" s="220" t="s">
        <v>2173</v>
      </c>
      <c r="J3" s="161"/>
      <c r="K3" s="161"/>
      <c r="M3" s="10" t="s">
        <v>12</v>
      </c>
      <c r="N3" s="10">
        <f>N2-N14</f>
        <v>6</v>
      </c>
    </row>
    <row r="4" spans="1:14" ht="41.25" customHeight="1">
      <c r="A4" s="11">
        <v>1</v>
      </c>
      <c r="B4" s="33" t="s">
        <v>47</v>
      </c>
      <c r="C4" s="33" t="s">
        <v>2174</v>
      </c>
      <c r="D4" s="221" t="s">
        <v>2175</v>
      </c>
      <c r="E4" s="33">
        <v>3</v>
      </c>
      <c r="F4" s="33">
        <v>1</v>
      </c>
      <c r="G4" s="66" t="s">
        <v>97</v>
      </c>
      <c r="H4" s="33" t="s">
        <v>2111</v>
      </c>
      <c r="I4" s="56">
        <v>42882</v>
      </c>
      <c r="J4" s="33" t="s">
        <v>52</v>
      </c>
      <c r="K4" s="66"/>
      <c r="M4" t="s">
        <v>13</v>
      </c>
      <c r="N4">
        <f>SUMIFS(E:E,G:G,"CTT")</f>
        <v>33</v>
      </c>
    </row>
    <row r="5" spans="1:14" ht="41.25" customHeight="1">
      <c r="A5" s="11">
        <v>2</v>
      </c>
      <c r="B5" s="12" t="s">
        <v>47</v>
      </c>
      <c r="C5" s="12" t="s">
        <v>2176</v>
      </c>
      <c r="D5" s="13" t="s">
        <v>2177</v>
      </c>
      <c r="E5" s="12">
        <v>3</v>
      </c>
      <c r="F5" s="12">
        <v>1</v>
      </c>
      <c r="G5" s="12" t="s">
        <v>97</v>
      </c>
      <c r="H5" s="12" t="s">
        <v>2111</v>
      </c>
      <c r="I5" s="14">
        <v>42882</v>
      </c>
      <c r="J5" s="14" t="s">
        <v>52</v>
      </c>
      <c r="K5" s="11"/>
      <c r="M5" t="s">
        <v>14</v>
      </c>
      <c r="N5">
        <f>SUMIFS(E:E,G:G,"FLU")</f>
        <v>13</v>
      </c>
    </row>
    <row r="6" spans="1:14" ht="41.25" customHeight="1">
      <c r="A6" s="11">
        <v>3</v>
      </c>
      <c r="B6" s="33" t="s">
        <v>47</v>
      </c>
      <c r="C6" s="33" t="s">
        <v>2178</v>
      </c>
      <c r="D6" s="55" t="s">
        <v>2179</v>
      </c>
      <c r="E6" s="33">
        <v>3</v>
      </c>
      <c r="F6" s="33">
        <v>1</v>
      </c>
      <c r="G6" s="33" t="s">
        <v>97</v>
      </c>
      <c r="H6" s="33" t="s">
        <v>2111</v>
      </c>
      <c r="I6" s="56">
        <v>42882</v>
      </c>
      <c r="J6" s="32" t="s">
        <v>52</v>
      </c>
      <c r="K6" s="66"/>
      <c r="M6" t="s">
        <v>15</v>
      </c>
      <c r="N6">
        <f>SUMIFS(E:E,G:G,"JCC")</f>
        <v>0</v>
      </c>
    </row>
    <row r="7" spans="1:14" ht="41.25" customHeight="1">
      <c r="A7" s="222" t="s">
        <v>660</v>
      </c>
      <c r="B7" s="222" t="s">
        <v>2180</v>
      </c>
      <c r="C7" s="12" t="s">
        <v>2181</v>
      </c>
      <c r="D7" s="13" t="s">
        <v>2182</v>
      </c>
      <c r="E7" s="12">
        <v>10</v>
      </c>
      <c r="F7" s="12">
        <v>3</v>
      </c>
      <c r="G7" s="11" t="s">
        <v>152</v>
      </c>
      <c r="H7" s="12" t="s">
        <v>2111</v>
      </c>
      <c r="I7" s="14">
        <v>42882</v>
      </c>
      <c r="J7" s="12" t="s">
        <v>2183</v>
      </c>
      <c r="K7" s="108" t="s">
        <v>2184</v>
      </c>
      <c r="M7" t="s">
        <v>16</v>
      </c>
      <c r="N7">
        <f>SUMIFS(E:E,G:G,"EDI")</f>
        <v>0</v>
      </c>
    </row>
    <row r="8" spans="1:14" ht="41.25" customHeight="1">
      <c r="A8" s="222" t="s">
        <v>666</v>
      </c>
      <c r="B8" s="222" t="s">
        <v>2185</v>
      </c>
      <c r="C8" s="12" t="s">
        <v>2181</v>
      </c>
      <c r="D8" s="13" t="s">
        <v>2182</v>
      </c>
      <c r="E8" s="12">
        <v>1</v>
      </c>
      <c r="F8" s="12">
        <v>0</v>
      </c>
      <c r="G8" s="11" t="s">
        <v>97</v>
      </c>
      <c r="H8" s="12" t="s">
        <v>2111</v>
      </c>
      <c r="I8" s="14">
        <v>42882</v>
      </c>
      <c r="J8" s="12"/>
      <c r="K8" s="11"/>
      <c r="M8" t="s">
        <v>17</v>
      </c>
      <c r="N8">
        <f>SUMIFS(E:E,G:G,"par")</f>
        <v>0</v>
      </c>
    </row>
    <row r="9" spans="1:14" ht="41.25" customHeight="1">
      <c r="A9" s="223" t="s">
        <v>2186</v>
      </c>
      <c r="B9" s="223" t="s">
        <v>2187</v>
      </c>
      <c r="C9" s="12" t="s">
        <v>2188</v>
      </c>
      <c r="D9" s="13" t="s">
        <v>2189</v>
      </c>
      <c r="E9" s="12">
        <v>18</v>
      </c>
      <c r="F9" s="12">
        <v>6</v>
      </c>
      <c r="G9" s="12" t="s">
        <v>97</v>
      </c>
      <c r="H9" s="12" t="s">
        <v>2111</v>
      </c>
      <c r="I9" s="14">
        <v>42882</v>
      </c>
      <c r="J9" s="12" t="s">
        <v>2190</v>
      </c>
      <c r="K9" s="12" t="s">
        <v>2191</v>
      </c>
      <c r="M9" t="s">
        <v>18</v>
      </c>
      <c r="N9">
        <f>SUMIFS(E:E,G:G,"phi")</f>
        <v>0</v>
      </c>
    </row>
    <row r="10" spans="1:14" ht="41.25" customHeight="1">
      <c r="A10" s="223" t="s">
        <v>2192</v>
      </c>
      <c r="B10" s="223" t="s">
        <v>2187</v>
      </c>
      <c r="C10" s="12" t="s">
        <v>2193</v>
      </c>
      <c r="D10" s="13" t="s">
        <v>2189</v>
      </c>
      <c r="E10" s="12">
        <v>5</v>
      </c>
      <c r="F10" s="12">
        <v>2</v>
      </c>
      <c r="G10" s="12" t="s">
        <v>97</v>
      </c>
      <c r="H10" s="12" t="s">
        <v>2111</v>
      </c>
      <c r="I10" s="14">
        <v>42882</v>
      </c>
      <c r="J10" s="14" t="s">
        <v>2194</v>
      </c>
      <c r="K10" s="38" t="s">
        <v>2195</v>
      </c>
      <c r="M10" t="s">
        <v>19</v>
      </c>
      <c r="N10">
        <f>SUMIFS(E:E,G:G,"BRK")</f>
        <v>3</v>
      </c>
    </row>
    <row r="11" spans="1:14" ht="41.25" customHeight="1">
      <c r="A11" s="6">
        <v>6</v>
      </c>
      <c r="B11" s="7" t="s">
        <v>2196</v>
      </c>
      <c r="C11" s="7" t="s">
        <v>2197</v>
      </c>
      <c r="D11" s="8" t="s">
        <v>2198</v>
      </c>
      <c r="E11" s="7">
        <v>3</v>
      </c>
      <c r="F11" s="7">
        <v>1</v>
      </c>
      <c r="G11" s="7" t="s">
        <v>152</v>
      </c>
      <c r="H11" s="7" t="s">
        <v>2111</v>
      </c>
      <c r="I11" s="9">
        <v>42882</v>
      </c>
      <c r="J11" s="7" t="s">
        <v>2199</v>
      </c>
      <c r="K11" s="6"/>
      <c r="M11" s="16" t="s">
        <v>20</v>
      </c>
      <c r="N11" s="16">
        <f>SUMIFS(E:E,G:G,"SPC")</f>
        <v>0</v>
      </c>
    </row>
    <row r="12" spans="1:14" ht="41.25" customHeight="1">
      <c r="A12" s="11">
        <v>7</v>
      </c>
      <c r="B12" s="12" t="s">
        <v>177</v>
      </c>
      <c r="C12" s="12" t="s">
        <v>2200</v>
      </c>
      <c r="D12" s="13" t="s">
        <v>2201</v>
      </c>
      <c r="E12" s="12">
        <v>3</v>
      </c>
      <c r="F12" s="12">
        <v>1</v>
      </c>
      <c r="G12" s="12" t="s">
        <v>114</v>
      </c>
      <c r="H12" s="12" t="s">
        <v>2111</v>
      </c>
      <c r="I12" s="14">
        <v>42882</v>
      </c>
      <c r="J12" s="12" t="s">
        <v>2202</v>
      </c>
      <c r="K12" s="12"/>
      <c r="M12" s="17" t="s">
        <v>21</v>
      </c>
      <c r="N12" s="17">
        <f>SUMIFS(E:E,G:G,"H")</f>
        <v>0</v>
      </c>
    </row>
    <row r="13" spans="1:14" ht="41.25" customHeight="1">
      <c r="A13" s="15"/>
      <c r="B13" s="7"/>
      <c r="C13" s="7"/>
      <c r="D13" s="8"/>
      <c r="E13" s="7"/>
      <c r="F13" s="7"/>
      <c r="G13" s="7"/>
      <c r="H13" s="7"/>
      <c r="I13" s="9"/>
      <c r="J13" s="9"/>
      <c r="K13" s="7"/>
      <c r="M13" s="17"/>
      <c r="N13" s="17"/>
    </row>
    <row r="14" spans="1:14" ht="41.25" customHeight="1">
      <c r="A14" s="6"/>
      <c r="B14" s="7"/>
      <c r="C14" s="7"/>
      <c r="D14" s="8"/>
      <c r="E14" s="7"/>
      <c r="F14" s="7"/>
      <c r="G14" s="7"/>
      <c r="H14" s="7"/>
      <c r="I14" s="9"/>
      <c r="J14" s="9"/>
      <c r="K14" s="6"/>
      <c r="M14" s="19" t="s">
        <v>22</v>
      </c>
      <c r="N14" s="19">
        <f>SUM(M4:N12)</f>
        <v>49</v>
      </c>
    </row>
    <row r="15" spans="1:14" ht="41.25" customHeight="1">
      <c r="A15" s="6"/>
      <c r="B15" s="7"/>
      <c r="C15" s="7"/>
      <c r="D15" s="8"/>
      <c r="E15" s="7"/>
      <c r="F15" s="7"/>
      <c r="G15" s="18"/>
      <c r="H15" s="7"/>
      <c r="I15" s="7"/>
      <c r="J15" s="7"/>
      <c r="K15" s="6"/>
    </row>
    <row r="16" spans="1:14" ht="41.25" customHeight="1">
      <c r="A16" s="6"/>
      <c r="B16" s="7"/>
      <c r="C16" s="7"/>
      <c r="D16" s="8"/>
      <c r="E16" s="7"/>
      <c r="F16" s="7"/>
      <c r="G16" s="7"/>
      <c r="H16" s="7"/>
      <c r="I16" s="7"/>
      <c r="J16" s="7"/>
      <c r="K16" s="6"/>
      <c r="M16" s="20"/>
    </row>
    <row r="17" spans="1:13" ht="41.25" customHeight="1">
      <c r="A17" s="11"/>
      <c r="B17" s="12"/>
      <c r="C17" s="12"/>
      <c r="D17" s="13"/>
      <c r="E17" s="35">
        <f>SUM(E4:E16)</f>
        <v>49</v>
      </c>
      <c r="F17" s="35">
        <f>SUM(F4:F16)</f>
        <v>16</v>
      </c>
      <c r="G17" s="11"/>
      <c r="H17" s="12"/>
      <c r="I17" s="12"/>
      <c r="J17" s="12"/>
      <c r="K17" s="11"/>
      <c r="M17" s="20"/>
    </row>
    <row r="18" spans="1:13" ht="41.25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  <c r="M18" s="20"/>
    </row>
    <row r="19" spans="1:13" ht="41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</row>
    <row r="20" spans="1:13" ht="41.25" customHeight="1">
      <c r="A20" s="11"/>
      <c r="B20" s="12"/>
      <c r="C20" s="12"/>
      <c r="D20" s="13"/>
      <c r="E20" s="12"/>
      <c r="F20" s="12"/>
      <c r="G20" s="11"/>
      <c r="H20" s="12"/>
      <c r="I20" s="12"/>
      <c r="J20" s="12"/>
      <c r="K20" s="11"/>
    </row>
  </sheetData>
  <customSheetViews>
    <customSheetView guid="{23EF6D9B-A14E-2740-8D04-8096A56BF976}" scale="90" topLeftCell="A4">
      <selection activeCell="J15" sqref="J14:J15"/>
    </customSheetView>
    <customSheetView guid="{B1F3A972-B1F1-4161-90C8-DD2B3AF80E16}" scale="90" topLeftCell="A4">
      <selection activeCell="J15" sqref="J14:J15"/>
    </customSheetView>
    <customSheetView guid="{8CC4B7ED-BDBD-4A32-BFC7-B1BFCD76DA5B}" scale="90" topLeftCell="A4">
      <selection activeCell="K16" sqref="K16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3" zoomScale="80" zoomScaleNormal="80" zoomScalePageLayoutView="80" workbookViewId="0">
      <selection activeCell="D31" sqref="D31"/>
    </sheetView>
  </sheetViews>
  <sheetFormatPr baseColWidth="10" defaultColWidth="8.83203125" defaultRowHeight="39.75" customHeight="1" x14ac:dyDescent="0"/>
  <cols>
    <col min="1" max="1" width="14.83203125" customWidth="1"/>
    <col min="2" max="2" width="24.6640625" customWidth="1"/>
    <col min="3" max="3" width="27.1640625" customWidth="1"/>
    <col min="4" max="4" width="40.83203125" customWidth="1"/>
    <col min="5" max="5" width="11.5" customWidth="1"/>
    <col min="6" max="6" width="11.6640625" customWidth="1"/>
    <col min="7" max="7" width="15.1640625" customWidth="1"/>
    <col min="8" max="8" width="16.6640625" customWidth="1"/>
    <col min="9" max="9" width="16" customWidth="1"/>
    <col min="10" max="10" width="11" customWidth="1"/>
    <col min="11" max="11" width="60.1640625" customWidth="1"/>
    <col min="13" max="13" width="18.1640625" customWidth="1"/>
  </cols>
  <sheetData>
    <row r="1" spans="1:14" ht="39.75" customHeight="1" thickBot="1">
      <c r="A1" s="602" t="s">
        <v>23</v>
      </c>
      <c r="B1" s="603"/>
      <c r="C1" s="603"/>
      <c r="D1" s="603"/>
      <c r="E1" s="603"/>
      <c r="F1" s="603"/>
      <c r="G1" s="603" t="s">
        <v>26</v>
      </c>
      <c r="H1" s="603"/>
      <c r="I1" s="603"/>
      <c r="J1" s="604"/>
      <c r="K1" s="605"/>
    </row>
    <row r="2" spans="1:14" ht="39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39.75" customHeight="1">
      <c r="A3" s="46">
        <v>53</v>
      </c>
      <c r="B3" s="46" t="s">
        <v>299</v>
      </c>
      <c r="C3" s="46"/>
      <c r="D3" s="47"/>
      <c r="E3" s="48" t="s">
        <v>205</v>
      </c>
      <c r="F3" s="48"/>
      <c r="G3" s="48"/>
      <c r="H3" s="48"/>
      <c r="I3" s="48"/>
      <c r="J3" s="48"/>
      <c r="K3" s="48"/>
      <c r="M3" s="10" t="s">
        <v>12</v>
      </c>
      <c r="N3" s="10">
        <f>N2-N14</f>
        <v>2</v>
      </c>
    </row>
    <row r="4" spans="1:14" ht="39.75" customHeight="1">
      <c r="A4" s="50"/>
      <c r="B4" s="51" t="s">
        <v>236</v>
      </c>
      <c r="C4" s="52" t="s">
        <v>237</v>
      </c>
      <c r="D4" s="53"/>
      <c r="E4" s="50"/>
      <c r="F4" s="50"/>
      <c r="G4" s="50"/>
      <c r="H4" s="50"/>
      <c r="I4" s="50"/>
      <c r="J4" s="50"/>
      <c r="K4" s="50"/>
      <c r="M4" t="s">
        <v>13</v>
      </c>
      <c r="N4">
        <f>SUMIFS(E:E,G:G,"CTT")</f>
        <v>26</v>
      </c>
    </row>
    <row r="5" spans="1:14" ht="39.75" customHeight="1">
      <c r="A5" s="54" t="s">
        <v>238</v>
      </c>
      <c r="B5" s="33" t="s">
        <v>239</v>
      </c>
      <c r="C5" s="33" t="s">
        <v>240</v>
      </c>
      <c r="D5" s="55" t="s">
        <v>241</v>
      </c>
      <c r="E5" s="33">
        <v>3</v>
      </c>
      <c r="F5" s="33" t="s">
        <v>242</v>
      </c>
      <c r="G5" s="33" t="s">
        <v>243</v>
      </c>
      <c r="H5" s="33" t="s">
        <v>51</v>
      </c>
      <c r="I5" s="56">
        <v>42882</v>
      </c>
      <c r="J5" s="56"/>
      <c r="K5" s="57" t="s">
        <v>244</v>
      </c>
      <c r="M5" t="s">
        <v>14</v>
      </c>
      <c r="N5">
        <f>SUMIFS(E:E,G:G,"FLU")</f>
        <v>0</v>
      </c>
    </row>
    <row r="6" spans="1:14" ht="39.75" customHeight="1">
      <c r="A6" s="58" t="s">
        <v>245</v>
      </c>
      <c r="B6" s="32" t="s">
        <v>246</v>
      </c>
      <c r="C6" s="32" t="s">
        <v>247</v>
      </c>
      <c r="D6" s="59" t="s">
        <v>248</v>
      </c>
      <c r="E6" s="32">
        <v>2</v>
      </c>
      <c r="F6" s="32" t="s">
        <v>249</v>
      </c>
      <c r="G6" s="33" t="s">
        <v>243</v>
      </c>
      <c r="H6" s="33" t="s">
        <v>51</v>
      </c>
      <c r="I6" s="56">
        <v>42882</v>
      </c>
      <c r="J6" s="32"/>
      <c r="K6" s="57" t="s">
        <v>250</v>
      </c>
      <c r="M6" t="s">
        <v>15</v>
      </c>
      <c r="N6">
        <f>SUMIFS(E:E,G:G,"JCC")</f>
        <v>0</v>
      </c>
    </row>
    <row r="7" spans="1:14" ht="39.75" customHeight="1">
      <c r="A7" s="54" t="s">
        <v>251</v>
      </c>
      <c r="B7" s="33" t="s">
        <v>55</v>
      </c>
      <c r="C7" s="33" t="s">
        <v>252</v>
      </c>
      <c r="D7" s="55" t="s">
        <v>253</v>
      </c>
      <c r="E7" s="33">
        <v>2</v>
      </c>
      <c r="F7" s="33" t="s">
        <v>249</v>
      </c>
      <c r="G7" s="42" t="s">
        <v>243</v>
      </c>
      <c r="H7" s="33" t="s">
        <v>51</v>
      </c>
      <c r="I7" s="56">
        <v>42882</v>
      </c>
      <c r="J7" s="33"/>
      <c r="K7" s="57" t="s">
        <v>254</v>
      </c>
      <c r="M7" t="s">
        <v>16</v>
      </c>
      <c r="N7">
        <f>SUMIFS(E:E,G:G,"EDI")</f>
        <v>9</v>
      </c>
    </row>
    <row r="8" spans="1:14" ht="39.75" customHeight="1">
      <c r="A8" s="54" t="s">
        <v>255</v>
      </c>
      <c r="B8" s="33" t="s">
        <v>256</v>
      </c>
      <c r="C8" s="33" t="s">
        <v>257</v>
      </c>
      <c r="D8" s="60" t="s">
        <v>258</v>
      </c>
      <c r="E8" s="33">
        <v>1</v>
      </c>
      <c r="F8" s="33" t="s">
        <v>259</v>
      </c>
      <c r="G8" s="33" t="s">
        <v>243</v>
      </c>
      <c r="H8" s="33" t="s">
        <v>51</v>
      </c>
      <c r="I8" s="56">
        <v>42882</v>
      </c>
      <c r="J8" s="56"/>
      <c r="K8" s="57" t="s">
        <v>260</v>
      </c>
      <c r="M8" t="s">
        <v>17</v>
      </c>
      <c r="N8">
        <f>SUMIFS(E:E,G:G,"par")</f>
        <v>0</v>
      </c>
    </row>
    <row r="9" spans="1:14" ht="39.75" customHeight="1">
      <c r="A9" s="54" t="s">
        <v>261</v>
      </c>
      <c r="B9" s="33" t="s">
        <v>262</v>
      </c>
      <c r="C9" s="33" t="s">
        <v>263</v>
      </c>
      <c r="D9" s="60" t="s">
        <v>264</v>
      </c>
      <c r="E9" s="33">
        <v>3</v>
      </c>
      <c r="F9" s="33" t="s">
        <v>249</v>
      </c>
      <c r="G9" s="33" t="s">
        <v>243</v>
      </c>
      <c r="H9" s="33" t="s">
        <v>51</v>
      </c>
      <c r="I9" s="56">
        <v>42882</v>
      </c>
      <c r="J9" s="56"/>
      <c r="K9" s="57" t="s">
        <v>250</v>
      </c>
      <c r="M9" t="s">
        <v>18</v>
      </c>
      <c r="N9">
        <f>SUMIFS(E:E,G:G,"phi")</f>
        <v>0</v>
      </c>
    </row>
    <row r="10" spans="1:14" ht="39.75" customHeight="1">
      <c r="A10" s="54" t="s">
        <v>265</v>
      </c>
      <c r="B10" s="33" t="s">
        <v>266</v>
      </c>
      <c r="C10" s="33" t="s">
        <v>267</v>
      </c>
      <c r="D10" s="55" t="s">
        <v>268</v>
      </c>
      <c r="E10" s="33">
        <v>5</v>
      </c>
      <c r="F10" s="33" t="s">
        <v>269</v>
      </c>
      <c r="G10" s="33" t="s">
        <v>243</v>
      </c>
      <c r="H10" s="33" t="s">
        <v>51</v>
      </c>
      <c r="I10" s="56">
        <v>42882</v>
      </c>
      <c r="J10" s="56"/>
      <c r="K10" s="57" t="s">
        <v>250</v>
      </c>
      <c r="M10" t="s">
        <v>19</v>
      </c>
      <c r="N10">
        <f>SUMIFS(E:E,G:G,"BRK")</f>
        <v>0</v>
      </c>
    </row>
    <row r="11" spans="1:14" ht="39.75" customHeight="1">
      <c r="A11" s="12">
        <v>1</v>
      </c>
      <c r="B11" s="12" t="s">
        <v>47</v>
      </c>
      <c r="C11" s="12" t="s">
        <v>270</v>
      </c>
      <c r="D11" s="37" t="s">
        <v>271</v>
      </c>
      <c r="E11" s="12">
        <v>4</v>
      </c>
      <c r="F11" s="12">
        <v>1</v>
      </c>
      <c r="G11" s="12" t="s">
        <v>97</v>
      </c>
      <c r="H11" s="45" t="s">
        <v>199</v>
      </c>
      <c r="I11" s="14">
        <v>42882</v>
      </c>
      <c r="J11" s="14" t="s">
        <v>52</v>
      </c>
      <c r="K11" s="7"/>
      <c r="M11" s="16" t="s">
        <v>20</v>
      </c>
      <c r="N11" s="16">
        <f>SUMIFS(E:E,G:G,"SPC")</f>
        <v>16</v>
      </c>
    </row>
    <row r="12" spans="1:14" ht="39.75" customHeight="1">
      <c r="A12" s="7">
        <v>2</v>
      </c>
      <c r="B12" s="12" t="s">
        <v>47</v>
      </c>
      <c r="C12" s="7" t="s">
        <v>272</v>
      </c>
      <c r="D12" s="8" t="s">
        <v>273</v>
      </c>
      <c r="E12" s="7">
        <v>3</v>
      </c>
      <c r="F12" s="7">
        <v>1</v>
      </c>
      <c r="G12" s="7" t="s">
        <v>97</v>
      </c>
      <c r="H12" s="45" t="s">
        <v>199</v>
      </c>
      <c r="I12" s="14">
        <v>42882</v>
      </c>
      <c r="J12" s="14" t="s">
        <v>52</v>
      </c>
      <c r="K12" s="7"/>
      <c r="M12" s="17" t="s">
        <v>21</v>
      </c>
      <c r="N12" s="17">
        <f>SUMIFS(E:E,G:G,"H")</f>
        <v>0</v>
      </c>
    </row>
    <row r="13" spans="1:14" ht="39.75" customHeight="1">
      <c r="A13" s="12">
        <v>3</v>
      </c>
      <c r="B13" s="12" t="s">
        <v>55</v>
      </c>
      <c r="C13" s="7" t="s">
        <v>274</v>
      </c>
      <c r="D13" s="61">
        <v>16179389792</v>
      </c>
      <c r="E13" s="7">
        <v>3</v>
      </c>
      <c r="F13" s="7">
        <v>1</v>
      </c>
      <c r="G13" s="7" t="s">
        <v>97</v>
      </c>
      <c r="H13" s="45" t="s">
        <v>199</v>
      </c>
      <c r="I13" s="14">
        <v>42882</v>
      </c>
      <c r="J13" s="14" t="s">
        <v>275</v>
      </c>
      <c r="K13" s="7"/>
      <c r="M13" s="17"/>
      <c r="N13" s="17"/>
    </row>
    <row r="14" spans="1:14" ht="39.75" customHeight="1">
      <c r="A14" s="7">
        <v>4</v>
      </c>
      <c r="B14" s="12" t="s">
        <v>47</v>
      </c>
      <c r="C14" s="12" t="s">
        <v>276</v>
      </c>
      <c r="D14" s="13" t="s">
        <v>277</v>
      </c>
      <c r="E14" s="12">
        <v>2</v>
      </c>
      <c r="F14" s="12">
        <v>1</v>
      </c>
      <c r="G14" s="12" t="s">
        <v>85</v>
      </c>
      <c r="H14" s="45" t="s">
        <v>199</v>
      </c>
      <c r="I14" s="14">
        <v>42882</v>
      </c>
      <c r="J14" s="14" t="s">
        <v>52</v>
      </c>
      <c r="K14" s="12"/>
      <c r="M14" s="19" t="s">
        <v>22</v>
      </c>
      <c r="N14" s="19">
        <f>SUM(M4:N12)</f>
        <v>51</v>
      </c>
    </row>
    <row r="15" spans="1:14" ht="39.75" customHeight="1">
      <c r="A15" s="12">
        <v>5</v>
      </c>
      <c r="B15" s="12" t="s">
        <v>47</v>
      </c>
      <c r="C15" s="7" t="s">
        <v>278</v>
      </c>
      <c r="D15" s="8" t="s">
        <v>279</v>
      </c>
      <c r="E15" s="7">
        <v>3</v>
      </c>
      <c r="F15" s="7">
        <v>1</v>
      </c>
      <c r="G15" s="12" t="s">
        <v>85</v>
      </c>
      <c r="H15" s="45" t="s">
        <v>199</v>
      </c>
      <c r="I15" s="14">
        <v>42882</v>
      </c>
      <c r="J15" s="14" t="s">
        <v>52</v>
      </c>
      <c r="K15" s="7"/>
    </row>
    <row r="16" spans="1:14" ht="39.75" customHeight="1">
      <c r="A16" s="7">
        <v>6</v>
      </c>
      <c r="B16" s="12" t="s">
        <v>55</v>
      </c>
      <c r="C16" s="7" t="s">
        <v>280</v>
      </c>
      <c r="D16" s="8" t="s">
        <v>281</v>
      </c>
      <c r="E16" s="7">
        <v>2</v>
      </c>
      <c r="F16" s="7">
        <v>1</v>
      </c>
      <c r="G16" s="7" t="s">
        <v>97</v>
      </c>
      <c r="H16" s="45" t="s">
        <v>199</v>
      </c>
      <c r="I16" s="14">
        <v>42882</v>
      </c>
      <c r="J16" s="18" t="s">
        <v>282</v>
      </c>
      <c r="K16" s="7"/>
      <c r="M16" t="s">
        <v>486</v>
      </c>
    </row>
    <row r="17" spans="1:13" ht="39.75" customHeight="1">
      <c r="A17" s="12">
        <v>7</v>
      </c>
      <c r="B17" s="12" t="s">
        <v>55</v>
      </c>
      <c r="C17" s="7" t="s">
        <v>283</v>
      </c>
      <c r="D17" s="8" t="s">
        <v>284</v>
      </c>
      <c r="E17" s="7">
        <v>3</v>
      </c>
      <c r="F17" s="7">
        <v>1</v>
      </c>
      <c r="G17" s="7" t="s">
        <v>97</v>
      </c>
      <c r="H17" s="45" t="s">
        <v>199</v>
      </c>
      <c r="I17" s="14">
        <v>42882</v>
      </c>
      <c r="J17" s="18" t="s">
        <v>285</v>
      </c>
      <c r="K17" s="7"/>
      <c r="M17" t="s">
        <v>487</v>
      </c>
    </row>
    <row r="18" spans="1:13" ht="39.75" customHeight="1">
      <c r="A18" s="7">
        <v>8</v>
      </c>
      <c r="B18" s="12" t="s">
        <v>47</v>
      </c>
      <c r="C18" s="7" t="s">
        <v>286</v>
      </c>
      <c r="D18" s="8" t="s">
        <v>287</v>
      </c>
      <c r="E18" s="7">
        <v>4</v>
      </c>
      <c r="F18" s="7">
        <v>1</v>
      </c>
      <c r="G18" s="7" t="s">
        <v>97</v>
      </c>
      <c r="H18" s="45" t="s">
        <v>199</v>
      </c>
      <c r="I18" s="14">
        <v>42882</v>
      </c>
      <c r="J18" s="18" t="s">
        <v>52</v>
      </c>
      <c r="K18" s="7"/>
      <c r="M18" s="20"/>
    </row>
    <row r="19" spans="1:13" ht="39.75" customHeight="1">
      <c r="A19" s="12">
        <v>9</v>
      </c>
      <c r="B19" s="12" t="s">
        <v>47</v>
      </c>
      <c r="C19" s="7" t="s">
        <v>288</v>
      </c>
      <c r="D19" s="41" t="s">
        <v>289</v>
      </c>
      <c r="E19" s="7">
        <v>2</v>
      </c>
      <c r="F19" s="7">
        <v>1</v>
      </c>
      <c r="G19" s="7" t="s">
        <v>97</v>
      </c>
      <c r="H19" s="45" t="s">
        <v>199</v>
      </c>
      <c r="I19" s="14">
        <v>42882</v>
      </c>
      <c r="J19" s="18" t="s">
        <v>52</v>
      </c>
      <c r="K19" s="7"/>
      <c r="M19" s="20"/>
    </row>
    <row r="20" spans="1:13" ht="39.75" customHeight="1">
      <c r="A20" s="7">
        <v>10</v>
      </c>
      <c r="B20" s="12" t="s">
        <v>55</v>
      </c>
      <c r="C20" s="7" t="s">
        <v>290</v>
      </c>
      <c r="D20" s="41" t="s">
        <v>291</v>
      </c>
      <c r="E20" s="7">
        <v>3</v>
      </c>
      <c r="F20" s="7">
        <v>1</v>
      </c>
      <c r="G20" s="7" t="s">
        <v>97</v>
      </c>
      <c r="H20" s="45" t="s">
        <v>199</v>
      </c>
      <c r="I20" s="14">
        <v>42882</v>
      </c>
      <c r="J20" s="14" t="s">
        <v>292</v>
      </c>
      <c r="K20" s="7"/>
      <c r="M20" s="20"/>
    </row>
    <row r="21" spans="1:13" ht="39.75" customHeight="1">
      <c r="A21" s="12">
        <v>11</v>
      </c>
      <c r="B21" s="12" t="s">
        <v>55</v>
      </c>
      <c r="C21" s="7" t="s">
        <v>293</v>
      </c>
      <c r="D21" s="41" t="s">
        <v>294</v>
      </c>
      <c r="E21" s="7">
        <v>4</v>
      </c>
      <c r="F21" s="7">
        <v>1</v>
      </c>
      <c r="G21" s="7" t="s">
        <v>85</v>
      </c>
      <c r="H21" s="45" t="s">
        <v>199</v>
      </c>
      <c r="I21" s="14">
        <v>42882</v>
      </c>
      <c r="J21" s="14" t="s">
        <v>295</v>
      </c>
      <c r="K21" s="7"/>
      <c r="M21" s="20"/>
    </row>
    <row r="22" spans="1:13" ht="39.75" customHeight="1">
      <c r="A22" s="7">
        <v>12</v>
      </c>
      <c r="B22" s="12" t="s">
        <v>55</v>
      </c>
      <c r="C22" s="7" t="s">
        <v>296</v>
      </c>
      <c r="D22" s="41" t="s">
        <v>297</v>
      </c>
      <c r="E22" s="7">
        <v>2</v>
      </c>
      <c r="F22" s="7">
        <v>1</v>
      </c>
      <c r="G22" s="7" t="s">
        <v>97</v>
      </c>
      <c r="H22" s="45" t="s">
        <v>199</v>
      </c>
      <c r="I22" s="14">
        <v>42882</v>
      </c>
      <c r="J22" s="14" t="s">
        <v>298</v>
      </c>
      <c r="K22" s="7"/>
      <c r="M22" s="20"/>
    </row>
    <row r="23" spans="1:13" ht="39.75" customHeight="1">
      <c r="A23" s="7"/>
      <c r="B23" s="12"/>
      <c r="C23" s="7"/>
      <c r="D23" s="41"/>
      <c r="E23" s="7"/>
      <c r="F23" s="7"/>
      <c r="G23" s="7"/>
      <c r="H23" s="12"/>
      <c r="I23" s="14"/>
      <c r="J23" s="14"/>
      <c r="K23" s="7"/>
      <c r="M23" s="20"/>
    </row>
    <row r="24" spans="1:13" ht="39.75" customHeight="1">
      <c r="A24" s="7"/>
      <c r="B24" s="12"/>
      <c r="C24" s="7"/>
      <c r="D24" s="41"/>
      <c r="E24" s="7"/>
      <c r="F24" s="7"/>
      <c r="G24" s="7"/>
      <c r="H24" s="12"/>
      <c r="I24" s="14"/>
      <c r="J24" s="14"/>
      <c r="K24" s="7"/>
      <c r="M24" s="20"/>
    </row>
    <row r="25" spans="1:13" ht="39.75" customHeight="1">
      <c r="A25" s="7"/>
      <c r="B25" s="12"/>
      <c r="C25" s="7"/>
      <c r="D25" s="41"/>
      <c r="E25" s="43">
        <f>SUM(E5:E24)</f>
        <v>51</v>
      </c>
      <c r="F25" s="7"/>
      <c r="G25" s="7"/>
      <c r="H25" s="12"/>
      <c r="I25" s="14"/>
      <c r="J25" s="14"/>
      <c r="K25" s="7"/>
      <c r="M25" s="20"/>
    </row>
    <row r="26" spans="1:13" ht="39.7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9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9.7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9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9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A13">
      <selection activeCell="D31" sqref="D31"/>
    </customSheetView>
    <customSheetView guid="{B1F3A972-B1F1-4161-90C8-DD2B3AF80E16}" scale="80" topLeftCell="A13">
      <selection activeCell="D31" sqref="D31"/>
    </customSheetView>
    <customSheetView guid="{8CC4B7ED-BDBD-4A32-BFC7-B1BFCD76DA5B}" scale="80" topLeftCell="A13">
      <selection activeCell="D31" sqref="D31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E9" zoomScale="80" zoomScaleNormal="80" zoomScalePageLayoutView="80" workbookViewId="0">
      <selection activeCell="P20" sqref="P20"/>
    </sheetView>
  </sheetViews>
  <sheetFormatPr baseColWidth="10" defaultColWidth="8.83203125" defaultRowHeight="39" customHeight="1" x14ac:dyDescent="0"/>
  <cols>
    <col min="1" max="1" width="11.5" customWidth="1"/>
    <col min="2" max="2" width="24.6640625" customWidth="1"/>
    <col min="3" max="3" width="32.33203125" customWidth="1"/>
    <col min="4" max="4" width="39.83203125" customWidth="1"/>
    <col min="5" max="5" width="11.5" customWidth="1"/>
    <col min="6" max="6" width="11.6640625" customWidth="1"/>
    <col min="7" max="7" width="15.1640625" customWidth="1"/>
    <col min="8" max="8" width="19.33203125" customWidth="1"/>
    <col min="9" max="9" width="16" customWidth="1"/>
    <col min="10" max="10" width="15.1640625" customWidth="1"/>
    <col min="11" max="11" width="46" customWidth="1"/>
    <col min="13" max="13" width="18.1640625" customWidth="1"/>
  </cols>
  <sheetData>
    <row r="1" spans="1:14" ht="39" customHeight="1" thickBot="1">
      <c r="A1" s="602" t="s">
        <v>23</v>
      </c>
      <c r="B1" s="603"/>
      <c r="C1" s="603"/>
      <c r="D1" s="603"/>
      <c r="E1" s="603"/>
      <c r="F1" s="603"/>
      <c r="G1" s="603" t="s">
        <v>26</v>
      </c>
      <c r="H1" s="603"/>
      <c r="I1" s="603"/>
      <c r="J1" s="604"/>
      <c r="K1" s="605"/>
    </row>
    <row r="2" spans="1:14" ht="39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39" customHeight="1">
      <c r="A3" s="46"/>
      <c r="B3" s="46" t="s">
        <v>204</v>
      </c>
      <c r="C3" s="46"/>
      <c r="D3" s="47"/>
      <c r="E3" s="48" t="s">
        <v>205</v>
      </c>
      <c r="F3" s="48"/>
      <c r="G3" s="48"/>
      <c r="H3" s="48"/>
      <c r="I3" s="49"/>
      <c r="J3" s="49"/>
      <c r="K3" s="48"/>
      <c r="M3" s="10" t="s">
        <v>12</v>
      </c>
      <c r="N3" s="10">
        <f>N2-N14</f>
        <v>3</v>
      </c>
    </row>
    <row r="4" spans="1:14" ht="39" customHeight="1">
      <c r="A4" s="12">
        <v>1</v>
      </c>
      <c r="B4" s="33" t="s">
        <v>47</v>
      </c>
      <c r="C4" s="12" t="s">
        <v>206</v>
      </c>
      <c r="D4" s="37" t="s">
        <v>207</v>
      </c>
      <c r="E4" s="12">
        <v>5</v>
      </c>
      <c r="F4" s="12">
        <v>2</v>
      </c>
      <c r="G4" s="12" t="s">
        <v>50</v>
      </c>
      <c r="H4" s="45" t="s">
        <v>199</v>
      </c>
      <c r="I4" s="14">
        <v>42882</v>
      </c>
      <c r="J4" s="14" t="s">
        <v>52</v>
      </c>
      <c r="K4" s="7"/>
      <c r="M4" t="s">
        <v>13</v>
      </c>
      <c r="N4">
        <f>SUMIFS(E:E,G:G,"CTT")</f>
        <v>12</v>
      </c>
    </row>
    <row r="5" spans="1:14" ht="39" customHeight="1">
      <c r="A5" s="7">
        <v>2</v>
      </c>
      <c r="B5" s="33" t="s">
        <v>47</v>
      </c>
      <c r="C5" s="7" t="s">
        <v>208</v>
      </c>
      <c r="D5" s="8" t="s">
        <v>209</v>
      </c>
      <c r="E5" s="7">
        <v>2</v>
      </c>
      <c r="F5" s="7">
        <v>1</v>
      </c>
      <c r="G5" s="7" t="s">
        <v>50</v>
      </c>
      <c r="H5" s="45" t="s">
        <v>199</v>
      </c>
      <c r="I5" s="14">
        <v>42882</v>
      </c>
      <c r="J5" s="14" t="s">
        <v>52</v>
      </c>
      <c r="K5" s="7"/>
      <c r="M5" t="s">
        <v>14</v>
      </c>
      <c r="N5">
        <f>SUMIFS(E:E,G:G,"FLU")</f>
        <v>6</v>
      </c>
    </row>
    <row r="6" spans="1:14" ht="39" customHeight="1">
      <c r="A6" s="12">
        <v>3</v>
      </c>
      <c r="B6" s="33" t="s">
        <v>47</v>
      </c>
      <c r="C6" s="12" t="s">
        <v>210</v>
      </c>
      <c r="D6" s="37" t="s">
        <v>211</v>
      </c>
      <c r="E6" s="12">
        <v>2</v>
      </c>
      <c r="F6" s="12">
        <v>1</v>
      </c>
      <c r="G6" s="12" t="s">
        <v>50</v>
      </c>
      <c r="H6" s="45" t="s">
        <v>199</v>
      </c>
      <c r="I6" s="14">
        <v>42882</v>
      </c>
      <c r="J6" s="14" t="s">
        <v>52</v>
      </c>
      <c r="K6" s="7"/>
      <c r="M6" t="s">
        <v>15</v>
      </c>
      <c r="N6">
        <f>SUMIFS(E:E,G:G,"JCC")</f>
        <v>27</v>
      </c>
    </row>
    <row r="7" spans="1:14" ht="39" customHeight="1">
      <c r="A7" s="7">
        <v>4</v>
      </c>
      <c r="B7" s="12" t="s">
        <v>47</v>
      </c>
      <c r="C7" s="7" t="s">
        <v>212</v>
      </c>
      <c r="D7" s="8" t="s">
        <v>213</v>
      </c>
      <c r="E7" s="32">
        <v>3</v>
      </c>
      <c r="F7" s="7">
        <v>1</v>
      </c>
      <c r="G7" s="7" t="s">
        <v>152</v>
      </c>
      <c r="H7" s="45" t="s">
        <v>199</v>
      </c>
      <c r="I7" s="14">
        <v>42882</v>
      </c>
      <c r="J7" s="14" t="s">
        <v>52</v>
      </c>
      <c r="K7" s="7"/>
      <c r="M7" t="s">
        <v>16</v>
      </c>
      <c r="N7">
        <f>SUMIFS(E:E,G:G,"EDI")</f>
        <v>0</v>
      </c>
    </row>
    <row r="8" spans="1:14" ht="39" customHeight="1">
      <c r="A8" s="12">
        <v>5</v>
      </c>
      <c r="B8" s="12" t="s">
        <v>47</v>
      </c>
      <c r="C8" s="7" t="s">
        <v>214</v>
      </c>
      <c r="D8" s="8" t="s">
        <v>215</v>
      </c>
      <c r="E8" s="7">
        <v>3</v>
      </c>
      <c r="F8" s="7">
        <v>1</v>
      </c>
      <c r="G8" s="7" t="s">
        <v>152</v>
      </c>
      <c r="H8" s="45" t="s">
        <v>199</v>
      </c>
      <c r="I8" s="14">
        <v>42882</v>
      </c>
      <c r="J8" s="14" t="s">
        <v>52</v>
      </c>
      <c r="K8" s="7"/>
      <c r="M8" t="s">
        <v>17</v>
      </c>
      <c r="N8">
        <f>SUMIFS(E:E,G:G,"par")</f>
        <v>0</v>
      </c>
    </row>
    <row r="9" spans="1:14" ht="39" customHeight="1">
      <c r="A9" s="7">
        <v>6</v>
      </c>
      <c r="B9" s="12" t="s">
        <v>55</v>
      </c>
      <c r="C9" s="7" t="s">
        <v>216</v>
      </c>
      <c r="D9" s="8" t="s">
        <v>217</v>
      </c>
      <c r="E9" s="7">
        <v>5</v>
      </c>
      <c r="F9" s="7">
        <v>2</v>
      </c>
      <c r="G9" s="7" t="s">
        <v>50</v>
      </c>
      <c r="H9" s="45" t="s">
        <v>199</v>
      </c>
      <c r="I9" s="14">
        <v>42882</v>
      </c>
      <c r="J9" s="7" t="s">
        <v>218</v>
      </c>
      <c r="K9" s="7"/>
      <c r="M9" t="s">
        <v>18</v>
      </c>
      <c r="N9">
        <f>SUMIFS(E:E,G:G,"phi")</f>
        <v>0</v>
      </c>
    </row>
    <row r="10" spans="1:14" ht="39" customHeight="1">
      <c r="A10" s="12">
        <v>7</v>
      </c>
      <c r="B10" s="12" t="s">
        <v>47</v>
      </c>
      <c r="C10" s="7" t="s">
        <v>219</v>
      </c>
      <c r="D10" s="8" t="s">
        <v>220</v>
      </c>
      <c r="E10" s="7">
        <v>3</v>
      </c>
      <c r="F10" s="7">
        <v>1</v>
      </c>
      <c r="G10" s="7" t="s">
        <v>50</v>
      </c>
      <c r="H10" s="45" t="s">
        <v>199</v>
      </c>
      <c r="I10" s="14">
        <v>42882</v>
      </c>
      <c r="J10" s="7" t="s">
        <v>52</v>
      </c>
      <c r="K10" s="7"/>
      <c r="M10" t="s">
        <v>19</v>
      </c>
      <c r="N10">
        <f>SUMIFS(E:E,G:G,"BRK")</f>
        <v>5</v>
      </c>
    </row>
    <row r="11" spans="1:14" ht="39" customHeight="1">
      <c r="A11" s="7">
        <v>8</v>
      </c>
      <c r="B11" s="12" t="s">
        <v>47</v>
      </c>
      <c r="C11" s="7" t="s">
        <v>221</v>
      </c>
      <c r="D11" s="41" t="s">
        <v>222</v>
      </c>
      <c r="E11" s="7">
        <v>2</v>
      </c>
      <c r="F11" s="7">
        <v>1</v>
      </c>
      <c r="G11" s="7" t="s">
        <v>50</v>
      </c>
      <c r="H11" s="45" t="s">
        <v>199</v>
      </c>
      <c r="I11" s="14">
        <v>42882</v>
      </c>
      <c r="J11" s="18" t="s">
        <v>52</v>
      </c>
      <c r="K11" s="7"/>
      <c r="M11" s="16" t="s">
        <v>20</v>
      </c>
      <c r="N11" s="16">
        <f>SUMIFS(E:E,G:G,"SPC")</f>
        <v>0</v>
      </c>
    </row>
    <row r="12" spans="1:14" ht="39" customHeight="1">
      <c r="A12" s="12">
        <v>9</v>
      </c>
      <c r="B12" s="12" t="s">
        <v>47</v>
      </c>
      <c r="C12" s="7" t="s">
        <v>223</v>
      </c>
      <c r="D12" s="8" t="s">
        <v>224</v>
      </c>
      <c r="E12" s="7">
        <v>4</v>
      </c>
      <c r="F12" s="7">
        <v>1</v>
      </c>
      <c r="G12" s="7" t="s">
        <v>50</v>
      </c>
      <c r="H12" s="45" t="s">
        <v>199</v>
      </c>
      <c r="I12" s="14">
        <v>42882</v>
      </c>
      <c r="J12" s="7" t="s">
        <v>52</v>
      </c>
      <c r="K12" s="7"/>
      <c r="M12" s="17" t="s">
        <v>21</v>
      </c>
      <c r="N12" s="17">
        <f>SUMIFS(E:E,G:G,"H")</f>
        <v>0</v>
      </c>
    </row>
    <row r="13" spans="1:14" ht="39" customHeight="1">
      <c r="A13" s="7">
        <v>10</v>
      </c>
      <c r="B13" s="12" t="s">
        <v>47</v>
      </c>
      <c r="C13" s="7" t="s">
        <v>225</v>
      </c>
      <c r="D13" s="41" t="s">
        <v>226</v>
      </c>
      <c r="E13" s="7">
        <v>2</v>
      </c>
      <c r="F13" s="7">
        <v>2</v>
      </c>
      <c r="G13" s="7" t="s">
        <v>97</v>
      </c>
      <c r="H13" s="45" t="s">
        <v>199</v>
      </c>
      <c r="I13" s="14">
        <v>42882</v>
      </c>
      <c r="J13" s="18" t="s">
        <v>52</v>
      </c>
      <c r="K13" s="7"/>
      <c r="M13" s="17"/>
      <c r="N13" s="17"/>
    </row>
    <row r="14" spans="1:14" ht="39" customHeight="1">
      <c r="A14" s="12">
        <v>11</v>
      </c>
      <c r="B14" s="12" t="s">
        <v>55</v>
      </c>
      <c r="C14" s="7" t="s">
        <v>227</v>
      </c>
      <c r="D14" s="41" t="s">
        <v>228</v>
      </c>
      <c r="E14" s="7">
        <v>10</v>
      </c>
      <c r="F14" s="7">
        <v>4</v>
      </c>
      <c r="G14" s="7" t="s">
        <v>97</v>
      </c>
      <c r="H14" s="45" t="s">
        <v>199</v>
      </c>
      <c r="I14" s="14">
        <v>42882</v>
      </c>
      <c r="J14" s="14" t="s">
        <v>229</v>
      </c>
      <c r="K14" s="7"/>
      <c r="M14" s="19" t="s">
        <v>22</v>
      </c>
      <c r="N14" s="19">
        <f>SUM(M4:N12)</f>
        <v>50</v>
      </c>
    </row>
    <row r="15" spans="1:14" ht="39" customHeight="1">
      <c r="A15" s="7">
        <v>12</v>
      </c>
      <c r="B15" s="12" t="s">
        <v>47</v>
      </c>
      <c r="C15" s="7" t="s">
        <v>230</v>
      </c>
      <c r="D15" s="41" t="s">
        <v>231</v>
      </c>
      <c r="E15" s="7">
        <v>2</v>
      </c>
      <c r="F15" s="7">
        <v>1</v>
      </c>
      <c r="G15" s="7" t="s">
        <v>114</v>
      </c>
      <c r="H15" s="45" t="s">
        <v>199</v>
      </c>
      <c r="I15" s="14">
        <v>42882</v>
      </c>
      <c r="J15" s="14" t="s">
        <v>52</v>
      </c>
      <c r="K15" s="7"/>
    </row>
    <row r="16" spans="1:14" ht="39" customHeight="1">
      <c r="A16" s="12">
        <v>13</v>
      </c>
      <c r="B16" s="12" t="s">
        <v>47</v>
      </c>
      <c r="C16" s="7" t="s">
        <v>232</v>
      </c>
      <c r="D16" s="41" t="s">
        <v>233</v>
      </c>
      <c r="E16" s="7">
        <v>3</v>
      </c>
      <c r="F16" s="7">
        <v>1</v>
      </c>
      <c r="G16" s="7" t="s">
        <v>114</v>
      </c>
      <c r="H16" s="45" t="s">
        <v>199</v>
      </c>
      <c r="I16" s="14">
        <v>42882</v>
      </c>
      <c r="J16" s="14" t="s">
        <v>52</v>
      </c>
      <c r="K16" s="7"/>
      <c r="M16" t="s">
        <v>486</v>
      </c>
    </row>
    <row r="17" spans="1:13" ht="39" customHeight="1">
      <c r="A17" s="7">
        <v>14</v>
      </c>
      <c r="B17" s="12" t="s">
        <v>47</v>
      </c>
      <c r="C17" s="7" t="s">
        <v>234</v>
      </c>
      <c r="D17" s="41" t="s">
        <v>235</v>
      </c>
      <c r="E17" s="7">
        <v>4</v>
      </c>
      <c r="F17" s="7">
        <v>2</v>
      </c>
      <c r="G17" s="7" t="s">
        <v>50</v>
      </c>
      <c r="H17" s="45" t="s">
        <v>199</v>
      </c>
      <c r="I17" s="14">
        <v>42882</v>
      </c>
      <c r="J17" s="14" t="s">
        <v>52</v>
      </c>
      <c r="K17" s="7"/>
      <c r="M17" t="s">
        <v>487</v>
      </c>
    </row>
    <row r="18" spans="1:13" ht="39" customHeight="1">
      <c r="A18" s="7"/>
      <c r="B18" s="7"/>
      <c r="C18" s="7"/>
      <c r="D18" s="8"/>
      <c r="E18" s="7"/>
      <c r="F18" s="7"/>
      <c r="G18" s="7"/>
      <c r="H18" s="7"/>
      <c r="I18" s="9"/>
      <c r="J18" s="7"/>
      <c r="K18" s="7"/>
      <c r="M18" s="20"/>
    </row>
    <row r="19" spans="1:13" ht="39" customHeight="1">
      <c r="A19" s="7"/>
      <c r="B19" s="7"/>
      <c r="C19" s="7"/>
      <c r="D19" s="8"/>
      <c r="E19" s="7"/>
      <c r="F19" s="7"/>
      <c r="G19" s="7"/>
      <c r="H19" s="7"/>
      <c r="I19" s="9"/>
      <c r="J19" s="7"/>
      <c r="K19" s="7"/>
      <c r="M19" s="20"/>
    </row>
    <row r="20" spans="1:13" ht="39" customHeight="1">
      <c r="A20" s="7"/>
      <c r="B20" s="7"/>
      <c r="C20" s="7"/>
      <c r="D20" s="8"/>
      <c r="E20" s="43">
        <f>SUM(E4:E19)</f>
        <v>50</v>
      </c>
      <c r="F20" s="43">
        <f>SUM(F4:F19)</f>
        <v>21</v>
      </c>
      <c r="G20" s="7"/>
      <c r="H20" s="7"/>
      <c r="I20" s="9"/>
      <c r="J20" s="7"/>
      <c r="K20" s="7"/>
      <c r="M20" s="20"/>
    </row>
    <row r="21" spans="1:13" ht="39" customHeight="1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20"/>
    </row>
    <row r="22" spans="1:13" ht="39" customHeight="1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  <c r="M22" s="20"/>
    </row>
    <row r="23" spans="1:13" ht="39" customHeight="1">
      <c r="A23" s="11"/>
      <c r="B23" s="12"/>
      <c r="C23" s="12"/>
      <c r="D23" s="13"/>
      <c r="E23" s="12"/>
      <c r="F23" s="12"/>
      <c r="G23" s="12"/>
      <c r="H23" s="12"/>
      <c r="I23" s="14"/>
      <c r="J23" s="14"/>
      <c r="K23" s="11"/>
      <c r="M23" s="20"/>
    </row>
    <row r="24" spans="1:13" ht="39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9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9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9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9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9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9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 topLeftCell="E9">
      <selection activeCell="P20" sqref="P20"/>
    </customSheetView>
    <customSheetView guid="{B1F3A972-B1F1-4161-90C8-DD2B3AF80E16}" scale="80" topLeftCell="A9">
      <selection activeCell="O20" sqref="O20"/>
    </customSheetView>
    <customSheetView guid="{8CC4B7ED-BDBD-4A32-BFC7-B1BFCD76DA5B}" scale="80" topLeftCell="A9">
      <selection activeCell="O20" sqref="O20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zoomScalePageLayoutView="80" workbookViewId="0">
      <selection activeCell="D19" sqref="D19"/>
    </sheetView>
  </sheetViews>
  <sheetFormatPr baseColWidth="10" defaultColWidth="8.83203125" defaultRowHeight="39.75" customHeight="1" x14ac:dyDescent="0"/>
  <cols>
    <col min="1" max="1" width="14.83203125" customWidth="1"/>
    <col min="2" max="2" width="27.5" customWidth="1"/>
    <col min="3" max="3" width="37.5" customWidth="1"/>
    <col min="4" max="4" width="34.6640625" customWidth="1"/>
    <col min="5" max="5" width="11.5" customWidth="1"/>
    <col min="6" max="6" width="11.6640625" customWidth="1"/>
    <col min="7" max="7" width="15.1640625" customWidth="1"/>
    <col min="8" max="8" width="19.1640625" customWidth="1"/>
    <col min="9" max="9" width="16" customWidth="1"/>
    <col min="10" max="10" width="15.1640625" customWidth="1"/>
    <col min="11" max="11" width="74.6640625" customWidth="1"/>
    <col min="13" max="13" width="18.1640625" customWidth="1"/>
  </cols>
  <sheetData>
    <row r="1" spans="1:14" ht="39.75" customHeight="1" thickBot="1">
      <c r="A1" s="602" t="s">
        <v>23</v>
      </c>
      <c r="B1" s="603"/>
      <c r="C1" s="603"/>
      <c r="D1" s="603"/>
      <c r="E1" s="603"/>
      <c r="F1" s="603"/>
      <c r="G1" s="603" t="s">
        <v>27</v>
      </c>
      <c r="H1" s="603"/>
      <c r="I1" s="603"/>
      <c r="J1" s="604"/>
      <c r="K1" s="605"/>
    </row>
    <row r="2" spans="1:14" ht="39.75" customHeight="1" thickBot="1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" t="s">
        <v>10</v>
      </c>
      <c r="M2" s="5" t="s">
        <v>11</v>
      </c>
      <c r="N2" s="5">
        <v>53</v>
      </c>
    </row>
    <row r="3" spans="1:14" ht="44.25" customHeight="1">
      <c r="A3" s="28">
        <v>53</v>
      </c>
      <c r="B3" s="28" t="s">
        <v>300</v>
      </c>
      <c r="C3" s="25" t="s">
        <v>301</v>
      </c>
      <c r="D3" s="62"/>
      <c r="E3" s="28"/>
      <c r="F3" s="28"/>
      <c r="G3" s="28"/>
      <c r="H3" s="29"/>
      <c r="I3" s="63" t="s">
        <v>302</v>
      </c>
      <c r="J3" s="64"/>
      <c r="K3" s="28"/>
      <c r="M3" s="10" t="s">
        <v>12</v>
      </c>
      <c r="N3" s="10">
        <f>N2-N14</f>
        <v>0</v>
      </c>
    </row>
    <row r="4" spans="1:14" ht="39.75" customHeight="1">
      <c r="A4" s="11">
        <v>1</v>
      </c>
      <c r="B4" s="12" t="s">
        <v>55</v>
      </c>
      <c r="C4" s="12" t="s">
        <v>303</v>
      </c>
      <c r="D4" s="13" t="s">
        <v>304</v>
      </c>
      <c r="E4" s="12">
        <v>2</v>
      </c>
      <c r="F4" s="12">
        <v>1</v>
      </c>
      <c r="G4" s="12" t="s">
        <v>152</v>
      </c>
      <c r="H4" s="65" t="s">
        <v>305</v>
      </c>
      <c r="I4" s="9">
        <v>42882</v>
      </c>
      <c r="J4" s="12" t="s">
        <v>306</v>
      </c>
      <c r="K4" s="11"/>
      <c r="M4" t="s">
        <v>13</v>
      </c>
      <c r="N4">
        <f>SUMIFS(E:E,G:G,"CTT")</f>
        <v>7</v>
      </c>
    </row>
    <row r="5" spans="1:14" ht="39.75" customHeight="1">
      <c r="A5" s="6">
        <v>2</v>
      </c>
      <c r="B5" s="7" t="s">
        <v>47</v>
      </c>
      <c r="C5" s="7" t="s">
        <v>307</v>
      </c>
      <c r="D5" s="8" t="s">
        <v>308</v>
      </c>
      <c r="E5" s="7">
        <v>3</v>
      </c>
      <c r="F5" s="7">
        <v>1</v>
      </c>
      <c r="G5" s="7" t="s">
        <v>50</v>
      </c>
      <c r="H5" s="65" t="s">
        <v>305</v>
      </c>
      <c r="I5" s="9">
        <v>42882</v>
      </c>
      <c r="J5" s="7" t="s">
        <v>52</v>
      </c>
      <c r="K5" s="6" t="s">
        <v>309</v>
      </c>
      <c r="M5" t="s">
        <v>14</v>
      </c>
      <c r="N5">
        <f>SUMIFS(E:E,G:G,"FLU")</f>
        <v>16</v>
      </c>
    </row>
    <row r="6" spans="1:14" ht="39.75" customHeight="1">
      <c r="A6" s="11">
        <v>3</v>
      </c>
      <c r="B6" s="7" t="s">
        <v>47</v>
      </c>
      <c r="C6" s="12" t="s">
        <v>310</v>
      </c>
      <c r="D6" s="13" t="s">
        <v>311</v>
      </c>
      <c r="E6" s="12">
        <v>3</v>
      </c>
      <c r="F6" s="12">
        <v>1</v>
      </c>
      <c r="G6" s="12" t="s">
        <v>50</v>
      </c>
      <c r="H6" s="65" t="s">
        <v>305</v>
      </c>
      <c r="I6" s="9">
        <v>42882</v>
      </c>
      <c r="J6" s="7" t="s">
        <v>52</v>
      </c>
      <c r="K6" s="12"/>
      <c r="M6" t="s">
        <v>15</v>
      </c>
      <c r="N6">
        <f>SUMIFS(E:E,G:G,"JCC")</f>
        <v>14</v>
      </c>
    </row>
    <row r="7" spans="1:14" ht="39.75" customHeight="1">
      <c r="A7" s="6">
        <v>4</v>
      </c>
      <c r="B7" s="33" t="s">
        <v>47</v>
      </c>
      <c r="C7" s="33" t="s">
        <v>312</v>
      </c>
      <c r="D7" s="55" t="s">
        <v>313</v>
      </c>
      <c r="E7" s="33">
        <v>1</v>
      </c>
      <c r="F7" s="33">
        <v>1</v>
      </c>
      <c r="G7" s="66" t="s">
        <v>97</v>
      </c>
      <c r="H7" s="65" t="s">
        <v>305</v>
      </c>
      <c r="I7" s="56">
        <v>42882</v>
      </c>
      <c r="J7" s="32" t="s">
        <v>52</v>
      </c>
      <c r="K7" s="67"/>
      <c r="M7" t="s">
        <v>16</v>
      </c>
      <c r="N7">
        <f>SUMIFS(E:E,G:G,"EDI")</f>
        <v>2</v>
      </c>
    </row>
    <row r="8" spans="1:14" ht="39.75" customHeight="1">
      <c r="A8" s="11">
        <v>5</v>
      </c>
      <c r="B8" s="12" t="s">
        <v>192</v>
      </c>
      <c r="C8" s="12" t="s">
        <v>314</v>
      </c>
      <c r="D8" s="13" t="s">
        <v>315</v>
      </c>
      <c r="E8" s="12">
        <v>2</v>
      </c>
      <c r="F8" s="12">
        <v>1</v>
      </c>
      <c r="G8" s="12" t="s">
        <v>152</v>
      </c>
      <c r="H8" s="65" t="s">
        <v>305</v>
      </c>
      <c r="I8" s="14">
        <v>42882</v>
      </c>
      <c r="J8" s="12" t="s">
        <v>316</v>
      </c>
      <c r="K8" s="68" t="s">
        <v>317</v>
      </c>
      <c r="M8" t="s">
        <v>17</v>
      </c>
      <c r="N8">
        <f>SUMIFS(E:E,G:G,"par")</f>
        <v>0</v>
      </c>
    </row>
    <row r="9" spans="1:14" ht="39.75" customHeight="1">
      <c r="A9" s="6">
        <v>6</v>
      </c>
      <c r="B9" s="12" t="s">
        <v>318</v>
      </c>
      <c r="C9" s="12">
        <v>2915</v>
      </c>
      <c r="D9" s="13" t="s">
        <v>319</v>
      </c>
      <c r="E9" s="12">
        <v>2</v>
      </c>
      <c r="F9" s="12">
        <v>1</v>
      </c>
      <c r="G9" s="12" t="s">
        <v>85</v>
      </c>
      <c r="H9" s="65" t="s">
        <v>305</v>
      </c>
      <c r="I9" s="14">
        <v>42882</v>
      </c>
      <c r="J9" s="12" t="s">
        <v>320</v>
      </c>
      <c r="K9" s="69" t="s">
        <v>321</v>
      </c>
      <c r="M9" t="s">
        <v>18</v>
      </c>
      <c r="N9">
        <f>SUMIFS(E:E,G:G,"phi")</f>
        <v>0</v>
      </c>
    </row>
    <row r="10" spans="1:14" ht="39.75" customHeight="1">
      <c r="A10" s="11">
        <v>7</v>
      </c>
      <c r="B10" s="12" t="s">
        <v>322</v>
      </c>
      <c r="C10" s="12">
        <v>103533</v>
      </c>
      <c r="D10" s="13" t="s">
        <v>323</v>
      </c>
      <c r="E10" s="12">
        <v>4</v>
      </c>
      <c r="F10" s="12">
        <v>1</v>
      </c>
      <c r="G10" s="12" t="s">
        <v>114</v>
      </c>
      <c r="H10" s="65" t="s">
        <v>305</v>
      </c>
      <c r="I10" s="14">
        <v>42882</v>
      </c>
      <c r="J10" s="12" t="s">
        <v>324</v>
      </c>
      <c r="K10" s="69"/>
      <c r="M10" t="s">
        <v>19</v>
      </c>
      <c r="N10">
        <f>SUMIFS(E:E,G:G,"BRK")</f>
        <v>14</v>
      </c>
    </row>
    <row r="11" spans="1:14" ht="39.75" customHeight="1">
      <c r="A11" s="6">
        <v>8</v>
      </c>
      <c r="B11" s="12" t="s">
        <v>325</v>
      </c>
      <c r="C11" s="12" t="s">
        <v>326</v>
      </c>
      <c r="D11" s="13" t="s">
        <v>327</v>
      </c>
      <c r="E11" s="12">
        <v>4</v>
      </c>
      <c r="F11" s="12">
        <v>1</v>
      </c>
      <c r="G11" s="12" t="s">
        <v>114</v>
      </c>
      <c r="H11" s="65" t="s">
        <v>305</v>
      </c>
      <c r="I11" s="14">
        <v>42882</v>
      </c>
      <c r="J11" s="12" t="s">
        <v>328</v>
      </c>
      <c r="K11" s="69" t="s">
        <v>329</v>
      </c>
      <c r="M11" s="16" t="s">
        <v>20</v>
      </c>
      <c r="N11" s="16">
        <f>SUMIFS(E:E,G:G,"SPC")</f>
        <v>0</v>
      </c>
    </row>
    <row r="12" spans="1:14" ht="39.75" customHeight="1">
      <c r="A12" s="11">
        <v>9</v>
      </c>
      <c r="B12" s="12" t="s">
        <v>47</v>
      </c>
      <c r="C12" s="7" t="s">
        <v>330</v>
      </c>
      <c r="D12" s="8" t="s">
        <v>331</v>
      </c>
      <c r="E12" s="7">
        <v>1</v>
      </c>
      <c r="F12" s="7">
        <v>1</v>
      </c>
      <c r="G12" s="7" t="s">
        <v>97</v>
      </c>
      <c r="H12" s="65" t="s">
        <v>305</v>
      </c>
      <c r="I12" s="14">
        <v>42882</v>
      </c>
      <c r="J12" s="7" t="s">
        <v>52</v>
      </c>
      <c r="K12" s="6"/>
      <c r="M12" s="17" t="s">
        <v>21</v>
      </c>
      <c r="N12" s="17">
        <f>SUMIFS(E:E,G:G,"H")</f>
        <v>0</v>
      </c>
    </row>
    <row r="13" spans="1:14" ht="39.75" customHeight="1">
      <c r="A13" s="6">
        <v>10</v>
      </c>
      <c r="B13" s="7" t="s">
        <v>47</v>
      </c>
      <c r="C13" s="7" t="s">
        <v>332</v>
      </c>
      <c r="D13" s="8" t="s">
        <v>333</v>
      </c>
      <c r="E13" s="7">
        <v>3</v>
      </c>
      <c r="F13" s="7">
        <v>1</v>
      </c>
      <c r="G13" s="7" t="s">
        <v>50</v>
      </c>
      <c r="H13" s="65" t="s">
        <v>305</v>
      </c>
      <c r="I13" s="9">
        <v>42882</v>
      </c>
      <c r="J13" s="7" t="s">
        <v>52</v>
      </c>
      <c r="K13" s="6" t="s">
        <v>334</v>
      </c>
      <c r="M13" s="17"/>
      <c r="N13" s="17"/>
    </row>
    <row r="14" spans="1:14" ht="39.75" customHeight="1">
      <c r="A14" s="11">
        <v>11</v>
      </c>
      <c r="B14" s="12" t="s">
        <v>335</v>
      </c>
      <c r="C14" s="12" t="s">
        <v>336</v>
      </c>
      <c r="D14" s="13" t="s">
        <v>337</v>
      </c>
      <c r="E14" s="12">
        <v>2</v>
      </c>
      <c r="F14" s="12">
        <v>1</v>
      </c>
      <c r="G14" s="12" t="s">
        <v>152</v>
      </c>
      <c r="H14" s="65" t="s">
        <v>305</v>
      </c>
      <c r="I14" s="14">
        <v>42882</v>
      </c>
      <c r="J14" s="12" t="s">
        <v>338</v>
      </c>
      <c r="K14" s="21" t="s">
        <v>366</v>
      </c>
      <c r="M14" s="19" t="s">
        <v>22</v>
      </c>
      <c r="N14" s="19">
        <f>SUM(M4:N12)</f>
        <v>53</v>
      </c>
    </row>
    <row r="15" spans="1:14" ht="39.75" customHeight="1">
      <c r="A15" s="6">
        <v>12</v>
      </c>
      <c r="B15" s="7" t="s">
        <v>339</v>
      </c>
      <c r="C15" s="7" t="s">
        <v>340</v>
      </c>
      <c r="D15" s="8" t="s">
        <v>341</v>
      </c>
      <c r="E15" s="7">
        <v>4</v>
      </c>
      <c r="F15" s="7">
        <v>1</v>
      </c>
      <c r="G15" s="7" t="s">
        <v>152</v>
      </c>
      <c r="H15" s="65" t="s">
        <v>305</v>
      </c>
      <c r="I15" s="9">
        <v>42882</v>
      </c>
      <c r="J15" s="7" t="s">
        <v>342</v>
      </c>
      <c r="K15" s="7" t="s">
        <v>142</v>
      </c>
    </row>
    <row r="16" spans="1:14" ht="39.75" customHeight="1">
      <c r="A16" s="11">
        <v>13</v>
      </c>
      <c r="B16" s="12" t="s">
        <v>343</v>
      </c>
      <c r="C16" s="12" t="s">
        <v>344</v>
      </c>
      <c r="D16" s="13" t="s">
        <v>345</v>
      </c>
      <c r="E16" s="12">
        <v>3</v>
      </c>
      <c r="F16" s="12">
        <v>1</v>
      </c>
      <c r="G16" s="12" t="s">
        <v>152</v>
      </c>
      <c r="H16" s="65" t="s">
        <v>305</v>
      </c>
      <c r="I16" s="14">
        <v>42882</v>
      </c>
      <c r="J16" s="12" t="s">
        <v>346</v>
      </c>
      <c r="K16" s="21" t="s">
        <v>347</v>
      </c>
      <c r="M16" s="20"/>
    </row>
    <row r="17" spans="1:13" ht="39.75" customHeight="1">
      <c r="A17" s="6">
        <v>14</v>
      </c>
      <c r="B17" s="12" t="s">
        <v>47</v>
      </c>
      <c r="C17" s="7" t="s">
        <v>348</v>
      </c>
      <c r="D17" s="8" t="s">
        <v>349</v>
      </c>
      <c r="E17" s="7">
        <v>3</v>
      </c>
      <c r="F17" s="7">
        <v>1</v>
      </c>
      <c r="G17" s="7" t="s">
        <v>50</v>
      </c>
      <c r="H17" s="65" t="s">
        <v>305</v>
      </c>
      <c r="I17" s="14">
        <v>42882</v>
      </c>
      <c r="J17" s="7" t="s">
        <v>52</v>
      </c>
      <c r="K17" s="6"/>
      <c r="M17" t="s">
        <v>486</v>
      </c>
    </row>
    <row r="18" spans="1:13" ht="39.75" customHeight="1">
      <c r="A18" s="11">
        <v>15</v>
      </c>
      <c r="B18" s="7" t="s">
        <v>350</v>
      </c>
      <c r="C18" s="7" t="s">
        <v>351</v>
      </c>
      <c r="D18" s="8" t="s">
        <v>352</v>
      </c>
      <c r="E18" s="7">
        <v>6</v>
      </c>
      <c r="F18" s="7">
        <v>2</v>
      </c>
      <c r="G18" s="7" t="s">
        <v>114</v>
      </c>
      <c r="H18" s="65" t="s">
        <v>305</v>
      </c>
      <c r="I18" s="9">
        <v>42882</v>
      </c>
      <c r="J18" s="7" t="s">
        <v>353</v>
      </c>
      <c r="K18" s="7" t="s">
        <v>354</v>
      </c>
      <c r="M18" t="s">
        <v>487</v>
      </c>
    </row>
    <row r="19" spans="1:13" ht="39.75" customHeight="1">
      <c r="A19" s="6">
        <v>16</v>
      </c>
      <c r="B19" s="7" t="s">
        <v>47</v>
      </c>
      <c r="C19" s="7" t="s">
        <v>355</v>
      </c>
      <c r="D19" s="8" t="s">
        <v>356</v>
      </c>
      <c r="E19" s="7">
        <v>3</v>
      </c>
      <c r="F19" s="7">
        <v>1</v>
      </c>
      <c r="G19" s="7" t="s">
        <v>152</v>
      </c>
      <c r="H19" s="65" t="s">
        <v>305</v>
      </c>
      <c r="I19" s="9">
        <v>42882</v>
      </c>
      <c r="J19" s="7" t="s">
        <v>52</v>
      </c>
      <c r="K19" s="6"/>
      <c r="M19" s="20"/>
    </row>
    <row r="20" spans="1:13" ht="39.75" customHeight="1">
      <c r="A20" s="11">
        <v>17</v>
      </c>
      <c r="B20" s="7" t="s">
        <v>357</v>
      </c>
      <c r="C20" s="7" t="s">
        <v>358</v>
      </c>
      <c r="D20" s="8" t="s">
        <v>359</v>
      </c>
      <c r="E20" s="7">
        <v>4</v>
      </c>
      <c r="F20" s="7">
        <v>1</v>
      </c>
      <c r="G20" s="7" t="s">
        <v>97</v>
      </c>
      <c r="H20" s="65" t="s">
        <v>305</v>
      </c>
      <c r="I20" s="9">
        <v>42882</v>
      </c>
      <c r="J20" s="7" t="s">
        <v>360</v>
      </c>
      <c r="K20" s="7" t="s">
        <v>361</v>
      </c>
      <c r="M20" s="20"/>
    </row>
    <row r="21" spans="1:13" ht="39.75" customHeight="1">
      <c r="A21" s="6">
        <v>18</v>
      </c>
      <c r="B21" s="7" t="s">
        <v>47</v>
      </c>
      <c r="C21" s="7" t="s">
        <v>362</v>
      </c>
      <c r="D21" s="8" t="s">
        <v>363</v>
      </c>
      <c r="E21" s="7">
        <v>2</v>
      </c>
      <c r="F21" s="7">
        <v>1</v>
      </c>
      <c r="G21" s="7" t="s">
        <v>50</v>
      </c>
      <c r="H21" s="65" t="s">
        <v>305</v>
      </c>
      <c r="I21" s="9">
        <v>42882</v>
      </c>
      <c r="J21" s="7" t="s">
        <v>52</v>
      </c>
      <c r="K21" s="6"/>
      <c r="M21" s="20"/>
    </row>
    <row r="22" spans="1:13" ht="39.75" customHeight="1">
      <c r="A22" s="11">
        <v>19</v>
      </c>
      <c r="B22" s="12" t="s">
        <v>47</v>
      </c>
      <c r="C22" s="7" t="s">
        <v>364</v>
      </c>
      <c r="D22" s="8" t="s">
        <v>365</v>
      </c>
      <c r="E22" s="7">
        <v>1</v>
      </c>
      <c r="F22" s="7">
        <v>1</v>
      </c>
      <c r="G22" s="7" t="s">
        <v>97</v>
      </c>
      <c r="H22" s="65" t="s">
        <v>305</v>
      </c>
      <c r="I22" s="14">
        <v>42882</v>
      </c>
      <c r="J22" s="7" t="s">
        <v>52</v>
      </c>
      <c r="K22" s="6"/>
      <c r="M22" s="20"/>
    </row>
    <row r="23" spans="1:13" ht="39.75" customHeight="1">
      <c r="A23" s="11"/>
      <c r="B23" s="12"/>
      <c r="C23" s="12"/>
      <c r="D23" s="13"/>
      <c r="E23" s="35">
        <f>SUM(E4:E22)</f>
        <v>53</v>
      </c>
      <c r="F23" s="35">
        <f>SUM(F4:F22)</f>
        <v>20</v>
      </c>
      <c r="G23" s="12"/>
      <c r="H23" s="12"/>
      <c r="I23" s="14"/>
      <c r="J23" s="14"/>
      <c r="K23" s="11"/>
      <c r="M23" s="20"/>
    </row>
    <row r="24" spans="1:13" ht="39.75" customHeight="1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  <c r="M24" s="20"/>
    </row>
    <row r="25" spans="1:13" ht="39.7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  <c r="M25" s="20"/>
    </row>
    <row r="26" spans="1:13" ht="39.75" customHeight="1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9.75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9.75" customHeight="1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39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39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23EF6D9B-A14E-2740-8D04-8096A56BF976}" scale="80">
      <selection activeCell="D19" sqref="D19"/>
      <pageSetup paperSize="9" orientation="portrait"/>
    </customSheetView>
    <customSheetView guid="{B1F3A972-B1F1-4161-90C8-DD2B3AF80E16}" scale="80">
      <selection activeCell="D19" sqref="D19"/>
      <pageSetup paperSize="9" orientation="portrait"/>
    </customSheetView>
    <customSheetView guid="{8CC4B7ED-BDBD-4A32-BFC7-B1BFCD76DA5B}" scale="80">
      <selection activeCell="D19" sqref="D19"/>
      <pageSetup paperSize="9" orientation="portrait"/>
    </customSheetView>
  </customSheetViews>
  <mergeCells count="2">
    <mergeCell ref="A1:F1"/>
    <mergeCell ref="G1:K1"/>
  </mergeCells>
  <phoneticPr fontId="7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65</vt:i4>
      </vt:variant>
    </vt:vector>
  </HeadingPairs>
  <TitlesOfParts>
    <vt:vector size="65" baseType="lpstr">
      <vt:lpstr>GUIDE</vt:lpstr>
      <vt:lpstr>WP#1</vt:lpstr>
      <vt:lpstr>NY#1</vt:lpstr>
      <vt:lpstr>DC#1</vt:lpstr>
      <vt:lpstr>DC#2</vt:lpstr>
      <vt:lpstr>DC#3</vt:lpstr>
      <vt:lpstr>DC#4</vt:lpstr>
      <vt:lpstr>DC#5</vt:lpstr>
      <vt:lpstr>DS#6</vt:lpstr>
      <vt:lpstr>NF2D#1</vt:lpstr>
      <vt:lpstr>NF#2</vt:lpstr>
      <vt:lpstr>NF#3</vt:lpstr>
      <vt:lpstr>NF#4</vt:lpstr>
      <vt:lpstr>NF#5</vt:lpstr>
      <vt:lpstr>NF#6</vt:lpstr>
      <vt:lpstr>NF#7</vt:lpstr>
      <vt:lpstr>NF#8</vt:lpstr>
      <vt:lpstr>NF#9</vt:lpstr>
      <vt:lpstr>NF#10</vt:lpstr>
      <vt:lpstr>NF#11</vt:lpstr>
      <vt:lpstr>NF#12</vt:lpstr>
      <vt:lpstr>NF#13</vt:lpstr>
      <vt:lpstr>NF#14</vt:lpstr>
      <vt:lpstr>NF#15</vt:lpstr>
      <vt:lpstr>NF#16</vt:lpstr>
      <vt:lpstr>NT#7</vt:lpstr>
      <vt:lpstr>NT#18</vt:lpstr>
      <vt:lpstr>NT#19</vt:lpstr>
      <vt:lpstr>NT#20</vt:lpstr>
      <vt:lpstr>NT#21</vt:lpstr>
      <vt:lpstr>NT#22</vt:lpstr>
      <vt:lpstr>NT#23</vt:lpstr>
      <vt:lpstr>BO#1</vt:lpstr>
      <vt:lpstr>BO#2</vt:lpstr>
      <vt:lpstr>BO#3</vt:lpstr>
      <vt:lpstr>MV#1</vt:lpstr>
      <vt:lpstr>MV#2</vt:lpstr>
      <vt:lpstr>MV#3</vt:lpstr>
      <vt:lpstr>MV#4</vt:lpstr>
      <vt:lpstr>MV#5</vt:lpstr>
      <vt:lpstr>DL#1</vt:lpstr>
      <vt:lpstr>GF#1</vt:lpstr>
      <vt:lpstr>DN#1</vt:lpstr>
      <vt:lpstr>DN#2</vt:lpstr>
      <vt:lpstr>DN#3</vt:lpstr>
      <vt:lpstr>DN#4</vt:lpstr>
      <vt:lpstr>DN#5</vt:lpstr>
      <vt:lpstr>DN#6</vt:lpstr>
      <vt:lpstr>DN#7</vt:lpstr>
      <vt:lpstr>DN#8</vt:lpstr>
      <vt:lpstr>DN#9</vt:lpstr>
      <vt:lpstr>DN#10</vt:lpstr>
      <vt:lpstr>DN#11</vt:lpstr>
      <vt:lpstr>TR#1</vt:lpstr>
      <vt:lpstr>TR#2</vt:lpstr>
      <vt:lpstr>TR#3</vt:lpstr>
      <vt:lpstr>TR#4</vt:lpstr>
      <vt:lpstr>TR3D#1</vt:lpstr>
      <vt:lpstr>QB#1</vt:lpstr>
      <vt:lpstr>AC#1</vt:lpstr>
      <vt:lpstr>AC#2</vt:lpstr>
      <vt:lpstr>AC#3</vt:lpstr>
      <vt:lpstr>AC#4</vt:lpstr>
      <vt:lpstr>CM#1</vt:lpstr>
      <vt:lpstr>CM#2</vt:lpstr>
    </vt:vector>
  </TitlesOfParts>
  <Company>home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Sean Lu</cp:lastModifiedBy>
  <dcterms:created xsi:type="dcterms:W3CDTF">2017-05-25T22:20:54Z</dcterms:created>
  <dcterms:modified xsi:type="dcterms:W3CDTF">2017-05-26T21:27:30Z</dcterms:modified>
</cp:coreProperties>
</file>