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u1/Desktop/LL/"/>
    </mc:Choice>
  </mc:AlternateContent>
  <bookViews>
    <workbookView xWindow="80" yWindow="460" windowWidth="28720" windowHeight="17540" activeTab="3"/>
  </bookViews>
  <sheets>
    <sheet name="GUIDE" sheetId="1" r:id="rId1"/>
    <sheet name="WP#1" sheetId="2" r:id="rId2"/>
    <sheet name="NY#1" sheetId="3" r:id="rId3"/>
    <sheet name="DC#1" sheetId="4" r:id="rId4"/>
    <sheet name="DS#2" sheetId="5" r:id="rId5"/>
    <sheet name="BO#1" sheetId="6" r:id="rId6"/>
    <sheet name="MV#1" sheetId="7" r:id="rId7"/>
    <sheet name="NF#1" sheetId="8" r:id="rId8"/>
    <sheet name="NF#2" sheetId="9" r:id="rId9"/>
    <sheet name="NF#3" sheetId="10" r:id="rId10"/>
    <sheet name="NF#4" sheetId="11" r:id="rId11"/>
    <sheet name="NF#5" sheetId="12" r:id="rId12"/>
    <sheet name="NF#6" sheetId="13" r:id="rId13"/>
    <sheet name="NF#7" sheetId="14" r:id="rId14"/>
    <sheet name="NT#8" sheetId="15" r:id="rId15"/>
    <sheet name="NT#9" sheetId="16" r:id="rId16"/>
    <sheet name="DL#1" sheetId="17" r:id="rId17"/>
    <sheet name="DL#2" sheetId="18" r:id="rId18"/>
    <sheet name="DP#1" sheetId="19" r:id="rId19"/>
    <sheet name="DN#1" sheetId="20" r:id="rId20"/>
    <sheet name="DN#2" sheetId="21" r:id="rId21"/>
    <sheet name="BRK+ EDI " sheetId="22" r:id="rId22"/>
    <sheet name="美东接驳" sheetId="23" r:id="rId23"/>
    <sheet name="EC NY 上车" sheetId="24" r:id="rId24"/>
    <sheet name="小波东 BUS#20 NY5C" sheetId="25" r:id="rId25"/>
  </sheets>
  <definedNames>
    <definedName name="_xlnm.Print_Area" localSheetId="17">'DL#2'!$A$1:$T$30</definedName>
    <definedName name="_xlnm.Print_Area" localSheetId="20">'DN#2'!$A$1:$Q$26</definedName>
    <definedName name="_xlnm.Print_Area" localSheetId="8">'NF#2'!$A$1:$V$23</definedName>
    <definedName name="Z_042A2345_E3AC_4691_A68A_5D357DECAA79_.wvu.FilterData" localSheetId="4" hidden="1">'DS#2'!$B$1:$B$22</definedName>
    <definedName name="Z_17D9FB53_A0D4_48EE_8DFD_E7D48DF28BAC_.wvu.PrintArea" localSheetId="17" hidden="1">'DL#2'!$A$1:$T$30</definedName>
    <definedName name="Z_17D9FB53_A0D4_48EE_8DFD_E7D48DF28BAC_.wvu.PrintArea" localSheetId="20" hidden="1">'DN#2'!$A$1:$Q$26</definedName>
    <definedName name="Z_17D9FB53_A0D4_48EE_8DFD_E7D48DF28BAC_.wvu.PrintArea" localSheetId="8" hidden="1">'NF#2'!$A$1:$V$23</definedName>
    <definedName name="Z_4FFE4762_6474_4875_A631_C5DF7473F8D1_.wvu.PrintArea" localSheetId="17" hidden="1">'DL#2'!$A$1:$T$30</definedName>
    <definedName name="Z_4FFE4762_6474_4875_A631_C5DF7473F8D1_.wvu.PrintArea" localSheetId="20" hidden="1">'DN#2'!$A$1:$Q$26</definedName>
    <definedName name="Z_4FFE4762_6474_4875_A631_C5DF7473F8D1_.wvu.PrintArea" localSheetId="8" hidden="1">'NF#2'!$A$1:$V$23</definedName>
    <definedName name="Z_5B709BDF_B245_48B9_89BE_A7BD15064754_.wvu.PrintArea" localSheetId="17" hidden="1">'DL#2'!$A$1:$T$30</definedName>
    <definedName name="Z_75F08582_770E_4297_AEAB_46FA91EFF09C_.wvu.PrintArea" localSheetId="8" hidden="1">'NF#2'!$A$1:$S$23</definedName>
    <definedName name="Z_7B7F6F88_B677_F14C_AB3B_C1B42873B971_.wvu.PrintArea" localSheetId="17" hidden="1">'DL#2'!$A$1:$T$30</definedName>
    <definedName name="Z_7B7F6F88_B677_F14C_AB3B_C1B42873B971_.wvu.PrintArea" localSheetId="20" hidden="1">'DN#2'!$A$1:$Q$26</definedName>
    <definedName name="Z_7B7F6F88_B677_F14C_AB3B_C1B42873B971_.wvu.PrintArea" localSheetId="8" hidden="1">'NF#2'!$A$1:$V$23</definedName>
    <definedName name="Z_7C15ED57_998B_4DF0_A68A_5FDCEFAAAE86_.wvu.PrintArea" localSheetId="17" hidden="1">'DL#2'!$A$1:$T$30</definedName>
    <definedName name="Z_7C15ED57_998B_4DF0_A68A_5FDCEFAAAE86_.wvu.PrintArea" localSheetId="20" hidden="1">'DN#2'!$A$1:$Q$26</definedName>
    <definedName name="Z_7C15ED57_998B_4DF0_A68A_5FDCEFAAAE86_.wvu.PrintArea" localSheetId="8" hidden="1">'NF#2'!$A$1:$V$23</definedName>
    <definedName name="Z_A0126CC2_5846_4EB5_92DD_03BC3FCAB1B5_.wvu.PrintArea" localSheetId="17" hidden="1">'DL#2'!$A$1:$T$30</definedName>
    <definedName name="Z_A0126CC2_5846_4EB5_92DD_03BC3FCAB1B5_.wvu.PrintArea" localSheetId="20" hidden="1">'DN#2'!$A$1:$Q$26</definedName>
    <definedName name="Z_A0126CC2_5846_4EB5_92DD_03BC3FCAB1B5_.wvu.PrintArea" localSheetId="8" hidden="1">'NF#2'!$A$1:$V$23</definedName>
    <definedName name="Z_B3521A70_210E_4EE5_9402_8AF47DC05EF6_.wvu.PrintArea" localSheetId="17" hidden="1">'DL#2'!$A$1:$R$30</definedName>
    <definedName name="Z_BF4E7E2F_7BBE_4413_AA2E_A8BAB2613B84_.wvu.PrintArea" localSheetId="17" hidden="1">'DL#2'!$A$1:$R$30</definedName>
    <definedName name="Z_E2630865_9DE2_4F18_900D_1A867FA40527_.wvu.FilterData" localSheetId="4" hidden="1">'DS#2'!$B$1:$B$22</definedName>
  </definedNames>
  <calcPr calcId="150001" concurrentCalc="0"/>
  <customWorkbookViews>
    <customWorkbookView name="Microsoft Office User - Personal View" guid="{7B7F6F88-B677-F14C-AB3B-C1B42873B971}" mergeInterval="0" personalView="1" maximized="1" windowWidth="1436" windowHeight="704" activeSheetId="1"/>
    <customWorkbookView name="Queenie Kuang - Personal View" guid="{A0126CC2-5846-4EB5-92DD-03BC3FCAB1B5}" mergeInterval="0" personalView="1" maximized="1" windowWidth="1916" windowHeight="835" activeSheetId="24"/>
    <customWorkbookView name="Elaine Wu - Personal View" guid="{7C15ED57-998B-4DF0-A68A-5FDCEFAAAE86}" mergeInterval="0" personalView="1" maximized="1" windowWidth="1916" windowHeight="855" activeSheetId="23"/>
    <customWorkbookView name="Janet Liang - Personal View" guid="{17D9FB53-A0D4-48EE-8DFD-E7D48DF28BAC}" mergeInterval="0" personalView="1" maximized="1" windowWidth="1916" windowHeight="855" activeSheetId="10"/>
    <customWorkbookView name="Frances Lee - Personal View" guid="{4FFE4762-6474-4875-A631-C5DF7473F8D1}" mergeInterval="0" personalView="1" maximized="1" windowWidth="1314" windowHeight="838" activeSheetId="7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22" l="1"/>
  <c r="E20" i="14"/>
  <c r="Q41" i="25"/>
  <c r="P41" i="25"/>
  <c r="F24" i="25"/>
  <c r="E24" i="25"/>
  <c r="N12" i="25"/>
  <c r="N10" i="25"/>
  <c r="N9" i="25"/>
  <c r="N8" i="25"/>
  <c r="N7" i="25"/>
  <c r="N6" i="25"/>
  <c r="N5" i="25"/>
  <c r="N4" i="25"/>
  <c r="N14" i="25"/>
  <c r="N3" i="25"/>
  <c r="I31" i="24"/>
  <c r="H31" i="24"/>
  <c r="G31" i="24"/>
  <c r="F31" i="24"/>
  <c r="E31" i="24"/>
  <c r="D31" i="24"/>
  <c r="I28" i="24"/>
  <c r="H28" i="24"/>
  <c r="G28" i="24"/>
  <c r="F28" i="24"/>
  <c r="E28" i="24"/>
  <c r="D28" i="24"/>
  <c r="I22" i="24"/>
  <c r="H22" i="24"/>
  <c r="G22" i="24"/>
  <c r="F22" i="24"/>
  <c r="E22" i="24"/>
  <c r="D22" i="24"/>
  <c r="I16" i="24"/>
  <c r="H16" i="24"/>
  <c r="G16" i="24"/>
  <c r="F16" i="24"/>
  <c r="E16" i="24"/>
  <c r="D16" i="24"/>
  <c r="I11" i="24"/>
  <c r="H11" i="24"/>
  <c r="G11" i="24"/>
  <c r="F11" i="24"/>
  <c r="E11" i="24"/>
  <c r="D11" i="24"/>
  <c r="D168" i="23"/>
  <c r="C168" i="23"/>
  <c r="D161" i="23"/>
  <c r="C161" i="23"/>
  <c r="D153" i="23"/>
  <c r="C153" i="23"/>
  <c r="D145" i="23"/>
  <c r="C145" i="23"/>
  <c r="D138" i="23"/>
  <c r="C138" i="23"/>
  <c r="D131" i="23"/>
  <c r="C131" i="23"/>
  <c r="D118" i="23"/>
  <c r="C118" i="23"/>
  <c r="D108" i="23"/>
  <c r="C108" i="23"/>
  <c r="D99" i="23"/>
  <c r="C99" i="23"/>
  <c r="D89" i="23"/>
  <c r="C89" i="23"/>
  <c r="D81" i="23"/>
  <c r="C81" i="23"/>
  <c r="D73" i="23"/>
  <c r="C73" i="23"/>
  <c r="D59" i="23"/>
  <c r="C59" i="23"/>
  <c r="D40" i="23"/>
  <c r="C40" i="23"/>
  <c r="D26" i="23"/>
  <c r="C26" i="23"/>
  <c r="E61" i="22"/>
  <c r="E13" i="3"/>
  <c r="N12" i="3"/>
  <c r="N11" i="3"/>
  <c r="N10" i="3"/>
  <c r="N9" i="3"/>
  <c r="N8" i="3"/>
  <c r="N7" i="3"/>
  <c r="N6" i="3"/>
  <c r="N5" i="3"/>
  <c r="N4" i="3"/>
  <c r="N14" i="3"/>
  <c r="N3" i="3"/>
  <c r="N12" i="2"/>
  <c r="N11" i="2"/>
  <c r="N10" i="2"/>
  <c r="N9" i="2"/>
  <c r="N8" i="2"/>
  <c r="N7" i="2"/>
  <c r="N6" i="2"/>
  <c r="N5" i="2"/>
  <c r="N4" i="2"/>
  <c r="N14" i="2"/>
  <c r="N3" i="2"/>
  <c r="E41" i="22"/>
  <c r="F25" i="10"/>
  <c r="E25" i="10"/>
  <c r="F21" i="11"/>
  <c r="E21" i="11"/>
  <c r="F19" i="12"/>
  <c r="E19" i="12"/>
  <c r="F20" i="14"/>
  <c r="F21" i="13"/>
  <c r="E21" i="13"/>
  <c r="N12" i="14"/>
  <c r="N11" i="14"/>
  <c r="N10" i="14"/>
  <c r="N9" i="14"/>
  <c r="N8" i="14"/>
  <c r="N7" i="14"/>
  <c r="N6" i="14"/>
  <c r="N5" i="14"/>
  <c r="N4" i="14"/>
  <c r="N12" i="13"/>
  <c r="N11" i="13"/>
  <c r="N10" i="13"/>
  <c r="N9" i="13"/>
  <c r="N8" i="13"/>
  <c r="N7" i="13"/>
  <c r="N6" i="13"/>
  <c r="N5" i="13"/>
  <c r="N4" i="13"/>
  <c r="N12" i="12"/>
  <c r="N11" i="12"/>
  <c r="N10" i="12"/>
  <c r="N9" i="12"/>
  <c r="N8" i="12"/>
  <c r="N7" i="12"/>
  <c r="N6" i="12"/>
  <c r="N5" i="12"/>
  <c r="N4" i="12"/>
  <c r="N12" i="11"/>
  <c r="N11" i="11"/>
  <c r="N10" i="11"/>
  <c r="N9" i="11"/>
  <c r="N8" i="11"/>
  <c r="N7" i="11"/>
  <c r="N6" i="11"/>
  <c r="N5" i="11"/>
  <c r="N4" i="11"/>
  <c r="N12" i="10"/>
  <c r="N11" i="10"/>
  <c r="N10" i="10"/>
  <c r="N9" i="10"/>
  <c r="N8" i="10"/>
  <c r="N7" i="10"/>
  <c r="N6" i="10"/>
  <c r="N5" i="10"/>
  <c r="N4" i="10"/>
  <c r="N14" i="10"/>
  <c r="N3" i="10"/>
  <c r="F21" i="9"/>
  <c r="E21" i="9"/>
  <c r="N12" i="9"/>
  <c r="N11" i="9"/>
  <c r="N10" i="9"/>
  <c r="N9" i="9"/>
  <c r="N8" i="9"/>
  <c r="N7" i="9"/>
  <c r="N6" i="9"/>
  <c r="N5" i="9"/>
  <c r="N4" i="9"/>
  <c r="N14" i="11"/>
  <c r="N3" i="11"/>
  <c r="N14" i="12"/>
  <c r="N3" i="12"/>
  <c r="N14" i="14"/>
  <c r="N3" i="14"/>
  <c r="N14" i="13"/>
  <c r="N3" i="13"/>
  <c r="N14" i="9"/>
  <c r="N3" i="9"/>
  <c r="F15" i="17"/>
  <c r="E15" i="17"/>
  <c r="N12" i="17"/>
  <c r="N11" i="17"/>
  <c r="N10" i="17"/>
  <c r="N9" i="17"/>
  <c r="N8" i="17"/>
  <c r="N7" i="17"/>
  <c r="N6" i="17"/>
  <c r="N5" i="17"/>
  <c r="N4" i="17"/>
  <c r="F22" i="18"/>
  <c r="E22" i="18"/>
  <c r="N12" i="18"/>
  <c r="N11" i="18"/>
  <c r="N10" i="18"/>
  <c r="N9" i="18"/>
  <c r="N8" i="18"/>
  <c r="N7" i="18"/>
  <c r="N6" i="18"/>
  <c r="N5" i="18"/>
  <c r="N4" i="18"/>
  <c r="N14" i="17"/>
  <c r="N3" i="17"/>
  <c r="N14" i="18"/>
  <c r="N3" i="18"/>
  <c r="F14" i="19"/>
  <c r="E14" i="19"/>
  <c r="N12" i="19"/>
  <c r="N11" i="19"/>
  <c r="N10" i="19"/>
  <c r="N9" i="19"/>
  <c r="N8" i="19"/>
  <c r="N7" i="19"/>
  <c r="N6" i="19"/>
  <c r="N5" i="19"/>
  <c r="N4" i="19"/>
  <c r="N14" i="19"/>
  <c r="N3" i="19"/>
  <c r="F20" i="7"/>
  <c r="E20" i="7"/>
  <c r="N12" i="7"/>
  <c r="N11" i="7"/>
  <c r="N10" i="7"/>
  <c r="N9" i="7"/>
  <c r="N8" i="7"/>
  <c r="N7" i="7"/>
  <c r="N6" i="7"/>
  <c r="N5" i="7"/>
  <c r="N4" i="7"/>
  <c r="N14" i="7"/>
  <c r="N3" i="7"/>
  <c r="F20" i="15"/>
  <c r="E20" i="15"/>
  <c r="N12" i="15"/>
  <c r="N11" i="15"/>
  <c r="N10" i="15"/>
  <c r="N9" i="15"/>
  <c r="N8" i="15"/>
  <c r="N7" i="15"/>
  <c r="N6" i="15"/>
  <c r="N5" i="15"/>
  <c r="N4" i="15"/>
  <c r="F21" i="16"/>
  <c r="E21" i="16"/>
  <c r="F28" i="16"/>
  <c r="E28" i="16"/>
  <c r="N12" i="16"/>
  <c r="N11" i="16"/>
  <c r="N10" i="16"/>
  <c r="N9" i="16"/>
  <c r="N8" i="16"/>
  <c r="N7" i="16"/>
  <c r="N6" i="16"/>
  <c r="N5" i="16"/>
  <c r="N4" i="16"/>
  <c r="N14" i="15"/>
  <c r="N3" i="15"/>
  <c r="N14" i="16"/>
  <c r="N3" i="16"/>
  <c r="F25" i="8"/>
  <c r="E25" i="8"/>
  <c r="N12" i="8"/>
  <c r="N11" i="8"/>
  <c r="N10" i="8"/>
  <c r="N9" i="8"/>
  <c r="N8" i="8"/>
  <c r="N7" i="8"/>
  <c r="N6" i="8"/>
  <c r="N5" i="8"/>
  <c r="N4" i="8"/>
  <c r="N14" i="8"/>
  <c r="N3" i="8"/>
  <c r="F24" i="20"/>
  <c r="E24" i="20"/>
  <c r="N12" i="20"/>
  <c r="N11" i="20"/>
  <c r="N10" i="20"/>
  <c r="N9" i="20"/>
  <c r="N8" i="20"/>
  <c r="N7" i="20"/>
  <c r="N6" i="20"/>
  <c r="N5" i="20"/>
  <c r="N4" i="20"/>
  <c r="F24" i="21"/>
  <c r="E24" i="21"/>
  <c r="N12" i="21"/>
  <c r="N11" i="21"/>
  <c r="N10" i="21"/>
  <c r="N9" i="21"/>
  <c r="N8" i="21"/>
  <c r="N7" i="21"/>
  <c r="N6" i="21"/>
  <c r="N5" i="21"/>
  <c r="N4" i="21"/>
  <c r="N14" i="20"/>
  <c r="N3" i="20"/>
  <c r="N14" i="21"/>
  <c r="N3" i="21"/>
  <c r="F22" i="4"/>
  <c r="E22" i="4"/>
  <c r="N11" i="4"/>
  <c r="N10" i="4"/>
  <c r="N9" i="4"/>
  <c r="N8" i="4"/>
  <c r="N7" i="4"/>
  <c r="N6" i="4"/>
  <c r="N5" i="4"/>
  <c r="N4" i="4"/>
  <c r="F19" i="5"/>
  <c r="E19" i="5"/>
  <c r="N12" i="5"/>
  <c r="N11" i="5"/>
  <c r="N10" i="5"/>
  <c r="N9" i="5"/>
  <c r="N8" i="5"/>
  <c r="N7" i="5"/>
  <c r="N6" i="5"/>
  <c r="N5" i="5"/>
  <c r="N4" i="5"/>
  <c r="N13" i="4"/>
  <c r="N3" i="4"/>
  <c r="N14" i="5"/>
  <c r="N3" i="5"/>
  <c r="F25" i="6"/>
  <c r="E25" i="6"/>
  <c r="N12" i="6"/>
  <c r="N11" i="6"/>
  <c r="N10" i="6"/>
  <c r="N9" i="6"/>
  <c r="N8" i="6"/>
  <c r="N7" i="6"/>
  <c r="N6" i="6"/>
  <c r="N5" i="6"/>
  <c r="N4" i="6"/>
  <c r="N14" i="6"/>
  <c r="N3" i="6"/>
</calcChain>
</file>

<file path=xl/comments1.xml><?xml version="1.0" encoding="utf-8"?>
<comments xmlns="http://schemas.openxmlformats.org/spreadsheetml/2006/main">
  <authors>
    <author>Ken Fung</author>
    <author>Sally Zhang</author>
  </authors>
  <commentList>
    <comment ref="F13" authorId="0" guid="{A7D1C2B0-FFF7-4635-A329-959009AFD1CE}">
      <text>
        <r>
          <rPr>
            <b/>
            <sz val="9"/>
            <color indexed="81"/>
            <rFont val="Tahoma"/>
            <family val="2"/>
          </rPr>
          <t>Ken Fung:</t>
        </r>
        <r>
          <rPr>
            <sz val="9"/>
            <color indexed="81"/>
            <rFont val="Tahoma"/>
            <family val="2"/>
          </rPr>
          <t xml:space="preserve">
DC+NF
</t>
        </r>
      </text>
    </comment>
    <comment ref="F104" authorId="1" guid="{8FA3E47F-08A9-4D66-BBBC-CFBBF8D474F6}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i/>
            <sz val="9"/>
            <color indexed="81"/>
            <rFont val="Tahoma"/>
            <family val="2"/>
          </rPr>
          <t xml:space="preserve">
QB 暂时bill sally zhang 账号
</t>
        </r>
      </text>
    </comment>
  </commentList>
</comments>
</file>

<file path=xl/sharedStrings.xml><?xml version="1.0" encoding="utf-8"?>
<sst xmlns="http://schemas.openxmlformats.org/spreadsheetml/2006/main" count="4272" uniqueCount="1803">
  <si>
    <t>日期：06-24-2017</t>
  </si>
  <si>
    <t>團：2 天波士顿 (BO2)</t>
  </si>
  <si>
    <t>組號</t>
  </si>
  <si>
    <t>代理名</t>
  </si>
  <si>
    <t>確認號</t>
  </si>
  <si>
    <t>電話</t>
  </si>
  <si>
    <t>人數</t>
  </si>
  <si>
    <t>房間</t>
  </si>
  <si>
    <t>上車點</t>
  </si>
  <si>
    <t>團號</t>
  </si>
  <si>
    <t>出發日期</t>
  </si>
  <si>
    <t>INVOICE</t>
  </si>
  <si>
    <t>備註/座位#</t>
  </si>
  <si>
    <t>Planed pax</t>
  </si>
  <si>
    <t>TAKETOURS</t>
  </si>
  <si>
    <t xml:space="preserve">MT23-476-5667 </t>
  </si>
  <si>
    <t xml:space="preserve"> 9293952800</t>
  </si>
  <si>
    <t>CTT</t>
  </si>
  <si>
    <t>BO2</t>
  </si>
  <si>
    <t>AUTO</t>
  </si>
  <si>
    <t>available seats</t>
  </si>
  <si>
    <t>KKday.com Int'l Company</t>
  </si>
  <si>
    <t>100040/17KK040977534</t>
  </si>
  <si>
    <t>852 62346317/(650)431-9606</t>
  </si>
  <si>
    <t>FLU</t>
  </si>
  <si>
    <t>LL150171</t>
  </si>
  <si>
    <t>CHANGED FROM 4/24, CHARGE $100 PENALTY</t>
  </si>
  <si>
    <t>ChinaTown</t>
  </si>
  <si>
    <t>T4F</t>
  </si>
  <si>
    <t>E-581131</t>
  </si>
  <si>
    <t>+61 407582969</t>
  </si>
  <si>
    <t>LL152442</t>
  </si>
  <si>
    <t>Flushing</t>
  </si>
  <si>
    <t>102417/17KK051033987</t>
  </si>
  <si>
    <t>+886 955115684</t>
  </si>
  <si>
    <t>LL153256</t>
  </si>
  <si>
    <t>Jersey city</t>
  </si>
  <si>
    <t>E-587080</t>
  </si>
  <si>
    <t>+1 2016007375</t>
  </si>
  <si>
    <t>BRK</t>
  </si>
  <si>
    <t>LL153581</t>
  </si>
  <si>
    <t>East Brunswick</t>
  </si>
  <si>
    <t>C-2024622-CN</t>
  </si>
  <si>
    <t xml:space="preserve">86-15625104281
</t>
  </si>
  <si>
    <t>LL155918</t>
  </si>
  <si>
    <t>Parsippany</t>
  </si>
  <si>
    <t>汇成RAY</t>
  </si>
  <si>
    <t xml:space="preserve">HE/WANHUA </t>
  </si>
  <si>
    <t>917-818-6045</t>
  </si>
  <si>
    <t>LL156567</t>
  </si>
  <si>
    <t>SEAT#17.18</t>
  </si>
  <si>
    <t>Philadelphia</t>
  </si>
  <si>
    <t>鳴揚Grace</t>
  </si>
  <si>
    <t>105121/38819</t>
  </si>
  <si>
    <t>6465782343</t>
  </si>
  <si>
    <t>LL156826</t>
  </si>
  <si>
    <t>seat#21.22</t>
  </si>
  <si>
    <t>Brooklyn</t>
  </si>
  <si>
    <t>E-603322</t>
  </si>
  <si>
    <t>1 6463617566</t>
  </si>
  <si>
    <t>LL156931</t>
  </si>
  <si>
    <t>Special</t>
  </si>
  <si>
    <t>E-605146</t>
  </si>
  <si>
    <t>+1 8563595713</t>
  </si>
  <si>
    <t>EDI</t>
  </si>
  <si>
    <t>LL157278</t>
  </si>
  <si>
    <t>customer will like hotel that includes breakfast, 已告知酒店没有早餐</t>
  </si>
  <si>
    <t>Hold</t>
  </si>
  <si>
    <t>公司LILY</t>
  </si>
  <si>
    <t>105909/F23219</t>
  </si>
  <si>
    <t>929-391-5658</t>
  </si>
  <si>
    <t>LL157873</t>
  </si>
  <si>
    <t>SEAT#13.14</t>
  </si>
  <si>
    <t>106061/ F23256</t>
  </si>
  <si>
    <t>917-618-7890</t>
  </si>
  <si>
    <t>LL158125</t>
  </si>
  <si>
    <t>SEAT#28.31.32</t>
  </si>
  <si>
    <t>TOTAL pax</t>
  </si>
  <si>
    <t>Bay Sky Shanice</t>
  </si>
  <si>
    <t>106333； li/bin</t>
  </si>
  <si>
    <t>13501569677</t>
  </si>
  <si>
    <t>LL158476</t>
  </si>
  <si>
    <t>SEAT#27</t>
  </si>
  <si>
    <t>LLL Xiaodong</t>
  </si>
  <si>
    <t>106049;FAN/YINGFANG</t>
  </si>
  <si>
    <t>347-399-5560</t>
  </si>
  <si>
    <t>LL158106</t>
  </si>
  <si>
    <t>公司SHERERY</t>
  </si>
  <si>
    <t>JS01-489-9457</t>
  </si>
  <si>
    <t>16263735422</t>
  </si>
  <si>
    <t>藍天Mary</t>
  </si>
  <si>
    <t>201706241；
DUAN RUI XIANG</t>
  </si>
  <si>
    <t>973-687-0168</t>
  </si>
  <si>
    <t>LL158395</t>
  </si>
  <si>
    <t>seat#25.26.29.30</t>
  </si>
  <si>
    <t>纳美 Peter</t>
  </si>
  <si>
    <t>Wang/Ming</t>
  </si>
  <si>
    <t>6466394959</t>
  </si>
  <si>
    <t>LL158176</t>
  </si>
  <si>
    <t>SEAT#37-40</t>
  </si>
  <si>
    <t>E-611566</t>
  </si>
  <si>
    <t>+1 2132967332</t>
  </si>
  <si>
    <t>LL158417</t>
  </si>
  <si>
    <t>JN20-490-3667</t>
  </si>
  <si>
    <t>6097215408;5519993106</t>
  </si>
  <si>
    <t>E-612385</t>
  </si>
  <si>
    <t>+1 9172251157</t>
  </si>
  <si>
    <t>LL158553</t>
  </si>
  <si>
    <t>公司MANDY</t>
  </si>
  <si>
    <t>106444/F23349</t>
  </si>
  <si>
    <t>646-678-7617； 86-13163164034</t>
  </si>
  <si>
    <t>LL158626</t>
  </si>
  <si>
    <t>SEAT#35.36</t>
  </si>
  <si>
    <t>EDI 6:30  --- 只可接 8 位客人</t>
  </si>
  <si>
    <t>日期：6-24</t>
  </si>
  <si>
    <t>團：华盛顿DC2天1夜</t>
  </si>
  <si>
    <t>BUS#2</t>
  </si>
  <si>
    <t>仙人洞</t>
  </si>
  <si>
    <t>飛揚 Miko</t>
  </si>
  <si>
    <t xml:space="preserve">LAU/SHEUNG MAN </t>
  </si>
  <si>
    <t>201-719-6244</t>
  </si>
  <si>
    <t>JCC</t>
  </si>
  <si>
    <t>DS2仙人洞</t>
  </si>
  <si>
    <t>LL154781</t>
  </si>
  <si>
    <r>
      <rPr>
        <b/>
        <sz val="11"/>
        <rFont val="Calibri"/>
        <family val="2"/>
      </rPr>
      <t>SEAT#13-16,</t>
    </r>
    <r>
      <rPr>
        <sz val="11"/>
        <rFont val="Calibri"/>
        <family val="2"/>
      </rPr>
      <t>CTT改成JCC</t>
    </r>
  </si>
  <si>
    <t>DF15-462-5057</t>
  </si>
  <si>
    <t>718-229-2943;212-398-4020</t>
  </si>
  <si>
    <t>CHANGE FROM 3/18, CHANGE FROM 5/20</t>
  </si>
  <si>
    <t>JE12-488-4737</t>
  </si>
  <si>
    <t>6463313923</t>
  </si>
  <si>
    <t>豪華</t>
  </si>
  <si>
    <t>105004/0586</t>
  </si>
  <si>
    <t>718-885-7181</t>
  </si>
  <si>
    <t>LL156668</t>
  </si>
  <si>
    <t>NEWAY TRAVEL#SARAH</t>
  </si>
  <si>
    <t>LEE/SZE WING</t>
  </si>
  <si>
    <t>929　855　8688</t>
  </si>
  <si>
    <t>LL156758</t>
  </si>
  <si>
    <t>SEAT#25.26</t>
  </si>
  <si>
    <t>豪華 Jeff</t>
  </si>
  <si>
    <t>105741/1086</t>
  </si>
  <si>
    <t>917-251-9369</t>
  </si>
  <si>
    <t>LL157653</t>
  </si>
  <si>
    <t>seat#27-37， 10人改成11人</t>
  </si>
  <si>
    <t>Shun Da</t>
  </si>
  <si>
    <t>106562; liu suqin</t>
  </si>
  <si>
    <t>347-542-1559</t>
  </si>
  <si>
    <t>LL158790</t>
  </si>
  <si>
    <t>SEAT#19.20</t>
  </si>
  <si>
    <t>E-613186</t>
  </si>
  <si>
    <t>+1 2018397093</t>
  </si>
  <si>
    <t>LL158741</t>
  </si>
  <si>
    <t>公司STEPHANIE</t>
  </si>
  <si>
    <t>106773/A29792</t>
  </si>
  <si>
    <t>646-298-8084</t>
  </si>
  <si>
    <t>LL159085</t>
  </si>
  <si>
    <t>SEAT#23</t>
  </si>
  <si>
    <t>公司Shu</t>
  </si>
  <si>
    <t xml:space="preserve"> 106802/A29798 </t>
  </si>
  <si>
    <t>646-785-2722</t>
  </si>
  <si>
    <t>LL159104</t>
  </si>
  <si>
    <t>seat#31.32</t>
  </si>
  <si>
    <t>BUS#1</t>
  </si>
  <si>
    <t>DC2+ EC</t>
  </si>
  <si>
    <t>SPC</t>
  </si>
  <si>
    <t>DC2</t>
  </si>
  <si>
    <t>MT15-484-0347</t>
  </si>
  <si>
    <t>4802777403</t>
  </si>
  <si>
    <t>E-588268</t>
  </si>
  <si>
    <t>+1 4846440169</t>
  </si>
  <si>
    <t>LL153865</t>
  </si>
  <si>
    <t xml:space="preserve">Due to 2 kids and 2 sr citizens avoid bus seats in last 5 rows. Also prefer stay in hota with Indian Vegitable food options </t>
  </si>
  <si>
    <t>E-596785</t>
  </si>
  <si>
    <t>+1 9174789398</t>
  </si>
  <si>
    <t>LL155726</t>
  </si>
  <si>
    <t xml:space="preserve"> MT22-487-1217</t>
  </si>
  <si>
    <t>13105314642</t>
  </si>
  <si>
    <t>JT12-487-7327</t>
  </si>
  <si>
    <t>2012653291</t>
  </si>
  <si>
    <t>E-601459</t>
  </si>
  <si>
    <t>2039458606</t>
  </si>
  <si>
    <t>LL156595</t>
  </si>
  <si>
    <t>公司JENNY</t>
  </si>
  <si>
    <t>105333/A29544</t>
  </si>
  <si>
    <t>646-675-0270</t>
  </si>
  <si>
    <t>LL157127</t>
  </si>
  <si>
    <t>SEAT#13.14.15</t>
  </si>
  <si>
    <t>JN18-488-6957</t>
  </si>
  <si>
    <t>817-683-7385;972-357-5773</t>
  </si>
  <si>
    <t>LULUTRIP</t>
  </si>
  <si>
    <t>170612-383713-502927-0 CN</t>
  </si>
  <si>
    <t>1-3474436630</t>
  </si>
  <si>
    <t>LL157512</t>
  </si>
  <si>
    <t>JF22-489-5207</t>
  </si>
  <si>
    <t>9174988060</t>
  </si>
  <si>
    <t>JF10-489-4627</t>
  </si>
  <si>
    <t>8457643347;8453211126</t>
  </si>
  <si>
    <t>CHANGE FROM 6/17</t>
  </si>
  <si>
    <t>JN26-490-3817</t>
  </si>
  <si>
    <t>3474096060;3474096060</t>
  </si>
  <si>
    <t>2PAX CHANGE TO 3PAX</t>
  </si>
  <si>
    <t>E-612472</t>
  </si>
  <si>
    <t>+1 6466102336</t>
  </si>
  <si>
    <t>LL158585</t>
  </si>
  <si>
    <t>E-613045</t>
  </si>
  <si>
    <t>+1 6094802166</t>
  </si>
  <si>
    <t>LL158710</t>
  </si>
  <si>
    <t>JT21-490-5497</t>
  </si>
  <si>
    <t>347-361-9054;347-624-2648</t>
  </si>
  <si>
    <t xml:space="preserve"> JT18-490-6507</t>
  </si>
  <si>
    <t xml:space="preserve"> 3476791687</t>
  </si>
  <si>
    <t>JT21-490-8727</t>
  </si>
  <si>
    <t>6591120518</t>
  </si>
  <si>
    <t>JT06-490-9297</t>
  </si>
  <si>
    <t>212 929 1010</t>
  </si>
  <si>
    <t>DC2A</t>
  </si>
  <si>
    <t>日期：6-24-2017</t>
  </si>
  <si>
    <r>
      <t xml:space="preserve">團：小美东3天 (DN3)  </t>
    </r>
    <r>
      <rPr>
        <b/>
        <sz val="22"/>
        <color rgb="FFFF0000"/>
        <rFont val="Calibri"/>
        <family val="2"/>
        <scheme val="minor"/>
      </rPr>
      <t>倒走</t>
    </r>
  </si>
  <si>
    <t>逢周二，四， 六出发的行程倒走： day 1 先到费城-DC;  day 3: 瀑布 {*需注意事项: 1)没有神秘洞景点; 2) 没有Parsippany, NJ 上车点; 3)EAST BRUNSWICK, NJ-上车时间 9:00AM, 只接不送)}</t>
  </si>
  <si>
    <t>58 PAX+ 2GUIDE</t>
  </si>
  <si>
    <t>CTT + JCC</t>
  </si>
  <si>
    <t>E-602539</t>
  </si>
  <si>
    <t>+1 2013125434</t>
  </si>
  <si>
    <t>DN3</t>
  </si>
  <si>
    <t>LL156787</t>
  </si>
  <si>
    <t>E-605803</t>
  </si>
  <si>
    <t>1 2016801782</t>
  </si>
  <si>
    <t>LL157373</t>
  </si>
  <si>
    <t xml:space="preserve">if possible seats toward the front due
 to back problems  </t>
  </si>
  <si>
    <t xml:space="preserve"> JT02-489-0937 </t>
  </si>
  <si>
    <t>16467857511</t>
  </si>
  <si>
    <t>JF12-489-6497</t>
  </si>
  <si>
    <t>6467996549;
+919779044197</t>
  </si>
  <si>
    <t>170604-380533-497037
Grewal, ManMohit</t>
  </si>
  <si>
    <t>1-7328584940</t>
  </si>
  <si>
    <t>LL156613</t>
  </si>
  <si>
    <t>JT29-489-2257</t>
  </si>
  <si>
    <t>5853979087</t>
  </si>
  <si>
    <t>JT15-490-6057</t>
  </si>
  <si>
    <t>5512528780</t>
  </si>
  <si>
    <t>JT09-490-9367</t>
  </si>
  <si>
    <t>2017707028;2017364398</t>
  </si>
  <si>
    <t>Golden bus tours</t>
  </si>
  <si>
    <t>3829;2017490155</t>
  </si>
  <si>
    <t>2017490155</t>
  </si>
  <si>
    <t>LL158736</t>
  </si>
  <si>
    <t xml:space="preserve"> JN29-490-3697</t>
  </si>
  <si>
    <t>6463215492;3472176415</t>
  </si>
  <si>
    <t>JT04-490-7487</t>
  </si>
  <si>
    <t>2348188341650;+2348184500148</t>
  </si>
  <si>
    <t>E-612112</t>
  </si>
  <si>
    <t>+1 8054907197</t>
  </si>
  <si>
    <t>PHI</t>
  </si>
  <si>
    <t>LL158494</t>
  </si>
  <si>
    <t xml:space="preserve">PHILLY PICKUP ONLY, NOT DROP -OFF;  </t>
  </si>
  <si>
    <t>JT17-490-8107</t>
  </si>
  <si>
    <t xml:space="preserve"> 9164509928;9164509928</t>
  </si>
  <si>
    <t>PHILLY PICKUP ONLY, NOT DROP -OFF</t>
  </si>
  <si>
    <t>E-613483</t>
  </si>
  <si>
    <t>+1 3472643152</t>
  </si>
  <si>
    <t>LL158780</t>
  </si>
  <si>
    <t>E-614194</t>
  </si>
  <si>
    <t>+1 6465957411
6466418712</t>
  </si>
  <si>
    <t>LL158927</t>
  </si>
  <si>
    <t>E-614209</t>
  </si>
  <si>
    <t>+1 12253621104</t>
  </si>
  <si>
    <t>LL158935</t>
  </si>
  <si>
    <t>BRK CHANGE TO JCC</t>
  </si>
  <si>
    <t>23DN1</t>
  </si>
  <si>
    <t>PAMESCO TRAVEL</t>
  </si>
  <si>
    <t>EC160022</t>
  </si>
  <si>
    <t>415-392-1913</t>
  </si>
  <si>
    <t>美东AP5N 客人,6/24早上至酒店Days Hotel East Brunswick ADDRESS:195 NJ-18, East Brunswick, NJ 08816接AP5N的客人</t>
  </si>
  <si>
    <t xml:space="preserve"> ME12-475-5627</t>
  </si>
  <si>
    <t>00306972486992</t>
  </si>
  <si>
    <t>E-603082</t>
  </si>
  <si>
    <t>+1 7542464367</t>
  </si>
  <si>
    <t>LL156904</t>
  </si>
  <si>
    <t xml:space="preserve">Customer prefer seats on the bus at front 
not at the end next to the toilet </t>
  </si>
  <si>
    <t xml:space="preserve">2039997318 </t>
  </si>
  <si>
    <t>LL157374</t>
  </si>
  <si>
    <t>飞扬JOYCE</t>
  </si>
  <si>
    <t>105938;WANG, MEI</t>
  </si>
  <si>
    <t>929-264-4142</t>
  </si>
  <si>
    <t>LL157928</t>
  </si>
  <si>
    <t>seat#13.14</t>
  </si>
  <si>
    <t>H&amp;J Shirley</t>
  </si>
  <si>
    <t>MS CHEN</t>
  </si>
  <si>
    <t>917-526-8256</t>
  </si>
  <si>
    <t>LL158508</t>
  </si>
  <si>
    <t>seat#15.16.19.20</t>
  </si>
  <si>
    <t>Vanguard Michelle</t>
  </si>
  <si>
    <t>106214；ma/xiaodan</t>
  </si>
  <si>
    <t>15210021572</t>
  </si>
  <si>
    <t>LL158318</t>
  </si>
  <si>
    <t>E-613159</t>
  </si>
  <si>
    <t>+1 5162251369</t>
  </si>
  <si>
    <t>LL158719</t>
  </si>
  <si>
    <t>JT16-490-5117</t>
  </si>
  <si>
    <t>6315263372;
5162629294</t>
  </si>
  <si>
    <t>JT16-490-5097</t>
  </si>
  <si>
    <t>2065038822</t>
  </si>
  <si>
    <t>DM Investment</t>
  </si>
  <si>
    <t>106668/TMB17181855</t>
  </si>
  <si>
    <t>3109519268</t>
  </si>
  <si>
    <t>LL158947</t>
  </si>
  <si>
    <t>JT26-490-5587</t>
  </si>
  <si>
    <t xml:space="preserve"> 6467083651;5167849575</t>
  </si>
  <si>
    <t>長安 Emma</t>
  </si>
  <si>
    <t>LI/TANGJIAN</t>
  </si>
  <si>
    <t>LL158965</t>
  </si>
  <si>
    <t>seat#25-27</t>
  </si>
  <si>
    <t>Wang Wang Travel Inc.</t>
  </si>
  <si>
    <t>106797; QI/LILI</t>
  </si>
  <si>
    <t>5715998056</t>
  </si>
  <si>
    <t>LL159103</t>
  </si>
  <si>
    <t>SEAT#29.30, 暈車</t>
  </si>
  <si>
    <t>公司Lillian</t>
  </si>
  <si>
    <t>106803/A29799</t>
  </si>
  <si>
    <t>13950395695</t>
  </si>
  <si>
    <t>LL159105</t>
  </si>
  <si>
    <t>seat#28</t>
  </si>
  <si>
    <t>JT18-490-9897</t>
  </si>
  <si>
    <t>908-251-5241</t>
  </si>
  <si>
    <t>DN3+ AP5N</t>
  </si>
  <si>
    <t>團：两天一夜尼亞加拉瀑布深度游 (NF2D)</t>
  </si>
  <si>
    <t>E-588172</t>
  </si>
  <si>
    <t>31 627244937</t>
  </si>
  <si>
    <t>NF2D</t>
  </si>
  <si>
    <t>LL153818</t>
  </si>
  <si>
    <t>C-2022669-CN</t>
  </si>
  <si>
    <t>86-15221882159</t>
  </si>
  <si>
    <t>LL154762</t>
  </si>
  <si>
    <t>MT16-485-7917</t>
  </si>
  <si>
    <t xml:space="preserve"> 3472557348</t>
  </si>
  <si>
    <t>MT18-485-8197</t>
  </si>
  <si>
    <t>3472249566</t>
  </si>
  <si>
    <t>5A</t>
  </si>
  <si>
    <t>MT13-486-9497</t>
  </si>
  <si>
    <t>7328951375;7328951465</t>
  </si>
  <si>
    <t>5B</t>
  </si>
  <si>
    <t xml:space="preserve">E-578899
</t>
  </si>
  <si>
    <t xml:space="preserve">4803431706
</t>
  </si>
  <si>
    <t>LL152109</t>
  </si>
  <si>
    <t>5/27 改到6/10, 6/10改期到6/24</t>
  </si>
  <si>
    <t xml:space="preserve">JF22-487-4637 </t>
  </si>
  <si>
    <t>9145987222;9147692820</t>
  </si>
  <si>
    <t>JF20-487-4657</t>
  </si>
  <si>
    <t>2017363603;2017365990</t>
  </si>
  <si>
    <t>TJ Trips</t>
  </si>
  <si>
    <t xml:space="preserve">105353; haoying </t>
  </si>
  <si>
    <t>3476595771</t>
  </si>
  <si>
    <t>LL157150</t>
  </si>
  <si>
    <t>2人改成3人 SEAT#21-23</t>
  </si>
  <si>
    <t>JS15-488-3107</t>
  </si>
  <si>
    <t>7202065429;7202065429</t>
  </si>
  <si>
    <t>JT27-489-2107</t>
  </si>
  <si>
    <t>5165823999;5165821343</t>
  </si>
  <si>
    <t>E-609529</t>
  </si>
  <si>
    <t>+1 6466180223</t>
  </si>
  <si>
    <t>LL158038</t>
  </si>
  <si>
    <t>JT16-490-6137</t>
  </si>
  <si>
    <t>00393246113232</t>
  </si>
  <si>
    <t>FLU CHANGE TO CTT</t>
  </si>
  <si>
    <t>Sunshine Travel 105200 2pax invoice#LL156940 CXL</t>
  </si>
  <si>
    <t>21 International
 Consulting Corp</t>
  </si>
  <si>
    <t>106637/ Xiangyi Lai</t>
  </si>
  <si>
    <t xml:space="preserve">9175207022/ 3155661378 </t>
  </si>
  <si>
    <t>LL158877</t>
  </si>
  <si>
    <t xml:space="preserve"> JT22-490-6887</t>
  </si>
  <si>
    <t>2019938099</t>
  </si>
  <si>
    <t>公司Mandy</t>
  </si>
  <si>
    <t>106741/F23403</t>
  </si>
  <si>
    <t>718-207-9125</t>
  </si>
  <si>
    <t>LL159035</t>
  </si>
  <si>
    <t>seat#45.46</t>
  </si>
  <si>
    <t xml:space="preserve">JT23-490-9027 </t>
  </si>
  <si>
    <t>5512540312;2012048469</t>
  </si>
  <si>
    <t>公司JESSICA</t>
  </si>
  <si>
    <t xml:space="preserve">106800/F23409 </t>
  </si>
  <si>
    <t xml:space="preserve"> 347-690-9426</t>
  </si>
  <si>
    <t>LL159101</t>
  </si>
  <si>
    <t>SEAT#47.48</t>
  </si>
  <si>
    <t>GOLDEN BUS TOURS</t>
  </si>
  <si>
    <t>646-309-3343</t>
  </si>
  <si>
    <t>LL159106</t>
  </si>
  <si>
    <t>Bay Sky</t>
  </si>
  <si>
    <t>106827；ZHANG/HAOQUAN</t>
  </si>
  <si>
    <t>6466847165； 6469329981</t>
  </si>
  <si>
    <t>LL159142</t>
  </si>
  <si>
    <t>SEAT#49-51</t>
  </si>
  <si>
    <t>JERSEY TRAVEL-VIVIAN</t>
  </si>
  <si>
    <t>732-423-7153</t>
  </si>
  <si>
    <t>LL159157</t>
  </si>
  <si>
    <t>SEAT#52</t>
  </si>
  <si>
    <t>團：尼加拉瀑布-千岛2天(NT2)</t>
  </si>
  <si>
    <t>NT BUS#9</t>
  </si>
  <si>
    <t>E-582508</t>
  </si>
  <si>
    <t>+1 6462620089</t>
  </si>
  <si>
    <t>NT2</t>
  </si>
  <si>
    <t>LL152682</t>
  </si>
  <si>
    <t>E-594958</t>
  </si>
  <si>
    <t>+1 4047473157</t>
  </si>
  <si>
    <t>LL155366</t>
  </si>
  <si>
    <t>JS12-489-9997</t>
  </si>
  <si>
    <t>9174593208</t>
  </si>
  <si>
    <t>长安QIAOQIAO</t>
  </si>
  <si>
    <t>ZHAO/MIN</t>
  </si>
  <si>
    <t>718-708-9363</t>
  </si>
  <si>
    <t>LL155722</t>
  </si>
  <si>
    <t>seat#13-15</t>
  </si>
  <si>
    <t>105236/A29518</t>
  </si>
  <si>
    <t>917-861-0419</t>
  </si>
  <si>
    <t>LL157010</t>
  </si>
  <si>
    <t>seat#16.19.20</t>
  </si>
  <si>
    <t>亞美 Michael</t>
  </si>
  <si>
    <t>347-399-3855
929-264-4955</t>
  </si>
  <si>
    <t>LL156561</t>
  </si>
  <si>
    <t>seat#17.18.21.22</t>
  </si>
  <si>
    <t>E-602224</t>
  </si>
  <si>
    <t>+1 7132981836</t>
  </si>
  <si>
    <t>LL156754</t>
  </si>
  <si>
    <t>E-606997</t>
  </si>
  <si>
    <t>+1 6464742463</t>
  </si>
  <si>
    <t>LL157612</t>
  </si>
  <si>
    <t>if possible front/middle or aisle seats</t>
  </si>
  <si>
    <t>CCH-JOYCE</t>
  </si>
  <si>
    <t>929-391-4484</t>
  </si>
  <si>
    <t>LL157870</t>
  </si>
  <si>
    <t>SEAT#25-28</t>
  </si>
  <si>
    <t>E-609685</t>
  </si>
  <si>
    <t>+1 3478920206</t>
  </si>
  <si>
    <t>LL158052</t>
  </si>
  <si>
    <t>E-611578</t>
  </si>
  <si>
    <t>16463182795</t>
  </si>
  <si>
    <t>LL158416</t>
  </si>
  <si>
    <t>SOGO YUKO</t>
  </si>
  <si>
    <t>106561/37499</t>
  </si>
  <si>
    <t>312-730-0696</t>
  </si>
  <si>
    <t>LL158789</t>
  </si>
  <si>
    <t>SEAT#33.34</t>
  </si>
  <si>
    <t>9284091535</t>
  </si>
  <si>
    <t>LL158845</t>
  </si>
  <si>
    <t>travel with 1 9month infant.</t>
  </si>
  <si>
    <t>公司JESSICA 106433/F23348 2pax invoice#LL158615 CXL</t>
  </si>
  <si>
    <t>E-613951</t>
  </si>
  <si>
    <t>+1 9146082865</t>
  </si>
  <si>
    <t>LL158907</t>
  </si>
  <si>
    <t>JT12-490-7847</t>
  </si>
  <si>
    <t xml:space="preserve"> 2032529832</t>
  </si>
  <si>
    <t>E&amp;D HOLIDAY DAISY</t>
  </si>
  <si>
    <t>106720；li/zhiwei</t>
  </si>
  <si>
    <t xml:space="preserve">
929-395-8008  or  201-281-8088
</t>
  </si>
  <si>
    <t>LL159006</t>
  </si>
  <si>
    <t>SEAT#37.38</t>
  </si>
  <si>
    <t>尼亞加拉瀑布-千島3天 (NF3)</t>
  </si>
  <si>
    <t>6/24 合并 NT BUS#9 做 千岛行程</t>
  </si>
  <si>
    <t>F1</t>
  </si>
  <si>
    <t>走四方</t>
  </si>
  <si>
    <t>1. +86 13969078321
2. +86 13335128896
3. +86 13969001119
4. +86 186-7882-0577</t>
  </si>
  <si>
    <t>NF3</t>
  </si>
  <si>
    <t>LL156035</t>
  </si>
  <si>
    <t>FLU CHANGED TO CTT</t>
  </si>
  <si>
    <t>F2</t>
  </si>
  <si>
    <t>JN14-488-7347
Mr. DEVDATTA WAGH</t>
  </si>
  <si>
    <t>7325995963;7325380544</t>
  </si>
  <si>
    <t>F3</t>
  </si>
  <si>
    <t>VIP BUS TOURS-IRIS</t>
  </si>
  <si>
    <t>646-620-8111</t>
  </si>
  <si>
    <t>LL157351</t>
  </si>
  <si>
    <t>F4</t>
  </si>
  <si>
    <t>JF15-489-6517
Ms. KUNTHIDA HONGSUPANGPAN</t>
  </si>
  <si>
    <t>4754394015</t>
  </si>
  <si>
    <t>NT BUS#8</t>
  </si>
  <si>
    <t xml:space="preserve">JCC  8:15 + PAR 8:45 </t>
  </si>
  <si>
    <t>170516-373871-482289
Chen, Lizhou</t>
  </si>
  <si>
    <t>1-9734134178</t>
  </si>
  <si>
    <t>PAR</t>
  </si>
  <si>
    <t>LL154141</t>
  </si>
  <si>
    <t>E-598981</t>
  </si>
  <si>
    <t>+49 1771686447</t>
  </si>
  <si>
    <t>LL156079</t>
  </si>
  <si>
    <t xml:space="preserve">JF09-488-0017 </t>
  </si>
  <si>
    <t>6463398464</t>
  </si>
  <si>
    <t>JF21-488-1037</t>
  </si>
  <si>
    <t>8457297878;8457297878</t>
  </si>
  <si>
    <t>E-607126</t>
  </si>
  <si>
    <t>+1 6463594960</t>
  </si>
  <si>
    <t>LL157610</t>
  </si>
  <si>
    <t>The 2 roos should be as close as possible.</t>
  </si>
  <si>
    <t>JF19-489-6447</t>
  </si>
  <si>
    <t>7326668379;6097214591</t>
  </si>
  <si>
    <t>7 pax 2 rooms chagned to 11 pax 3 rooms, 11人改成7人</t>
  </si>
  <si>
    <t>JF18-489-6497</t>
  </si>
  <si>
    <t>5513583263</t>
  </si>
  <si>
    <t>JF11-489-6707</t>
  </si>
  <si>
    <t>5519986350</t>
  </si>
  <si>
    <t>E-610276</t>
  </si>
  <si>
    <t>+1 6469824406</t>
  </si>
  <si>
    <t>LL158183</t>
  </si>
  <si>
    <t>GOLDENBUSTOURS</t>
  </si>
  <si>
    <t>3784;Hemlataben Kothari</t>
  </si>
  <si>
    <t>2017441686</t>
  </si>
  <si>
    <t>LL158194</t>
  </si>
  <si>
    <t>JN14-490-2837</t>
  </si>
  <si>
    <t>6507137643</t>
  </si>
  <si>
    <t>E-608791</t>
  </si>
  <si>
    <t>+1 7324857977</t>
  </si>
  <si>
    <t>LL158552</t>
  </si>
  <si>
    <t>JT14-490-4467</t>
  </si>
  <si>
    <t>7205464358;9847770569</t>
  </si>
  <si>
    <t>JT28-490-5287</t>
  </si>
  <si>
    <t>JT24-490-8927</t>
  </si>
  <si>
    <t>5512638023;5512537916</t>
  </si>
  <si>
    <t>BUS#8  只接 EDI / JCC  / PAR 上车点</t>
  </si>
  <si>
    <t>54 PAX +2 GUIDE</t>
  </si>
  <si>
    <t>團：玛莎葡萄岛2天(MV2)</t>
  </si>
  <si>
    <t>JT19-490-6037</t>
  </si>
  <si>
    <t>2015959837;
2015959837</t>
  </si>
  <si>
    <t>MV2</t>
  </si>
  <si>
    <t>C-2030016-US</t>
  </si>
  <si>
    <t>1-2673030670</t>
  </si>
  <si>
    <t>LL158753</t>
  </si>
  <si>
    <t>亿达ELINA</t>
  </si>
  <si>
    <t>SHEN/JUNPEI</t>
  </si>
  <si>
    <t>917-495-1751</t>
  </si>
  <si>
    <t>LL157214</t>
  </si>
  <si>
    <t>SEAT#17-19</t>
  </si>
  <si>
    <t>4A</t>
  </si>
  <si>
    <t>Golden Holiday Ada</t>
  </si>
  <si>
    <t>MS.JIN</t>
  </si>
  <si>
    <t>347-623-2866
718-415-1311</t>
  </si>
  <si>
    <t>LL156857</t>
  </si>
  <si>
    <t>seat#20-25</t>
  </si>
  <si>
    <t>4B</t>
  </si>
  <si>
    <t>5PAX CHANGE TO 6PAX</t>
  </si>
  <si>
    <t>4C</t>
  </si>
  <si>
    <t>陽光 June</t>
  </si>
  <si>
    <t>106217/14194</t>
  </si>
  <si>
    <t>7189085048</t>
  </si>
  <si>
    <t>LL158322</t>
  </si>
  <si>
    <r>
      <rPr>
        <b/>
        <sz val="11"/>
        <color theme="1"/>
        <rFont val="Calibri"/>
        <family val="2"/>
        <scheme val="minor"/>
      </rPr>
      <t>seat#29-40</t>
    </r>
    <r>
      <rPr>
        <sz val="11"/>
        <color theme="1"/>
        <rFont val="Calibri"/>
        <family val="2"/>
        <scheme val="minor"/>
      </rPr>
      <t>， 14人5房改成12人4房</t>
    </r>
  </si>
  <si>
    <t>亚美MICHEAL</t>
  </si>
  <si>
    <t>917-519-7960</t>
  </si>
  <si>
    <t>LL158832</t>
  </si>
  <si>
    <t>seat#26-28</t>
  </si>
  <si>
    <t>GREAT WALL-COCO</t>
  </si>
  <si>
    <t>CAO/SISHAN</t>
  </si>
  <si>
    <t>917-561-6372</t>
  </si>
  <si>
    <t>LL158995</t>
  </si>
  <si>
    <t>SEAT#41.42</t>
  </si>
  <si>
    <t>A Fair Jean</t>
  </si>
  <si>
    <t>LL062402</t>
  </si>
  <si>
    <t>917-887-3973</t>
  </si>
  <si>
    <t>LL159019</t>
  </si>
  <si>
    <t>SEAT#45.46</t>
  </si>
  <si>
    <t>H&amp;W TRAVEL-GARFRELD</t>
  </si>
  <si>
    <t>DAN WU</t>
  </si>
  <si>
    <t>347-272-7955</t>
  </si>
  <si>
    <t>LL159042</t>
  </si>
  <si>
    <t xml:space="preserve"> 106823/F23415 </t>
  </si>
  <si>
    <t>646-468-5889</t>
  </si>
  <si>
    <t>LL159134</t>
  </si>
  <si>
    <t>这组客人是世界日报的， 请尽量安排前面的座位</t>
  </si>
  <si>
    <t>106832/F23419</t>
  </si>
  <si>
    <t xml:space="preserve"> 646-750-7686</t>
  </si>
  <si>
    <t>LL159146</t>
  </si>
  <si>
    <t>SEAT#43.44</t>
  </si>
  <si>
    <t xml:space="preserve"> TSB Travel </t>
  </si>
  <si>
    <t>106824；LIN/BO YU</t>
  </si>
  <si>
    <t>917-862-3660</t>
  </si>
  <si>
    <t>LL159139</t>
  </si>
  <si>
    <t>客人18房+司导2房=20DD</t>
  </si>
  <si>
    <t>不可再 接 EDI  6：30 上车点</t>
  </si>
  <si>
    <t>團: 乔赫氏樂園-多利樂園2日(DP2)</t>
  </si>
  <si>
    <t>AF16-479-8447</t>
  </si>
  <si>
    <t xml:space="preserve"> 7189860226;
3478560341</t>
  </si>
  <si>
    <t>DP2</t>
  </si>
  <si>
    <t>JE11-490-1947</t>
  </si>
  <si>
    <t xml:space="preserve"> 9176500208</t>
  </si>
  <si>
    <t>J&amp;W  Candy</t>
  </si>
  <si>
    <t xml:space="preserve"> 106386; cammy zheng</t>
  </si>
  <si>
    <t>917-292-9052</t>
  </si>
  <si>
    <t>LL158537</t>
  </si>
  <si>
    <t>SEAT#11.12， 代理參團</t>
  </si>
  <si>
    <t>GOLDEN HOLIDAY MANDY</t>
  </si>
  <si>
    <t>ZENG/MIN YI</t>
  </si>
  <si>
    <t>917-518-8190</t>
  </si>
  <si>
    <t>LL156589</t>
  </si>
  <si>
    <t>E-607057</t>
  </si>
  <si>
    <t>+1 6469427650</t>
  </si>
  <si>
    <t>LL157611</t>
  </si>
  <si>
    <t>close rooms together </t>
  </si>
  <si>
    <t>公司IVY</t>
  </si>
  <si>
    <t>106484/A29761</t>
  </si>
  <si>
    <t>646-249-8356/917-669-0261</t>
  </si>
  <si>
    <t>LL158683</t>
  </si>
  <si>
    <t>SEAT#20.23.24.27.28</t>
  </si>
  <si>
    <t>飞燕-Amelyn</t>
  </si>
  <si>
    <t xml:space="preserve">106693;Jin feng </t>
  </si>
  <si>
    <t>917-238-3345</t>
  </si>
  <si>
    <t>LL158981</t>
  </si>
  <si>
    <t>公司Jessica</t>
  </si>
  <si>
    <t xml:space="preserve">106806/ F23411 </t>
  </si>
  <si>
    <t xml:space="preserve"> 646-206-2666</t>
  </si>
  <si>
    <t>LL159107</t>
  </si>
  <si>
    <t>seat#35.36</t>
  </si>
  <si>
    <t>酒店房间暂时 BLOCK  15 间</t>
  </si>
  <si>
    <t>将安排跟 6/24 DN BUS#1 同住一家酒店</t>
  </si>
  <si>
    <t>TAKETOURS  AT06-481-6427x2pax cxl</t>
  </si>
  <si>
    <t>TAKETOURS JT04-487-6887X3PAX CXL</t>
  </si>
  <si>
    <t>團: 乔治湖-普莱西德湖2日 (DL2)</t>
  </si>
  <si>
    <t>Jersey City 8:15am   上车点 只接不送， 回程 曼哈顿-唐人街下车</t>
  </si>
  <si>
    <t>金色CATHY(A)</t>
  </si>
  <si>
    <t>101810/002</t>
  </si>
  <si>
    <t>7323185195</t>
  </si>
  <si>
    <t xml:space="preserve">DL2 </t>
  </si>
  <si>
    <t>LL152392</t>
  </si>
  <si>
    <t>SEAT#13-16</t>
  </si>
  <si>
    <t>金色CATHY(B)</t>
  </si>
  <si>
    <t>101811/003</t>
  </si>
  <si>
    <t>LL152393</t>
  </si>
  <si>
    <t xml:space="preserve"> MS23-482-3307</t>
  </si>
  <si>
    <t>2402745261</t>
  </si>
  <si>
    <t xml:space="preserve"> MT26-485-4787 </t>
  </si>
  <si>
    <t>6124752677</t>
  </si>
  <si>
    <t>5同组A</t>
  </si>
  <si>
    <t>E-604441/Joyce Bazzey</t>
  </si>
  <si>
    <t>+1 9175199645</t>
  </si>
  <si>
    <t>LL157165</t>
  </si>
  <si>
    <t>6同组B</t>
  </si>
  <si>
    <t>E-604432/Kerine Berkley</t>
  </si>
  <si>
    <t>LL157166</t>
  </si>
  <si>
    <t>7A</t>
  </si>
  <si>
    <t>公司STEPHANIE(A)</t>
  </si>
  <si>
    <t>105432/A29557</t>
  </si>
  <si>
    <t>718-786-0765</t>
  </si>
  <si>
    <t>LL157247</t>
  </si>
  <si>
    <t>SEAT#25-27</t>
  </si>
  <si>
    <t>7B</t>
  </si>
  <si>
    <t>公司STEPHANIE(B)</t>
  </si>
  <si>
    <t>105496/F23150</t>
  </si>
  <si>
    <t>917-495-3774</t>
  </si>
  <si>
    <t>LL157328</t>
  </si>
  <si>
    <r>
      <t xml:space="preserve">SEAT#29.30.33.34 </t>
    </r>
    <r>
      <rPr>
        <sz val="11"/>
        <color theme="1"/>
        <rFont val="Calibri"/>
        <family val="2"/>
        <scheme val="minor"/>
      </rPr>
      <t>BRK CHANGE TO CTT</t>
    </r>
  </si>
  <si>
    <t xml:space="preserve"> JT10-488-8777</t>
  </si>
  <si>
    <t>2012815865</t>
  </si>
  <si>
    <t>JT23-489-3617</t>
  </si>
  <si>
    <t xml:space="preserve"> 2019208973;5512637690</t>
  </si>
  <si>
    <t>E-610702</t>
  </si>
  <si>
    <t>+1 6462042792</t>
  </si>
  <si>
    <t>LL158230</t>
  </si>
  <si>
    <t>C.C.H Int'l Inc. 彩虹</t>
  </si>
  <si>
    <t>106013/NANCY</t>
  </si>
  <si>
    <t>9177749572</t>
  </si>
  <si>
    <t>DL2</t>
  </si>
  <si>
    <t>LL158047</t>
  </si>
  <si>
    <t>已告知导游信息</t>
  </si>
  <si>
    <t>E-613237</t>
  </si>
  <si>
    <t>+1 6784623341</t>
  </si>
  <si>
    <t>LL158733</t>
  </si>
  <si>
    <t>E-613933</t>
  </si>
  <si>
    <t>+1 6514282889</t>
  </si>
  <si>
    <t>LL158902</t>
  </si>
  <si>
    <t>JT22-490-9037</t>
  </si>
  <si>
    <t>9293075526</t>
  </si>
  <si>
    <t>E-597475</t>
  </si>
  <si>
    <t>+1 6462713593</t>
  </si>
  <si>
    <t>LL156370</t>
  </si>
  <si>
    <t>客人房间最多可接 37间</t>
  </si>
  <si>
    <t>两部车一共40间房=35DD+5KING ( 包含司机 &amp;导游在内)</t>
  </si>
  <si>
    <t>长安TONY</t>
  </si>
  <si>
    <t>LI/CHANG</t>
  </si>
  <si>
    <t>347-654-8468</t>
  </si>
  <si>
    <t>LL152831</t>
  </si>
  <si>
    <r>
      <rPr>
        <b/>
        <sz val="11"/>
        <color theme="1"/>
        <rFont val="Calibri"/>
        <family val="2"/>
        <scheme val="minor"/>
      </rPr>
      <t xml:space="preserve">seat#17-19 </t>
    </r>
    <r>
      <rPr>
        <sz val="11"/>
        <color theme="1"/>
        <rFont val="Calibri"/>
        <family val="2"/>
        <scheme val="minor"/>
      </rPr>
      <t xml:space="preserve">
其中有一名客人晕车，请尽量往前安排</t>
    </r>
  </si>
  <si>
    <t>105469/F23143</t>
  </si>
  <si>
    <t>917-930-6315</t>
  </si>
  <si>
    <t>LL157302</t>
  </si>
  <si>
    <t>SEAT#20.23.24</t>
  </si>
  <si>
    <t>EDA Jerry</t>
  </si>
  <si>
    <t>Hu/James</t>
  </si>
  <si>
    <t>917-687-7170</t>
  </si>
  <si>
    <t>LL156329</t>
  </si>
  <si>
    <t>SEAT#21.22</t>
  </si>
  <si>
    <t>TRADE TRAVEL EMMA</t>
  </si>
  <si>
    <t>TANG/AMY</t>
  </si>
  <si>
    <t>646-575-7283</t>
  </si>
  <si>
    <t>LL157833</t>
  </si>
  <si>
    <t>10pax change to 17pax， 17人改成16人</t>
  </si>
  <si>
    <t>U&amp;U KENNY</t>
  </si>
  <si>
    <t>CHEN,FANG</t>
  </si>
  <si>
    <t>347-517-2604</t>
  </si>
  <si>
    <t>LL158398</t>
  </si>
  <si>
    <t>5同组B</t>
  </si>
  <si>
    <t xml:space="preserve"> JT17-490-9757</t>
  </si>
  <si>
    <t xml:space="preserve"> 6464792031</t>
  </si>
  <si>
    <t>客人房间最多可接 37 间</t>
  </si>
  <si>
    <t>两部车一共40间房=35DD+5KING   ( 包含司机 &amp;导游在内)</t>
  </si>
  <si>
    <t>團: 美境尼加拉瀑布2天(NF2)</t>
  </si>
  <si>
    <t>NW2+NF2</t>
  </si>
  <si>
    <t>CTT +  PAR</t>
  </si>
  <si>
    <t>1A</t>
  </si>
  <si>
    <t>CCH-IRIS(A)</t>
  </si>
  <si>
    <t>103424; LIN/JINGJING</t>
  </si>
  <si>
    <t>916-881-1602</t>
  </si>
  <si>
    <t>NW2</t>
  </si>
  <si>
    <t>LL154551</t>
  </si>
  <si>
    <r>
      <rPr>
        <sz val="11"/>
        <color rgb="FFFF0000"/>
        <rFont val="Calibri"/>
        <family val="2"/>
      </rPr>
      <t xml:space="preserve">SEAT#13-32    </t>
    </r>
    <r>
      <rPr>
        <sz val="11"/>
        <color theme="1"/>
        <rFont val="Calibri"/>
        <family val="2"/>
      </rPr>
      <t>请尽量都安排双床房</t>
    </r>
  </si>
  <si>
    <t>1B</t>
  </si>
  <si>
    <t>CCH-IRIS(B)</t>
  </si>
  <si>
    <t>103424; fang, lin min</t>
  </si>
  <si>
    <t>(917) 251-7758</t>
  </si>
  <si>
    <t>CCH Ann</t>
  </si>
  <si>
    <t>103943；zou, heng jun</t>
  </si>
  <si>
    <t>646-427-7570</t>
  </si>
  <si>
    <t>LL155275</t>
  </si>
  <si>
    <t>seat#33-35</t>
  </si>
  <si>
    <t>JN14-490-2987</t>
  </si>
  <si>
    <t>2018890883;2018891515</t>
  </si>
  <si>
    <t xml:space="preserve">9172923191 </t>
  </si>
  <si>
    <t>LL158611</t>
  </si>
  <si>
    <t>E-613450</t>
  </si>
  <si>
    <t>+1 9173982555</t>
  </si>
  <si>
    <t>LL158772</t>
  </si>
  <si>
    <t>KKday.com</t>
  </si>
  <si>
    <t>96711/17KK012938146</t>
  </si>
  <si>
    <t>886933236128</t>
  </si>
  <si>
    <t>NF2</t>
  </si>
  <si>
    <t>LL146181</t>
  </si>
  <si>
    <t>Drop off CTT</t>
  </si>
  <si>
    <t>JS20-489-8887</t>
  </si>
  <si>
    <t>7813543396</t>
  </si>
  <si>
    <t>JN11-490-3607</t>
  </si>
  <si>
    <t>9739012408</t>
  </si>
  <si>
    <t>JT11-490-6277</t>
  </si>
  <si>
    <t>8474838683</t>
  </si>
  <si>
    <t>E-613399</t>
  </si>
  <si>
    <t>1 6463184821</t>
  </si>
  <si>
    <t>LL158764</t>
  </si>
  <si>
    <t>JT17-490-8147</t>
  </si>
  <si>
    <t>9175171020;2018850895</t>
  </si>
  <si>
    <t>JT12-491-0527</t>
  </si>
  <si>
    <t>9738426295;+919986334749</t>
  </si>
  <si>
    <t>TAKETOURS  AT24-482-0237 x2pax change to 7/1</t>
  </si>
  <si>
    <t>21世纪ARRON</t>
  </si>
  <si>
    <t>ZHENG/LINA</t>
  </si>
  <si>
    <t>917-883-0738</t>
  </si>
  <si>
    <t>LL159005</t>
  </si>
  <si>
    <t>TAKETOURS JF12-488-0397X2PAX CHANGE TO 8/19</t>
  </si>
  <si>
    <t>T4F E-608791X3 LL157906 CXL</t>
  </si>
  <si>
    <t>T4F E-612433 /LL158722 X2PAX 重单CXL</t>
  </si>
  <si>
    <t>TAKETOURS JF02-489-3977x1pax cxl</t>
  </si>
  <si>
    <t>TAKETOURS JT16-490-7657X3PAX CHANGE TO 7/22</t>
  </si>
  <si>
    <t>BUS#6</t>
  </si>
  <si>
    <t>FLUSHING  7:00 直发</t>
  </si>
  <si>
    <t>C-2024463-US</t>
  </si>
  <si>
    <t>86-13708956179
mengtongg0203@gmail.com</t>
  </si>
  <si>
    <t>LL155809</t>
  </si>
  <si>
    <t>JS22-488-2547</t>
  </si>
  <si>
    <t>5162960603;6315074382</t>
  </si>
  <si>
    <t>LLL Julie</t>
  </si>
  <si>
    <t xml:space="preserve">Avancena /Rowell </t>
  </si>
  <si>
    <t>516 343 0348
516-343-1935</t>
  </si>
  <si>
    <t>LL157319</t>
  </si>
  <si>
    <t>seat#17-19</t>
  </si>
  <si>
    <t>JE28-489-0587</t>
  </si>
  <si>
    <t>4088211180;4088211180</t>
  </si>
  <si>
    <t>E-605758</t>
  </si>
  <si>
    <t>1 9293506040</t>
  </si>
  <si>
    <t>LL157367</t>
  </si>
  <si>
    <t>C-2028600-CN</t>
  </si>
  <si>
    <t>1-9294267639
pink_vera@sina.com</t>
  </si>
  <si>
    <t>LL158055</t>
  </si>
  <si>
    <t>JS17-489-8247</t>
  </si>
  <si>
    <t>(818)80-30479752</t>
  </si>
  <si>
    <t>JN15-490-2737</t>
  </si>
  <si>
    <t>9174446336</t>
  </si>
  <si>
    <t>JF15-487-3747</t>
  </si>
  <si>
    <t>7326688050</t>
  </si>
  <si>
    <t>EDI CHANGE TO FLU</t>
  </si>
  <si>
    <t>CCH Sissi</t>
  </si>
  <si>
    <t>106487; EVA</t>
  </si>
  <si>
    <t>718-675-2197</t>
  </si>
  <si>
    <t>LL158686</t>
  </si>
  <si>
    <t>seat#20.23.24</t>
  </si>
  <si>
    <t>E-613534</t>
  </si>
  <si>
    <t>+1 3472813137</t>
  </si>
  <si>
    <t>LL158797</t>
  </si>
  <si>
    <t>JT16-490-6427</t>
  </si>
  <si>
    <t xml:space="preserve"> 916989031;</t>
  </si>
  <si>
    <t>E-613735</t>
  </si>
  <si>
    <t>6466832512</t>
  </si>
  <si>
    <t>LL158882</t>
  </si>
  <si>
    <t xml:space="preserve">Customer would like a non-smoking room </t>
  </si>
  <si>
    <t xml:space="preserve">JT20-490-7197 </t>
  </si>
  <si>
    <t>17806804619</t>
  </si>
  <si>
    <t>106651/17KK062118210</t>
  </si>
  <si>
    <t>1 9293305583</t>
  </si>
  <si>
    <t>LL158913</t>
  </si>
  <si>
    <t>一凡MS WANG</t>
  </si>
  <si>
    <t>106681; guo jian</t>
  </si>
  <si>
    <t>9298880399</t>
  </si>
  <si>
    <t>LL158972</t>
  </si>
  <si>
    <t>JT02-490-9367</t>
  </si>
  <si>
    <t xml:space="preserve"> 9173376960;9175891293</t>
  </si>
  <si>
    <t>关团后 的进单</t>
  </si>
  <si>
    <t>BUS#7</t>
  </si>
  <si>
    <t>170602-379935-495921-0 EN</t>
  </si>
  <si>
    <t>16503469484</t>
  </si>
  <si>
    <t>LL156405</t>
  </si>
  <si>
    <t>JN14-490-2947</t>
  </si>
  <si>
    <t>3476065893</t>
  </si>
  <si>
    <t>3同组A</t>
  </si>
  <si>
    <t>E-602284</t>
  </si>
  <si>
    <t>+1 917-685-5739</t>
  </si>
  <si>
    <t>LL156762</t>
  </si>
  <si>
    <t>CHANGE FROM 6/17,2PAX CHANGE TO 3PAX, 6/25改成6/24</t>
  </si>
  <si>
    <t>4同组B</t>
  </si>
  <si>
    <t>E-612433</t>
  </si>
  <si>
    <t>5165676344</t>
  </si>
  <si>
    <t>LL158743</t>
  </si>
  <si>
    <t>Together with the order E-602284.</t>
  </si>
  <si>
    <t xml:space="preserve">C-2019462-CN
</t>
  </si>
  <si>
    <t xml:space="preserve">8058956652
</t>
  </si>
  <si>
    <t>LL152870</t>
  </si>
  <si>
    <t>CTRIP 携程</t>
  </si>
  <si>
    <t>2853986054
WANG/QI</t>
  </si>
  <si>
    <t>9292384620
13062399338</t>
  </si>
  <si>
    <t>LL155815</t>
  </si>
  <si>
    <t>JT19-490-6307</t>
  </si>
  <si>
    <t xml:space="preserve"> 9144145962</t>
  </si>
  <si>
    <t>JT28-490-5507</t>
  </si>
  <si>
    <t>3473554020;3473554020</t>
  </si>
  <si>
    <t xml:space="preserve"> JT01-490-5727</t>
  </si>
  <si>
    <t xml:space="preserve"> 4088139638;6692240451</t>
  </si>
  <si>
    <t>E-613648</t>
  </si>
  <si>
    <t>+1 9176702770</t>
  </si>
  <si>
    <t>LL158851</t>
  </si>
  <si>
    <t>BE TOGETHER</t>
  </si>
  <si>
    <t>E-614236</t>
  </si>
  <si>
    <t>+1 7187886001</t>
  </si>
  <si>
    <t>LL158930</t>
  </si>
  <si>
    <t>JN23-490-3907</t>
  </si>
  <si>
    <t>6465057095;6465057095</t>
  </si>
  <si>
    <t xml:space="preserve"> 106660/ F23382</t>
  </si>
  <si>
    <t xml:space="preserve"> 137-2220-7309</t>
  </si>
  <si>
    <t>LL158931</t>
  </si>
  <si>
    <t>SEAT#21.22 客人要自行在瀑布那边过境加拿大， 所以请导游在离开之前通知客人， 谢谢！</t>
  </si>
  <si>
    <t>BUS#5</t>
  </si>
  <si>
    <t>JCC  8:15 直发</t>
  </si>
  <si>
    <t>JE11-489-0377</t>
  </si>
  <si>
    <t>3472778553</t>
  </si>
  <si>
    <t>JF27-489-6887</t>
  </si>
  <si>
    <t xml:space="preserve"> 9177675198</t>
  </si>
  <si>
    <t>E-611212</t>
  </si>
  <si>
    <t>7327632786</t>
  </si>
  <si>
    <t>LL158327</t>
  </si>
  <si>
    <r>
      <t>3 ADLUT</t>
    </r>
    <r>
      <rPr>
        <b/>
        <sz val="11"/>
        <rFont val="Calibri"/>
        <family val="2"/>
        <scheme val="minor"/>
      </rPr>
      <t>+ 1 LAP CHILD</t>
    </r>
  </si>
  <si>
    <t>JN23-490-3987</t>
  </si>
  <si>
    <t>5512638239</t>
  </si>
  <si>
    <t>3820;Laxmikant Jadahv</t>
  </si>
  <si>
    <t>7326929583</t>
  </si>
  <si>
    <t>LL158567</t>
  </si>
  <si>
    <t xml:space="preserve">Please provide front seat due old age passanger </t>
  </si>
  <si>
    <t xml:space="preserve"> JS23-487-6597</t>
  </si>
  <si>
    <t>7325192192</t>
  </si>
  <si>
    <t xml:space="preserve"> JF19-489-6717</t>
  </si>
  <si>
    <t>6304003985;6304003985</t>
  </si>
  <si>
    <t>JF16-488-0897</t>
  </si>
  <si>
    <t>2016286045;7327628860</t>
  </si>
  <si>
    <t>JS28-488-2707</t>
  </si>
  <si>
    <t xml:space="preserve"> 2012048372;2013540261</t>
  </si>
  <si>
    <t>JT06-490-4247</t>
  </si>
  <si>
    <t>3478827941;3478827941</t>
  </si>
  <si>
    <t>change from 6/21</t>
  </si>
  <si>
    <t>JT27-490-5497</t>
  </si>
  <si>
    <t>5513587337</t>
  </si>
  <si>
    <t>JT14-490-6277</t>
  </si>
  <si>
    <t>5512635799;5519982232</t>
  </si>
  <si>
    <t>E-607054</t>
  </si>
  <si>
    <t>+1 9496076288</t>
  </si>
  <si>
    <t>LL158750</t>
  </si>
  <si>
    <t xml:space="preserve"> JT16-490-6867</t>
  </si>
  <si>
    <t xml:space="preserve"> 5512262799;5513588722</t>
  </si>
  <si>
    <t>JT12-491-0337</t>
  </si>
  <si>
    <t>2013559087;4693056173</t>
  </si>
  <si>
    <t>客人18间房+司导2间房=20DD</t>
  </si>
  <si>
    <t>BUS#4</t>
  </si>
  <si>
    <t xml:space="preserve">FE03-470-3177 </t>
  </si>
  <si>
    <t>2028231702</t>
  </si>
  <si>
    <t>170326-358207-451189
Adame, Luis</t>
  </si>
  <si>
    <t>1-2015270033</t>
  </si>
  <si>
    <t>LL148731</t>
  </si>
  <si>
    <t>MT09-482-3337</t>
  </si>
  <si>
    <t xml:space="preserve"> 62811701230</t>
  </si>
  <si>
    <t>MT01-485-8857</t>
  </si>
  <si>
    <t>8606170607</t>
  </si>
  <si>
    <t>E-594919</t>
  </si>
  <si>
    <t>+1 3475674733</t>
  </si>
  <si>
    <t>LL155368</t>
  </si>
  <si>
    <t>MT17-486-1137</t>
  </si>
  <si>
    <t>6015204268</t>
  </si>
  <si>
    <t>MT11-486-3727</t>
  </si>
  <si>
    <t>9892402554</t>
  </si>
  <si>
    <t xml:space="preserve"> MT21-487-1497</t>
  </si>
  <si>
    <t>9498997124</t>
  </si>
  <si>
    <t xml:space="preserve"> JS18-489-7937</t>
  </si>
  <si>
    <t>9172444421;2126823273</t>
  </si>
  <si>
    <t>JF27-489-5017</t>
  </si>
  <si>
    <t>9282656538</t>
  </si>
  <si>
    <t>3772;Alla Karavaeva</t>
  </si>
  <si>
    <t>3472767990</t>
  </si>
  <si>
    <t>LL158025</t>
  </si>
  <si>
    <t>JE04-490-0707</t>
  </si>
  <si>
    <t>1(646)243-3923;+1(312)478-3235</t>
  </si>
  <si>
    <t>JE12-490-1247</t>
  </si>
  <si>
    <t>8644369359;3474005082</t>
  </si>
  <si>
    <t>JE12-490-1927</t>
  </si>
  <si>
    <t>6176376666</t>
  </si>
  <si>
    <t>170620-386542-509278-0 EN</t>
  </si>
  <si>
    <t>1-6178660057</t>
  </si>
  <si>
    <t>LL158594</t>
  </si>
  <si>
    <t>GET BUS TOURS</t>
  </si>
  <si>
    <t>T8950;Shuvojit Saha</t>
  </si>
  <si>
    <t>9293638355</t>
  </si>
  <si>
    <t>LL158726</t>
  </si>
  <si>
    <t>JT26-490-5297</t>
  </si>
  <si>
    <t xml:space="preserve"> 5712756470</t>
  </si>
  <si>
    <t>BUS#3</t>
  </si>
  <si>
    <t>EDI 7:00+ JCC 8:15</t>
  </si>
  <si>
    <t>E-567610</t>
  </si>
  <si>
    <t>+1 2246001322</t>
  </si>
  <si>
    <t>LL150332</t>
  </si>
  <si>
    <t>103603/17KK052054548</t>
  </si>
  <si>
    <t>886933665143/1 6266508977</t>
  </si>
  <si>
    <t>LL154766</t>
  </si>
  <si>
    <t>客人希望座位一起，前面一點的位置,謝謝</t>
  </si>
  <si>
    <t>2019203306</t>
  </si>
  <si>
    <t>LL156125</t>
  </si>
  <si>
    <t>Need to bring own food for medical reason</t>
  </si>
  <si>
    <t>JS14-487-5527</t>
  </si>
  <si>
    <t>201-682-8743</t>
  </si>
  <si>
    <t>需要导游&amp; 酒店信息</t>
  </si>
  <si>
    <t>JS23-487-6457</t>
  </si>
  <si>
    <t xml:space="preserve"> 9196566295;9196566295</t>
  </si>
  <si>
    <t>E-609919</t>
  </si>
  <si>
    <t>+1 2017443600</t>
  </si>
  <si>
    <t>LL158102</t>
  </si>
  <si>
    <t>JF17-488-0417</t>
  </si>
  <si>
    <t>6468525247;2019931113</t>
  </si>
  <si>
    <t>JN16-488-6927</t>
  </si>
  <si>
    <t>9282658995</t>
  </si>
  <si>
    <t>長城 Coco</t>
  </si>
  <si>
    <t>HAO/WEI</t>
  </si>
  <si>
    <t>201-881-6192</t>
  </si>
  <si>
    <t>LL158649</t>
  </si>
  <si>
    <t>SEAT#21.22.23 2PAX CHANGE TO 3PAX， 已告知導遊信息</t>
  </si>
  <si>
    <t xml:space="preserve">JF07-489-3787 </t>
  </si>
  <si>
    <t>2016001320</t>
  </si>
  <si>
    <t>JN11-490-3137</t>
  </si>
  <si>
    <t>2012536654;5519982825</t>
  </si>
  <si>
    <t>JE23-490-2357</t>
  </si>
  <si>
    <t>615-594-9153</t>
  </si>
  <si>
    <t>JS19-489-9687</t>
  </si>
  <si>
    <t>302 981 5332</t>
  </si>
  <si>
    <t>require seat along the window and towards
 the middle of the bus if possible</t>
  </si>
  <si>
    <t>JN23-490-3967</t>
  </si>
  <si>
    <t>4014866105</t>
  </si>
  <si>
    <t>JT25-490-5447</t>
  </si>
  <si>
    <t>9087586676</t>
  </si>
  <si>
    <t>JT27-490-5487</t>
  </si>
  <si>
    <t>9293096330;3475530189</t>
  </si>
  <si>
    <t>US INT'L PROSPECTS-JEAN</t>
  </si>
  <si>
    <t>Pang ruiping</t>
  </si>
  <si>
    <t>5072710588</t>
  </si>
  <si>
    <t>LL158933</t>
  </si>
  <si>
    <t>JT21-490-6897</t>
  </si>
  <si>
    <t>9045757944;6096639317</t>
  </si>
  <si>
    <t>JT16-490-6757</t>
  </si>
  <si>
    <t>2018397756;5512637581</t>
  </si>
  <si>
    <t>JT28-490-8747</t>
  </si>
  <si>
    <t>2019209382;2018890293</t>
  </si>
  <si>
    <t>JT16-490-8087</t>
  </si>
  <si>
    <t>6462380408;8888856044</t>
  </si>
  <si>
    <t>CTT CHANGE TO JCC</t>
  </si>
  <si>
    <t>CTT + JCC  ??</t>
  </si>
  <si>
    <t xml:space="preserve">日期: </t>
  </si>
  <si>
    <t>*BROOKLYN 7:00 AM  (接客人送到唐人街)</t>
  </si>
  <si>
    <t>備註</t>
  </si>
  <si>
    <t>*East Brunswick 6:30 AM ( 接客人送到 曼哈顿唐人街 )</t>
  </si>
  <si>
    <r>
      <t>*East Brunswick 7:00 AM</t>
    </r>
    <r>
      <rPr>
        <b/>
        <sz val="18"/>
        <color rgb="FFFF0000"/>
        <rFont val="Calibri"/>
        <family val="2"/>
        <scheme val="minor"/>
      </rPr>
      <t xml:space="preserve"> ( 接客人送到JERSEY CITY )</t>
    </r>
  </si>
  <si>
    <t>日期：6-24</t>
    <phoneticPr fontId="0" type="noConversion"/>
  </si>
  <si>
    <t>團：Woodbury 奥特莱斯一日游</t>
  </si>
  <si>
    <t>Xiamen Overseas 
Global Int`l Travel</t>
  </si>
  <si>
    <t>106758/2084848201706233483427</t>
  </si>
  <si>
    <t>13606526930</t>
  </si>
  <si>
    <t>WP1</t>
  </si>
  <si>
    <t>LL159053</t>
  </si>
  <si>
    <t>H&amp;J</t>
  </si>
  <si>
    <t>MS DENG</t>
  </si>
  <si>
    <t>678-908-4233</t>
  </si>
  <si>
    <t>LL159137</t>
  </si>
  <si>
    <t>9：00AM  Flushing</t>
  </si>
  <si>
    <r>
      <t>團：奥特莱斯+西点军校一日游</t>
    </r>
    <r>
      <rPr>
        <b/>
        <sz val="20"/>
        <color rgb="FFFF0000"/>
        <rFont val="Calibri"/>
        <family val="2"/>
        <scheme val="minor"/>
      </rPr>
      <t>(WT1)</t>
    </r>
  </si>
  <si>
    <t>CCH-SISSI</t>
  </si>
  <si>
    <t>718-213-2565</t>
  </si>
  <si>
    <t>WT1</t>
  </si>
  <si>
    <t>LL156103</t>
  </si>
  <si>
    <t>9AM FLU</t>
  </si>
  <si>
    <t>團：纽约市区游</t>
  </si>
  <si>
    <t>VAN#1</t>
  </si>
  <si>
    <t xml:space="preserve">Wonder Holding </t>
  </si>
  <si>
    <t>106078; LI,DEJUN</t>
  </si>
  <si>
    <t>267-716-6861</t>
  </si>
  <si>
    <t>NY1</t>
  </si>
  <si>
    <t>Drop Off CTT, 有老人&amp;小孩, flu change to ctt</t>
  </si>
  <si>
    <t>公司Sherery</t>
  </si>
  <si>
    <t>106793/F23407</t>
  </si>
  <si>
    <t>702-325-1305</t>
  </si>
  <si>
    <t>公司Jenny</t>
  </si>
  <si>
    <t>86-13811596037</t>
  </si>
  <si>
    <t>LL158953</t>
  </si>
  <si>
    <t>請看備註：</t>
  </si>
  <si>
    <t>已付門票：Liberty Cruise； Museum of Modern Art； U.S.S. Intrepid； Empire State Building； Madame Tussauds Wax Gallery total$146</t>
  </si>
  <si>
    <t>JT19-490-9597</t>
  </si>
  <si>
    <t>8579198200</t>
  </si>
  <si>
    <t xml:space="preserve">GVS </t>
  </si>
  <si>
    <t>106799/A3599</t>
  </si>
  <si>
    <t>415-706-8860</t>
  </si>
  <si>
    <t>JF02-487-3447</t>
  </si>
  <si>
    <t>27761739478</t>
  </si>
  <si>
    <t>JS17-489-9837</t>
  </si>
  <si>
    <t>973-651-8355</t>
  </si>
  <si>
    <t>VAN#2</t>
  </si>
  <si>
    <t>公司Mandy 106556/F23364 3pax改成6/30</t>
  </si>
  <si>
    <t>JF23-487-9617</t>
  </si>
  <si>
    <t>5122841947;5129057257</t>
  </si>
  <si>
    <t xml:space="preserve">JF09-489-5397 </t>
  </si>
  <si>
    <t>4433019595;4433019595</t>
  </si>
  <si>
    <t>106814/F23413</t>
  </si>
  <si>
    <t>917-669-1100; 0033-6268-75199</t>
  </si>
  <si>
    <t>JT14-491-0267</t>
  </si>
  <si>
    <t>1(512)8930710;+86 13424401202</t>
  </si>
  <si>
    <t xml:space="preserve">1NY1 (配)($4/P)GARDEN TOUR 高顶 14 (850)/Joe (Zhou) Lin 917-362-7078 </t>
  </si>
  <si>
    <t>2NY1 转给FRANKY ZHU(917)299-6357</t>
  </si>
  <si>
    <t>Departure Date : 6/24/2017</t>
  </si>
  <si>
    <t>类别</t>
  </si>
  <si>
    <t>Pick-up</t>
  </si>
  <si>
    <t>Tour Name</t>
  </si>
  <si>
    <t>Bus/Driver's phone</t>
  </si>
  <si>
    <t>天数</t>
  </si>
  <si>
    <t>导游</t>
  </si>
  <si>
    <t>DUTY</t>
  </si>
  <si>
    <t>Phone</t>
  </si>
  <si>
    <t>酒店</t>
    <phoneticPr fontId="0" type="noConversion"/>
  </si>
  <si>
    <t>Notice</t>
  </si>
  <si>
    <t>工作安排</t>
    <phoneticPr fontId="0" type="noConversion"/>
  </si>
  <si>
    <t>LL</t>
  </si>
  <si>
    <t>FLU 6:45</t>
  </si>
  <si>
    <t>(配) ($4/P) bab 57(658)/江典洪 678-665-1856</t>
  </si>
  <si>
    <t>SEAN LU</t>
  </si>
  <si>
    <t>917-208-7030</t>
  </si>
  <si>
    <t>Comfort Inn Shady Grove</t>
  </si>
  <si>
    <t>(配) ($4/P) lily travel service(A TOP BUS) 61(3644) / lin 9173716782</t>
  </si>
  <si>
    <t>MIKE LEE</t>
  </si>
  <si>
    <t>917-755-5986</t>
  </si>
  <si>
    <t>Quality Inn Tysons Corner</t>
  </si>
  <si>
    <t>BRK 6:45</t>
  </si>
  <si>
    <t>1BO2</t>
  </si>
  <si>
    <t>(配)($4/P)j&amp;f tours 61 (2018)/danuel liang 917-618-8618</t>
  </si>
  <si>
    <t>CHLOE LONG</t>
  </si>
  <si>
    <t>917-951-6598</t>
  </si>
  <si>
    <t>Quality Inn &amp; Suites Lexington</t>
  </si>
  <si>
    <t>1MV2</t>
  </si>
  <si>
    <t>(配)($4/P)j&amp;f tours 61 (2063)/高佬斌 19179680522</t>
  </si>
  <si>
    <t>HELEN CHEN</t>
  </si>
  <si>
    <t>917-855-7119</t>
  </si>
  <si>
    <t>Days Inn Middleboro</t>
  </si>
  <si>
    <t>1NF2D</t>
  </si>
  <si>
    <t>(配) ($4/P) lily travel service(A TOP BUS) 61（112）李师傅/917-519-9790</t>
  </si>
  <si>
    <t>SIMON CHEN</t>
  </si>
  <si>
    <t>347-400-8110</t>
  </si>
  <si>
    <t>Days Inn at the Falls</t>
  </si>
  <si>
    <t>2NW2+NF2</t>
  </si>
  <si>
    <t>(配) ($4/P)unitourexpress 61(1195)/ 阿迪347-399-6363</t>
  </si>
  <si>
    <t xml:space="preserve">ZOE LIU </t>
  </si>
  <si>
    <t>347-827-9888</t>
  </si>
  <si>
    <t>Red Roof Plus+ University at Buffalo - Amherst</t>
  </si>
  <si>
    <t>3NF2</t>
  </si>
  <si>
    <t>($4/P)DC Motor Coach LLC (DC) 57 (007)/Shahzad Ahmad 571-830-5799</t>
  </si>
  <si>
    <t>TONY YANG</t>
  </si>
  <si>
    <t>908-917-1265</t>
  </si>
  <si>
    <t>Best Western Plus the Inn of Lackawanna</t>
  </si>
  <si>
    <t>4NF2</t>
  </si>
  <si>
    <t>(配)($4/P) coach america (PHI) 57/依辉+1 (917) 609-5912</t>
  </si>
  <si>
    <t>RACHEL YOU</t>
  </si>
  <si>
    <t>917-963-4233</t>
  </si>
  <si>
    <t>Quality Inn Airport Hotel</t>
  </si>
  <si>
    <t>JCC 8:15</t>
  </si>
  <si>
    <t>5NF2</t>
  </si>
  <si>
    <t>(配)($4/P)USA Travel.inc(aa) 57(3628)/梁 347-599-8833</t>
  </si>
  <si>
    <t>CAYDEN HUANG</t>
  </si>
  <si>
    <t>917-860-5977</t>
  </si>
  <si>
    <t>Radisson Hotel Niagara Falls-Grand Island</t>
  </si>
  <si>
    <t>JCC  8：15 直发</t>
  </si>
  <si>
    <t>FLU 7:00 直发</t>
  </si>
  <si>
    <t>6NF2</t>
  </si>
  <si>
    <t>(配) ($4/P) d&amp;w 61(323)/ 李 917-650-7885</t>
  </si>
  <si>
    <t>VINCENT CHEN</t>
  </si>
  <si>
    <t>917-756-1029</t>
  </si>
  <si>
    <t>Holiday Inn Buffalo International Airport</t>
  </si>
  <si>
    <t xml:space="preserve">FLU 7:00 直发;  
FLU--60  PAX </t>
  </si>
  <si>
    <t>7NF2</t>
  </si>
  <si>
    <t>(配) ($4/P)m&amp;y 61/ 潘 917-963-2139</t>
  </si>
  <si>
    <t>LIDI LI</t>
  </si>
  <si>
    <t>347-781-2702</t>
  </si>
  <si>
    <t>Red Roof Inn Buffalo - Niagara Airport</t>
  </si>
  <si>
    <t>JCC 8:15+ PAR 8:45</t>
  </si>
  <si>
    <t>8NT2</t>
  </si>
  <si>
    <t>(配) ($4/P)unitourexpress 61/Johnson 917-960-1668</t>
  </si>
  <si>
    <t>SUKI WANG</t>
  </si>
  <si>
    <t>212-300-3115</t>
  </si>
  <si>
    <t>Days Inn Batavia</t>
  </si>
  <si>
    <t xml:space="preserve">JCC  8:15+ PAR 8:45 </t>
  </si>
  <si>
    <r>
      <t xml:space="preserve">9NT2 + </t>
    </r>
    <r>
      <rPr>
        <b/>
        <sz val="11"/>
        <color rgb="FFFF0000"/>
        <rFont val="Calibri"/>
        <family val="2"/>
      </rPr>
      <t>NF3</t>
    </r>
  </si>
  <si>
    <t xml:space="preserve">($4/P)covered wagon (NF) 56 (5800)/ george wetherby 716-378-1705 **** </t>
  </si>
  <si>
    <t>VIVIAN YIN</t>
  </si>
  <si>
    <t>646-823-6969</t>
  </si>
  <si>
    <t>Lexington Hotel – Rochester Airport</t>
  </si>
  <si>
    <t>TAKE CARE NT2</t>
  </si>
  <si>
    <t>MAI ZHANG</t>
  </si>
  <si>
    <t xml:space="preserve">FLU </t>
  </si>
  <si>
    <t>917-319-2562</t>
  </si>
  <si>
    <t>TAKE CARE NF3</t>
  </si>
  <si>
    <t>1DL2</t>
  </si>
  <si>
    <t>($4/P)black hawk transportation 57(5702)/Majid +1 (917) 400-0344</t>
  </si>
  <si>
    <t>REBECCA LIU</t>
  </si>
  <si>
    <t>517-348-2799</t>
  </si>
  <si>
    <t xml:space="preserve">Americas Best Value Inn </t>
  </si>
  <si>
    <t>2DL2*</t>
  </si>
  <si>
    <t>(配) ($4/P)unitourexpress 57(1122 )/ken 347-991-5999</t>
  </si>
  <si>
    <t>TRISTA CHENG</t>
  </si>
  <si>
    <t>631-520-4488</t>
  </si>
  <si>
    <t>1DP2</t>
  </si>
  <si>
    <t>(配)($4/P) coach america (PHI) 56/ 高小军917-780-6363</t>
  </si>
  <si>
    <t>VIVIAN LI</t>
  </si>
  <si>
    <t>917-676-5106</t>
  </si>
  <si>
    <t>Days Inn Carlise North</t>
  </si>
  <si>
    <t>1DN3( 倒走)+AP5N</t>
  </si>
  <si>
    <t>(配)($4/P) coach america 57 ( 302) / 云飞 917-569-3131</t>
  </si>
  <si>
    <t>ALLEN ZHAO</t>
  </si>
  <si>
    <t>347-327-2786</t>
  </si>
  <si>
    <t>Days Inn Carlise North
Holiday Inn Express &amp; Suites Cheektowaga North East</t>
  </si>
  <si>
    <t>2DN3( 倒走)</t>
  </si>
  <si>
    <t xml:space="preserve">(配) ($4/P)m&amp;y 61(333)/ 老吴（Wing chiu ng） 917-755-6390 </t>
  </si>
  <si>
    <t>AMY HUO</t>
  </si>
  <si>
    <t>929-329-8686</t>
  </si>
  <si>
    <t>Holiday Inn Gaithersburg
Radisson Hotel Niagara Falls-Grand Island</t>
  </si>
  <si>
    <t>JENNY ZHANG</t>
  </si>
  <si>
    <t>917-667-9116</t>
  </si>
  <si>
    <t>1WP1</t>
  </si>
  <si>
    <t>转给一帆  718.888-1016</t>
  </si>
  <si>
    <t>1NY1</t>
  </si>
  <si>
    <t xml:space="preserve">(配)($4/P)GARDEN TOUR 高顶 14 (850)/Joe (Zhou) Lin 917-362-7078 </t>
  </si>
  <si>
    <t>2NY1</t>
  </si>
  <si>
    <t>转给FRANKY ZHU(917)299-6357</t>
  </si>
  <si>
    <t>EC</t>
  </si>
  <si>
    <t>1.WP1</t>
  </si>
  <si>
    <t>EC WP1 40PAX 求大巴 (配) ($4/P)j&amp;f tours 59 (2013)/River 347-405-0763 G:MICHELLE YUAN 917-375-6472</t>
  </si>
  <si>
    <t>MICHELLE YUAN</t>
  </si>
  <si>
    <t>917-375-6472</t>
  </si>
  <si>
    <t>2.WP1</t>
  </si>
  <si>
    <t>N/A</t>
  </si>
  <si>
    <t>PETER ZHANG</t>
  </si>
  <si>
    <t>401-440-7643</t>
  </si>
  <si>
    <t>1.NY1</t>
  </si>
  <si>
    <t xml:space="preserve">CAROLINE ZHENG </t>
  </si>
  <si>
    <t>914-319-6090</t>
  </si>
  <si>
    <t>2.NY1</t>
  </si>
  <si>
    <t xml:space="preserve">(配)($4/P)N. A. C. INC 高頂 14 (705)/Xiang Sir 347-831-2760 </t>
  </si>
  <si>
    <t>AMY DU</t>
  </si>
  <si>
    <t>929-442-7399</t>
  </si>
  <si>
    <t xml:space="preserve">APA Hotel Woodbridge </t>
  </si>
  <si>
    <t>#1 UR</t>
  </si>
  <si>
    <t>(配) ($4/P)unitourexpress 61(1138)/Sunny 917-385-6103</t>
  </si>
  <si>
    <t xml:space="preserve">EVAN LIU </t>
  </si>
  <si>
    <t xml:space="preserve">832 883 8883 </t>
  </si>
  <si>
    <t xml:space="preserve">2ND STOP:Ramada Plaza Newark Liberty International Airport
3ND STOP:CHINATOWN </t>
  </si>
  <si>
    <t>APA Hotel Woodbridge</t>
  </si>
  <si>
    <t>#2 J</t>
  </si>
  <si>
    <t>($4/P)DC Motor Coach LLC (DC) 56 (007)/Nisar Ahmad 703-926-0396</t>
  </si>
  <si>
    <t xml:space="preserve">SOPHIE WANG </t>
  </si>
  <si>
    <t>347-200-0593</t>
  </si>
  <si>
    <t xml:space="preserve">2ND STOP:Ramada Plaza Newark Liberty International Airport </t>
  </si>
  <si>
    <t>Days Hotel East Brunswick</t>
  </si>
  <si>
    <t>#5 AP6ETF</t>
  </si>
  <si>
    <t>($4/P)frank &amp; son 56 (704)/Lee Xuanfang 929-216-6451</t>
  </si>
  <si>
    <t xml:space="preserve">BRANDON ZHANG </t>
  </si>
  <si>
    <t>646-430-3999</t>
  </si>
  <si>
    <t xml:space="preserve">2ND STOP:CHINATOWN </t>
  </si>
  <si>
    <t xml:space="preserve">Ramada Plaza Newark Liberty International Airport </t>
  </si>
  <si>
    <t>#6 AP6DTF</t>
  </si>
  <si>
    <t>(配) ($4/P)m&amp;y 61(383)/chen 917-681-3319</t>
  </si>
  <si>
    <t xml:space="preserve">LEON HUANG </t>
  </si>
  <si>
    <t>917-444-0360</t>
  </si>
  <si>
    <t>#20 NY5C</t>
  </si>
  <si>
    <t>($4/P) jb bus 56(609)/ andres chiriboga 4073769480</t>
  </si>
  <si>
    <t>DANIEL LEI</t>
  </si>
  <si>
    <t>929-329-7886</t>
  </si>
  <si>
    <t>包團</t>
  </si>
  <si>
    <t>邁阿密 MIAMI</t>
  </si>
  <si>
    <t>其他出发城市</t>
  </si>
  <si>
    <t>接机导游名字</t>
  </si>
  <si>
    <t>接机导游电话</t>
  </si>
  <si>
    <t>接机前一天DUTY</t>
  </si>
  <si>
    <t>接机当日DUTY</t>
  </si>
  <si>
    <t>接机第二日DUTY</t>
  </si>
  <si>
    <t>OFF</t>
  </si>
  <si>
    <t>AP</t>
  </si>
  <si>
    <t>NYC TOUR</t>
  </si>
  <si>
    <t>(配)高頂 36691LV 14 (808)/Andy Chen 917-517-6392</t>
  </si>
  <si>
    <t>(配)($4/P)N. A. C. INC 平頂 11 (302) /Liang Sir 347-880-4034</t>
  </si>
  <si>
    <t>(配)($4/P)N. A. C. INC 平頂 11 (307) /ALEX Liang 631-520-4923</t>
  </si>
  <si>
    <t>(配) ($4/P)N. A. C. INC 平頂 11 (305)/Lin Sir347-324-9366</t>
  </si>
  <si>
    <t>(配) ($4/P)N. A. C. INC 平頂 11 (306)/Pan Sir 347-985-5328</t>
  </si>
  <si>
    <t>(配) ($4/P)N. A. C. INC 平頂 11 (303)/Frank Wu (347) 200-2347</t>
  </si>
  <si>
    <t>(配) ($4/P)N. A. C. INC 平頂 11 (303)/John He 718-808-5222</t>
  </si>
  <si>
    <t>(配) ($4/P)N. A. C. INC 平頂 11 (308)/George 917-257-0883</t>
  </si>
  <si>
    <t>(配) ($4/P)N. A. C. INC 平頂 11 (308)/David (347) 654-6453‬‬</t>
  </si>
  <si>
    <t>(配)($4/P)LITTLE RED HAT 平頂 10 (202) /GE 347-992-1138</t>
  </si>
  <si>
    <t>接機人员</t>
  </si>
  <si>
    <t>唐人街安排</t>
  </si>
  <si>
    <t>WENDY WEN</t>
  </si>
  <si>
    <t>646-671-2298</t>
  </si>
  <si>
    <r>
      <rPr>
        <sz val="11"/>
        <color theme="1"/>
        <rFont val="宋体"/>
        <family val="2"/>
      </rPr>
      <t>唐人街總指揮</t>
    </r>
  </si>
  <si>
    <r>
      <rPr>
        <sz val="11"/>
        <color theme="1"/>
        <rFont val="宋体"/>
        <family val="2"/>
      </rPr>
      <t>结束后安排导游送传单，如不需要可回家</t>
    </r>
  </si>
  <si>
    <r>
      <rPr>
        <sz val="11"/>
        <color theme="1"/>
        <rFont val="宋体"/>
        <family val="2"/>
      </rPr>
      <t>巴士调度</t>
    </r>
  </si>
  <si>
    <t>SABRINA YU</t>
  </si>
  <si>
    <t>205-567-4853</t>
  </si>
  <si>
    <t>辦公室秩序維護員</t>
  </si>
  <si>
    <t>在辦公室指引客人去洗手間，並不要讓客人走進
員工工作範圍。</t>
  </si>
  <si>
    <t>RONG ZHENG</t>
  </si>
  <si>
    <t>646-436-9117</t>
  </si>
  <si>
    <r>
      <rPr>
        <sz val="11"/>
        <color rgb="FF000000"/>
        <rFont val="宋体"/>
        <family val="3"/>
        <charset val="134"/>
      </rPr>
      <t>市區遊接待員</t>
    </r>
    <r>
      <rPr>
        <sz val="11"/>
        <color rgb="FF000000"/>
        <rFont val="Inherit"/>
        <family val="2"/>
      </rPr>
      <t/>
    </r>
  </si>
  <si>
    <r>
      <rPr>
        <sz val="11"/>
        <color rgb="FF000000"/>
        <rFont val="宋体"/>
        <family val="3"/>
        <charset val="134"/>
      </rPr>
      <t>照顧市區遊客人，並按照出團表分車。出車後當副</t>
    </r>
    <r>
      <rPr>
        <sz val="11"/>
        <color rgb="FF000000"/>
        <rFont val="Inherit"/>
        <family val="2"/>
      </rPr>
      <t xml:space="preserve">Dispatcher, </t>
    </r>
    <r>
      <rPr>
        <sz val="11"/>
        <color rgb="FF000000"/>
        <rFont val="宋体"/>
        <family val="3"/>
        <charset val="134"/>
      </rPr>
      <t>如不需要可回家</t>
    </r>
  </si>
  <si>
    <t>BENNY CHEN</t>
  </si>
  <si>
    <t>718-501-9167</t>
  </si>
  <si>
    <r>
      <t>Bowery 1</t>
    </r>
    <r>
      <rPr>
        <sz val="11"/>
        <color theme="1"/>
        <rFont val="宋体"/>
        <family val="2"/>
      </rPr>
      <t>号岗位:指引员(安排客人排队等电脑查巴士号码)</t>
    </r>
  </si>
  <si>
    <r>
      <rPr>
        <sz val="11"/>
        <color theme="1"/>
        <rFont val="宋体"/>
        <family val="2"/>
      </rPr>
      <t>结束后接机/或者送传单，如不需要可回家</t>
    </r>
  </si>
  <si>
    <t>JAMES NG</t>
  </si>
  <si>
    <t>646-258-7233</t>
  </si>
  <si>
    <r>
      <t>Bowery 3</t>
    </r>
    <r>
      <rPr>
        <sz val="11"/>
        <color theme="1"/>
        <rFont val="宋体"/>
        <family val="2"/>
      </rPr>
      <t>号岗位:指引员(引导客人到正确上车地点)</t>
    </r>
  </si>
  <si>
    <t>KITTY HUANG</t>
  </si>
  <si>
    <t>646-371-3014</t>
  </si>
  <si>
    <r>
      <t>Chyrstie 2</t>
    </r>
    <r>
      <rPr>
        <sz val="11"/>
        <color theme="1"/>
        <rFont val="宋体"/>
        <family val="2"/>
      </rPr>
      <t>号岗位:电脑查询员(查巴士号码,按标准写好交给3号)</t>
    </r>
  </si>
  <si>
    <t>6:45
出車後關地牢洗手間</t>
  </si>
  <si>
    <t>DAMON TANG</t>
  </si>
  <si>
    <t>347-251-2867</t>
  </si>
  <si>
    <r>
      <t>Chyrstie1</t>
    </r>
    <r>
      <rPr>
        <sz val="11"/>
        <color theme="1"/>
        <rFont val="宋体"/>
        <family val="2"/>
      </rPr>
      <t>号岗位:指引员(安排客人排队等电脑查巴士号码)</t>
    </r>
  </si>
  <si>
    <r>
      <t>Chyrstie3</t>
    </r>
    <r>
      <rPr>
        <sz val="11"/>
        <color theme="1"/>
        <rFont val="宋体"/>
        <family val="2"/>
      </rPr>
      <t>号岗位:指引员(引导客人到正确上车地点)</t>
    </r>
  </si>
  <si>
    <r>
      <rPr>
        <sz val="11"/>
        <color theme="1"/>
        <rFont val="宋体"/>
        <family val="2"/>
      </rPr>
      <t>负责挂牌和收牌</t>
    </r>
  </si>
  <si>
    <t>唐人街公司</t>
  </si>
  <si>
    <t>会计协助</t>
  </si>
  <si>
    <t>11:00-18:00</t>
  </si>
  <si>
    <t>票務协助</t>
  </si>
  <si>
    <t>公司前臺接待員</t>
  </si>
  <si>
    <t>10:00-19:00</t>
  </si>
  <si>
    <t>法拉盛安排</t>
  </si>
  <si>
    <t>JANE WEI</t>
  </si>
  <si>
    <t>989-854-1758</t>
  </si>
  <si>
    <r>
      <rPr>
        <sz val="11"/>
        <color theme="1"/>
        <rFont val="宋体"/>
        <family val="2"/>
      </rPr>
      <t>法拉盛總指揮</t>
    </r>
  </si>
  <si>
    <r>
      <rPr>
        <sz val="11"/>
        <color theme="1"/>
        <rFont val="宋体"/>
        <family val="2"/>
      </rPr>
      <t>站在喜来登酒店门口，指引客人</t>
    </r>
  </si>
  <si>
    <t>敦城停車場門口指揮員</t>
  </si>
  <si>
    <t>KARY FAYE</t>
  </si>
  <si>
    <t>917-916-4821</t>
  </si>
  <si>
    <t>6:15am 站在敦城酒店门口，指引客人 8:00am在敦城门口专门负责
WP1/BO2/AC3/MV2/MV3的客人</t>
  </si>
  <si>
    <t>HARVEY JAU</t>
  </si>
  <si>
    <t>562-652-8661</t>
  </si>
  <si>
    <t>敦城电脑查询员A(查巴士号码,按标准写好交给3号)</t>
  </si>
  <si>
    <t>敦城指引员A(安排客人排队等电脑查巴士号码)</t>
  </si>
  <si>
    <t>敦城指引员B(引导客人到正确上车地点)</t>
  </si>
  <si>
    <t>敦城电脑查询员B(查巴士号码,按标准写好交给3号)</t>
  </si>
  <si>
    <t>敦城指引员C(安排客人排队等电脑查巴士号码)</t>
  </si>
  <si>
    <t>敦城指引员D(引导客人到正确上车地点)</t>
  </si>
  <si>
    <t xml:space="preserve">NICK YAO </t>
  </si>
  <si>
    <t>718-207-6048</t>
  </si>
  <si>
    <r>
      <t xml:space="preserve">SHUTTLE </t>
    </r>
    <r>
      <rPr>
        <sz val="11"/>
        <color theme="1"/>
        <rFont val="宋体"/>
        <family val="2"/>
      </rPr>
      <t>秩序维护员，负责让客人排队</t>
    </r>
  </si>
  <si>
    <t>HELENA ZHAI</t>
  </si>
  <si>
    <t>646-491-3781</t>
  </si>
  <si>
    <r>
      <rPr>
        <sz val="11"/>
        <color theme="1"/>
        <rFont val="宋体"/>
        <family val="2"/>
      </rPr>
      <t>負責SHUTTLE BUS#1</t>
    </r>
  </si>
  <si>
    <t>EVA YAN</t>
  </si>
  <si>
    <t>646-226-2650</t>
  </si>
  <si>
    <r>
      <rPr>
        <sz val="11"/>
        <color theme="1"/>
        <rFont val="宋体"/>
        <family val="2"/>
      </rPr>
      <t>負責SHUTTLE BUS#2</t>
    </r>
  </si>
  <si>
    <t>JUDY ZHANG</t>
  </si>
  <si>
    <t>347-363-8470</t>
  </si>
  <si>
    <r>
      <rPr>
        <sz val="11"/>
        <color theme="1"/>
        <rFont val="宋体"/>
        <family val="2"/>
      </rPr>
      <t>負責SHUTTLE BUS#3</t>
    </r>
    <r>
      <rPr>
        <sz val="11"/>
        <color theme="1"/>
        <rFont val="Calibri"/>
        <family val="2"/>
      </rPr>
      <t/>
    </r>
  </si>
  <si>
    <t>SIMON LIANG</t>
  </si>
  <si>
    <t>718-679-6769</t>
  </si>
  <si>
    <r>
      <rPr>
        <sz val="11"/>
        <color theme="1"/>
        <rFont val="宋体"/>
        <family val="2"/>
      </rPr>
      <t>負責SHUTTLE BUS#4</t>
    </r>
  </si>
  <si>
    <t>法拉盛公司</t>
  </si>
  <si>
    <t>NJ 酒店安排</t>
  </si>
  <si>
    <t>East Brunswick安排</t>
  </si>
  <si>
    <t>STEPHANIE HU</t>
  </si>
  <si>
    <t>973-718-0448</t>
  </si>
  <si>
    <t>6:30-9:30</t>
  </si>
  <si>
    <t xml:space="preserve">EDI  6:30  TO CHINATOWN </t>
  </si>
  <si>
    <t>Andy Chen 917-517-6392</t>
  </si>
  <si>
    <t>JCC安排</t>
  </si>
  <si>
    <t>GARY CHING</t>
  </si>
  <si>
    <t>347-309-8606</t>
  </si>
  <si>
    <t>JACK RUAN</t>
  </si>
  <si>
    <t>646-919-8338</t>
  </si>
  <si>
    <t>Brooklyn安排</t>
  </si>
  <si>
    <t xml:space="preserve">REX LIN </t>
  </si>
  <si>
    <t>646-644-8782</t>
  </si>
  <si>
    <t>EDI 9PM SHUTTLE</t>
  </si>
  <si>
    <t>IVY WANG</t>
  </si>
  <si>
    <t>832-274-7427</t>
  </si>
  <si>
    <t>負責 EDI 9PM SHUTTLE BUS BACK TO EDI</t>
  </si>
  <si>
    <t>7:00 PM  CHINATOWN</t>
  </si>
  <si>
    <t xml:space="preserve">6:30 AM 直接到 EDI </t>
  </si>
  <si>
    <t>7:45 AM 直接到 JERSEY CITY</t>
  </si>
  <si>
    <t>WOODBURY安排</t>
  </si>
  <si>
    <t>NEW TOUR FOR WOODBURY</t>
  </si>
  <si>
    <t>(配) ($4/P)j&amp;f tours 59 (2013)/River 347-405-0763</t>
  </si>
  <si>
    <t>组号</t>
  </si>
  <si>
    <t>贵宾姓名</t>
  </si>
  <si>
    <r>
      <rPr>
        <b/>
        <sz val="10"/>
        <color indexed="10"/>
        <rFont val="宋体"/>
        <family val="3"/>
        <charset val="134"/>
      </rPr>
      <t>人数</t>
    </r>
  </si>
  <si>
    <r>
      <rPr>
        <b/>
        <sz val="11"/>
        <color indexed="10"/>
        <rFont val="宋体"/>
        <charset val="134"/>
      </rPr>
      <t>房间</t>
    </r>
  </si>
  <si>
    <t>代理名字</t>
  </si>
  <si>
    <t>接机</t>
  </si>
  <si>
    <t>机场</t>
  </si>
  <si>
    <t>航班</t>
  </si>
  <si>
    <t>时间</t>
  </si>
  <si>
    <t>送机</t>
  </si>
  <si>
    <t>团号</t>
  </si>
  <si>
    <t>备注</t>
  </si>
  <si>
    <t>电话</t>
  </si>
  <si>
    <t>团上导游</t>
  </si>
  <si>
    <t>当天出团导游</t>
  </si>
  <si>
    <t>HOTEL:  6/23 Ramada Plaza Newark Liberty International Airport 1N;6/24 Hilton East Brunswick 1N</t>
  </si>
  <si>
    <t>W4</t>
  </si>
  <si>
    <t>TANG YUANFEN</t>
  </si>
  <si>
    <t>CTRIP( 2844792121)</t>
  </si>
  <si>
    <t>AP7W</t>
  </si>
  <si>
    <t xml:space="preserve">携程订单
接机请举“携程”&amp;"汤元芬 X 3”
服务费请导游在团上直接收取
</t>
  </si>
  <si>
    <t>1370-16110525</t>
  </si>
  <si>
    <t>HOTEL:6/23  APA Hotel Woodbridge 1N;6/24 Hilton East Brunswick 1N</t>
  </si>
  <si>
    <t>W2</t>
  </si>
  <si>
    <t>CHEN RUOFEI</t>
  </si>
  <si>
    <t>USITRIP</t>
  </si>
  <si>
    <t>LGA</t>
  </si>
  <si>
    <t>UA1141</t>
  </si>
  <si>
    <t>BOS</t>
  </si>
  <si>
    <t>AS769</t>
  </si>
  <si>
    <t xml:space="preserve">1 858-900-8669;
86 139-9198-8666  </t>
  </si>
  <si>
    <t>W8</t>
  </si>
  <si>
    <t>ZHU JIE</t>
  </si>
  <si>
    <t>TRIPLEASURE</t>
  </si>
  <si>
    <t>EWR</t>
  </si>
  <si>
    <t>UA1802</t>
  </si>
  <si>
    <t>B6-497</t>
  </si>
  <si>
    <t>425-891-2104</t>
  </si>
  <si>
    <t>W9</t>
  </si>
  <si>
    <r>
      <t>Jia Liming</t>
    </r>
    <r>
      <rPr>
        <sz val="10"/>
        <color theme="1"/>
        <rFont val="Arial"/>
        <family val="2"/>
      </rPr>
      <t xml:space="preserve"> </t>
    </r>
  </si>
  <si>
    <t>206-403-6739</t>
  </si>
  <si>
    <t>HOTEL: APA Hotel Woodbridge 3N</t>
  </si>
  <si>
    <t>WR1</t>
  </si>
  <si>
    <t>ZHAO XIAOMEI</t>
  </si>
  <si>
    <t>FRIENDLY ASIA TRAVEL</t>
  </si>
  <si>
    <t>AP8R</t>
  </si>
  <si>
    <t>6/30 WYNDHAM GARDEN EWR 1DDX1N
CF#1208465</t>
  </si>
  <si>
    <t>248-345-5747</t>
  </si>
  <si>
    <t>WR2</t>
  </si>
  <si>
    <t>RENJIE LI</t>
  </si>
  <si>
    <t>WANNAR TRAVEL LL: 102621</t>
  </si>
  <si>
    <t>650-933-8498</t>
  </si>
  <si>
    <t>WR3</t>
  </si>
  <si>
    <t>CHEN DENHONG</t>
  </si>
  <si>
    <t>CUSTOMIZED TOUR SPECIALISTS</t>
  </si>
  <si>
    <t>JFK</t>
  </si>
  <si>
    <t>DL2058</t>
  </si>
  <si>
    <t xml:space="preserve">626-616-5006  </t>
  </si>
  <si>
    <t>HOTEL:  6/23Ramada Plaza Newark Liberty International Airport 1N;6/24 Hilton East Brunswick 1N</t>
  </si>
  <si>
    <t>FC1</t>
  </si>
  <si>
    <t xml:space="preserve">Fernando Sabiniano </t>
  </si>
  <si>
    <t>GO TO BUS</t>
  </si>
  <si>
    <t>DL1202</t>
  </si>
  <si>
    <t>CT</t>
  </si>
  <si>
    <t>AP9CF</t>
  </si>
  <si>
    <t>第二天行程改为 WP1
组号不变</t>
  </si>
  <si>
    <t>206-992-7139</t>
  </si>
  <si>
    <t>WC2</t>
  </si>
  <si>
    <t>ZHAO HUANPING</t>
  </si>
  <si>
    <t>CTRIP (  2739791903)</t>
  </si>
  <si>
    <t>AC548</t>
  </si>
  <si>
    <t>AP9CW</t>
  </si>
  <si>
    <t>携程订单
接机请举牌携程&amp; "赵环萍 " X1
请导游向客人收取服务费</t>
  </si>
  <si>
    <t>137-9700-8902</t>
  </si>
  <si>
    <t>WC3</t>
  </si>
  <si>
    <t>LI MEIYING</t>
  </si>
  <si>
    <t>ATS VACATIONS</t>
  </si>
  <si>
    <t>CX846</t>
  </si>
  <si>
    <t>WC4</t>
  </si>
  <si>
    <t>HALIM GUNARSO</t>
  </si>
  <si>
    <t>CZ399</t>
  </si>
  <si>
    <t>WC5</t>
  </si>
  <si>
    <t>MARIA BERNARDA ULLY</t>
  </si>
  <si>
    <t>WC6</t>
  </si>
  <si>
    <t>LIU SARA</t>
  </si>
  <si>
    <t>FIRST EXPRESS</t>
  </si>
  <si>
    <t>CX888</t>
  </si>
  <si>
    <t>CX889</t>
  </si>
  <si>
    <t>778-898-8408</t>
  </si>
  <si>
    <t>总数：</t>
  </si>
  <si>
    <t>AP8R/8L FOR WOODBURY</t>
  </si>
  <si>
    <t>团上大巴</t>
  </si>
  <si>
    <t>HOTEL:  6/23: Courtyard Newark Downtown(Amerilink) 1N; 6/24: Ramada Plaza Newark Liberty International Airport 1N</t>
  </si>
  <si>
    <t>R1</t>
  </si>
  <si>
    <t>ZHU FENGJUAN</t>
  </si>
  <si>
    <t>SHENZHEN RENYOU  LL:98677</t>
  </si>
  <si>
    <t>17：00</t>
  </si>
  <si>
    <t>UA086</t>
  </si>
  <si>
    <t>10：45</t>
  </si>
  <si>
    <t>AP9R</t>
  </si>
  <si>
    <t>6/16 BOOK Ramada Flushing Queens 1DD X1N
conf.#: 73321
approved by jason
6/16 ZHU FENGJUAN X2 JFK AA172 19:22
6/16 CHEN LI X2 JFK DL473 21:00
6/25 早上6：30将客人从酒店接出来送至机场
6/25 SHEN KAIJIE X1 EWR UA086 10：45
6/25 ZHU FENGJUAN X3 LGA AA1131 10：30
与R6安排同车同酒店</t>
  </si>
  <si>
    <t>956-529-6100</t>
  </si>
  <si>
    <t xml:space="preserve">PETER ZHANG </t>
  </si>
  <si>
    <t>R3</t>
  </si>
  <si>
    <t>SUN PEIRONG</t>
  </si>
  <si>
    <t>SHENZHEN RENYOU LL:100522</t>
  </si>
  <si>
    <t>UA1469</t>
  </si>
  <si>
    <t>UA1244</t>
  </si>
  <si>
    <t>客人参加6/17*AP9R, 6/25早上6:45从酒店接到CT自由活动
6/25 9:00从CT再送机EWR
航班信息：6/25 EWR UA1244 13:00</t>
  </si>
  <si>
    <t>86-153-0922-2648 
86-150-298-86865 
152-9181-0680</t>
  </si>
  <si>
    <t>R4</t>
  </si>
  <si>
    <t>ZHENG LINHAO</t>
  </si>
  <si>
    <t>CTRIP(2761707487 )</t>
  </si>
  <si>
    <t>DL2418</t>
  </si>
  <si>
    <t>DL4175</t>
  </si>
  <si>
    <t xml:space="preserve">携程订单
接机请举牌“携程”&amp;“郑林浩”X3
请导游在团上直接收取服务费
6/25早上送客人到CT自由活动，17:00送客人到LGA机场
TG:PETER ZHANG </t>
  </si>
  <si>
    <t>130-6903-4327</t>
  </si>
  <si>
    <t>R6</t>
  </si>
  <si>
    <t>SHEN ZHIFENG</t>
  </si>
  <si>
    <t>SHENZHEN RENYOU LL：101833</t>
  </si>
  <si>
    <t>6/16 BOOK Ramada Flushing Queens 1DD X1N, check in with SHEN,ZHIFENG, conf#75292.
与R1安排同车同酒店
6/16需要提前接机送加订酒店
6/25早上6：45送客人去EWR</t>
  </si>
  <si>
    <t>1385-750-0706
1515-757-1212</t>
  </si>
  <si>
    <t>FR1</t>
  </si>
  <si>
    <t>WU QUNLI</t>
  </si>
  <si>
    <t>B6-516</t>
  </si>
  <si>
    <t>AA1029</t>
  </si>
  <si>
    <t>AP9F</t>
  </si>
  <si>
    <t>已告知代理客人航班较早，需要客人自行承担误机风险
原四人一房，现改为四人两房</t>
  </si>
  <si>
    <t>1 20-6883-8096</t>
  </si>
  <si>
    <t>FR5</t>
  </si>
  <si>
    <t xml:space="preserve">ESTER FRANSISCA SILALAHI </t>
  </si>
  <si>
    <t>EK203</t>
  </si>
  <si>
    <t>WN4264</t>
  </si>
  <si>
    <t>6281-1950-5035
Email: danyto131313@gmail.com</t>
  </si>
  <si>
    <t>NR4</t>
  </si>
  <si>
    <t>XIE QINTONG</t>
  </si>
  <si>
    <t>SUNLIGHT INT'L LL:105856</t>
  </si>
  <si>
    <t>NY7R</t>
  </si>
  <si>
    <t>914-325-1116</t>
  </si>
  <si>
    <t>UR5</t>
  </si>
  <si>
    <t>JIEFTARA STEVANTO</t>
  </si>
  <si>
    <t>LL:105959 F23248 CINDYREN</t>
  </si>
  <si>
    <t>CA989</t>
  </si>
  <si>
    <t>AP9U</t>
  </si>
  <si>
    <t xml:space="preserve">无需送机 </t>
  </si>
  <si>
    <t>347-671-4037</t>
  </si>
  <si>
    <t xml:space="preserve">CAROLINE ZHENG  </t>
  </si>
  <si>
    <t>CITY TOUR安排</t>
  </si>
  <si>
    <t>R BACK FOR CITY TOUR</t>
  </si>
  <si>
    <t>团上大巴(61)</t>
  </si>
  <si>
    <t>HOTEL:  Ramada Plaza Newark Liberty International Airport 1N</t>
  </si>
  <si>
    <t>TSR1</t>
  </si>
  <si>
    <t>ZONG  YONGMING</t>
  </si>
  <si>
    <t>A JOY TOUR LL:97520</t>
  </si>
  <si>
    <t>BA2532</t>
  </si>
  <si>
    <t>BA188</t>
  </si>
  <si>
    <t>AP7R</t>
  </si>
  <si>
    <t>86-139-018-91631</t>
  </si>
  <si>
    <t>TSR2</t>
  </si>
  <si>
    <t>LI YING</t>
  </si>
  <si>
    <t>B6-1206</t>
  </si>
  <si>
    <t>B6-</t>
  </si>
  <si>
    <t xml:space="preserve">1 541-286-8207  </t>
  </si>
  <si>
    <t>TSR3</t>
  </si>
  <si>
    <t>SUN CHANG</t>
  </si>
  <si>
    <t>CTRIP(2890039827)</t>
  </si>
  <si>
    <t>UA1924</t>
  </si>
  <si>
    <t>携程订单
接机请举“携程”&amp;“孙畅 X2”
服务费请导游在团上直接收取
6/18 客人会提前联系参团方式</t>
  </si>
  <si>
    <t>177-1022-8675</t>
  </si>
  <si>
    <t>TSR4</t>
  </si>
  <si>
    <t>SHI ZHUSHA</t>
  </si>
  <si>
    <t>CTRIP(2900220226 )</t>
  </si>
  <si>
    <t>WN984</t>
  </si>
  <si>
    <t>携程订单
接机请举牌“携程”&amp;“石朱莎” X2
请导游在团上直接收取服务费</t>
  </si>
  <si>
    <t>180-2958-1389</t>
  </si>
  <si>
    <t>DAR1</t>
  </si>
  <si>
    <t>SHEN YUMENG</t>
  </si>
  <si>
    <t>LULUTRIP (490643)</t>
  </si>
  <si>
    <t>IAD</t>
  </si>
  <si>
    <t>CA817</t>
  </si>
  <si>
    <t>DAP7R</t>
  </si>
  <si>
    <t>包含门票
帝国大厦x4
自由女神x4
费用已bill代理
其中有2位客人最后2天跟团</t>
  </si>
  <si>
    <t>202-294-3650</t>
  </si>
  <si>
    <t>PR1</t>
  </si>
  <si>
    <t xml:space="preserve">LAKSHMAN KRISHNAMURTHI BHARADWAJ </t>
  </si>
  <si>
    <t>PH</t>
  </si>
  <si>
    <t>PH6R</t>
  </si>
  <si>
    <t>CHANGE FROM 6/17*PC1</t>
  </si>
  <si>
    <t>949-325-5437</t>
  </si>
  <si>
    <t>DR2</t>
  </si>
  <si>
    <t>Nancy GaitÃ¡n Garcia</t>
  </si>
  <si>
    <t>TOURS4FUN(E-598729)</t>
  </si>
  <si>
    <t>DC</t>
  </si>
  <si>
    <t>DC6R</t>
  </si>
  <si>
    <t>1 240-381-9605</t>
  </si>
  <si>
    <t>DR3</t>
  </si>
  <si>
    <t>YAN GUANG CHU</t>
  </si>
  <si>
    <t>LL:105040 A29485  STEPHANIE</t>
  </si>
  <si>
    <t>6/24 BOOKBest Western Queens Court Hotel 2DD X1N 
CHECK IN WITH 
ROOM#1 YAN,GUANG CHU X3
ROOM#2WANG,KANG CHENG X2</t>
  </si>
  <si>
    <t>949-562-9668</t>
  </si>
  <si>
    <t>PR4</t>
  </si>
  <si>
    <t>Shuo Chen</t>
  </si>
  <si>
    <t>TOURS4FUN (E-605062)</t>
  </si>
  <si>
    <t>1 2152984566</t>
  </si>
  <si>
    <t>WHR1</t>
  </si>
  <si>
    <t>GUIHAI WU</t>
  </si>
  <si>
    <t>LOTUS TOURS</t>
  </si>
  <si>
    <t xml:space="preserve">WH-HOLIDAY INN </t>
  </si>
  <si>
    <t>WH5R</t>
  </si>
  <si>
    <t>650-696-0199</t>
  </si>
  <si>
    <t>AP6 BACK FOR CITY TOUR</t>
  </si>
  <si>
    <t>HOTEL:  6/23: Ramada Plaza Newark Liberty International Airport 1N; 6/24 Red Roof Inn Edison 1N</t>
  </si>
  <si>
    <t>DATS1</t>
  </si>
  <si>
    <t>NAN HUANG</t>
  </si>
  <si>
    <t>SUNRISE TOURS</t>
  </si>
  <si>
    <t>VX114</t>
  </si>
  <si>
    <t>DAP6</t>
  </si>
  <si>
    <t>714-489-3743</t>
  </si>
  <si>
    <t xml:space="preserve">JUNE LIN </t>
  </si>
  <si>
    <t>EDTS3</t>
  </si>
  <si>
    <t>Hoa Thuy Nguyen</t>
  </si>
  <si>
    <t>TOURSFORFUN (E-610180)</t>
  </si>
  <si>
    <t>DC5E</t>
  </si>
  <si>
    <t>1 4439248314</t>
  </si>
  <si>
    <t>EDTS4</t>
  </si>
  <si>
    <t xml:space="preserve">Myint Sein </t>
  </si>
  <si>
    <t>703-362-5448
703-400-4764</t>
  </si>
  <si>
    <t>EWHTS1</t>
  </si>
  <si>
    <t xml:space="preserve">CONG LE </t>
  </si>
  <si>
    <t>WH5E</t>
  </si>
  <si>
    <t>713-480-3651</t>
  </si>
  <si>
    <t>WHTS2</t>
  </si>
  <si>
    <t>SHAO KE</t>
  </si>
  <si>
    <t>WH4</t>
  </si>
  <si>
    <t>571-308-3832
Email: 1201houz@gmail.com</t>
  </si>
  <si>
    <t>HOTEL: Red Roof Edison 1N</t>
  </si>
  <si>
    <t>EDTS2</t>
  </si>
  <si>
    <t>ARVIND KULKARNI</t>
  </si>
  <si>
    <t>612-747-8604
571-365-6915
Email:geetudamu@gmail.com</t>
  </si>
  <si>
    <t xml:space="preserve">CHRIS JIANG </t>
  </si>
  <si>
    <t xml:space="preserve">AP6 BACK FOR CITY TOUR </t>
  </si>
  <si>
    <t>(配)($4/P)N. A. C. INC 高頂 14 (705)/Xiang Sir 347-831-2760</t>
  </si>
  <si>
    <t>HOTEL:  Raritan Hotel 1N</t>
  </si>
  <si>
    <t>EPTS1</t>
  </si>
  <si>
    <t>FRANKY CAHYADI</t>
  </si>
  <si>
    <t>PH5E</t>
  </si>
  <si>
    <t>6281380833112
Email: franq13@yahoo.com.au</t>
  </si>
  <si>
    <t xml:space="preserve">AP3W/F BACK FOR CITY TOUR </t>
  </si>
  <si>
    <t>HOTEL:  APA Hotel Woodbridge 1N</t>
  </si>
  <si>
    <t>22FN1</t>
  </si>
  <si>
    <t>FAN YUMEI</t>
  </si>
  <si>
    <t>JOY TRAVEL</t>
  </si>
  <si>
    <t>UA88</t>
  </si>
  <si>
    <t>AP3F</t>
  </si>
  <si>
    <t>267-788-1116</t>
  </si>
  <si>
    <t>AP5N/AP5C BACK FOR CITY TOUR</t>
  </si>
  <si>
    <t>20DN1</t>
  </si>
  <si>
    <t>SHAHBAZ KHALID ALVI</t>
  </si>
  <si>
    <t>AA28</t>
  </si>
  <si>
    <t>AP5N</t>
  </si>
  <si>
    <t>562-278-6762
562-864-6888</t>
  </si>
  <si>
    <t>EDDIE YU 
347-400-5119</t>
  </si>
  <si>
    <t>20DN2</t>
  </si>
  <si>
    <t>ZHANG QINGFANG</t>
  </si>
  <si>
    <t>NAMEI</t>
  </si>
  <si>
    <t>AA130</t>
  </si>
  <si>
    <t>86-136-8731-1817</t>
  </si>
  <si>
    <t>HOTEL 安排</t>
  </si>
  <si>
    <t xml:space="preserve">OPTION X+H  BACK FOR HOTEL  </t>
  </si>
  <si>
    <t>DTS13</t>
  </si>
  <si>
    <t>YAN PENG</t>
  </si>
  <si>
    <t>UA347</t>
  </si>
  <si>
    <t>CA820</t>
  </si>
  <si>
    <t>AP6+H</t>
  </si>
  <si>
    <t>86 18663860009
86 18663161009
1 7202805025</t>
  </si>
  <si>
    <t>TRANSFER安排</t>
  </si>
  <si>
    <t>NEW TOUR FOR OPTION X</t>
  </si>
  <si>
    <t>X2S1</t>
  </si>
  <si>
    <t xml:space="preserve">TIEN TIEN SURYATI </t>
  </si>
  <si>
    <t>CX840</t>
  </si>
  <si>
    <t>AC8049</t>
  </si>
  <si>
    <t>AP8X</t>
  </si>
  <si>
    <t>自选项目:纽约自选项目:
6/23 SHOPPING TOUR (WP1)
6/24 WALKING TOUR (SD1)
其中三位儿童参团</t>
  </si>
  <si>
    <t>628-113-35166</t>
  </si>
  <si>
    <t xml:space="preserve">RICKY LANG </t>
  </si>
  <si>
    <t>APRIL HUANG</t>
  </si>
  <si>
    <t>NEW TOUR FOR FREE TOUR</t>
  </si>
  <si>
    <t>HOTEL:   6/23 Days Hotel East Brunswick 1N;6/24 Edison Hotel 2N</t>
  </si>
  <si>
    <t>FE5</t>
  </si>
  <si>
    <t>joel panter</t>
  </si>
  <si>
    <t>DL5401</t>
  </si>
  <si>
    <t>WN494</t>
  </si>
  <si>
    <t>AP7EF</t>
  </si>
  <si>
    <t>请安排FE5&amp;F6同车同酒店</t>
  </si>
  <si>
    <t>308-991-4003
308-991-1027</t>
  </si>
  <si>
    <t>FE6</t>
  </si>
  <si>
    <t>Karl Boutwell</t>
  </si>
  <si>
    <t>30-8991-0509</t>
  </si>
  <si>
    <t>HOTEL:   6/23APA Hotel Woodbridge 1N;6/24 Hilton East Brunswick 1N</t>
  </si>
  <si>
    <t>F7</t>
  </si>
  <si>
    <t>AAYUSH BHANDARI</t>
  </si>
  <si>
    <t>UA1796</t>
  </si>
  <si>
    <t>UA2400</t>
  </si>
  <si>
    <t>AP7F</t>
  </si>
  <si>
    <t>415-490-6422
415-490-6422
Email: Aayush.bhandarii@gmail.com</t>
  </si>
  <si>
    <t>HOTEL:   6/24 Hilton East Brunswick 1N;6/25 Hotel Executive Suites 1N</t>
  </si>
  <si>
    <t>YANG WEIHAI</t>
  </si>
  <si>
    <t>LL:103450 A29198  STEPHANIE</t>
  </si>
  <si>
    <t>NK615</t>
  </si>
  <si>
    <t>AP10FK</t>
  </si>
  <si>
    <t>客人参加完美东行程还有迈阿密请导游注意 客人第一天6月23日不需要接机,6月24日下飞机后自行从机场到曼哈顿唐人街公司进团</t>
  </si>
  <si>
    <t>86-181-173-25158</t>
  </si>
  <si>
    <t>NEW TOUR FOR ATLANTIC CITY</t>
  </si>
  <si>
    <t>AT1</t>
  </si>
  <si>
    <t>PURATHUR ANTONY</t>
  </si>
  <si>
    <t>AP7A</t>
  </si>
  <si>
    <t>00918-09521-4576
004915-22912-5593
Email: tabitha.p@gmail.com</t>
  </si>
  <si>
    <t>AP6 BACK TRANSFER TO CT</t>
  </si>
  <si>
    <t>HOTEL:   Raritan Hotel 1N</t>
  </si>
  <si>
    <t>EWH1</t>
  </si>
  <si>
    <t xml:space="preserve">LIU JIANBO </t>
  </si>
  <si>
    <t>LULUTRIP (453021)</t>
  </si>
  <si>
    <t>1-517-303-3945</t>
  </si>
  <si>
    <t xml:space="preserve">WINDY XIE </t>
  </si>
  <si>
    <t>David (347) 654-6453‬‬</t>
  </si>
  <si>
    <t xml:space="preserve">从酒店接到JERSEY CITY交给DANIEL LEI 929-329-7886 </t>
  </si>
  <si>
    <t>HOTEL:   APA Hotel Woodbridge 1N</t>
  </si>
  <si>
    <t>AC1</t>
  </si>
  <si>
    <t xml:space="preserve">Pamela A Assip                    </t>
  </si>
  <si>
    <t>TOURS4FUN(E-599194)</t>
  </si>
  <si>
    <t>SCI</t>
  </si>
  <si>
    <t>AP6C</t>
  </si>
  <si>
    <t>773-682-9762</t>
  </si>
  <si>
    <t xml:space="preserve">DANIEL LEI </t>
  </si>
  <si>
    <t>Frank Wu (347) 200-2347</t>
  </si>
  <si>
    <t>从酒店接到JERSEY CITY交给DANIEL LEI 929-329-7886</t>
  </si>
  <si>
    <t xml:space="preserve">HOTEL:  HOWARD JOHNSON EWR 7:00 </t>
  </si>
  <si>
    <t>CC1</t>
  </si>
  <si>
    <t>VALERIE TENAGLIA</t>
  </si>
  <si>
    <t>NJ</t>
  </si>
  <si>
    <t>NY5C</t>
  </si>
  <si>
    <t>610-405-8855</t>
  </si>
  <si>
    <t>SPECIAL ARRANGEMENT, TRANSFER TO CT</t>
  </si>
  <si>
    <t>LM1</t>
  </si>
  <si>
    <t>MATTANEE TONGSOPIT</t>
  </si>
  <si>
    <t>MAJESTIC</t>
  </si>
  <si>
    <t>DL1784</t>
  </si>
  <si>
    <t>UA6261</t>
  </si>
  <si>
    <t>AP8L</t>
  </si>
  <si>
    <t>客人放弃6/24 WP1
需要接出来CT 自行离团</t>
  </si>
  <si>
    <t>503-924-1801</t>
  </si>
  <si>
    <t>Date:</t>
  </si>
  <si>
    <t>BUS#13</t>
  </si>
  <si>
    <t>BUS#17</t>
  </si>
  <si>
    <t>TOUR:</t>
  </si>
  <si>
    <t>AP6E</t>
  </si>
  <si>
    <t>UR</t>
  </si>
  <si>
    <t>GUIDE:</t>
  </si>
  <si>
    <t>JACK WANG</t>
  </si>
  <si>
    <t>SOPHIA LIU</t>
  </si>
  <si>
    <t>EVAN LIU</t>
  </si>
  <si>
    <t>CTT 8:00 上车</t>
  </si>
  <si>
    <t>房间</t>
  </si>
  <si>
    <t>人数</t>
  </si>
  <si>
    <t>EC164666</t>
  </si>
  <si>
    <t>DTFN1</t>
  </si>
  <si>
    <t>BERNEDICT WU WEI SHIUNG</t>
  </si>
  <si>
    <t>GOLDEN BUS TOUR</t>
  </si>
  <si>
    <t>NY5</t>
  </si>
  <si>
    <t>818-919-2933</t>
  </si>
  <si>
    <t xml:space="preserve"> JT13-487-7617</t>
  </si>
  <si>
    <t>ETFN2</t>
  </si>
  <si>
    <t>SHRIRAM NALWADE</t>
  </si>
  <si>
    <t>NY5E</t>
  </si>
  <si>
    <t>6026253595
4807031094
shriram.nalwade@gmail.com</t>
  </si>
  <si>
    <t>EC168762</t>
  </si>
  <si>
    <t>DTFN4</t>
  </si>
  <si>
    <t xml:space="preserve">GE RONGWEN </t>
  </si>
  <si>
    <t>请安排一间大床一间双床</t>
  </si>
  <si>
    <t xml:space="preserve">1 507-630-2000  </t>
  </si>
  <si>
    <t xml:space="preserve"> JS01-488-2847</t>
  </si>
  <si>
    <t>LU3</t>
  </si>
  <si>
    <t>LIN ZIQIN</t>
  </si>
  <si>
    <t>NY4L</t>
  </si>
  <si>
    <t xml:space="preserve">TG:EVAN LIU </t>
  </si>
  <si>
    <t>6476496666
7657193514
osediu@hotmail.com</t>
  </si>
  <si>
    <t>FLUSHING  7:00 敦城海鲜酒家上车</t>
  </si>
  <si>
    <t>EC168282</t>
  </si>
  <si>
    <t>DTFN3</t>
  </si>
  <si>
    <t xml:space="preserve">XIAOJUN XU </t>
  </si>
  <si>
    <t>WANNAR TRAVEL INC LL:104989</t>
  </si>
  <si>
    <t>1 302-373-4008</t>
  </si>
  <si>
    <t>Howard Johnson EWR  7:00</t>
  </si>
  <si>
    <t>BRK 7:00</t>
  </si>
  <si>
    <t>EC169354</t>
  </si>
  <si>
    <t>ETFN6</t>
  </si>
  <si>
    <t>THANH LOAN LE THI</t>
  </si>
  <si>
    <t>TOURS4FUN(E-590539)</t>
  </si>
  <si>
    <t>CHANGE FROM 5/17*EN5</t>
  </si>
  <si>
    <t>65 9349-0848</t>
  </si>
  <si>
    <t>OTHER PICK UP</t>
  </si>
  <si>
    <t>日期：6/24</t>
  </si>
  <si>
    <t>團：小美东3天2夜</t>
  </si>
  <si>
    <t>EC BUS#20 NY5C</t>
  </si>
  <si>
    <t>EC158767</t>
  </si>
  <si>
    <t>CC2</t>
  </si>
  <si>
    <t>MICHELLE SHIHEE YOUNG</t>
  </si>
  <si>
    <t>515-868-8854
Email:shiheeyoung@yahoo.com</t>
  </si>
  <si>
    <t>EC159135</t>
  </si>
  <si>
    <t>NB1</t>
  </si>
  <si>
    <t>MICHELLE ARCHIE</t>
  </si>
  <si>
    <t>347-364-1177
Email: sd90005@rocketmail.com</t>
  </si>
  <si>
    <t>NB3</t>
  </si>
  <si>
    <t>MT04-476-0307</t>
  </si>
  <si>
    <t>NB2</t>
  </si>
  <si>
    <t>TOURSFORFUN(C-2022102-CN)</t>
  </si>
  <si>
    <t>RONG TAO</t>
  </si>
  <si>
    <t>86138-1877-3300</t>
  </si>
  <si>
    <t>EC167268</t>
  </si>
  <si>
    <t xml:space="preserve">涂风5月活动，此单赠送2份龙虾餐，市场部INVOICE#EC166687，请导游回来报销$55,6/26波士顿中午离团，自行前往波士顿洛干机场飞洛杉矶 </t>
  </si>
  <si>
    <t>Edison</t>
  </si>
  <si>
    <t>XU HELAN</t>
  </si>
  <si>
    <t>402-302-9164</t>
  </si>
  <si>
    <t>EC166994</t>
  </si>
  <si>
    <t>NBR1</t>
  </si>
  <si>
    <t>CTRIP(2628988487 )</t>
  </si>
  <si>
    <t>ZHENG YUFENG</t>
  </si>
  <si>
    <t>136-9366-4490
186-0063-3427
139-0130-1061</t>
  </si>
  <si>
    <t>NB4</t>
  </si>
  <si>
    <t>EC168436</t>
  </si>
  <si>
    <t>携程订单
接机请举牌“携程”&amp;“郑雨锋) ”X3
请导游在团上直接收取服务费</t>
  </si>
  <si>
    <t>NBR2</t>
  </si>
  <si>
    <t>LULU TRIP(473825)</t>
  </si>
  <si>
    <t>SONG SHAN</t>
  </si>
  <si>
    <t>1862-371-8331</t>
  </si>
  <si>
    <t>EC168555</t>
  </si>
  <si>
    <t>NBR3</t>
  </si>
  <si>
    <t>EJ UNITED INTL CORP LL:105176</t>
  </si>
  <si>
    <t>HU YONGYUAN</t>
  </si>
  <si>
    <t>153-5599-9977</t>
  </si>
  <si>
    <t>EC168701</t>
  </si>
  <si>
    <t>NBR4</t>
  </si>
  <si>
    <t xml:space="preserve">Bhumika Bhandari </t>
  </si>
  <si>
    <t>551-227-0422
91 989-859-7575</t>
  </si>
  <si>
    <t>EC168927</t>
  </si>
  <si>
    <t>团出发后：No Show或刚刚加的客人都要记录在以下表格：</t>
  </si>
  <si>
    <t>原本人数和房数：</t>
  </si>
  <si>
    <t>减去</t>
  </si>
  <si>
    <t>No Show group #</t>
  </si>
  <si>
    <t>增加</t>
  </si>
  <si>
    <t>Just Add group #</t>
  </si>
  <si>
    <t>Driver( YES/NO)</t>
  </si>
  <si>
    <t>Guide Name:</t>
  </si>
  <si>
    <t>Guide + Training ( M / F )</t>
  </si>
  <si>
    <t>人数：</t>
  </si>
  <si>
    <t>房数：</t>
  </si>
  <si>
    <t>总Total RM：</t>
  </si>
  <si>
    <t>Share Room Remark:</t>
  </si>
  <si>
    <t>GD1RM</t>
  </si>
  <si>
    <t>问酒店部，当天向酒店确认房间数量的导游是谁（由酒店部指定，不要每一个都打电话给酒店）：</t>
  </si>
  <si>
    <t>Y</t>
  </si>
  <si>
    <t>M</t>
  </si>
  <si>
    <t>Vip Bus</t>
  </si>
  <si>
    <t>106853/007925</t>
  </si>
  <si>
    <t>251-222-6791</t>
  </si>
  <si>
    <t>LL159172</t>
  </si>
  <si>
    <r>
      <t>SHUTTLE PICKUP人数：FLU 7:00 LL(173)/EC(5), BRK 7:00(77)/EC(1), East Brunswick, NJ 6:30(</t>
    </r>
    <r>
      <rPr>
        <b/>
        <sz val="24"/>
        <color rgb="FFFF0000"/>
        <rFont val="Calibri"/>
        <family val="2"/>
      </rPr>
      <t>12</t>
    </r>
    <r>
      <rPr>
        <b/>
        <sz val="24"/>
        <color theme="1"/>
        <rFont val="Calibri"/>
        <family val="2"/>
      </rPr>
      <t>) / 7:00(</t>
    </r>
    <r>
      <rPr>
        <b/>
        <sz val="24"/>
        <color rgb="FFFF0000"/>
        <rFont val="Calibri"/>
        <family val="2"/>
      </rPr>
      <t>47</t>
    </r>
    <r>
      <rPr>
        <b/>
        <sz val="24"/>
        <color theme="1"/>
        <rFont val="Calibri"/>
        <family val="2"/>
      </rPr>
      <t>)</t>
    </r>
  </si>
  <si>
    <t>2DS2</t>
  </si>
  <si>
    <t>司机兼导游</t>
  </si>
  <si>
    <t>Panda Walter</t>
  </si>
  <si>
    <t xml:space="preserve">WU/YIJUN    </t>
  </si>
  <si>
    <t>312 492 9158</t>
  </si>
  <si>
    <t>LL159173</t>
  </si>
  <si>
    <t xml:space="preserve"> JT17-491-0587</t>
  </si>
  <si>
    <t>9292285355;9293262979</t>
  </si>
  <si>
    <t>EDI 6:30  接驳VAN -- 最多 可接 13 位客人</t>
  </si>
  <si>
    <t>1DC2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</si>
</sst>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164" formatCode="[$-F800]dddd\,\ mmmm\ dd\,\ yyyy"/>
    <numFmt numFmtId="165" formatCode="h:mm;@"/>
    <numFmt numFmtId="166" formatCode="m/d;@"/>
    <numFmt numFmtId="167" formatCode="0_);[Red]\(0\)"/>
    <numFmt numFmtId="168" formatCode="0.00_);[Red]\(0.00\)"/>
    <numFmt numFmtId="169" formatCode="0.00;[Red]0.00"/>
  </numFmts>
  <fonts count="1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6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9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rgb="FFFF0000"/>
      <name val="Calibri"/>
      <family val="2"/>
    </font>
    <font>
      <b/>
      <sz val="24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2.1"/>
      <name val="Calibri"/>
      <family val="2"/>
      <scheme val="minor"/>
    </font>
    <font>
      <b/>
      <sz val="10"/>
      <name val="Times New Roman"/>
      <family val="1"/>
    </font>
    <font>
      <b/>
      <sz val="8"/>
      <color theme="1"/>
      <name val="微软雅黑"/>
      <family val="2"/>
      <charset val="134"/>
    </font>
    <font>
      <sz val="10"/>
      <name val="Calibri"/>
      <family val="2"/>
      <scheme val="minor"/>
    </font>
    <font>
      <b/>
      <sz val="8"/>
      <name val="微软雅黑"/>
      <family val="2"/>
      <charset val="134"/>
    </font>
    <font>
      <sz val="12.1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2"/>
      <name val="Times New Roman"/>
      <family val="1"/>
    </font>
    <font>
      <b/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Times New Roman"/>
      <family val="1"/>
    </font>
    <font>
      <b/>
      <sz val="13.2"/>
      <color rgb="FF000000"/>
      <name val="Calibri"/>
      <family val="2"/>
    </font>
    <font>
      <b/>
      <sz val="13.2"/>
      <color rgb="FFFF0000"/>
      <name val="Calibri"/>
      <family val="2"/>
    </font>
    <font>
      <b/>
      <sz val="13.2"/>
      <color theme="1"/>
      <name val="Calibri"/>
      <family val="2"/>
    </font>
    <font>
      <sz val="12.1"/>
      <color theme="1"/>
      <name val="Arial"/>
      <family val="2"/>
    </font>
    <font>
      <b/>
      <sz val="12.1"/>
      <color theme="1"/>
      <name val="Calibri"/>
      <family val="2"/>
    </font>
    <font>
      <b/>
      <sz val="12.1"/>
      <color rgb="FF000000"/>
      <name val="Calibri"/>
      <family val="2"/>
    </font>
    <font>
      <sz val="12.1"/>
      <color rgb="FF000000"/>
      <name val="Calibri"/>
      <family val="2"/>
    </font>
    <font>
      <sz val="11"/>
      <color theme="1"/>
      <name val="宋体"/>
      <family val="2"/>
    </font>
    <font>
      <sz val="11"/>
      <color rgb="FF000000"/>
      <name val="宋体"/>
      <family val="3"/>
      <charset val="134"/>
    </font>
    <font>
      <sz val="11"/>
      <color rgb="FF000000"/>
      <name val="Inherit"/>
      <family val="2"/>
    </font>
    <font>
      <b/>
      <sz val="8"/>
      <color rgb="FF000000"/>
      <name val="微软雅黑"/>
      <family val="2"/>
      <charset val="134"/>
    </font>
    <font>
      <b/>
      <sz val="11"/>
      <color theme="1"/>
      <name val="宋体"/>
      <charset val="134"/>
    </font>
    <font>
      <sz val="11"/>
      <color rgb="FF000000"/>
      <name val="Inherit"/>
    </font>
    <font>
      <b/>
      <sz val="11"/>
      <name val="宋体"/>
      <family val="3"/>
      <charset val="134"/>
    </font>
    <font>
      <b/>
      <sz val="10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10"/>
      <color indexed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18"/>
      <color rgb="FFFF0000"/>
      <name val="Arial"/>
      <family val="2"/>
    </font>
    <font>
      <b/>
      <sz val="24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indexed="10"/>
      <name val="宋体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1"/>
      <color indexed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name val="宋体"/>
      <family val="3"/>
      <charset val="134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indexed="10"/>
      <name val="宋体"/>
      <charset val="134"/>
    </font>
    <font>
      <b/>
      <sz val="9"/>
      <color rgb="FF000000"/>
      <name val="Arial"/>
      <family val="2"/>
    </font>
    <font>
      <b/>
      <sz val="16"/>
      <color indexed="10"/>
      <name val="Arial"/>
      <family val="2"/>
    </font>
    <font>
      <b/>
      <sz val="14"/>
      <color indexed="10"/>
      <name val="Arial"/>
      <family val="2"/>
    </font>
    <font>
      <b/>
      <sz val="13"/>
      <color rgb="FFFF0000"/>
      <name val="Arial"/>
      <family val="2"/>
    </font>
    <font>
      <b/>
      <sz val="13"/>
      <color indexed="10"/>
      <name val="Arial"/>
      <family val="2"/>
    </font>
    <font>
      <b/>
      <sz val="14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6"/>
      <name val="Arial"/>
      <family val="2"/>
    </font>
    <font>
      <b/>
      <sz val="12"/>
      <color indexed="1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20"/>
      <color indexed="10"/>
      <name val="Arial"/>
      <family val="2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  <font>
      <sz val="18"/>
      <color rgb="FFFF0000"/>
      <name val="Arial"/>
      <family val="2"/>
    </font>
    <font>
      <sz val="14"/>
      <color theme="1"/>
      <name val="Arial"/>
      <family val="2"/>
    </font>
    <font>
      <sz val="16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4"/>
      <name val="Arial"/>
      <family val="2"/>
    </font>
    <font>
      <sz val="14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9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</borders>
  <cellStyleXfs count="37">
    <xf numFmtId="0" fontId="0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>
      <alignment vertical="center"/>
    </xf>
    <xf numFmtId="0" fontId="34" fillId="0" borderId="0"/>
    <xf numFmtId="0" fontId="1" fillId="0" borderId="0"/>
    <xf numFmtId="0" fontId="1" fillId="0" borderId="0"/>
  </cellStyleXfs>
  <cellXfs count="1047">
    <xf numFmtId="0" fontId="0" fillId="0" borderId="0" xfId="0"/>
    <xf numFmtId="0" fontId="5" fillId="0" borderId="5" xfId="0" applyFont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49" fontId="5" fillId="2" borderId="6" xfId="0" applyNumberFormat="1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0" fillId="3" borderId="0" xfId="0" applyFill="1"/>
    <xf numFmtId="0" fontId="0" fillId="0" borderId="8" xfId="0" applyBorder="1" applyAlignment="1">
      <alignment horizontal="left"/>
    </xf>
    <xf numFmtId="0" fontId="0" fillId="2" borderId="8" xfId="0" applyFill="1" applyBorder="1" applyAlignment="1">
      <alignment horizontal="left"/>
    </xf>
    <xf numFmtId="49" fontId="0" fillId="2" borderId="8" xfId="0" applyNumberFormat="1" applyFill="1" applyBorder="1" applyAlignment="1">
      <alignment horizontal="left"/>
    </xf>
    <xf numFmtId="16" fontId="0" fillId="2" borderId="8" xfId="0" applyNumberFormat="1" applyFill="1" applyBorder="1" applyAlignment="1">
      <alignment horizontal="left"/>
    </xf>
    <xf numFmtId="0" fontId="0" fillId="4" borderId="0" xfId="0" applyFill="1"/>
    <xf numFmtId="0" fontId="6" fillId="0" borderId="0" xfId="0" applyFont="1"/>
    <xf numFmtId="0" fontId="0" fillId="0" borderId="9" xfId="0" applyBorder="1" applyAlignment="1">
      <alignment horizontal="left"/>
    </xf>
    <xf numFmtId="0" fontId="2" fillId="2" borderId="8" xfId="0" applyFont="1" applyFill="1" applyBorder="1" applyAlignment="1">
      <alignment horizontal="left" wrapText="1"/>
    </xf>
    <xf numFmtId="0" fontId="0" fillId="2" borderId="9" xfId="0" applyFill="1" applyBorder="1" applyAlignment="1">
      <alignment horizontal="left"/>
    </xf>
    <xf numFmtId="16" fontId="0" fillId="2" borderId="9" xfId="0" applyNumberFormat="1" applyFill="1" applyBorder="1" applyAlignment="1">
      <alignment horizontal="left"/>
    </xf>
    <xf numFmtId="49" fontId="0" fillId="2" borderId="9" xfId="0" applyNumberFormat="1" applyFill="1" applyBorder="1" applyAlignment="1">
      <alignment horizontal="left"/>
    </xf>
    <xf numFmtId="0" fontId="0" fillId="0" borderId="9" xfId="0" applyBorder="1"/>
    <xf numFmtId="0" fontId="0" fillId="2" borderId="9" xfId="0" applyFill="1" applyBorder="1" applyAlignment="1">
      <alignment horizontal="left" wrapText="1"/>
    </xf>
    <xf numFmtId="0" fontId="3" fillId="2" borderId="9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49" fontId="7" fillId="2" borderId="8" xfId="0" applyNumberFormat="1" applyFont="1" applyFill="1" applyBorder="1" applyAlignment="1">
      <alignment horizontal="left"/>
    </xf>
    <xf numFmtId="0" fontId="0" fillId="5" borderId="0" xfId="0" applyFill="1"/>
    <xf numFmtId="0" fontId="2" fillId="2" borderId="8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 wrapText="1"/>
    </xf>
    <xf numFmtId="0" fontId="0" fillId="6" borderId="0" xfId="0" applyFill="1"/>
    <xf numFmtId="16" fontId="7" fillId="2" borderId="8" xfId="0" applyNumberFormat="1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0" fillId="7" borderId="0" xfId="0" applyFill="1"/>
    <xf numFmtId="0" fontId="2" fillId="2" borderId="9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49" fontId="11" fillId="2" borderId="6" xfId="0" applyNumberFormat="1" applyFont="1" applyFill="1" applyBorder="1" applyAlignment="1">
      <alignment horizontal="left"/>
    </xf>
    <xf numFmtId="0" fontId="11" fillId="2" borderId="7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/>
    </xf>
    <xf numFmtId="0" fontId="12" fillId="9" borderId="9" xfId="0" applyFont="1" applyFill="1" applyBorder="1" applyAlignment="1">
      <alignment horizontal="left"/>
    </xf>
    <xf numFmtId="0" fontId="12" fillId="7" borderId="9" xfId="0" applyFont="1" applyFill="1" applyBorder="1" applyAlignment="1">
      <alignment horizontal="left"/>
    </xf>
    <xf numFmtId="49" fontId="7" fillId="7" borderId="9" xfId="0" applyNumberFormat="1" applyFont="1" applyFill="1" applyBorder="1" applyAlignment="1">
      <alignment horizontal="left"/>
    </xf>
    <xf numFmtId="0" fontId="13" fillId="0" borderId="0" xfId="0" applyFont="1"/>
    <xf numFmtId="0" fontId="7" fillId="0" borderId="9" xfId="0" applyFont="1" applyBorder="1" applyAlignment="1">
      <alignment horizontal="left"/>
    </xf>
    <xf numFmtId="49" fontId="7" fillId="2" borderId="9" xfId="0" applyNumberFormat="1" applyFont="1" applyFill="1" applyBorder="1" applyAlignment="1">
      <alignment horizontal="left"/>
    </xf>
    <xf numFmtId="16" fontId="7" fillId="2" borderId="9" xfId="0" applyNumberFormat="1" applyFont="1" applyFill="1" applyBorder="1" applyAlignment="1">
      <alignment horizontal="left"/>
    </xf>
    <xf numFmtId="0" fontId="7" fillId="0" borderId="8" xfId="0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49" fontId="0" fillId="2" borderId="9" xfId="0" applyNumberFormat="1" applyFont="1" applyFill="1" applyBorder="1" applyAlignment="1">
      <alignment horizontal="left"/>
    </xf>
    <xf numFmtId="16" fontId="0" fillId="2" borderId="9" xfId="0" applyNumberFormat="1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2" borderId="9" xfId="0" applyNumberFormat="1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2" borderId="9" xfId="0" applyFill="1" applyBorder="1" applyAlignment="1">
      <alignment horizontal="left" vertical="top"/>
    </xf>
    <xf numFmtId="49" fontId="0" fillId="2" borderId="9" xfId="0" applyNumberFormat="1" applyFill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6" fillId="0" borderId="0" xfId="0" applyFont="1"/>
    <xf numFmtId="0" fontId="18" fillId="9" borderId="9" xfId="0" applyFont="1" applyFill="1" applyBorder="1" applyAlignment="1">
      <alignment horizontal="left"/>
    </xf>
    <xf numFmtId="0" fontId="7" fillId="9" borderId="9" xfId="0" applyNumberFormat="1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49" fontId="7" fillId="2" borderId="8" xfId="0" applyNumberFormat="1" applyFont="1" applyFill="1" applyBorder="1" applyAlignment="1">
      <alignment horizontal="left" wrapText="1"/>
    </xf>
    <xf numFmtId="0" fontId="7" fillId="0" borderId="9" xfId="0" applyFont="1" applyBorder="1" applyAlignment="1">
      <alignment horizontal="left" wrapText="1"/>
    </xf>
    <xf numFmtId="0" fontId="0" fillId="0" borderId="9" xfId="0" applyFill="1" applyBorder="1" applyAlignment="1">
      <alignment horizontal="left"/>
    </xf>
    <xf numFmtId="0" fontId="19" fillId="2" borderId="9" xfId="0" applyFont="1" applyFill="1" applyBorder="1" applyAlignment="1">
      <alignment horizontal="left"/>
    </xf>
    <xf numFmtId="0" fontId="20" fillId="2" borderId="9" xfId="0" applyFont="1" applyFill="1" applyBorder="1" applyAlignment="1">
      <alignment horizontal="left"/>
    </xf>
    <xf numFmtId="0" fontId="0" fillId="7" borderId="9" xfId="0" applyFill="1" applyBorder="1" applyAlignment="1">
      <alignment horizontal="left"/>
    </xf>
    <xf numFmtId="49" fontId="0" fillId="7" borderId="9" xfId="0" applyNumberFormat="1" applyFill="1" applyBorder="1" applyAlignment="1">
      <alignment horizontal="left"/>
    </xf>
    <xf numFmtId="0" fontId="3" fillId="7" borderId="9" xfId="0" applyFont="1" applyFill="1" applyBorder="1" applyAlignment="1">
      <alignment horizontal="left"/>
    </xf>
    <xf numFmtId="0" fontId="21" fillId="7" borderId="8" xfId="0" applyFont="1" applyFill="1" applyBorder="1" applyAlignment="1">
      <alignment horizontal="left"/>
    </xf>
    <xf numFmtId="0" fontId="22" fillId="7" borderId="8" xfId="0" applyFont="1" applyFill="1" applyBorder="1" applyAlignment="1">
      <alignment horizontal="left"/>
    </xf>
    <xf numFmtId="49" fontId="22" fillId="7" borderId="8" xfId="0" applyNumberFormat="1" applyFont="1" applyFill="1" applyBorder="1" applyAlignment="1">
      <alignment horizontal="left"/>
    </xf>
    <xf numFmtId="16" fontId="22" fillId="7" borderId="8" xfId="0" applyNumberFormat="1" applyFont="1" applyFill="1" applyBorder="1" applyAlignment="1">
      <alignment horizontal="left"/>
    </xf>
    <xf numFmtId="0" fontId="20" fillId="10" borderId="9" xfId="0" applyFont="1" applyFill="1" applyBorder="1" applyAlignment="1">
      <alignment horizontal="left"/>
    </xf>
    <xf numFmtId="49" fontId="20" fillId="10" borderId="9" xfId="0" applyNumberFormat="1" applyFont="1" applyFill="1" applyBorder="1" applyAlignment="1">
      <alignment horizontal="left"/>
    </xf>
    <xf numFmtId="16" fontId="20" fillId="10" borderId="9" xfId="0" applyNumberFormat="1" applyFont="1" applyFill="1" applyBorder="1" applyAlignment="1">
      <alignment horizontal="left"/>
    </xf>
    <xf numFmtId="0" fontId="0" fillId="2" borderId="8" xfId="0" applyFill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49" fontId="0" fillId="2" borderId="9" xfId="0" applyNumberFormat="1" applyFill="1" applyBorder="1" applyAlignment="1">
      <alignment horizontal="left" wrapText="1"/>
    </xf>
    <xf numFmtId="49" fontId="0" fillId="2" borderId="8" xfId="0" applyNumberFormat="1" applyFill="1" applyBorder="1" applyAlignment="1">
      <alignment horizontal="left" wrapText="1"/>
    </xf>
    <xf numFmtId="0" fontId="0" fillId="0" borderId="9" xfId="0" applyBorder="1" applyAlignment="1">
      <alignment wrapText="1"/>
    </xf>
    <xf numFmtId="0" fontId="0" fillId="11" borderId="9" xfId="0" applyFill="1" applyBorder="1" applyAlignment="1">
      <alignment horizontal="left"/>
    </xf>
    <xf numFmtId="49" fontId="0" fillId="11" borderId="9" xfId="0" applyNumberFormat="1" applyFill="1" applyBorder="1" applyAlignment="1">
      <alignment horizontal="left"/>
    </xf>
    <xf numFmtId="16" fontId="0" fillId="11" borderId="9" xfId="0" applyNumberFormat="1" applyFill="1" applyBorder="1" applyAlignment="1">
      <alignment horizontal="left"/>
    </xf>
    <xf numFmtId="0" fontId="3" fillId="12" borderId="9" xfId="0" applyFont="1" applyFill="1" applyBorder="1" applyAlignment="1">
      <alignment horizontal="left" wrapText="1"/>
    </xf>
    <xf numFmtId="49" fontId="7" fillId="7" borderId="8" xfId="0" applyNumberFormat="1" applyFont="1" applyFill="1" applyBorder="1" applyAlignment="1">
      <alignment horizontal="left"/>
    </xf>
    <xf numFmtId="0" fontId="23" fillId="7" borderId="8" xfId="0" applyFont="1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0" borderId="0" xfId="0" applyFont="1"/>
    <xf numFmtId="0" fontId="0" fillId="2" borderId="9" xfId="0" applyFill="1" applyBorder="1"/>
    <xf numFmtId="0" fontId="3" fillId="2" borderId="9" xfId="0" applyFont="1" applyFill="1" applyBorder="1"/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16" fontId="0" fillId="2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ill="1"/>
    <xf numFmtId="0" fontId="3" fillId="2" borderId="0" xfId="0" applyFont="1" applyFill="1"/>
    <xf numFmtId="0" fontId="0" fillId="7" borderId="8" xfId="0" applyFill="1" applyBorder="1" applyAlignment="1">
      <alignment horizontal="left"/>
    </xf>
    <xf numFmtId="0" fontId="20" fillId="10" borderId="8" xfId="0" applyFont="1" applyFill="1" applyBorder="1" applyAlignment="1">
      <alignment horizontal="left"/>
    </xf>
    <xf numFmtId="49" fontId="20" fillId="10" borderId="8" xfId="0" applyNumberFormat="1" applyFont="1" applyFill="1" applyBorder="1" applyAlignment="1">
      <alignment horizontal="left"/>
    </xf>
    <xf numFmtId="16" fontId="20" fillId="10" borderId="8" xfId="0" applyNumberFormat="1" applyFont="1" applyFill="1" applyBorder="1" applyAlignment="1">
      <alignment horizontal="left"/>
    </xf>
    <xf numFmtId="0" fontId="0" fillId="2" borderId="9" xfId="0" applyNumberFormat="1" applyFill="1" applyBorder="1" applyAlignment="1">
      <alignment horizontal="left"/>
    </xf>
    <xf numFmtId="0" fontId="3" fillId="0" borderId="0" xfId="0" applyFont="1"/>
    <xf numFmtId="0" fontId="24" fillId="11" borderId="9" xfId="0" applyFont="1" applyFill="1" applyBorder="1" applyAlignment="1">
      <alignment horizontal="left"/>
    </xf>
    <xf numFmtId="0" fontId="25" fillId="11" borderId="9" xfId="0" applyFont="1" applyFill="1" applyBorder="1" applyAlignment="1">
      <alignment horizontal="left"/>
    </xf>
    <xf numFmtId="49" fontId="24" fillId="11" borderId="9" xfId="0" applyNumberFormat="1" applyFont="1" applyFill="1" applyBorder="1" applyAlignment="1">
      <alignment horizontal="left"/>
    </xf>
    <xf numFmtId="0" fontId="25" fillId="11" borderId="9" xfId="0" applyNumberFormat="1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8" xfId="0" applyFill="1" applyBorder="1" applyAlignment="1">
      <alignment horizontal="left" vertical="top"/>
    </xf>
    <xf numFmtId="0" fontId="9" fillId="0" borderId="0" xfId="0" applyFont="1"/>
    <xf numFmtId="0" fontId="20" fillId="2" borderId="8" xfId="0" applyFont="1" applyFill="1" applyBorder="1" applyAlignment="1">
      <alignment horizontal="left" wrapText="1"/>
    </xf>
    <xf numFmtId="0" fontId="6" fillId="2" borderId="8" xfId="0" applyFont="1" applyFill="1" applyBorder="1" applyAlignment="1">
      <alignment horizontal="left"/>
    </xf>
    <xf numFmtId="0" fontId="20" fillId="4" borderId="8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 wrapText="1"/>
    </xf>
    <xf numFmtId="0" fontId="0" fillId="0" borderId="9" xfId="0" applyBorder="1" applyAlignment="1"/>
    <xf numFmtId="0" fontId="0" fillId="2" borderId="8" xfId="0" applyNumberFormat="1" applyFill="1" applyBorder="1" applyAlignment="1">
      <alignment horizontal="left"/>
    </xf>
    <xf numFmtId="0" fontId="0" fillId="14" borderId="9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right"/>
    </xf>
    <xf numFmtId="0" fontId="26" fillId="7" borderId="8" xfId="0" applyFont="1" applyFill="1" applyBorder="1" applyAlignment="1">
      <alignment horizontal="left"/>
    </xf>
    <xf numFmtId="0" fontId="2" fillId="7" borderId="8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0" fontId="27" fillId="2" borderId="8" xfId="0" applyFont="1" applyFill="1" applyBorder="1" applyAlignment="1">
      <alignment horizontal="left"/>
    </xf>
    <xf numFmtId="0" fontId="20" fillId="7" borderId="8" xfId="0" applyFont="1" applyFill="1" applyBorder="1" applyAlignment="1">
      <alignment horizontal="left"/>
    </xf>
    <xf numFmtId="16" fontId="20" fillId="7" borderId="8" xfId="0" applyNumberFormat="1" applyFont="1" applyFill="1" applyBorder="1" applyAlignment="1">
      <alignment horizontal="left"/>
    </xf>
    <xf numFmtId="0" fontId="0" fillId="9" borderId="8" xfId="0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0" fillId="15" borderId="8" xfId="0" applyFill="1" applyBorder="1" applyAlignment="1">
      <alignment horizontal="left"/>
    </xf>
    <xf numFmtId="0" fontId="3" fillId="2" borderId="8" xfId="0" applyFont="1" applyFill="1" applyBorder="1" applyAlignment="1">
      <alignment horizontal="left" wrapText="1"/>
    </xf>
    <xf numFmtId="0" fontId="27" fillId="2" borderId="9" xfId="0" applyFont="1" applyFill="1" applyBorder="1" applyAlignment="1">
      <alignment horizontal="left"/>
    </xf>
    <xf numFmtId="0" fontId="25" fillId="7" borderId="9" xfId="0" applyFont="1" applyFill="1" applyBorder="1" applyAlignment="1">
      <alignment horizontal="left"/>
    </xf>
    <xf numFmtId="0" fontId="0" fillId="14" borderId="8" xfId="0" applyFill="1" applyBorder="1" applyAlignment="1">
      <alignment horizontal="left"/>
    </xf>
    <xf numFmtId="0" fontId="0" fillId="16" borderId="9" xfId="0" applyFill="1" applyBorder="1" applyAlignment="1">
      <alignment horizontal="left"/>
    </xf>
    <xf numFmtId="0" fontId="25" fillId="10" borderId="8" xfId="0" applyFont="1" applyFill="1" applyBorder="1" applyAlignment="1">
      <alignment horizontal="left"/>
    </xf>
    <xf numFmtId="0" fontId="12" fillId="10" borderId="8" xfId="0" applyFont="1" applyFill="1" applyBorder="1" applyAlignment="1">
      <alignment horizontal="left"/>
    </xf>
    <xf numFmtId="49" fontId="25" fillId="10" borderId="8" xfId="0" applyNumberFormat="1" applyFont="1" applyFill="1" applyBorder="1" applyAlignment="1">
      <alignment horizontal="left"/>
    </xf>
    <xf numFmtId="0" fontId="0" fillId="17" borderId="9" xfId="0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8" xfId="0" applyBorder="1"/>
    <xf numFmtId="0" fontId="0" fillId="2" borderId="8" xfId="0" applyFill="1" applyBorder="1" applyAlignment="1">
      <alignment wrapText="1"/>
    </xf>
    <xf numFmtId="0" fontId="0" fillId="2" borderId="8" xfId="0" applyFill="1" applyBorder="1"/>
    <xf numFmtId="0" fontId="1" fillId="0" borderId="0" xfId="0" applyFont="1"/>
    <xf numFmtId="0" fontId="0" fillId="0" borderId="8" xfId="0" applyFill="1" applyBorder="1" applyAlignment="1"/>
    <xf numFmtId="0" fontId="25" fillId="4" borderId="8" xfId="0" applyFont="1" applyFill="1" applyBorder="1" applyAlignment="1">
      <alignment horizontal="left"/>
    </xf>
    <xf numFmtId="0" fontId="25" fillId="10" borderId="8" xfId="0" applyNumberFormat="1" applyFont="1" applyFill="1" applyBorder="1" applyAlignment="1">
      <alignment horizontal="left"/>
    </xf>
    <xf numFmtId="0" fontId="0" fillId="0" borderId="8" xfId="0" applyBorder="1" applyAlignment="1"/>
    <xf numFmtId="0" fontId="0" fillId="2" borderId="8" xfId="0" applyFill="1" applyBorder="1" applyAlignment="1"/>
    <xf numFmtId="0" fontId="0" fillId="2" borderId="9" xfId="0" applyFill="1" applyBorder="1" applyAlignment="1"/>
    <xf numFmtId="0" fontId="6" fillId="7" borderId="8" xfId="0" applyFont="1" applyFill="1" applyBorder="1" applyAlignment="1">
      <alignment wrapText="1"/>
    </xf>
    <xf numFmtId="0" fontId="7" fillId="4" borderId="8" xfId="0" applyFont="1" applyFill="1" applyBorder="1" applyAlignment="1">
      <alignment horizontal="left"/>
    </xf>
    <xf numFmtId="0" fontId="7" fillId="2" borderId="9" xfId="0" applyFont="1" applyFill="1" applyBorder="1" applyAlignment="1">
      <alignment horizontal="left" wrapText="1"/>
    </xf>
    <xf numFmtId="49" fontId="7" fillId="2" borderId="9" xfId="0" applyNumberFormat="1" applyFont="1" applyFill="1" applyBorder="1" applyAlignment="1">
      <alignment horizontal="left" wrapText="1"/>
    </xf>
    <xf numFmtId="0" fontId="2" fillId="0" borderId="8" xfId="0" applyFont="1" applyBorder="1"/>
    <xf numFmtId="16" fontId="24" fillId="7" borderId="8" xfId="0" applyNumberFormat="1" applyFont="1" applyFill="1" applyBorder="1" applyAlignment="1">
      <alignment horizontal="left"/>
    </xf>
    <xf numFmtId="0" fontId="24" fillId="7" borderId="8" xfId="0" applyFont="1" applyFill="1" applyBorder="1" applyAlignment="1">
      <alignment horizontal="left"/>
    </xf>
    <xf numFmtId="0" fontId="24" fillId="7" borderId="8" xfId="0" applyFont="1" applyFill="1" applyBorder="1"/>
    <xf numFmtId="0" fontId="25" fillId="18" borderId="8" xfId="0" applyFont="1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0" fillId="2" borderId="8" xfId="0" applyFont="1" applyFill="1" applyBorder="1" applyAlignment="1">
      <alignment horizontal="left"/>
    </xf>
    <xf numFmtId="0" fontId="7" fillId="2" borderId="8" xfId="0" applyFont="1" applyFill="1" applyBorder="1"/>
    <xf numFmtId="0" fontId="10" fillId="0" borderId="9" xfId="0" applyFont="1" applyBorder="1" applyAlignment="1">
      <alignment horizontal="left"/>
    </xf>
    <xf numFmtId="16" fontId="10" fillId="2" borderId="8" xfId="0" applyNumberFormat="1" applyFont="1" applyFill="1" applyBorder="1" applyAlignment="1">
      <alignment horizontal="left"/>
    </xf>
    <xf numFmtId="0" fontId="18" fillId="2" borderId="8" xfId="0" applyFont="1" applyFill="1" applyBorder="1" applyAlignment="1">
      <alignment horizontal="left"/>
    </xf>
    <xf numFmtId="49" fontId="24" fillId="2" borderId="9" xfId="0" applyNumberFormat="1" applyFont="1" applyFill="1" applyBorder="1" applyAlignment="1">
      <alignment horizontal="left"/>
    </xf>
    <xf numFmtId="0" fontId="24" fillId="0" borderId="9" xfId="0" applyFont="1" applyBorder="1"/>
    <xf numFmtId="0" fontId="31" fillId="10" borderId="9" xfId="0" applyFont="1" applyFill="1" applyBorder="1" applyAlignment="1">
      <alignment horizontal="left"/>
    </xf>
    <xf numFmtId="49" fontId="24" fillId="10" borderId="9" xfId="0" applyNumberFormat="1" applyFont="1" applyFill="1" applyBorder="1" applyAlignment="1">
      <alignment horizontal="left"/>
    </xf>
    <xf numFmtId="0" fontId="24" fillId="10" borderId="9" xfId="0" applyFont="1" applyFill="1" applyBorder="1"/>
    <xf numFmtId="0" fontId="0" fillId="10" borderId="0" xfId="0" applyFill="1" applyBorder="1"/>
    <xf numFmtId="0" fontId="0" fillId="18" borderId="8" xfId="0" applyFill="1" applyBorder="1" applyAlignment="1">
      <alignment horizontal="left"/>
    </xf>
    <xf numFmtId="0" fontId="22" fillId="2" borderId="8" xfId="0" applyFont="1" applyFill="1" applyBorder="1"/>
    <xf numFmtId="0" fontId="22" fillId="2" borderId="9" xfId="0" applyFont="1" applyFill="1" applyBorder="1"/>
    <xf numFmtId="0" fontId="24" fillId="0" borderId="8" xfId="0" applyFont="1" applyBorder="1"/>
    <xf numFmtId="0" fontId="12" fillId="7" borderId="8" xfId="0" applyFont="1" applyFill="1" applyBorder="1" applyAlignment="1">
      <alignment horizontal="left"/>
    </xf>
    <xf numFmtId="0" fontId="31" fillId="7" borderId="9" xfId="0" applyFont="1" applyFill="1" applyBorder="1" applyAlignment="1">
      <alignment horizontal="left"/>
    </xf>
    <xf numFmtId="49" fontId="24" fillId="7" borderId="9" xfId="0" applyNumberFormat="1" applyFont="1" applyFill="1" applyBorder="1" applyAlignment="1">
      <alignment horizontal="left"/>
    </xf>
    <xf numFmtId="49" fontId="0" fillId="2" borderId="8" xfId="0" applyNumberFormat="1" applyFont="1" applyFill="1" applyBorder="1" applyAlignment="1">
      <alignment horizontal="left"/>
    </xf>
    <xf numFmtId="0" fontId="0" fillId="18" borderId="8" xfId="0" applyFont="1" applyFill="1" applyBorder="1" applyAlignment="1">
      <alignment horizontal="left"/>
    </xf>
    <xf numFmtId="16" fontId="0" fillId="2" borderId="8" xfId="0" applyNumberFormat="1" applyFont="1" applyFill="1" applyBorder="1" applyAlignment="1">
      <alignment horizontal="left"/>
    </xf>
    <xf numFmtId="0" fontId="0" fillId="0" borderId="8" xfId="0" applyFont="1" applyBorder="1" applyAlignment="1">
      <alignment horizontal="left"/>
    </xf>
    <xf numFmtId="0" fontId="22" fillId="2" borderId="9" xfId="0" applyFont="1" applyFill="1" applyBorder="1" applyAlignment="1">
      <alignment horizontal="left"/>
    </xf>
    <xf numFmtId="0" fontId="32" fillId="2" borderId="9" xfId="0" applyFont="1" applyFill="1" applyBorder="1" applyAlignment="1">
      <alignment horizontal="left"/>
    </xf>
    <xf numFmtId="49" fontId="22" fillId="2" borderId="9" xfId="0" applyNumberFormat="1" applyFont="1" applyFill="1" applyBorder="1" applyAlignment="1">
      <alignment horizontal="left"/>
    </xf>
    <xf numFmtId="16" fontId="22" fillId="2" borderId="9" xfId="0" applyNumberFormat="1" applyFont="1" applyFill="1" applyBorder="1" applyAlignment="1">
      <alignment horizontal="left"/>
    </xf>
    <xf numFmtId="0" fontId="3" fillId="2" borderId="8" xfId="0" applyFont="1" applyFill="1" applyBorder="1"/>
    <xf numFmtId="0" fontId="20" fillId="10" borderId="10" xfId="0" applyFont="1" applyFill="1" applyBorder="1" applyAlignment="1">
      <alignment horizontal="left"/>
    </xf>
    <xf numFmtId="0" fontId="20" fillId="10" borderId="11" xfId="0" applyFont="1" applyFill="1" applyBorder="1" applyAlignment="1">
      <alignment horizontal="left"/>
    </xf>
    <xf numFmtId="0" fontId="35" fillId="10" borderId="12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0" fillId="2" borderId="0" xfId="0" applyFill="1" applyBorder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Fill="1"/>
    <xf numFmtId="0" fontId="21" fillId="19" borderId="18" xfId="0" applyFont="1" applyFill="1" applyBorder="1" applyAlignment="1">
      <alignment horizontal="center" vertical="center" wrapText="1"/>
    </xf>
    <xf numFmtId="0" fontId="21" fillId="19" borderId="18" xfId="0" applyNumberFormat="1" applyFont="1" applyFill="1" applyBorder="1" applyAlignment="1">
      <alignment horizontal="center" vertical="center" wrapText="1"/>
    </xf>
    <xf numFmtId="0" fontId="21" fillId="19" borderId="19" xfId="0" applyFont="1" applyFill="1" applyBorder="1" applyAlignment="1">
      <alignment horizontal="center" vertical="center" wrapText="1"/>
    </xf>
    <xf numFmtId="165" fontId="21" fillId="19" borderId="19" xfId="0" applyNumberFormat="1" applyFont="1" applyFill="1" applyBorder="1" applyAlignment="1">
      <alignment horizontal="center" vertical="center" wrapText="1"/>
    </xf>
    <xf numFmtId="0" fontId="22" fillId="0" borderId="0" xfId="0" applyFont="1" applyFill="1"/>
    <xf numFmtId="0" fontId="3" fillId="0" borderId="20" xfId="0" applyFont="1" applyFill="1" applyBorder="1" applyAlignment="1">
      <alignment horizontal="left" vertical="center" wrapText="1"/>
    </xf>
    <xf numFmtId="0" fontId="40" fillId="7" borderId="0" xfId="0" applyFont="1" applyFill="1" applyAlignment="1">
      <alignment horizontal="left" vertical="center"/>
    </xf>
    <xf numFmtId="0" fontId="8" fillId="20" borderId="21" xfId="0" applyFont="1" applyFill="1" applyBorder="1" applyAlignment="1">
      <alignment horizontal="left" vertical="center" wrapText="1"/>
    </xf>
    <xf numFmtId="0" fontId="41" fillId="0" borderId="21" xfId="0" applyFont="1" applyBorder="1" applyAlignment="1">
      <alignment horizontal="left" vertical="center" wrapText="1"/>
    </xf>
    <xf numFmtId="0" fontId="42" fillId="0" borderId="21" xfId="0" applyNumberFormat="1" applyFont="1" applyFill="1" applyBorder="1" applyAlignment="1">
      <alignment horizontal="left" vertical="center" wrapText="1"/>
    </xf>
    <xf numFmtId="0" fontId="43" fillId="2" borderId="18" xfId="0" applyFont="1" applyFill="1" applyBorder="1" applyAlignment="1">
      <alignment horizontal="left" vertical="center"/>
    </xf>
    <xf numFmtId="0" fontId="44" fillId="2" borderId="18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left" vertical="center" wrapText="1"/>
    </xf>
    <xf numFmtId="165" fontId="0" fillId="0" borderId="21" xfId="0" applyNumberFormat="1" applyFont="1" applyFill="1" applyBorder="1" applyAlignment="1">
      <alignment horizontal="left" vertical="center" wrapText="1"/>
    </xf>
    <xf numFmtId="0" fontId="0" fillId="0" borderId="22" xfId="0" applyFont="1" applyFill="1" applyBorder="1" applyAlignment="1">
      <alignment horizontal="left" vertical="center" wrapText="1"/>
    </xf>
    <xf numFmtId="0" fontId="8" fillId="0" borderId="21" xfId="0" applyFont="1" applyFill="1" applyBorder="1" applyAlignment="1">
      <alignment horizontal="left" vertical="center" wrapText="1"/>
    </xf>
    <xf numFmtId="0" fontId="45" fillId="2" borderId="18" xfId="0" applyFont="1" applyFill="1" applyBorder="1" applyAlignment="1">
      <alignment horizontal="left" vertical="center"/>
    </xf>
    <xf numFmtId="0" fontId="40" fillId="0" borderId="0" xfId="0" applyFont="1"/>
    <xf numFmtId="0" fontId="0" fillId="7" borderId="0" xfId="0" applyFont="1" applyFill="1" applyAlignment="1">
      <alignment horizontal="left" vertical="center"/>
    </xf>
    <xf numFmtId="0" fontId="8" fillId="0" borderId="23" xfId="0" applyFont="1" applyFill="1" applyBorder="1" applyAlignment="1">
      <alignment horizontal="left" vertical="center" wrapText="1"/>
    </xf>
    <xf numFmtId="0" fontId="45" fillId="12" borderId="18" xfId="0" applyFont="1" applyFill="1" applyBorder="1" applyAlignment="1">
      <alignment horizontal="left" vertical="center"/>
    </xf>
    <xf numFmtId="0" fontId="44" fillId="12" borderId="18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left" vertical="center" wrapText="1"/>
    </xf>
    <xf numFmtId="165" fontId="0" fillId="0" borderId="23" xfId="0" applyNumberFormat="1" applyFont="1" applyFill="1" applyBorder="1" applyAlignment="1">
      <alignment horizontal="left" vertical="center" wrapText="1"/>
    </xf>
    <xf numFmtId="0" fontId="0" fillId="0" borderId="24" xfId="0" applyFont="1" applyFill="1" applyBorder="1" applyAlignment="1">
      <alignment horizontal="left" vertical="center" wrapText="1"/>
    </xf>
    <xf numFmtId="0" fontId="40" fillId="0" borderId="0" xfId="0" applyFont="1" applyAlignment="1">
      <alignment horizontal="left" vertical="center"/>
    </xf>
    <xf numFmtId="0" fontId="6" fillId="0" borderId="23" xfId="0" applyFont="1" applyFill="1" applyBorder="1" applyAlignment="1">
      <alignment horizontal="left" vertical="center" wrapText="1"/>
    </xf>
    <xf numFmtId="0" fontId="44" fillId="2" borderId="18" xfId="0" applyFont="1" applyFill="1" applyBorder="1" applyAlignment="1">
      <alignment horizontal="center" vertical="center"/>
    </xf>
    <xf numFmtId="49" fontId="45" fillId="2" borderId="18" xfId="0" applyNumberFormat="1" applyFont="1" applyFill="1" applyBorder="1" applyAlignment="1">
      <alignment horizontal="left" vertical="center" wrapText="1"/>
    </xf>
    <xf numFmtId="0" fontId="46" fillId="0" borderId="0" xfId="0" applyFont="1"/>
    <xf numFmtId="0" fontId="7" fillId="18" borderId="23" xfId="0" applyNumberFormat="1" applyFont="1" applyFill="1" applyBorder="1" applyAlignment="1">
      <alignment horizontal="left" vertical="center" wrapText="1"/>
    </xf>
    <xf numFmtId="0" fontId="45" fillId="2" borderId="18" xfId="0" applyFont="1" applyFill="1" applyBorder="1" applyAlignment="1">
      <alignment vertical="center"/>
    </xf>
    <xf numFmtId="0" fontId="47" fillId="2" borderId="18" xfId="0" applyFont="1" applyFill="1" applyBorder="1" applyAlignment="1">
      <alignment horizontal="center" vertical="center"/>
    </xf>
    <xf numFmtId="0" fontId="46" fillId="21" borderId="25" xfId="0" applyFont="1" applyFill="1" applyBorder="1" applyAlignment="1">
      <alignment horizontal="left" vertical="center"/>
    </xf>
    <xf numFmtId="165" fontId="0" fillId="18" borderId="21" xfId="0" applyNumberFormat="1" applyFont="1" applyFill="1" applyBorder="1" applyAlignment="1">
      <alignment horizontal="left" vertical="center" wrapText="1"/>
    </xf>
    <xf numFmtId="0" fontId="46" fillId="21" borderId="26" xfId="0" applyFont="1" applyFill="1" applyBorder="1" applyAlignment="1">
      <alignment horizontal="left" vertical="center" wrapText="1"/>
    </xf>
    <xf numFmtId="0" fontId="0" fillId="4" borderId="21" xfId="0" applyNumberFormat="1" applyFont="1" applyFill="1" applyBorder="1" applyAlignment="1">
      <alignment horizontal="left" vertical="center" wrapText="1"/>
    </xf>
    <xf numFmtId="0" fontId="46" fillId="21" borderId="25" xfId="0" applyFont="1" applyFill="1" applyBorder="1" applyAlignment="1">
      <alignment horizontal="left" vertical="center" wrapText="1"/>
    </xf>
    <xf numFmtId="165" fontId="0" fillId="4" borderId="21" xfId="0" applyNumberFormat="1" applyFont="1" applyFill="1" applyBorder="1" applyAlignment="1">
      <alignment horizontal="left" vertical="center" wrapText="1"/>
    </xf>
    <xf numFmtId="0" fontId="7" fillId="4" borderId="21" xfId="0" applyNumberFormat="1" applyFont="1" applyFill="1" applyBorder="1" applyAlignment="1">
      <alignment horizontal="left" vertical="center" wrapText="1"/>
    </xf>
    <xf numFmtId="0" fontId="8" fillId="2" borderId="21" xfId="0" applyFont="1" applyFill="1" applyBorder="1" applyAlignment="1">
      <alignment horizontal="left" vertical="center" wrapText="1"/>
    </xf>
    <xf numFmtId="0" fontId="43" fillId="2" borderId="18" xfId="0" applyFont="1" applyFill="1" applyBorder="1" applyAlignment="1">
      <alignment vertical="center"/>
    </xf>
    <xf numFmtId="0" fontId="48" fillId="2" borderId="18" xfId="0" applyFont="1" applyFill="1" applyBorder="1" applyAlignment="1">
      <alignment horizontal="center" vertical="center"/>
    </xf>
    <xf numFmtId="0" fontId="7" fillId="4" borderId="23" xfId="0" applyNumberFormat="1" applyFont="1" applyFill="1" applyBorder="1" applyAlignment="1">
      <alignment horizontal="left" vertical="center" wrapText="1"/>
    </xf>
    <xf numFmtId="0" fontId="19" fillId="0" borderId="21" xfId="0" applyFont="1" applyFill="1" applyBorder="1" applyAlignment="1">
      <alignment horizontal="left" vertical="center" wrapText="1"/>
    </xf>
    <xf numFmtId="0" fontId="49" fillId="21" borderId="25" xfId="0" applyFont="1" applyFill="1" applyBorder="1" applyAlignment="1">
      <alignment vertical="center" wrapText="1"/>
    </xf>
    <xf numFmtId="165" fontId="0" fillId="4" borderId="23" xfId="0" applyNumberFormat="1" applyFont="1" applyFill="1" applyBorder="1" applyAlignment="1">
      <alignment horizontal="left" vertical="center" wrapText="1"/>
    </xf>
    <xf numFmtId="165" fontId="3" fillId="0" borderId="23" xfId="0" applyNumberFormat="1" applyFont="1" applyFill="1" applyBorder="1" applyAlignment="1">
      <alignment horizontal="left" vertical="center" wrapText="1"/>
    </xf>
    <xf numFmtId="0" fontId="8" fillId="0" borderId="23" xfId="0" applyNumberFormat="1" applyFont="1" applyFill="1" applyBorder="1" applyAlignment="1">
      <alignment horizontal="left" vertical="center" wrapText="1"/>
    </xf>
    <xf numFmtId="0" fontId="19" fillId="0" borderId="23" xfId="0" applyFont="1" applyFill="1" applyBorder="1" applyAlignment="1">
      <alignment horizontal="left" vertical="center" wrapText="1"/>
    </xf>
    <xf numFmtId="0" fontId="51" fillId="0" borderId="23" xfId="0" applyFont="1" applyFill="1" applyBorder="1" applyAlignment="1">
      <alignment horizontal="left" vertical="center" wrapText="1"/>
    </xf>
    <xf numFmtId="0" fontId="42" fillId="0" borderId="23" xfId="0" applyNumberFormat="1" applyFont="1" applyFill="1" applyBorder="1" applyAlignment="1">
      <alignment horizontal="left" vertical="center" wrapText="1"/>
    </xf>
    <xf numFmtId="165" fontId="0" fillId="18" borderId="23" xfId="0" applyNumberFormat="1" applyFont="1" applyFill="1" applyBorder="1" applyAlignment="1">
      <alignment horizontal="left" vertical="center" wrapText="1"/>
    </xf>
    <xf numFmtId="0" fontId="43" fillId="7" borderId="18" xfId="0" applyFont="1" applyFill="1" applyBorder="1" applyAlignment="1">
      <alignment horizontal="left" vertical="center"/>
    </xf>
    <xf numFmtId="0" fontId="44" fillId="7" borderId="18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left" vertical="center" wrapText="1"/>
    </xf>
    <xf numFmtId="0" fontId="52" fillId="7" borderId="0" xfId="0" applyFont="1" applyFill="1" applyAlignment="1">
      <alignment horizontal="left" vertical="center"/>
    </xf>
    <xf numFmtId="49" fontId="45" fillId="22" borderId="19" xfId="0" applyNumberFormat="1" applyFont="1" applyFill="1" applyBorder="1" applyAlignment="1">
      <alignment horizontal="left" vertical="center" wrapText="1"/>
    </xf>
    <xf numFmtId="0" fontId="44" fillId="22" borderId="18" xfId="0" applyFont="1" applyFill="1" applyBorder="1" applyAlignment="1">
      <alignment horizontal="center" vertical="center" wrapText="1"/>
    </xf>
    <xf numFmtId="0" fontId="44" fillId="22" borderId="18" xfId="0" applyFont="1" applyFill="1" applyBorder="1" applyAlignment="1">
      <alignment horizontal="center" vertical="center"/>
    </xf>
    <xf numFmtId="0" fontId="40" fillId="0" borderId="0" xfId="0" applyFont="1" applyAlignment="1">
      <alignment wrapText="1"/>
    </xf>
    <xf numFmtId="0" fontId="53" fillId="0" borderId="21" xfId="0" applyFont="1" applyFill="1" applyBorder="1" applyAlignment="1">
      <alignment horizontal="left" vertical="center" wrapText="1"/>
    </xf>
    <xf numFmtId="0" fontId="7" fillId="0" borderId="23" xfId="0" applyNumberFormat="1" applyFont="1" applyFill="1" applyBorder="1" applyAlignment="1">
      <alignment horizontal="left" vertical="center" wrapText="1"/>
    </xf>
    <xf numFmtId="0" fontId="3" fillId="0" borderId="23" xfId="0" applyFont="1" applyFill="1" applyBorder="1" applyAlignment="1">
      <alignment horizontal="left" vertical="center" wrapText="1"/>
    </xf>
    <xf numFmtId="0" fontId="3" fillId="0" borderId="27" xfId="0" applyFont="1" applyFill="1" applyBorder="1" applyAlignment="1">
      <alignment horizontal="left" vertical="center" wrapText="1"/>
    </xf>
    <xf numFmtId="0" fontId="3" fillId="0" borderId="28" xfId="0" applyNumberFormat="1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left" vertical="center" wrapText="1"/>
    </xf>
    <xf numFmtId="0" fontId="51" fillId="0" borderId="28" xfId="0" applyFont="1" applyFill="1" applyBorder="1" applyAlignment="1">
      <alignment horizontal="left" vertical="center" wrapText="1"/>
    </xf>
    <xf numFmtId="0" fontId="42" fillId="0" borderId="28" xfId="0" applyNumberFormat="1" applyFont="1" applyFill="1" applyBorder="1" applyAlignment="1">
      <alignment horizontal="left" vertical="center" wrapText="1"/>
    </xf>
    <xf numFmtId="0" fontId="0" fillId="0" borderId="28" xfId="0" applyFont="1" applyFill="1" applyBorder="1" applyAlignment="1">
      <alignment horizontal="left" vertical="center" wrapText="1"/>
    </xf>
    <xf numFmtId="165" fontId="0" fillId="0" borderId="28" xfId="0" applyNumberFormat="1" applyFont="1" applyFill="1" applyBorder="1" applyAlignment="1">
      <alignment horizontal="left" vertical="center" wrapText="1"/>
    </xf>
    <xf numFmtId="0" fontId="0" fillId="0" borderId="29" xfId="0" applyFont="1" applyFill="1" applyBorder="1" applyAlignment="1">
      <alignment horizontal="left" vertical="center" wrapText="1"/>
    </xf>
    <xf numFmtId="0" fontId="3" fillId="0" borderId="30" xfId="0" applyFont="1" applyFill="1" applyBorder="1" applyAlignment="1">
      <alignment horizontal="left" vertical="center" wrapText="1"/>
    </xf>
    <xf numFmtId="0" fontId="0" fillId="0" borderId="31" xfId="0" applyNumberForma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54" fillId="0" borderId="21" xfId="0" applyFont="1" applyBorder="1" applyAlignment="1">
      <alignment horizontal="left" vertical="center" wrapText="1"/>
    </xf>
    <xf numFmtId="0" fontId="42" fillId="0" borderId="31" xfId="0" applyNumberFormat="1" applyFont="1" applyFill="1" applyBorder="1" applyAlignment="1">
      <alignment horizontal="left" vertical="center" wrapText="1"/>
    </xf>
    <xf numFmtId="0" fontId="51" fillId="0" borderId="31" xfId="0" applyFont="1" applyFill="1" applyBorder="1" applyAlignment="1">
      <alignment horizontal="left" vertical="center" wrapText="1"/>
    </xf>
    <xf numFmtId="0" fontId="44" fillId="23" borderId="18" xfId="0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left" vertical="center" wrapText="1"/>
    </xf>
    <xf numFmtId="165" fontId="0" fillId="0" borderId="31" xfId="0" applyNumberFormat="1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0" fillId="0" borderId="21" xfId="0" applyNumberForma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51" fillId="0" borderId="21" xfId="0" applyFont="1" applyFill="1" applyBorder="1" applyAlignment="1">
      <alignment horizontal="left" vertical="center" wrapText="1"/>
    </xf>
    <xf numFmtId="0" fontId="44" fillId="11" borderId="18" xfId="0" applyFont="1" applyFill="1" applyBorder="1" applyAlignment="1">
      <alignment horizontal="center" vertical="center" wrapText="1"/>
    </xf>
    <xf numFmtId="0" fontId="44" fillId="24" borderId="18" xfId="0" applyFont="1" applyFill="1" applyBorder="1" applyAlignment="1">
      <alignment horizontal="center" vertical="center"/>
    </xf>
    <xf numFmtId="0" fontId="44" fillId="25" borderId="18" xfId="0" applyFont="1" applyFill="1" applyBorder="1" applyAlignment="1">
      <alignment horizontal="center" vertical="center" wrapText="1"/>
    </xf>
    <xf numFmtId="41" fontId="44" fillId="23" borderId="18" xfId="0" applyNumberFormat="1" applyFont="1" applyFill="1" applyBorder="1" applyAlignment="1">
      <alignment horizontal="center" vertical="center" wrapText="1"/>
    </xf>
    <xf numFmtId="0" fontId="0" fillId="0" borderId="23" xfId="0" applyNumberFormat="1" applyFill="1" applyBorder="1" applyAlignment="1">
      <alignment horizontal="left" vertical="center" wrapText="1"/>
    </xf>
    <xf numFmtId="0" fontId="0" fillId="0" borderId="28" xfId="0" applyNumberFormat="1" applyFill="1" applyBorder="1" applyAlignment="1">
      <alignment horizontal="left" vertical="center" wrapText="1"/>
    </xf>
    <xf numFmtId="0" fontId="3" fillId="0" borderId="31" xfId="0" applyFont="1" applyFill="1" applyBorder="1" applyAlignment="1">
      <alignment horizontal="left" vertical="center" wrapText="1"/>
    </xf>
    <xf numFmtId="0" fontId="0" fillId="0" borderId="21" xfId="0" applyFill="1" applyBorder="1" applyAlignment="1">
      <alignment horizontal="left" vertical="center" wrapText="1"/>
    </xf>
    <xf numFmtId="0" fontId="0" fillId="0" borderId="28" xfId="0" applyFill="1" applyBorder="1" applyAlignment="1">
      <alignment horizontal="left" vertical="center" wrapText="1"/>
    </xf>
    <xf numFmtId="0" fontId="0" fillId="0" borderId="31" xfId="0" applyFill="1" applyBorder="1" applyAlignment="1">
      <alignment horizontal="left" vertical="center" wrapText="1"/>
    </xf>
    <xf numFmtId="0" fontId="3" fillId="0" borderId="34" xfId="0" applyFont="1" applyFill="1" applyBorder="1" applyAlignment="1">
      <alignment horizontal="left" vertical="center" wrapText="1"/>
    </xf>
    <xf numFmtId="0" fontId="51" fillId="0" borderId="31" xfId="0" applyFont="1" applyFill="1" applyBorder="1" applyAlignment="1">
      <alignment vertical="center"/>
    </xf>
    <xf numFmtId="1" fontId="55" fillId="0" borderId="21" xfId="0" applyNumberFormat="1" applyFont="1" applyFill="1" applyBorder="1" applyAlignment="1">
      <alignment horizontal="left" vertical="center" wrapText="1"/>
    </xf>
    <xf numFmtId="0" fontId="0" fillId="0" borderId="32" xfId="0" applyFill="1" applyBorder="1" applyAlignment="1">
      <alignment horizontal="left" vertical="center" wrapText="1"/>
    </xf>
    <xf numFmtId="0" fontId="51" fillId="0" borderId="32" xfId="0" applyFont="1" applyFill="1" applyBorder="1" applyAlignment="1">
      <alignment vertical="center"/>
    </xf>
    <xf numFmtId="0" fontId="0" fillId="0" borderId="32" xfId="0" applyFont="1" applyFill="1" applyBorder="1" applyAlignment="1">
      <alignment horizontal="left" vertical="center" wrapText="1"/>
    </xf>
    <xf numFmtId="165" fontId="0" fillId="0" borderId="32" xfId="0" applyNumberFormat="1" applyFont="1" applyFill="1" applyBorder="1" applyAlignment="1">
      <alignment horizontal="left" vertical="center" wrapText="1"/>
    </xf>
    <xf numFmtId="0" fontId="0" fillId="0" borderId="35" xfId="0" applyFont="1" applyFill="1" applyBorder="1" applyAlignment="1">
      <alignment horizontal="left" vertical="center" wrapText="1"/>
    </xf>
    <xf numFmtId="0" fontId="43" fillId="0" borderId="18" xfId="0" applyFont="1" applyFill="1" applyBorder="1" applyAlignment="1">
      <alignment horizontal="left" vertical="center"/>
    </xf>
    <xf numFmtId="0" fontId="44" fillId="0" borderId="18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/>
    </xf>
    <xf numFmtId="165" fontId="0" fillId="0" borderId="18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left" vertical="center" wrapText="1"/>
    </xf>
    <xf numFmtId="0" fontId="0" fillId="0" borderId="38" xfId="0" applyFill="1" applyBorder="1" applyAlignment="1">
      <alignment horizontal="left" vertical="center" wrapText="1"/>
    </xf>
    <xf numFmtId="0" fontId="51" fillId="0" borderId="38" xfId="0" applyFont="1" applyFill="1" applyBorder="1" applyAlignment="1">
      <alignment vertical="center"/>
    </xf>
    <xf numFmtId="0" fontId="43" fillId="0" borderId="39" xfId="0" applyFont="1" applyFill="1" applyBorder="1" applyAlignment="1">
      <alignment horizontal="left" vertical="center"/>
    </xf>
    <xf numFmtId="0" fontId="44" fillId="0" borderId="39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center" vertical="center"/>
    </xf>
    <xf numFmtId="165" fontId="0" fillId="0" borderId="39" xfId="0" applyNumberFormat="1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16" fontId="56" fillId="0" borderId="41" xfId="0" applyNumberFormat="1" applyFont="1" applyBorder="1" applyAlignment="1">
      <alignment horizontal="left" vertical="top"/>
    </xf>
    <xf numFmtId="16" fontId="56" fillId="0" borderId="42" xfId="0" applyNumberFormat="1" applyFont="1" applyBorder="1" applyAlignment="1">
      <alignment horizontal="left" vertical="top"/>
    </xf>
    <xf numFmtId="0" fontId="51" fillId="7" borderId="31" xfId="0" applyFont="1" applyFill="1" applyBorder="1" applyAlignment="1">
      <alignment vertical="center"/>
    </xf>
    <xf numFmtId="0" fontId="51" fillId="7" borderId="31" xfId="0" applyNumberFormat="1" applyFont="1" applyFill="1" applyBorder="1" applyAlignment="1">
      <alignment horizontal="left" vertical="center" wrapText="1"/>
    </xf>
    <xf numFmtId="0" fontId="53" fillId="7" borderId="31" xfId="0" applyFont="1" applyFill="1" applyBorder="1" applyAlignment="1">
      <alignment horizontal="left" vertical="center" wrapText="1"/>
    </xf>
    <xf numFmtId="0" fontId="53" fillId="7" borderId="31" xfId="0" applyFont="1" applyFill="1" applyBorder="1" applyAlignment="1">
      <alignment horizontal="center" vertical="center" wrapText="1"/>
    </xf>
    <xf numFmtId="0" fontId="3" fillId="7" borderId="31" xfId="0" applyFont="1" applyFill="1" applyBorder="1" applyAlignment="1">
      <alignment vertical="top"/>
    </xf>
    <xf numFmtId="165" fontId="3" fillId="7" borderId="31" xfId="0" applyNumberFormat="1" applyFont="1" applyFill="1" applyBorder="1" applyAlignment="1">
      <alignment horizontal="left" vertical="center" wrapText="1"/>
    </xf>
    <xf numFmtId="0" fontId="3" fillId="7" borderId="33" xfId="0" applyFont="1" applyFill="1" applyBorder="1" applyAlignment="1">
      <alignment horizontal="left" vertical="center" wrapText="1"/>
    </xf>
    <xf numFmtId="0" fontId="21" fillId="0" borderId="0" xfId="0" applyFont="1" applyFill="1"/>
    <xf numFmtId="0" fontId="57" fillId="26" borderId="43" xfId="0" applyFont="1" applyFill="1" applyBorder="1" applyAlignment="1">
      <alignment horizontal="left"/>
    </xf>
    <xf numFmtId="0" fontId="58" fillId="4" borderId="41" xfId="0" applyFont="1" applyFill="1" applyBorder="1" applyAlignment="1">
      <alignment horizontal="left" vertical="top"/>
    </xf>
    <xf numFmtId="0" fontId="59" fillId="4" borderId="41" xfId="0" applyFont="1" applyFill="1" applyBorder="1" applyAlignment="1">
      <alignment wrapText="1"/>
    </xf>
    <xf numFmtId="0" fontId="60" fillId="21" borderId="44" xfId="0" applyFont="1" applyFill="1" applyBorder="1" applyAlignment="1">
      <alignment horizontal="left"/>
    </xf>
    <xf numFmtId="0" fontId="42" fillId="24" borderId="21" xfId="0" applyNumberFormat="1" applyFont="1" applyFill="1" applyBorder="1" applyAlignment="1">
      <alignment horizontal="left" vertical="center" wrapText="1"/>
    </xf>
    <xf numFmtId="0" fontId="51" fillId="24" borderId="32" xfId="0" applyFont="1" applyFill="1" applyBorder="1" applyAlignment="1">
      <alignment vertical="center"/>
    </xf>
    <xf numFmtId="0" fontId="0" fillId="24" borderId="32" xfId="0" applyFill="1" applyBorder="1" applyAlignment="1">
      <alignment horizontal="left" vertical="center" wrapText="1"/>
    </xf>
    <xf numFmtId="0" fontId="0" fillId="24" borderId="32" xfId="0" applyFont="1" applyFill="1" applyBorder="1" applyAlignment="1">
      <alignment horizontal="left" vertical="center" wrapText="1"/>
    </xf>
    <xf numFmtId="165" fontId="0" fillId="24" borderId="32" xfId="0" applyNumberFormat="1" applyFont="1" applyFill="1" applyBorder="1" applyAlignment="1">
      <alignment horizontal="left" vertical="center" wrapText="1"/>
    </xf>
    <xf numFmtId="0" fontId="0" fillId="24" borderId="35" xfId="0" applyFont="1" applyFill="1" applyBorder="1" applyAlignment="1">
      <alignment horizontal="left" vertical="center" wrapText="1"/>
    </xf>
    <xf numFmtId="0" fontId="61" fillId="27" borderId="44" xfId="0" applyFont="1" applyFill="1" applyBorder="1" applyAlignment="1">
      <alignment horizontal="left"/>
    </xf>
    <xf numFmtId="0" fontId="58" fillId="4" borderId="45" xfId="0" applyFont="1" applyFill="1" applyBorder="1" applyAlignment="1">
      <alignment horizontal="left" vertical="top"/>
    </xf>
    <xf numFmtId="0" fontId="61" fillId="0" borderId="42" xfId="0" applyFont="1" applyBorder="1" applyAlignment="1">
      <alignment horizontal="left"/>
    </xf>
    <xf numFmtId="0" fontId="58" fillId="18" borderId="46" xfId="0" applyFont="1" applyFill="1" applyBorder="1" applyAlignment="1">
      <alignment horizontal="left"/>
    </xf>
    <xf numFmtId="0" fontId="62" fillId="21" borderId="42" xfId="0" applyFont="1" applyFill="1" applyBorder="1" applyAlignment="1">
      <alignment horizontal="left" wrapText="1"/>
    </xf>
    <xf numFmtId="0" fontId="61" fillId="21" borderId="44" xfId="0" applyFont="1" applyFill="1" applyBorder="1" applyAlignment="1">
      <alignment horizontal="left" wrapText="1"/>
    </xf>
    <xf numFmtId="0" fontId="62" fillId="28" borderId="44" xfId="0" applyFont="1" applyFill="1" applyBorder="1" applyAlignment="1">
      <alignment horizontal="left" wrapText="1"/>
    </xf>
    <xf numFmtId="165" fontId="7" fillId="0" borderId="18" xfId="0" applyNumberFormat="1" applyFont="1" applyFill="1" applyBorder="1" applyAlignment="1">
      <alignment horizontal="center" vertical="center"/>
    </xf>
    <xf numFmtId="0" fontId="61" fillId="28" borderId="44" xfId="0" applyFont="1" applyFill="1" applyBorder="1" applyAlignment="1">
      <alignment horizontal="left" wrapText="1"/>
    </xf>
    <xf numFmtId="0" fontId="62" fillId="29" borderId="44" xfId="0" applyFont="1" applyFill="1" applyBorder="1" applyAlignment="1">
      <alignment horizontal="left" wrapText="1"/>
    </xf>
    <xf numFmtId="0" fontId="61" fillId="21" borderId="44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center" vertical="center"/>
    </xf>
    <xf numFmtId="0" fontId="51" fillId="0" borderId="21" xfId="0" applyFont="1" applyFill="1" applyBorder="1" applyAlignment="1">
      <alignment vertical="center"/>
    </xf>
    <xf numFmtId="0" fontId="3" fillId="0" borderId="47" xfId="0" applyFont="1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 wrapText="1"/>
    </xf>
    <xf numFmtId="0" fontId="0" fillId="30" borderId="5" xfId="0" applyFill="1" applyBorder="1"/>
    <xf numFmtId="0" fontId="42" fillId="30" borderId="6" xfId="0" applyNumberFormat="1" applyFont="1" applyFill="1" applyBorder="1" applyAlignment="1">
      <alignment horizontal="left" vertical="center" wrapText="1"/>
    </xf>
    <xf numFmtId="0" fontId="0" fillId="30" borderId="6" xfId="0" applyFill="1" applyBorder="1" applyAlignment="1">
      <alignment horizontal="left" vertical="center" wrapText="1"/>
    </xf>
    <xf numFmtId="0" fontId="0" fillId="30" borderId="6" xfId="0" applyFont="1" applyFill="1" applyBorder="1" applyAlignment="1">
      <alignment horizontal="left" vertical="center" wrapText="1"/>
    </xf>
    <xf numFmtId="165" fontId="0" fillId="30" borderId="6" xfId="0" applyNumberFormat="1" applyFont="1" applyFill="1" applyBorder="1" applyAlignment="1">
      <alignment horizontal="left" vertical="center" wrapText="1"/>
    </xf>
    <xf numFmtId="0" fontId="0" fillId="30" borderId="7" xfId="0" applyFont="1" applyFill="1" applyBorder="1" applyAlignment="1">
      <alignment horizontal="left" vertical="center" wrapText="1"/>
    </xf>
    <xf numFmtId="0" fontId="6" fillId="7" borderId="48" xfId="0" applyFont="1" applyFill="1" applyBorder="1" applyAlignment="1">
      <alignment vertical="top"/>
    </xf>
    <xf numFmtId="0" fontId="42" fillId="0" borderId="32" xfId="0" applyNumberFormat="1" applyFont="1" applyFill="1" applyBorder="1" applyAlignment="1">
      <alignment horizontal="left" vertical="center" wrapText="1"/>
    </xf>
    <xf numFmtId="0" fontId="51" fillId="0" borderId="32" xfId="0" applyFont="1" applyFill="1" applyBorder="1" applyAlignment="1">
      <alignment horizontal="left" vertical="center" wrapText="1"/>
    </xf>
    <xf numFmtId="0" fontId="45" fillId="2" borderId="18" xfId="0" applyNumberFormat="1" applyFont="1" applyFill="1" applyBorder="1" applyAlignment="1">
      <alignment horizontal="left" vertical="center"/>
    </xf>
    <xf numFmtId="0" fontId="44" fillId="2" borderId="18" xfId="0" applyNumberFormat="1" applyFont="1" applyFill="1" applyBorder="1" applyAlignment="1">
      <alignment horizontal="center" vertical="center" wrapText="1"/>
    </xf>
    <xf numFmtId="165" fontId="6" fillId="0" borderId="32" xfId="0" applyNumberFormat="1" applyFont="1" applyFill="1" applyBorder="1" applyAlignment="1">
      <alignment vertical="top"/>
    </xf>
    <xf numFmtId="0" fontId="0" fillId="0" borderId="35" xfId="0" applyFont="1" applyFill="1" applyBorder="1" applyAlignment="1">
      <alignment vertical="top"/>
    </xf>
    <xf numFmtId="1" fontId="42" fillId="0" borderId="20" xfId="0" applyNumberFormat="1" applyFont="1" applyFill="1" applyBorder="1" applyAlignment="1">
      <alignment horizontal="left" vertical="center" wrapText="1"/>
    </xf>
    <xf numFmtId="1" fontId="42" fillId="0" borderId="21" xfId="0" applyNumberFormat="1" applyFont="1" applyFill="1" applyBorder="1" applyAlignment="1">
      <alignment horizontal="left" vertical="center" wrapText="1"/>
    </xf>
    <xf numFmtId="165" fontId="55" fillId="0" borderId="21" xfId="0" applyNumberFormat="1" applyFont="1" applyFill="1" applyBorder="1" applyAlignment="1">
      <alignment horizontal="left" vertical="center" wrapText="1"/>
    </xf>
    <xf numFmtId="1" fontId="55" fillId="0" borderId="22" xfId="0" applyNumberFormat="1" applyFont="1" applyFill="1" applyBorder="1" applyAlignment="1">
      <alignment horizontal="left" vertical="center" wrapText="1"/>
    </xf>
    <xf numFmtId="0" fontId="45" fillId="2" borderId="18" xfId="0" applyNumberFormat="1" applyFont="1" applyFill="1" applyBorder="1" applyAlignment="1">
      <alignment vertical="center"/>
    </xf>
    <xf numFmtId="0" fontId="44" fillId="2" borderId="18" xfId="0" applyNumberFormat="1" applyFont="1" applyFill="1" applyBorder="1" applyAlignment="1">
      <alignment horizontal="center" vertical="center"/>
    </xf>
    <xf numFmtId="0" fontId="45" fillId="12" borderId="18" xfId="0" applyNumberFormat="1" applyFont="1" applyFill="1" applyBorder="1" applyAlignment="1">
      <alignment horizontal="left" vertical="center"/>
    </xf>
    <xf numFmtId="0" fontId="44" fillId="12" borderId="18" xfId="0" applyNumberFormat="1" applyFont="1" applyFill="1" applyBorder="1" applyAlignment="1">
      <alignment horizontal="center" vertical="center" wrapText="1"/>
    </xf>
    <xf numFmtId="0" fontId="66" fillId="2" borderId="18" xfId="0" applyNumberFormat="1" applyFont="1" applyFill="1" applyBorder="1" applyAlignment="1">
      <alignment horizontal="left" vertical="center"/>
    </xf>
    <xf numFmtId="1" fontId="42" fillId="0" borderId="47" xfId="0" applyNumberFormat="1" applyFont="1" applyFill="1" applyBorder="1" applyAlignment="1">
      <alignment horizontal="left" vertical="center" wrapText="1"/>
    </xf>
    <xf numFmtId="1" fontId="42" fillId="0" borderId="23" xfId="0" applyNumberFormat="1" applyFont="1" applyFill="1" applyBorder="1" applyAlignment="1">
      <alignment horizontal="left" vertical="center" wrapText="1"/>
    </xf>
    <xf numFmtId="1" fontId="55" fillId="0" borderId="23" xfId="0" applyNumberFormat="1" applyFont="1" applyFill="1" applyBorder="1" applyAlignment="1">
      <alignment horizontal="left" vertical="center" wrapText="1"/>
    </xf>
    <xf numFmtId="165" fontId="55" fillId="0" borderId="23" xfId="0" applyNumberFormat="1" applyFont="1" applyFill="1" applyBorder="1" applyAlignment="1">
      <alignment horizontal="left" vertical="center" wrapText="1"/>
    </xf>
    <xf numFmtId="1" fontId="55" fillId="0" borderId="24" xfId="0" applyNumberFormat="1" applyFont="1" applyFill="1" applyBorder="1" applyAlignment="1">
      <alignment horizontal="left" vertical="center" wrapText="1"/>
    </xf>
    <xf numFmtId="1" fontId="55" fillId="31" borderId="49" xfId="0" applyNumberFormat="1" applyFont="1" applyFill="1" applyBorder="1" applyAlignment="1">
      <alignment horizontal="left" vertical="center" wrapText="1"/>
    </xf>
    <xf numFmtId="0" fontId="42" fillId="31" borderId="50" xfId="0" applyNumberFormat="1" applyFont="1" applyFill="1" applyBorder="1" applyAlignment="1">
      <alignment horizontal="left" vertical="center" wrapText="1"/>
    </xf>
    <xf numFmtId="1" fontId="42" fillId="31" borderId="50" xfId="0" applyNumberFormat="1" applyFont="1" applyFill="1" applyBorder="1" applyAlignment="1">
      <alignment horizontal="left" vertical="center" wrapText="1"/>
    </xf>
    <xf numFmtId="1" fontId="55" fillId="31" borderId="50" xfId="0" applyNumberFormat="1" applyFont="1" applyFill="1" applyBorder="1" applyAlignment="1">
      <alignment horizontal="left" vertical="center" wrapText="1"/>
    </xf>
    <xf numFmtId="165" fontId="55" fillId="31" borderId="50" xfId="0" applyNumberFormat="1" applyFont="1" applyFill="1" applyBorder="1" applyAlignment="1">
      <alignment horizontal="left" vertical="center" wrapText="1"/>
    </xf>
    <xf numFmtId="0" fontId="0" fillId="31" borderId="51" xfId="0" applyFont="1" applyFill="1" applyBorder="1"/>
    <xf numFmtId="1" fontId="55" fillId="31" borderId="52" xfId="0" applyNumberFormat="1" applyFont="1" applyFill="1" applyBorder="1" applyAlignment="1">
      <alignment horizontal="left" vertical="center" wrapText="1"/>
    </xf>
    <xf numFmtId="0" fontId="42" fillId="31" borderId="18" xfId="0" applyNumberFormat="1" applyFont="1" applyFill="1" applyBorder="1" applyAlignment="1">
      <alignment horizontal="left" vertical="center" wrapText="1"/>
    </xf>
    <xf numFmtId="1" fontId="42" fillId="31" borderId="18" xfId="0" applyNumberFormat="1" applyFont="1" applyFill="1" applyBorder="1" applyAlignment="1">
      <alignment horizontal="left" vertical="center" wrapText="1"/>
    </xf>
    <xf numFmtId="1" fontId="55" fillId="31" borderId="18" xfId="0" applyNumberFormat="1" applyFont="1" applyFill="1" applyBorder="1" applyAlignment="1">
      <alignment horizontal="left" vertical="center" wrapText="1"/>
    </xf>
    <xf numFmtId="165" fontId="55" fillId="31" borderId="18" xfId="0" applyNumberFormat="1" applyFont="1" applyFill="1" applyBorder="1" applyAlignment="1">
      <alignment horizontal="left" vertical="center" wrapText="1"/>
    </xf>
    <xf numFmtId="0" fontId="0" fillId="31" borderId="36" xfId="0" applyFont="1" applyFill="1" applyBorder="1"/>
    <xf numFmtId="1" fontId="55" fillId="31" borderId="53" xfId="0" applyNumberFormat="1" applyFont="1" applyFill="1" applyBorder="1" applyAlignment="1">
      <alignment horizontal="left" vertical="center" wrapText="1"/>
    </xf>
    <xf numFmtId="0" fontId="42" fillId="31" borderId="19" xfId="0" applyNumberFormat="1" applyFont="1" applyFill="1" applyBorder="1" applyAlignment="1">
      <alignment horizontal="left" vertical="center" wrapText="1"/>
    </xf>
    <xf numFmtId="0" fontId="3" fillId="31" borderId="19" xfId="0" applyFont="1" applyFill="1" applyBorder="1" applyAlignment="1">
      <alignment horizontal="left" vertical="center" wrapText="1"/>
    </xf>
    <xf numFmtId="0" fontId="51" fillId="31" borderId="19" xfId="0" applyFont="1" applyFill="1" applyBorder="1" applyAlignment="1">
      <alignment horizontal="left" vertical="center" wrapText="1"/>
    </xf>
    <xf numFmtId="0" fontId="43" fillId="31" borderId="19" xfId="0" applyFont="1" applyFill="1" applyBorder="1" applyAlignment="1">
      <alignment horizontal="left" vertical="center"/>
    </xf>
    <xf numFmtId="0" fontId="44" fillId="31" borderId="19" xfId="0" applyFont="1" applyFill="1" applyBorder="1" applyAlignment="1">
      <alignment horizontal="center" vertical="center"/>
    </xf>
    <xf numFmtId="0" fontId="67" fillId="31" borderId="19" xfId="0" applyFont="1" applyFill="1" applyBorder="1" applyAlignment="1">
      <alignment vertical="top" wrapText="1"/>
    </xf>
    <xf numFmtId="165" fontId="3" fillId="31" borderId="19" xfId="0" applyNumberFormat="1" applyFont="1" applyFill="1" applyBorder="1" applyAlignment="1">
      <alignment vertical="center"/>
    </xf>
    <xf numFmtId="0" fontId="0" fillId="31" borderId="54" xfId="0" applyFont="1" applyFill="1" applyBorder="1"/>
    <xf numFmtId="0" fontId="6" fillId="7" borderId="49" xfId="0" applyFont="1" applyFill="1" applyBorder="1"/>
    <xf numFmtId="0" fontId="42" fillId="0" borderId="50" xfId="0" applyNumberFormat="1" applyFont="1" applyFill="1" applyBorder="1" applyAlignment="1">
      <alignment horizontal="left" vertical="center" wrapText="1"/>
    </xf>
    <xf numFmtId="0" fontId="3" fillId="0" borderId="50" xfId="0" applyFont="1" applyFill="1" applyBorder="1" applyAlignment="1">
      <alignment horizontal="left" vertical="center" wrapText="1"/>
    </xf>
    <xf numFmtId="0" fontId="51" fillId="0" borderId="50" xfId="0" applyFont="1" applyFill="1" applyBorder="1" applyAlignment="1">
      <alignment horizontal="left" vertical="center" wrapText="1"/>
    </xf>
    <xf numFmtId="0" fontId="0" fillId="0" borderId="50" xfId="0" applyFont="1" applyFill="1" applyBorder="1" applyAlignment="1">
      <alignment horizontal="left" vertical="center" wrapText="1"/>
    </xf>
    <xf numFmtId="165" fontId="0" fillId="0" borderId="50" xfId="0" applyNumberFormat="1" applyFont="1" applyFill="1" applyBorder="1" applyAlignment="1"/>
    <xf numFmtId="0" fontId="0" fillId="0" borderId="51" xfId="0" applyFont="1" applyFill="1" applyBorder="1" applyAlignment="1">
      <alignment vertical="top"/>
    </xf>
    <xf numFmtId="0" fontId="0" fillId="0" borderId="52" xfId="0" applyFill="1" applyBorder="1"/>
    <xf numFmtId="0" fontId="42" fillId="0" borderId="18" xfId="0" applyNumberFormat="1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51" fillId="0" borderId="18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vertical="center"/>
    </xf>
    <xf numFmtId="0" fontId="47" fillId="0" borderId="18" xfId="0" applyFont="1" applyFill="1" applyBorder="1" applyAlignment="1">
      <alignment horizontal="left" vertical="top"/>
    </xf>
    <xf numFmtId="0" fontId="47" fillId="0" borderId="18" xfId="0" applyFont="1" applyFill="1" applyBorder="1" applyAlignment="1">
      <alignment vertical="top"/>
    </xf>
    <xf numFmtId="0" fontId="0" fillId="0" borderId="18" xfId="0" applyFont="1" applyFill="1" applyBorder="1" applyAlignment="1">
      <alignment horizontal="left" vertical="center" wrapText="1"/>
    </xf>
    <xf numFmtId="165" fontId="3" fillId="0" borderId="18" xfId="0" applyNumberFormat="1" applyFont="1" applyFill="1" applyBorder="1" applyAlignment="1">
      <alignment horizontal="left" vertical="top"/>
    </xf>
    <xf numFmtId="0" fontId="0" fillId="0" borderId="36" xfId="0" applyFont="1" applyFill="1" applyBorder="1" applyAlignment="1">
      <alignment vertical="top"/>
    </xf>
    <xf numFmtId="0" fontId="68" fillId="0" borderId="18" xfId="0" applyFont="1" applyFill="1" applyBorder="1" applyAlignment="1">
      <alignment horizontal="left" vertical="center"/>
    </xf>
    <xf numFmtId="0" fontId="69" fillId="18" borderId="18" xfId="0" applyFont="1" applyFill="1" applyBorder="1" applyAlignment="1">
      <alignment horizontal="left" vertical="center" wrapText="1"/>
    </xf>
    <xf numFmtId="0" fontId="45" fillId="22" borderId="18" xfId="0" applyFont="1" applyFill="1" applyBorder="1" applyAlignment="1">
      <alignment horizontal="left" vertical="center"/>
    </xf>
    <xf numFmtId="0" fontId="63" fillId="0" borderId="18" xfId="0" applyFont="1" applyFill="1" applyBorder="1" applyAlignment="1">
      <alignment horizontal="left" vertical="top"/>
    </xf>
    <xf numFmtId="0" fontId="44" fillId="0" borderId="18" xfId="0" applyFont="1" applyFill="1" applyBorder="1" applyAlignment="1">
      <alignment horizontal="center" vertical="center"/>
    </xf>
    <xf numFmtId="0" fontId="0" fillId="0" borderId="18" xfId="0" applyFill="1" applyBorder="1"/>
    <xf numFmtId="0" fontId="51" fillId="0" borderId="18" xfId="0" applyNumberFormat="1" applyFont="1" applyFill="1" applyBorder="1" applyAlignment="1">
      <alignment horizontal="left" vertical="center" wrapText="1"/>
    </xf>
    <xf numFmtId="0" fontId="43" fillId="22" borderId="18" xfId="0" applyFont="1" applyFill="1" applyBorder="1" applyAlignment="1">
      <alignment horizontal="left" vertical="center"/>
    </xf>
    <xf numFmtId="0" fontId="42" fillId="0" borderId="19" xfId="0" applyNumberFormat="1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51" fillId="0" borderId="19" xfId="0" applyFont="1" applyFill="1" applyBorder="1" applyAlignment="1">
      <alignment horizontal="left" vertical="center" wrapText="1"/>
    </xf>
    <xf numFmtId="0" fontId="0" fillId="0" borderId="19" xfId="0" applyFill="1" applyBorder="1"/>
    <xf numFmtId="0" fontId="0" fillId="0" borderId="54" xfId="0" applyFill="1" applyBorder="1"/>
    <xf numFmtId="1" fontId="55" fillId="30" borderId="5" xfId="0" applyNumberFormat="1" applyFont="1" applyFill="1" applyBorder="1" applyAlignment="1">
      <alignment horizontal="left" vertical="center" wrapText="1"/>
    </xf>
    <xf numFmtId="0" fontId="3" fillId="30" borderId="6" xfId="0" applyFont="1" applyFill="1" applyBorder="1" applyAlignment="1">
      <alignment horizontal="left" vertical="center" wrapText="1"/>
    </xf>
    <xf numFmtId="0" fontId="51" fillId="30" borderId="6" xfId="0" applyFont="1" applyFill="1" applyBorder="1" applyAlignment="1">
      <alignment horizontal="left" vertical="center" wrapText="1"/>
    </xf>
    <xf numFmtId="0" fontId="0" fillId="30" borderId="6" xfId="0" applyFill="1" applyBorder="1"/>
    <xf numFmtId="0" fontId="67" fillId="30" borderId="6" xfId="0" applyFont="1" applyFill="1" applyBorder="1" applyAlignment="1">
      <alignment vertical="top" wrapText="1"/>
    </xf>
    <xf numFmtId="165" fontId="3" fillId="30" borderId="6" xfId="0" applyNumberFormat="1" applyFont="1" applyFill="1" applyBorder="1" applyAlignment="1">
      <alignment vertical="center"/>
    </xf>
    <xf numFmtId="0" fontId="0" fillId="30" borderId="7" xfId="0" applyFill="1" applyBorder="1"/>
    <xf numFmtId="0" fontId="6" fillId="7" borderId="37" xfId="0" applyFont="1" applyFill="1" applyBorder="1"/>
    <xf numFmtId="0" fontId="42" fillId="0" borderId="38" xfId="0" applyNumberFormat="1" applyFont="1" applyFill="1" applyBorder="1" applyAlignment="1">
      <alignment horizontal="left" vertical="center" wrapText="1"/>
    </xf>
    <xf numFmtId="0" fontId="70" fillId="0" borderId="38" xfId="0" applyFont="1" applyFill="1" applyBorder="1" applyAlignment="1">
      <alignment horizontal="left" vertical="center" wrapText="1"/>
    </xf>
    <xf numFmtId="0" fontId="71" fillId="0" borderId="38" xfId="0" applyFont="1" applyFill="1" applyBorder="1" applyAlignment="1">
      <alignment horizontal="left" vertical="center" wrapText="1"/>
    </xf>
    <xf numFmtId="0" fontId="43" fillId="0" borderId="11" xfId="0" applyFont="1" applyFill="1" applyBorder="1" applyAlignment="1">
      <alignment horizontal="left" vertical="center"/>
    </xf>
    <xf numFmtId="0" fontId="44" fillId="0" borderId="11" xfId="0" applyFont="1" applyFill="1" applyBorder="1" applyAlignment="1">
      <alignment horizontal="center" vertical="center" wrapText="1"/>
    </xf>
    <xf numFmtId="20" fontId="3" fillId="0" borderId="38" xfId="0" applyNumberFormat="1" applyFont="1" applyFill="1" applyBorder="1" applyAlignment="1">
      <alignment horizontal="center" vertical="center" wrapText="1"/>
    </xf>
    <xf numFmtId="165" fontId="3" fillId="0" borderId="38" xfId="0" applyNumberFormat="1" applyFont="1" applyFill="1" applyBorder="1" applyAlignment="1">
      <alignment horizontal="center" vertical="center" wrapText="1"/>
    </xf>
    <xf numFmtId="20" fontId="3" fillId="0" borderId="55" xfId="0" applyNumberFormat="1" applyFont="1" applyFill="1" applyBorder="1" applyAlignment="1">
      <alignment horizontal="center" vertical="center" wrapText="1"/>
    </xf>
    <xf numFmtId="0" fontId="6" fillId="7" borderId="30" xfId="0" applyFont="1" applyFill="1" applyBorder="1"/>
    <xf numFmtId="0" fontId="43" fillId="2" borderId="56" xfId="0" applyFont="1" applyFill="1" applyBorder="1" applyAlignment="1">
      <alignment vertical="center"/>
    </xf>
    <xf numFmtId="0" fontId="44" fillId="2" borderId="57" xfId="0" applyFont="1" applyFill="1" applyBorder="1" applyAlignment="1">
      <alignment horizontal="center" vertical="center"/>
    </xf>
    <xf numFmtId="0" fontId="0" fillId="0" borderId="31" xfId="0" applyFont="1" applyFill="1" applyBorder="1"/>
    <xf numFmtId="165" fontId="3" fillId="0" borderId="31" xfId="0" applyNumberFormat="1" applyFont="1" applyFill="1" applyBorder="1" applyAlignment="1">
      <alignment horizontal="left" vertical="top"/>
    </xf>
    <xf numFmtId="0" fontId="0" fillId="0" borderId="33" xfId="0" applyFont="1" applyFill="1" applyBorder="1" applyAlignment="1">
      <alignment vertical="top"/>
    </xf>
    <xf numFmtId="20" fontId="0" fillId="0" borderId="20" xfId="0" applyNumberFormat="1" applyFont="1" applyFill="1" applyBorder="1"/>
    <xf numFmtId="0" fontId="71" fillId="0" borderId="21" xfId="0" applyFont="1" applyFill="1" applyBorder="1" applyAlignment="1">
      <alignment horizontal="left" vertical="center" wrapText="1"/>
    </xf>
    <xf numFmtId="0" fontId="53" fillId="0" borderId="21" xfId="0" applyFont="1" applyFill="1" applyBorder="1" applyAlignment="1">
      <alignment vertical="center"/>
    </xf>
    <xf numFmtId="0" fontId="47" fillId="0" borderId="21" xfId="0" applyFont="1" applyFill="1" applyBorder="1" applyAlignment="1">
      <alignment horizontal="left" vertical="top"/>
    </xf>
    <xf numFmtId="0" fontId="47" fillId="0" borderId="21" xfId="0" applyFont="1" applyFill="1" applyBorder="1" applyAlignment="1">
      <alignment vertical="top"/>
    </xf>
    <xf numFmtId="0" fontId="0" fillId="0" borderId="58" xfId="0" applyFont="1" applyFill="1" applyBorder="1" applyAlignment="1"/>
    <xf numFmtId="165" fontId="3" fillId="0" borderId="21" xfId="0" applyNumberFormat="1" applyFont="1" applyFill="1" applyBorder="1" applyAlignment="1">
      <alignment horizontal="left" vertical="top"/>
    </xf>
    <xf numFmtId="0" fontId="0" fillId="0" borderId="22" xfId="0" applyFont="1" applyFill="1" applyBorder="1" applyAlignment="1">
      <alignment vertical="top"/>
    </xf>
    <xf numFmtId="20" fontId="0" fillId="0" borderId="47" xfId="0" applyNumberFormat="1" applyFont="1" applyFill="1" applyBorder="1"/>
    <xf numFmtId="0" fontId="42" fillId="7" borderId="21" xfId="0" applyNumberFormat="1" applyFont="1" applyFill="1" applyBorder="1" applyAlignment="1">
      <alignment horizontal="left" vertical="center" wrapText="1"/>
    </xf>
    <xf numFmtId="0" fontId="0" fillId="0" borderId="59" xfId="0" applyFont="1" applyFill="1" applyBorder="1" applyAlignment="1"/>
    <xf numFmtId="165" fontId="3" fillId="0" borderId="23" xfId="0" applyNumberFormat="1" applyFont="1" applyFill="1" applyBorder="1" applyAlignment="1">
      <alignment horizontal="left" vertical="top"/>
    </xf>
    <xf numFmtId="0" fontId="0" fillId="0" borderId="24" xfId="0" applyFont="1" applyFill="1" applyBorder="1" applyAlignment="1">
      <alignment vertical="top"/>
    </xf>
    <xf numFmtId="20" fontId="0" fillId="0" borderId="27" xfId="0" applyNumberFormat="1" applyFont="1" applyFill="1" applyBorder="1"/>
    <xf numFmtId="0" fontId="53" fillId="0" borderId="28" xfId="0" applyFont="1" applyFill="1" applyBorder="1" applyAlignment="1">
      <alignment vertical="center"/>
    </xf>
    <xf numFmtId="0" fontId="47" fillId="0" borderId="28" xfId="0" applyFont="1" applyFill="1" applyBorder="1" applyAlignment="1">
      <alignment horizontal="left" vertical="top"/>
    </xf>
    <xf numFmtId="0" fontId="47" fillId="0" borderId="28" xfId="0" applyFont="1" applyFill="1" applyBorder="1" applyAlignment="1">
      <alignment vertical="top"/>
    </xf>
    <xf numFmtId="0" fontId="0" fillId="0" borderId="60" xfId="0" applyFont="1" applyFill="1" applyBorder="1" applyAlignment="1"/>
    <xf numFmtId="165" fontId="3" fillId="0" borderId="28" xfId="0" applyNumberFormat="1" applyFont="1" applyFill="1" applyBorder="1" applyAlignment="1">
      <alignment horizontal="left" vertical="top"/>
    </xf>
    <xf numFmtId="0" fontId="0" fillId="0" borderId="29" xfId="0" applyFont="1" applyFill="1" applyBorder="1" applyAlignment="1">
      <alignment vertical="top"/>
    </xf>
    <xf numFmtId="0" fontId="43" fillId="12" borderId="18" xfId="0" applyFont="1" applyFill="1" applyBorder="1" applyAlignment="1">
      <alignment horizontal="left" vertical="center"/>
    </xf>
    <xf numFmtId="0" fontId="44" fillId="18" borderId="18" xfId="0" applyFont="1" applyFill="1" applyBorder="1" applyAlignment="1">
      <alignment horizontal="center" vertical="center" wrapText="1"/>
    </xf>
    <xf numFmtId="0" fontId="0" fillId="0" borderId="33" xfId="0" applyFont="1" applyFill="1" applyBorder="1"/>
    <xf numFmtId="0" fontId="6" fillId="0" borderId="20" xfId="0" applyFont="1" applyFill="1" applyBorder="1"/>
    <xf numFmtId="0" fontId="0" fillId="0" borderId="21" xfId="0" applyFont="1" applyFill="1" applyBorder="1" applyAlignment="1">
      <alignment horizontal="center" vertical="center"/>
    </xf>
    <xf numFmtId="165" fontId="3" fillId="0" borderId="21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6" fillId="0" borderId="27" xfId="0" applyFont="1" applyFill="1" applyBorder="1"/>
    <xf numFmtId="0" fontId="0" fillId="0" borderId="28" xfId="0" applyFont="1" applyFill="1" applyBorder="1"/>
    <xf numFmtId="0" fontId="0" fillId="0" borderId="29" xfId="0" applyFont="1" applyFill="1" applyBorder="1"/>
    <xf numFmtId="0" fontId="8" fillId="0" borderId="31" xfId="0" applyFont="1" applyFill="1" applyBorder="1" applyAlignment="1">
      <alignment horizontal="left" vertical="center" wrapText="1"/>
    </xf>
    <xf numFmtId="0" fontId="1" fillId="0" borderId="20" xfId="0" applyFont="1" applyFill="1" applyBorder="1"/>
    <xf numFmtId="0" fontId="0" fillId="0" borderId="22" xfId="0" applyFont="1" applyFill="1" applyBorder="1"/>
    <xf numFmtId="0" fontId="0" fillId="0" borderId="27" xfId="0" applyFill="1" applyBorder="1"/>
    <xf numFmtId="165" fontId="3" fillId="0" borderId="28" xfId="0" applyNumberFormat="1" applyFont="1" applyFill="1" applyBorder="1"/>
    <xf numFmtId="0" fontId="3" fillId="23" borderId="30" xfId="3" applyFont="1" applyFill="1" applyBorder="1" applyAlignment="1"/>
    <xf numFmtId="0" fontId="42" fillId="23" borderId="31" xfId="0" applyNumberFormat="1" applyFont="1" applyFill="1" applyBorder="1" applyAlignment="1">
      <alignment horizontal="left" wrapText="1"/>
    </xf>
    <xf numFmtId="0" fontId="3" fillId="23" borderId="31" xfId="0" applyFont="1" applyFill="1" applyBorder="1" applyAlignment="1">
      <alignment horizontal="left" wrapText="1"/>
    </xf>
    <xf numFmtId="0" fontId="8" fillId="23" borderId="61" xfId="0" applyFont="1" applyFill="1" applyBorder="1" applyAlignment="1">
      <alignment wrapText="1"/>
    </xf>
    <xf numFmtId="0" fontId="3" fillId="23" borderId="18" xfId="3" applyFont="1" applyFill="1" applyBorder="1" applyAlignment="1">
      <alignment horizontal="left" wrapText="1"/>
    </xf>
    <xf numFmtId="165" fontId="3" fillId="23" borderId="31" xfId="3" applyNumberFormat="1" applyFont="1" applyFill="1" applyBorder="1" applyAlignment="1">
      <alignment horizontal="left"/>
    </xf>
    <xf numFmtId="0" fontId="3" fillId="23" borderId="33" xfId="0" applyFont="1" applyFill="1" applyBorder="1" applyAlignment="1"/>
    <xf numFmtId="0" fontId="0" fillId="0" borderId="27" xfId="0" applyNumberFormat="1" applyFill="1" applyBorder="1"/>
    <xf numFmtId="0" fontId="51" fillId="0" borderId="28" xfId="0" applyNumberFormat="1" applyFont="1" applyFill="1" applyBorder="1" applyAlignment="1">
      <alignment horizontal="left" vertical="center" wrapText="1"/>
    </xf>
    <xf numFmtId="0" fontId="53" fillId="0" borderId="28" xfId="0" applyNumberFormat="1" applyFont="1" applyFill="1" applyBorder="1" applyAlignment="1">
      <alignment vertical="center"/>
    </xf>
    <xf numFmtId="0" fontId="47" fillId="0" borderId="28" xfId="0" applyNumberFormat="1" applyFont="1" applyFill="1" applyBorder="1" applyAlignment="1">
      <alignment horizontal="left" vertical="top"/>
    </xf>
    <xf numFmtId="0" fontId="47" fillId="0" borderId="28" xfId="0" applyNumberFormat="1" applyFont="1" applyFill="1" applyBorder="1" applyAlignment="1">
      <alignment vertical="top"/>
    </xf>
    <xf numFmtId="0" fontId="0" fillId="0" borderId="28" xfId="0" applyNumberFormat="1" applyFont="1" applyFill="1" applyBorder="1"/>
    <xf numFmtId="0" fontId="3" fillId="0" borderId="28" xfId="0" applyNumberFormat="1" applyFont="1" applyFill="1" applyBorder="1"/>
    <xf numFmtId="0" fontId="0" fillId="0" borderId="29" xfId="0" applyNumberFormat="1" applyFont="1" applyFill="1" applyBorder="1"/>
    <xf numFmtId="0" fontId="0" fillId="0" borderId="0" xfId="0" applyNumberFormat="1" applyFill="1"/>
    <xf numFmtId="0" fontId="0" fillId="0" borderId="0" xfId="0" applyFont="1" applyFill="1"/>
    <xf numFmtId="165" fontId="0" fillId="0" borderId="0" xfId="0" applyNumberFormat="1" applyFont="1" applyFill="1"/>
    <xf numFmtId="0" fontId="3" fillId="15" borderId="22" xfId="0" applyFont="1" applyFill="1" applyBorder="1" applyAlignment="1">
      <alignment horizontal="left" vertical="center" wrapText="1"/>
    </xf>
    <xf numFmtId="0" fontId="3" fillId="13" borderId="22" xfId="0" applyFont="1" applyFill="1" applyBorder="1" applyAlignment="1">
      <alignment horizontal="left" vertical="center" wrapText="1"/>
    </xf>
    <xf numFmtId="166" fontId="76" fillId="0" borderId="0" xfId="0" applyNumberFormat="1" applyFont="1" applyAlignment="1">
      <alignment horizontal="left" vertical="top"/>
    </xf>
    <xf numFmtId="0" fontId="0" fillId="0" borderId="0" xfId="0" applyAlignment="1">
      <alignment vertical="center"/>
    </xf>
    <xf numFmtId="0" fontId="77" fillId="0" borderId="62" xfId="0" applyFont="1" applyBorder="1" applyAlignment="1">
      <alignment vertical="center"/>
    </xf>
    <xf numFmtId="0" fontId="0" fillId="0" borderId="63" xfId="0" applyBorder="1" applyAlignment="1">
      <alignment vertical="center" wrapText="1"/>
    </xf>
    <xf numFmtId="167" fontId="0" fillId="0" borderId="63" xfId="0" applyNumberFormat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3" xfId="0" applyBorder="1" applyAlignment="1">
      <alignment vertical="center"/>
    </xf>
    <xf numFmtId="166" fontId="0" fillId="0" borderId="63" xfId="0" applyNumberFormat="1" applyBorder="1" applyAlignment="1">
      <alignment horizontal="left" vertical="center"/>
    </xf>
    <xf numFmtId="0" fontId="78" fillId="0" borderId="63" xfId="0" applyFont="1" applyBorder="1" applyAlignment="1">
      <alignment vertical="center"/>
    </xf>
    <xf numFmtId="0" fontId="3" fillId="0" borderId="63" xfId="0" applyFont="1" applyBorder="1" applyAlignment="1">
      <alignment vertical="center" wrapText="1"/>
    </xf>
    <xf numFmtId="0" fontId="3" fillId="7" borderId="63" xfId="0" applyFont="1" applyFill="1" applyBorder="1" applyAlignment="1">
      <alignment vertical="center" wrapText="1"/>
    </xf>
    <xf numFmtId="0" fontId="8" fillId="0" borderId="63" xfId="0" applyFont="1" applyBorder="1" applyAlignment="1">
      <alignment vertical="center" wrapText="1"/>
    </xf>
    <xf numFmtId="0" fontId="8" fillId="0" borderId="63" xfId="0" applyFont="1" applyBorder="1" applyAlignment="1">
      <alignment horizontal="left" vertical="center" wrapText="1"/>
    </xf>
    <xf numFmtId="0" fontId="70" fillId="0" borderId="64" xfId="0" applyFont="1" applyBorder="1" applyAlignment="1">
      <alignment horizontal="left" vertical="center"/>
    </xf>
    <xf numFmtId="0" fontId="79" fillId="0" borderId="52" xfId="0" applyFont="1" applyBorder="1" applyAlignment="1" applyProtection="1">
      <alignment horizontal="left" vertical="center"/>
      <protection locked="0"/>
    </xf>
    <xf numFmtId="0" fontId="80" fillId="0" borderId="18" xfId="0" applyFont="1" applyBorder="1" applyAlignment="1" applyProtection="1">
      <alignment horizontal="left" vertical="center" wrapText="1"/>
      <protection locked="0"/>
    </xf>
    <xf numFmtId="0" fontId="81" fillId="0" borderId="18" xfId="0" applyFont="1" applyBorder="1" applyAlignment="1" applyProtection="1">
      <alignment horizontal="left" vertical="center"/>
      <protection locked="0"/>
    </xf>
    <xf numFmtId="0" fontId="83" fillId="0" borderId="18" xfId="0" applyFont="1" applyBorder="1" applyAlignment="1" applyProtection="1">
      <alignment horizontal="left" vertical="center"/>
      <protection locked="0"/>
    </xf>
    <xf numFmtId="166" fontId="83" fillId="0" borderId="18" xfId="0" applyNumberFormat="1" applyFont="1" applyBorder="1" applyAlignment="1" applyProtection="1">
      <alignment horizontal="left" vertical="center"/>
      <protection locked="0"/>
    </xf>
    <xf numFmtId="165" fontId="83" fillId="0" borderId="18" xfId="0" applyNumberFormat="1" applyFont="1" applyBorder="1" applyAlignment="1" applyProtection="1">
      <alignment horizontal="left" vertical="center"/>
      <protection locked="0"/>
    </xf>
    <xf numFmtId="0" fontId="83" fillId="0" borderId="18" xfId="0" applyFont="1" applyBorder="1" applyAlignment="1" applyProtection="1">
      <alignment vertical="center"/>
      <protection locked="0"/>
    </xf>
    <xf numFmtId="0" fontId="83" fillId="0" borderId="18" xfId="0" applyFont="1" applyBorder="1" applyAlignment="1" applyProtection="1">
      <alignment horizontal="left" vertical="center" wrapText="1"/>
      <protection locked="0"/>
    </xf>
    <xf numFmtId="0" fontId="81" fillId="0" borderId="18" xfId="0" applyFont="1" applyBorder="1" applyAlignment="1" applyProtection="1">
      <alignment horizontal="left" vertical="center" wrapText="1"/>
      <protection locked="0"/>
    </xf>
    <xf numFmtId="0" fontId="83" fillId="0" borderId="36" xfId="0" applyFont="1" applyBorder="1" applyAlignment="1" applyProtection="1">
      <alignment horizontal="left" vertical="center"/>
      <protection locked="0"/>
    </xf>
    <xf numFmtId="0" fontId="27" fillId="0" borderId="65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horizontal="left" vertical="center" wrapText="1"/>
    </xf>
    <xf numFmtId="0" fontId="70" fillId="0" borderId="66" xfId="0" applyFont="1" applyBorder="1" applyAlignment="1">
      <alignment horizontal="left" vertical="center"/>
    </xf>
    <xf numFmtId="0" fontId="81" fillId="2" borderId="18" xfId="0" applyFont="1" applyFill="1" applyBorder="1" applyAlignment="1" applyProtection="1">
      <alignment horizontal="left" vertical="center"/>
      <protection locked="0"/>
    </xf>
    <xf numFmtId="0" fontId="84" fillId="2" borderId="18" xfId="0" applyFont="1" applyFill="1" applyBorder="1" applyAlignment="1" applyProtection="1">
      <alignment horizontal="left" vertical="center"/>
      <protection locked="0"/>
    </xf>
    <xf numFmtId="168" fontId="84" fillId="2" borderId="18" xfId="0" applyNumberFormat="1" applyFont="1" applyFill="1" applyBorder="1" applyAlignment="1" applyProtection="1">
      <alignment horizontal="left" vertical="center"/>
      <protection locked="0"/>
    </xf>
    <xf numFmtId="166" fontId="84" fillId="2" borderId="18" xfId="0" applyNumberFormat="1" applyFont="1" applyFill="1" applyBorder="1" applyAlignment="1" applyProtection="1">
      <alignment horizontal="left" vertical="center"/>
      <protection locked="0"/>
    </xf>
    <xf numFmtId="165" fontId="84" fillId="2" borderId="18" xfId="0" applyNumberFormat="1" applyFont="1" applyFill="1" applyBorder="1" applyAlignment="1" applyProtection="1">
      <alignment horizontal="left" vertical="center"/>
      <protection locked="0"/>
    </xf>
    <xf numFmtId="0" fontId="84" fillId="2" borderId="18" xfId="0" applyFont="1" applyFill="1" applyBorder="1" applyAlignment="1" applyProtection="1">
      <alignment horizontal="left" vertical="center" wrapText="1"/>
      <protection locked="0"/>
    </xf>
    <xf numFmtId="0" fontId="84" fillId="2" borderId="18" xfId="0" applyFont="1" applyFill="1" applyBorder="1" applyAlignment="1">
      <alignment horizontal="left"/>
    </xf>
    <xf numFmtId="0" fontId="85" fillId="0" borderId="36" xfId="0" applyFont="1" applyBorder="1" applyAlignment="1">
      <alignment vertical="center"/>
    </xf>
    <xf numFmtId="0" fontId="85" fillId="2" borderId="18" xfId="0" applyFont="1" applyFill="1" applyBorder="1"/>
    <xf numFmtId="0" fontId="84" fillId="2" borderId="18" xfId="33" applyFont="1" applyFill="1" applyBorder="1" applyAlignment="1" applyProtection="1">
      <alignment horizontal="left" vertical="center"/>
      <protection locked="0"/>
    </xf>
    <xf numFmtId="166" fontId="84" fillId="2" borderId="18" xfId="33" applyNumberFormat="1" applyFont="1" applyFill="1" applyBorder="1" applyAlignment="1" applyProtection="1">
      <alignment horizontal="left" vertical="center"/>
      <protection locked="0"/>
    </xf>
    <xf numFmtId="165" fontId="84" fillId="2" borderId="18" xfId="33" applyNumberFormat="1" applyFont="1" applyFill="1" applyBorder="1" applyAlignment="1" applyProtection="1">
      <alignment horizontal="left" vertical="center"/>
      <protection locked="0"/>
    </xf>
    <xf numFmtId="0" fontId="84" fillId="0" borderId="18" xfId="0" applyFont="1" applyBorder="1" applyAlignment="1" applyProtection="1">
      <alignment horizontal="left" vertical="center"/>
      <protection locked="0"/>
    </xf>
    <xf numFmtId="0" fontId="81" fillId="2" borderId="67" xfId="0" applyFont="1" applyFill="1" applyBorder="1" applyAlignment="1" applyProtection="1">
      <alignment horizontal="left" vertical="center"/>
      <protection locked="0"/>
    </xf>
    <xf numFmtId="0" fontId="84" fillId="2" borderId="19" xfId="0" applyFont="1" applyFill="1" applyBorder="1" applyAlignment="1" applyProtection="1">
      <alignment horizontal="left" vertical="center"/>
      <protection locked="0"/>
    </xf>
    <xf numFmtId="168" fontId="84" fillId="2" borderId="19" xfId="0" applyNumberFormat="1" applyFont="1" applyFill="1" applyBorder="1" applyAlignment="1" applyProtection="1">
      <alignment horizontal="left" vertical="center"/>
      <protection locked="0"/>
    </xf>
    <xf numFmtId="166" fontId="84" fillId="2" borderId="19" xfId="0" applyNumberFormat="1" applyFont="1" applyFill="1" applyBorder="1" applyAlignment="1" applyProtection="1">
      <alignment horizontal="left" vertical="center"/>
      <protection locked="0"/>
    </xf>
    <xf numFmtId="165" fontId="84" fillId="2" borderId="19" xfId="0" applyNumberFormat="1" applyFont="1" applyFill="1" applyBorder="1" applyAlignment="1" applyProtection="1">
      <alignment horizontal="left" vertical="center"/>
      <protection locked="0"/>
    </xf>
    <xf numFmtId="0" fontId="84" fillId="2" borderId="19" xfId="0" applyFont="1" applyFill="1" applyBorder="1" applyAlignment="1" applyProtection="1">
      <alignment horizontal="left" vertical="center" wrapText="1"/>
      <protection locked="0"/>
    </xf>
    <xf numFmtId="0" fontId="0" fillId="2" borderId="19" xfId="0" applyFill="1" applyBorder="1"/>
    <xf numFmtId="0" fontId="84" fillId="0" borderId="19" xfId="0" applyFont="1" applyFill="1" applyBorder="1" applyAlignment="1" applyProtection="1">
      <alignment horizontal="left" vertical="center" wrapText="1"/>
      <protection locked="0"/>
    </xf>
    <xf numFmtId="0" fontId="0" fillId="0" borderId="19" xfId="0" applyBorder="1"/>
    <xf numFmtId="0" fontId="0" fillId="0" borderId="54" xfId="0" applyBorder="1"/>
    <xf numFmtId="0" fontId="81" fillId="0" borderId="68" xfId="0" applyFont="1" applyFill="1" applyBorder="1" applyAlignment="1">
      <alignment horizontal="left" vertical="center"/>
    </xf>
    <xf numFmtId="0" fontId="81" fillId="0" borderId="39" xfId="0" applyFont="1" applyFill="1" applyBorder="1" applyAlignment="1">
      <alignment horizontal="left" vertical="center"/>
    </xf>
    <xf numFmtId="167" fontId="81" fillId="2" borderId="39" xfId="0" applyNumberFormat="1" applyFont="1" applyFill="1" applyBorder="1" applyAlignment="1">
      <alignment horizontal="left" vertical="center"/>
    </xf>
    <xf numFmtId="168" fontId="81" fillId="2" borderId="39" xfId="0" applyNumberFormat="1" applyFont="1" applyFill="1" applyBorder="1" applyAlignment="1">
      <alignment horizontal="left" vertical="center"/>
    </xf>
    <xf numFmtId="0" fontId="85" fillId="2" borderId="39" xfId="0" applyFont="1" applyFill="1" applyBorder="1"/>
    <xf numFmtId="166" fontId="85" fillId="2" borderId="39" xfId="0" applyNumberFormat="1" applyFont="1" applyFill="1" applyBorder="1"/>
    <xf numFmtId="0" fontId="85" fillId="0" borderId="39" xfId="0" applyFont="1" applyBorder="1"/>
    <xf numFmtId="0" fontId="85" fillId="0" borderId="39" xfId="0" applyFont="1" applyBorder="1" applyAlignment="1">
      <alignment vertical="center"/>
    </xf>
    <xf numFmtId="0" fontId="0" fillId="0" borderId="40" xfId="0" applyBorder="1" applyAlignment="1">
      <alignment vertical="center"/>
    </xf>
    <xf numFmtId="0" fontId="85" fillId="2" borderId="36" xfId="0" applyFont="1" applyFill="1" applyBorder="1" applyAlignment="1">
      <alignment vertical="center"/>
    </xf>
    <xf numFmtId="16" fontId="84" fillId="2" borderId="18" xfId="0" applyNumberFormat="1" applyFont="1" applyFill="1" applyBorder="1" applyAlignment="1" applyProtection="1">
      <alignment horizontal="left" vertical="center" wrapText="1"/>
      <protection locked="0"/>
    </xf>
    <xf numFmtId="165" fontId="88" fillId="2" borderId="18" xfId="0" applyNumberFormat="1" applyFont="1" applyFill="1" applyBorder="1" applyAlignment="1" applyProtection="1">
      <alignment horizontal="left" vertical="center"/>
      <protection locked="0"/>
    </xf>
    <xf numFmtId="0" fontId="85" fillId="2" borderId="18" xfId="0" applyFont="1" applyFill="1" applyBorder="1" applyAlignment="1" applyProtection="1">
      <alignment horizontal="left" vertical="center" wrapText="1"/>
      <protection locked="0"/>
    </xf>
    <xf numFmtId="2" fontId="84" fillId="2" borderId="18" xfId="0" applyNumberFormat="1" applyFont="1" applyFill="1" applyBorder="1" applyAlignment="1" applyProtection="1">
      <alignment horizontal="left" vertical="center"/>
      <protection locked="0"/>
    </xf>
    <xf numFmtId="0" fontId="0" fillId="0" borderId="52" xfId="0" applyBorder="1"/>
    <xf numFmtId="0" fontId="0" fillId="2" borderId="18" xfId="0" applyFill="1" applyBorder="1"/>
    <xf numFmtId="0" fontId="0" fillId="0" borderId="36" xfId="0" applyBorder="1"/>
    <xf numFmtId="167" fontId="81" fillId="0" borderId="39" xfId="0" applyNumberFormat="1" applyFont="1" applyBorder="1" applyAlignment="1">
      <alignment horizontal="left" vertical="center"/>
    </xf>
    <xf numFmtId="168" fontId="81" fillId="0" borderId="39" xfId="0" applyNumberFormat="1" applyFont="1" applyBorder="1" applyAlignment="1">
      <alignment horizontal="left" vertical="center"/>
    </xf>
    <xf numFmtId="166" fontId="85" fillId="0" borderId="39" xfId="0" applyNumberFormat="1" applyFont="1" applyBorder="1"/>
    <xf numFmtId="0" fontId="81" fillId="0" borderId="0" xfId="0" applyFont="1" applyFill="1" applyBorder="1" applyAlignment="1">
      <alignment horizontal="left" vertical="center"/>
    </xf>
    <xf numFmtId="167" fontId="81" fillId="0" borderId="0" xfId="0" applyNumberFormat="1" applyFont="1" applyBorder="1" applyAlignment="1">
      <alignment horizontal="left" vertical="center"/>
    </xf>
    <xf numFmtId="168" fontId="81" fillId="0" borderId="0" xfId="0" applyNumberFormat="1" applyFont="1" applyBorder="1" applyAlignment="1">
      <alignment horizontal="left" vertical="center"/>
    </xf>
    <xf numFmtId="0" fontId="85" fillId="0" borderId="0" xfId="0" applyFont="1" applyBorder="1"/>
    <xf numFmtId="166" fontId="85" fillId="0" borderId="0" xfId="0" applyNumberFormat="1" applyFont="1" applyBorder="1"/>
    <xf numFmtId="0" fontId="85" fillId="0" borderId="0" xfId="0" applyFont="1" applyBorder="1" applyAlignment="1">
      <alignment vertical="center"/>
    </xf>
    <xf numFmtId="0" fontId="81" fillId="7" borderId="18" xfId="0" applyFont="1" applyFill="1" applyBorder="1" applyAlignment="1" applyProtection="1">
      <alignment horizontal="left" vertical="center"/>
      <protection locked="0"/>
    </xf>
    <xf numFmtId="0" fontId="81" fillId="2" borderId="18" xfId="34" applyFont="1" applyFill="1" applyBorder="1" applyAlignment="1" applyProtection="1">
      <alignment horizontal="left" vertical="center"/>
      <protection locked="0"/>
    </xf>
    <xf numFmtId="0" fontId="84" fillId="2" borderId="18" xfId="0" applyFont="1" applyFill="1" applyBorder="1" applyAlignment="1">
      <alignment vertical="center" wrapText="1"/>
    </xf>
    <xf numFmtId="0" fontId="84" fillId="2" borderId="18" xfId="0" applyFont="1" applyFill="1" applyBorder="1" applyAlignment="1">
      <alignment vertical="center"/>
    </xf>
    <xf numFmtId="0" fontId="81" fillId="7" borderId="18" xfId="34" applyFont="1" applyFill="1" applyBorder="1" applyAlignment="1" applyProtection="1">
      <alignment horizontal="left" vertical="center"/>
      <protection locked="0"/>
    </xf>
    <xf numFmtId="0" fontId="81" fillId="12" borderId="18" xfId="34" applyFont="1" applyFill="1" applyBorder="1" applyAlignment="1" applyProtection="1">
      <alignment horizontal="left" vertical="center"/>
      <protection locked="0"/>
    </xf>
    <xf numFmtId="0" fontId="89" fillId="2" borderId="0" xfId="0" applyFont="1" applyFill="1"/>
    <xf numFmtId="0" fontId="84" fillId="2" borderId="18" xfId="0" applyNumberFormat="1" applyFont="1" applyFill="1" applyBorder="1" applyAlignment="1" applyProtection="1">
      <alignment horizontal="left" vertical="center"/>
      <protection locked="0"/>
    </xf>
    <xf numFmtId="0" fontId="84" fillId="2" borderId="18" xfId="0" applyFont="1" applyFill="1" applyBorder="1" applyAlignment="1" applyProtection="1">
      <alignment vertical="center"/>
    </xf>
    <xf numFmtId="0" fontId="81" fillId="2" borderId="69" xfId="0" applyFont="1" applyFill="1" applyBorder="1" applyAlignment="1" applyProtection="1">
      <alignment horizontal="left" vertical="center"/>
      <protection locked="0"/>
    </xf>
    <xf numFmtId="0" fontId="0" fillId="2" borderId="36" xfId="0" applyFill="1" applyBorder="1"/>
    <xf numFmtId="0" fontId="0" fillId="0" borderId="18" xfId="0" applyBorder="1"/>
    <xf numFmtId="0" fontId="89" fillId="2" borderId="0" xfId="0" applyFont="1" applyFill="1" applyBorder="1" applyAlignment="1" applyProtection="1"/>
    <xf numFmtId="0" fontId="89" fillId="2" borderId="0" xfId="0" applyFont="1" applyFill="1" applyBorder="1" applyAlignment="1" applyProtection="1">
      <alignment vertical="center" wrapText="1"/>
    </xf>
    <xf numFmtId="0" fontId="84" fillId="2" borderId="18" xfId="33" applyNumberFormat="1" applyFont="1" applyFill="1" applyBorder="1" applyAlignment="1" applyProtection="1">
      <alignment horizontal="left" vertical="center"/>
      <protection locked="0"/>
    </xf>
    <xf numFmtId="16" fontId="84" fillId="2" borderId="18" xfId="0" applyNumberFormat="1" applyFont="1" applyFill="1" applyBorder="1" applyAlignment="1" applyProtection="1">
      <alignment horizontal="left" vertical="center"/>
      <protection locked="0"/>
    </xf>
    <xf numFmtId="0" fontId="27" fillId="0" borderId="65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54" fillId="0" borderId="0" xfId="0" applyFont="1" applyFill="1" applyBorder="1" applyAlignment="1" applyProtection="1">
      <alignment horizontal="left" vertical="center" wrapText="1"/>
    </xf>
    <xf numFmtId="0" fontId="70" fillId="0" borderId="66" xfId="0" applyFont="1" applyFill="1" applyBorder="1" applyAlignment="1">
      <alignment horizontal="left" vertical="center"/>
    </xf>
    <xf numFmtId="0" fontId="77" fillId="0" borderId="62" xfId="0" applyFont="1" applyFill="1" applyBorder="1" applyAlignment="1">
      <alignment vertical="center"/>
    </xf>
    <xf numFmtId="0" fontId="1" fillId="0" borderId="63" xfId="0" applyFont="1" applyFill="1" applyBorder="1" applyAlignment="1">
      <alignment vertical="center" wrapText="1"/>
    </xf>
    <xf numFmtId="167" fontId="1" fillId="0" borderId="63" xfId="0" applyNumberFormat="1" applyFont="1" applyBorder="1" applyAlignment="1">
      <alignment horizontal="left" vertical="center"/>
    </xf>
    <xf numFmtId="0" fontId="1" fillId="0" borderId="63" xfId="0" applyNumberFormat="1" applyFont="1" applyBorder="1" applyAlignment="1">
      <alignment horizontal="left" vertical="center"/>
    </xf>
    <xf numFmtId="0" fontId="1" fillId="0" borderId="63" xfId="0" applyFont="1" applyBorder="1" applyAlignment="1">
      <alignment vertical="center"/>
    </xf>
    <xf numFmtId="0" fontId="1" fillId="0" borderId="63" xfId="0" applyNumberFormat="1" applyFont="1" applyBorder="1" applyAlignment="1">
      <alignment vertical="center"/>
    </xf>
    <xf numFmtId="0" fontId="1" fillId="0" borderId="63" xfId="0" applyFont="1" applyBorder="1" applyAlignment="1">
      <alignment horizontal="left" vertical="center"/>
    </xf>
    <xf numFmtId="166" fontId="1" fillId="0" borderId="63" xfId="0" applyNumberFormat="1" applyFont="1" applyBorder="1" applyAlignment="1">
      <alignment horizontal="left" vertical="center"/>
    </xf>
    <xf numFmtId="0" fontId="85" fillId="0" borderId="63" xfId="0" applyFont="1" applyBorder="1" applyAlignment="1">
      <alignment vertical="center"/>
    </xf>
    <xf numFmtId="0" fontId="70" fillId="0" borderId="63" xfId="0" applyFont="1" applyBorder="1" applyAlignment="1">
      <alignment vertical="center" wrapText="1"/>
    </xf>
    <xf numFmtId="0" fontId="54" fillId="0" borderId="63" xfId="0" applyFont="1" applyBorder="1" applyAlignment="1">
      <alignment vertical="center" wrapText="1"/>
    </xf>
    <xf numFmtId="0" fontId="54" fillId="0" borderId="63" xfId="0" applyFont="1" applyBorder="1" applyAlignment="1">
      <alignment horizontal="left" vertical="center" wrapText="1"/>
    </xf>
    <xf numFmtId="0" fontId="88" fillId="0" borderId="52" xfId="0" applyFont="1" applyFill="1" applyBorder="1" applyAlignment="1" applyProtection="1">
      <alignment horizontal="left" vertical="center"/>
      <protection locked="0"/>
    </xf>
    <xf numFmtId="0" fontId="90" fillId="0" borderId="18" xfId="0" applyFont="1" applyFill="1" applyBorder="1" applyAlignment="1" applyProtection="1">
      <alignment horizontal="left" vertical="center" wrapText="1"/>
      <protection locked="0"/>
    </xf>
    <xf numFmtId="0" fontId="81" fillId="0" borderId="18" xfId="0" applyNumberFormat="1" applyFont="1" applyBorder="1" applyAlignment="1" applyProtection="1">
      <alignment horizontal="left" vertical="center"/>
      <protection locked="0"/>
    </xf>
    <xf numFmtId="166" fontId="81" fillId="0" borderId="18" xfId="0" applyNumberFormat="1" applyFont="1" applyBorder="1" applyAlignment="1" applyProtection="1">
      <alignment horizontal="left" vertical="center"/>
      <protection locked="0"/>
    </xf>
    <xf numFmtId="165" fontId="81" fillId="0" borderId="18" xfId="0" applyNumberFormat="1" applyFont="1" applyBorder="1" applyAlignment="1" applyProtection="1">
      <alignment horizontal="left" vertical="center"/>
      <protection locked="0"/>
    </xf>
    <xf numFmtId="0" fontId="81" fillId="0" borderId="18" xfId="0" applyFont="1" applyBorder="1" applyAlignment="1" applyProtection="1">
      <alignment vertical="center"/>
      <protection locked="0"/>
    </xf>
    <xf numFmtId="0" fontId="27" fillId="0" borderId="6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54" fillId="0" borderId="0" xfId="0" applyFont="1" applyBorder="1" applyAlignment="1">
      <alignment horizontal="left" vertical="center" wrapText="1"/>
    </xf>
    <xf numFmtId="0" fontId="1" fillId="0" borderId="65" xfId="0" applyFont="1" applyFill="1" applyBorder="1" applyAlignment="1"/>
    <xf numFmtId="0" fontId="1" fillId="0" borderId="18" xfId="0" applyFont="1" applyFill="1" applyBorder="1" applyAlignment="1"/>
    <xf numFmtId="0" fontId="1" fillId="0" borderId="18" xfId="0" applyNumberFormat="1" applyFont="1" applyBorder="1" applyAlignment="1"/>
    <xf numFmtId="0" fontId="1" fillId="0" borderId="18" xfId="0" applyFont="1" applyBorder="1"/>
    <xf numFmtId="0" fontId="1" fillId="0" borderId="18" xfId="0" applyNumberFormat="1" applyFont="1" applyBorder="1"/>
    <xf numFmtId="0" fontId="1" fillId="0" borderId="18" xfId="0" applyFont="1" applyBorder="1" applyAlignment="1"/>
    <xf numFmtId="0" fontId="0" fillId="0" borderId="36" xfId="0" applyBorder="1" applyAlignment="1"/>
    <xf numFmtId="0" fontId="1" fillId="0" borderId="52" xfId="0" applyFont="1" applyFill="1" applyBorder="1" applyAlignment="1"/>
    <xf numFmtId="0" fontId="81" fillId="0" borderId="18" xfId="0" applyFont="1" applyFill="1" applyBorder="1" applyAlignment="1" applyProtection="1">
      <alignment horizontal="left" vertical="center"/>
      <protection locked="0"/>
    </xf>
    <xf numFmtId="0" fontId="84" fillId="0" borderId="18" xfId="0" applyFont="1" applyFill="1" applyBorder="1" applyAlignment="1" applyProtection="1">
      <alignment horizontal="left" vertical="center"/>
      <protection locked="0"/>
    </xf>
    <xf numFmtId="167" fontId="84" fillId="0" borderId="18" xfId="0" applyNumberFormat="1" applyFont="1" applyFill="1" applyBorder="1" applyAlignment="1" applyProtection="1">
      <alignment horizontal="left" vertical="center"/>
      <protection locked="0"/>
    </xf>
    <xf numFmtId="168" fontId="84" fillId="0" borderId="18" xfId="0" applyNumberFormat="1" applyFont="1" applyFill="1" applyBorder="1" applyAlignment="1" applyProtection="1">
      <alignment horizontal="left" vertical="center"/>
      <protection locked="0"/>
    </xf>
    <xf numFmtId="166" fontId="84" fillId="0" borderId="18" xfId="0" applyNumberFormat="1" applyFont="1" applyFill="1" applyBorder="1" applyAlignment="1" applyProtection="1">
      <alignment horizontal="left" vertical="center"/>
      <protection locked="0"/>
    </xf>
    <xf numFmtId="165" fontId="84" fillId="0" borderId="18" xfId="0" applyNumberFormat="1" applyFont="1" applyFill="1" applyBorder="1" applyAlignment="1" applyProtection="1">
      <alignment horizontal="left" vertical="center"/>
      <protection locked="0"/>
    </xf>
    <xf numFmtId="0" fontId="84" fillId="0" borderId="18" xfId="0" applyFont="1" applyFill="1" applyBorder="1" applyAlignment="1" applyProtection="1">
      <alignment horizontal="left" vertical="center" wrapText="1"/>
      <protection locked="0"/>
    </xf>
    <xf numFmtId="0" fontId="0" fillId="0" borderId="65" xfId="0" applyBorder="1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88" fillId="2" borderId="18" xfId="0" applyFont="1" applyFill="1" applyBorder="1" applyAlignment="1">
      <alignment horizontal="left" vertical="center"/>
    </xf>
    <xf numFmtId="0" fontId="91" fillId="0" borderId="18" xfId="0" applyFont="1" applyBorder="1" applyAlignment="1">
      <alignment vertical="center"/>
    </xf>
    <xf numFmtId="0" fontId="85" fillId="2" borderId="18" xfId="0" applyFont="1" applyFill="1" applyBorder="1" applyAlignment="1">
      <alignment horizontal="left" vertical="center"/>
    </xf>
    <xf numFmtId="2" fontId="85" fillId="2" borderId="18" xfId="0" applyNumberFormat="1" applyFont="1" applyFill="1" applyBorder="1" applyAlignment="1">
      <alignment horizontal="left" vertical="center"/>
    </xf>
    <xf numFmtId="166" fontId="85" fillId="2" borderId="18" xfId="0" applyNumberFormat="1" applyFont="1" applyFill="1" applyBorder="1" applyAlignment="1">
      <alignment horizontal="left" vertical="center"/>
    </xf>
    <xf numFmtId="20" fontId="85" fillId="2" borderId="18" xfId="0" applyNumberFormat="1" applyFont="1" applyFill="1" applyBorder="1" applyAlignment="1">
      <alignment horizontal="left" vertical="center"/>
    </xf>
    <xf numFmtId="0" fontId="85" fillId="2" borderId="18" xfId="0" applyFont="1" applyFill="1" applyBorder="1" applyAlignment="1">
      <alignment horizontal="left" vertical="center" wrapText="1"/>
    </xf>
    <xf numFmtId="0" fontId="85" fillId="0" borderId="18" xfId="0" applyFont="1" applyBorder="1" applyAlignment="1">
      <alignment vertical="center" wrapText="1"/>
    </xf>
    <xf numFmtId="0" fontId="89" fillId="2" borderId="18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Border="1" applyAlignment="1"/>
    <xf numFmtId="0" fontId="0" fillId="0" borderId="0" xfId="0" applyFont="1" applyBorder="1"/>
    <xf numFmtId="0" fontId="0" fillId="0" borderId="0" xfId="0" applyNumberFormat="1" applyFont="1" applyBorder="1"/>
    <xf numFmtId="0" fontId="77" fillId="2" borderId="62" xfId="0" applyFont="1" applyFill="1" applyBorder="1" applyAlignment="1">
      <alignment vertical="center"/>
    </xf>
    <xf numFmtId="0" fontId="0" fillId="2" borderId="63" xfId="0" applyFont="1" applyFill="1" applyBorder="1" applyAlignment="1">
      <alignment vertical="center" wrapText="1"/>
    </xf>
    <xf numFmtId="167" fontId="0" fillId="2" borderId="63" xfId="0" applyNumberFormat="1" applyFont="1" applyFill="1" applyBorder="1" applyAlignment="1">
      <alignment horizontal="left" vertical="center"/>
    </xf>
    <xf numFmtId="0" fontId="0" fillId="2" borderId="63" xfId="0" applyNumberFormat="1" applyFont="1" applyFill="1" applyBorder="1" applyAlignment="1">
      <alignment horizontal="left" vertical="center"/>
    </xf>
    <xf numFmtId="0" fontId="0" fillId="2" borderId="63" xfId="0" applyFont="1" applyFill="1" applyBorder="1" applyAlignment="1">
      <alignment vertical="center"/>
    </xf>
    <xf numFmtId="0" fontId="0" fillId="2" borderId="63" xfId="0" applyNumberFormat="1" applyFont="1" applyFill="1" applyBorder="1" applyAlignment="1">
      <alignment vertical="center"/>
    </xf>
    <xf numFmtId="0" fontId="0" fillId="2" borderId="63" xfId="0" applyFont="1" applyFill="1" applyBorder="1" applyAlignment="1">
      <alignment horizontal="left" vertical="center"/>
    </xf>
    <xf numFmtId="166" fontId="0" fillId="2" borderId="63" xfId="0" applyNumberFormat="1" applyFont="1" applyFill="1" applyBorder="1" applyAlignment="1">
      <alignment horizontal="left" vertical="center"/>
    </xf>
    <xf numFmtId="0" fontId="85" fillId="2" borderId="63" xfId="0" applyFont="1" applyFill="1" applyBorder="1" applyAlignment="1">
      <alignment vertical="center"/>
    </xf>
    <xf numFmtId="0" fontId="70" fillId="2" borderId="63" xfId="0" applyFont="1" applyFill="1" applyBorder="1" applyAlignment="1">
      <alignment vertical="center" wrapText="1"/>
    </xf>
    <xf numFmtId="0" fontId="54" fillId="2" borderId="63" xfId="0" applyFont="1" applyFill="1" applyBorder="1" applyAlignment="1">
      <alignment vertical="center" wrapText="1"/>
    </xf>
    <xf numFmtId="0" fontId="54" fillId="0" borderId="64" xfId="0" applyFont="1" applyBorder="1" applyAlignment="1">
      <alignment horizontal="left" vertical="center" wrapText="1"/>
    </xf>
    <xf numFmtId="0" fontId="70" fillId="0" borderId="65" xfId="0" applyFont="1" applyBorder="1" applyAlignment="1">
      <alignment horizontal="left" vertical="center"/>
    </xf>
    <xf numFmtId="0" fontId="88" fillId="2" borderId="52" xfId="0" applyFont="1" applyFill="1" applyBorder="1" applyAlignment="1" applyProtection="1">
      <alignment horizontal="left" vertical="center"/>
      <protection locked="0"/>
    </xf>
    <xf numFmtId="0" fontId="90" fillId="2" borderId="18" xfId="0" applyFont="1" applyFill="1" applyBorder="1" applyAlignment="1" applyProtection="1">
      <alignment horizontal="left" vertical="center" wrapText="1"/>
      <protection locked="0"/>
    </xf>
    <xf numFmtId="0" fontId="81" fillId="2" borderId="18" xfId="0" applyNumberFormat="1" applyFont="1" applyFill="1" applyBorder="1" applyAlignment="1" applyProtection="1">
      <alignment horizontal="left" vertical="center"/>
      <protection locked="0"/>
    </xf>
    <xf numFmtId="166" fontId="81" fillId="2" borderId="18" xfId="0" applyNumberFormat="1" applyFont="1" applyFill="1" applyBorder="1" applyAlignment="1" applyProtection="1">
      <alignment horizontal="left" vertical="center"/>
      <protection locked="0"/>
    </xf>
    <xf numFmtId="165" fontId="81" fillId="2" borderId="18" xfId="0" applyNumberFormat="1" applyFont="1" applyFill="1" applyBorder="1" applyAlignment="1" applyProtection="1">
      <alignment horizontal="left" vertical="center"/>
      <protection locked="0"/>
    </xf>
    <xf numFmtId="0" fontId="81" fillId="2" borderId="18" xfId="0" applyFont="1" applyFill="1" applyBorder="1" applyAlignment="1" applyProtection="1">
      <alignment vertical="center"/>
      <protection locked="0"/>
    </xf>
    <xf numFmtId="0" fontId="81" fillId="2" borderId="18" xfId="0" applyFont="1" applyFill="1" applyBorder="1" applyAlignment="1" applyProtection="1">
      <alignment horizontal="left" vertical="center" wrapText="1"/>
      <protection locked="0"/>
    </xf>
    <xf numFmtId="0" fontId="81" fillId="0" borderId="36" xfId="0" applyFont="1" applyBorder="1" applyAlignment="1" applyProtection="1">
      <alignment horizontal="left" vertical="center" wrapText="1"/>
      <protection locked="0"/>
    </xf>
    <xf numFmtId="0" fontId="27" fillId="2" borderId="65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0" fillId="2" borderId="0" xfId="0" applyNumberFormat="1" applyFont="1" applyFill="1" applyBorder="1" applyAlignment="1">
      <alignment horizontal="left" vertical="center"/>
    </xf>
    <xf numFmtId="0" fontId="0" fillId="2" borderId="0" xfId="0" applyFont="1" applyFill="1" applyBorder="1" applyAlignment="1">
      <alignment vertical="center"/>
    </xf>
    <xf numFmtId="0" fontId="0" fillId="2" borderId="0" xfId="0" applyNumberFormat="1" applyFont="1" applyFill="1" applyBorder="1" applyAlignment="1">
      <alignment vertical="center"/>
    </xf>
    <xf numFmtId="0" fontId="54" fillId="0" borderId="66" xfId="0" applyFont="1" applyBorder="1" applyAlignment="1">
      <alignment horizontal="left" vertical="center" wrapText="1"/>
    </xf>
    <xf numFmtId="0" fontId="81" fillId="2" borderId="52" xfId="0" applyFont="1" applyFill="1" applyBorder="1" applyAlignment="1" applyProtection="1">
      <alignment horizontal="left" vertical="center"/>
      <protection locked="0"/>
    </xf>
    <xf numFmtId="0" fontId="84" fillId="2" borderId="36" xfId="0" applyFont="1" applyFill="1" applyBorder="1" applyAlignment="1" applyProtection="1">
      <alignment horizontal="left" vertical="center"/>
      <protection locked="0"/>
    </xf>
    <xf numFmtId="0" fontId="0" fillId="0" borderId="52" xfId="0" applyFont="1" applyFill="1" applyBorder="1" applyAlignment="1"/>
    <xf numFmtId="0" fontId="0" fillId="0" borderId="18" xfId="0" applyFont="1" applyFill="1" applyBorder="1" applyAlignment="1"/>
    <xf numFmtId="0" fontId="0" fillId="0" borderId="18" xfId="0" applyNumberFormat="1" applyFont="1" applyBorder="1" applyAlignment="1"/>
    <xf numFmtId="0" fontId="0" fillId="0" borderId="18" xfId="0" applyFont="1" applyBorder="1"/>
    <xf numFmtId="0" fontId="0" fillId="0" borderId="18" xfId="0" applyNumberFormat="1" applyFont="1" applyBorder="1"/>
    <xf numFmtId="0" fontId="0" fillId="0" borderId="36" xfId="0" applyFont="1" applyBorder="1" applyAlignment="1"/>
    <xf numFmtId="0" fontId="85" fillId="0" borderId="65" xfId="0" applyFont="1" applyBorder="1" applyAlignment="1">
      <alignment vertical="center"/>
    </xf>
    <xf numFmtId="0" fontId="85" fillId="0" borderId="40" xfId="0" applyFont="1" applyBorder="1" applyAlignment="1">
      <alignment vertical="center"/>
    </xf>
    <xf numFmtId="0" fontId="0" fillId="0" borderId="65" xfId="0" applyBorder="1" applyAlignment="1"/>
    <xf numFmtId="0" fontId="3" fillId="0" borderId="63" xfId="0" applyFont="1" applyBorder="1" applyAlignment="1">
      <alignment vertical="center"/>
    </xf>
    <xf numFmtId="166" fontId="84" fillId="0" borderId="18" xfId="0" applyNumberFormat="1" applyFont="1" applyBorder="1" applyAlignment="1" applyProtection="1">
      <alignment horizontal="left" vertical="center"/>
      <protection locked="0"/>
    </xf>
    <xf numFmtId="165" fontId="84" fillId="0" borderId="18" xfId="0" applyNumberFormat="1" applyFont="1" applyBorder="1" applyAlignment="1" applyProtection="1">
      <alignment horizontal="left" vertical="center"/>
      <protection locked="0"/>
    </xf>
    <xf numFmtId="0" fontId="3" fillId="0" borderId="36" xfId="0" applyFont="1" applyBorder="1"/>
    <xf numFmtId="0" fontId="84" fillId="0" borderId="18" xfId="0" applyFont="1" applyBorder="1" applyAlignment="1" applyProtection="1">
      <alignment horizontal="left" vertical="center" wrapText="1"/>
      <protection locked="0"/>
    </xf>
    <xf numFmtId="0" fontId="0" fillId="0" borderId="63" xfId="0" applyFill="1" applyBorder="1" applyAlignment="1">
      <alignment vertical="center" wrapText="1"/>
    </xf>
    <xf numFmtId="167" fontId="0" fillId="0" borderId="63" xfId="0" applyNumberFormat="1" applyFill="1" applyBorder="1" applyAlignment="1">
      <alignment horizontal="left" vertical="center"/>
    </xf>
    <xf numFmtId="0" fontId="0" fillId="0" borderId="63" xfId="0" applyFill="1" applyBorder="1" applyAlignment="1">
      <alignment horizontal="left" vertical="center"/>
    </xf>
    <xf numFmtId="0" fontId="0" fillId="0" borderId="63" xfId="0" applyFill="1" applyBorder="1" applyAlignment="1">
      <alignment vertical="center"/>
    </xf>
    <xf numFmtId="166" fontId="0" fillId="0" borderId="63" xfId="0" applyNumberFormat="1" applyFill="1" applyBorder="1" applyAlignment="1">
      <alignment horizontal="left" vertical="center"/>
    </xf>
    <xf numFmtId="0" fontId="78" fillId="0" borderId="63" xfId="0" applyFont="1" applyFill="1" applyBorder="1" applyAlignment="1">
      <alignment vertical="center"/>
    </xf>
    <xf numFmtId="0" fontId="3" fillId="0" borderId="63" xfId="0" applyFont="1" applyFill="1" applyBorder="1" applyAlignment="1">
      <alignment vertical="center" wrapText="1"/>
    </xf>
    <xf numFmtId="0" fontId="3" fillId="0" borderId="63" xfId="0" applyFont="1" applyFill="1" applyBorder="1" applyAlignment="1">
      <alignment vertical="center"/>
    </xf>
    <xf numFmtId="0" fontId="8" fillId="0" borderId="63" xfId="0" applyFont="1" applyFill="1" applyBorder="1" applyAlignment="1">
      <alignment vertical="center" wrapText="1"/>
    </xf>
    <xf numFmtId="0" fontId="8" fillId="0" borderId="63" xfId="0" applyFont="1" applyFill="1" applyBorder="1" applyAlignment="1">
      <alignment horizontal="left" vertical="center" wrapText="1"/>
    </xf>
    <xf numFmtId="0" fontId="70" fillId="0" borderId="64" xfId="0" applyFont="1" applyFill="1" applyBorder="1" applyAlignment="1">
      <alignment horizontal="left" vertical="center"/>
    </xf>
    <xf numFmtId="0" fontId="3" fillId="0" borderId="36" xfId="0" applyFont="1" applyFill="1" applyBorder="1" applyAlignment="1"/>
    <xf numFmtId="0" fontId="11" fillId="2" borderId="18" xfId="17" applyFont="1" applyFill="1" applyBorder="1"/>
    <xf numFmtId="0" fontId="92" fillId="2" borderId="18" xfId="35" applyFont="1" applyFill="1" applyBorder="1" applyAlignment="1" applyProtection="1">
      <alignment vertical="center"/>
      <protection locked="0"/>
    </xf>
    <xf numFmtId="166" fontId="93" fillId="0" borderId="0" xfId="0" applyNumberFormat="1" applyFont="1" applyBorder="1" applyAlignment="1" applyProtection="1">
      <alignment vertical="center"/>
      <protection locked="0"/>
    </xf>
    <xf numFmtId="0" fontId="94" fillId="2" borderId="18" xfId="0" applyFont="1" applyFill="1" applyBorder="1" applyAlignment="1">
      <alignment horizontal="left" vertical="center"/>
    </xf>
    <xf numFmtId="168" fontId="95" fillId="2" borderId="18" xfId="0" applyNumberFormat="1" applyFont="1" applyFill="1" applyBorder="1" applyAlignment="1">
      <alignment horizontal="left" vertical="center"/>
    </xf>
    <xf numFmtId="0" fontId="96" fillId="2" borderId="18" xfId="0" applyNumberFormat="1" applyFont="1" applyFill="1" applyBorder="1" applyAlignment="1">
      <alignment horizontal="left" vertical="center"/>
    </xf>
    <xf numFmtId="0" fontId="97" fillId="2" borderId="18" xfId="34" applyFont="1" applyFill="1" applyBorder="1" applyAlignment="1" applyProtection="1">
      <alignment horizontal="left" vertical="center"/>
      <protection locked="0"/>
    </xf>
    <xf numFmtId="0" fontId="98" fillId="2" borderId="70" xfId="17" applyFont="1" applyFill="1" applyBorder="1" applyAlignment="1" applyProtection="1">
      <alignment vertical="center"/>
      <protection locked="0"/>
    </xf>
    <xf numFmtId="166" fontId="98" fillId="2" borderId="70" xfId="17" applyNumberFormat="1" applyFont="1" applyFill="1" applyBorder="1" applyAlignment="1" applyProtection="1">
      <alignment horizontal="left" vertical="center"/>
      <protection locked="0"/>
    </xf>
    <xf numFmtId="0" fontId="92" fillId="2" borderId="70" xfId="17" applyFont="1" applyFill="1" applyBorder="1" applyAlignment="1" applyProtection="1">
      <alignment horizontal="left" vertical="center"/>
      <protection locked="0"/>
    </xf>
    <xf numFmtId="165" fontId="92" fillId="2" borderId="70" xfId="17" applyNumberFormat="1" applyFont="1" applyFill="1" applyBorder="1" applyAlignment="1" applyProtection="1">
      <alignment horizontal="left" vertical="center"/>
      <protection locked="0"/>
    </xf>
    <xf numFmtId="166" fontId="92" fillId="2" borderId="70" xfId="17" applyNumberFormat="1" applyFont="1" applyFill="1" applyBorder="1" applyAlignment="1" applyProtection="1">
      <alignment horizontal="left" vertical="center"/>
      <protection locked="0"/>
    </xf>
    <xf numFmtId="0" fontId="92" fillId="2" borderId="70" xfId="17" applyFont="1" applyFill="1" applyBorder="1" applyAlignment="1" applyProtection="1">
      <alignment horizontal="left" vertical="center" wrapText="1"/>
      <protection locked="0"/>
    </xf>
    <xf numFmtId="0" fontId="92" fillId="2" borderId="67" xfId="17" applyFont="1" applyFill="1" applyBorder="1" applyAlignment="1" applyProtection="1">
      <alignment horizontal="left" vertical="center"/>
      <protection locked="0"/>
    </xf>
    <xf numFmtId="0" fontId="11" fillId="2" borderId="0" xfId="0" applyFont="1" applyFill="1"/>
    <xf numFmtId="0" fontId="92" fillId="2" borderId="18" xfId="35" applyFont="1" applyFill="1" applyBorder="1" applyAlignment="1" applyProtection="1">
      <alignment horizontal="left" vertical="center"/>
      <protection locked="0"/>
    </xf>
    <xf numFmtId="0" fontId="93" fillId="0" borderId="71" xfId="0" applyFont="1" applyFill="1" applyBorder="1" applyAlignment="1" applyProtection="1">
      <alignment horizontal="right" vertical="center"/>
      <protection locked="0"/>
    </xf>
    <xf numFmtId="0" fontId="95" fillId="2" borderId="18" xfId="0" applyFont="1" applyFill="1" applyBorder="1" applyAlignment="1">
      <alignment horizontal="left" vertical="center"/>
    </xf>
    <xf numFmtId="0" fontId="99" fillId="2" borderId="18" xfId="34" applyFont="1" applyFill="1" applyBorder="1" applyAlignment="1" applyProtection="1">
      <alignment vertical="center" wrapText="1"/>
      <protection locked="0"/>
    </xf>
    <xf numFmtId="0" fontId="98" fillId="2" borderId="0" xfId="17" applyFont="1" applyFill="1" applyBorder="1" applyAlignment="1" applyProtection="1">
      <alignment vertical="center"/>
      <protection locked="0"/>
    </xf>
    <xf numFmtId="166" fontId="98" fillId="2" borderId="0" xfId="17" applyNumberFormat="1" applyFont="1" applyFill="1" applyBorder="1" applyAlignment="1" applyProtection="1">
      <alignment horizontal="left" vertical="center"/>
      <protection locked="0"/>
    </xf>
    <xf numFmtId="0" fontId="92" fillId="2" borderId="0" xfId="17" applyFont="1" applyFill="1" applyBorder="1" applyAlignment="1" applyProtection="1">
      <alignment horizontal="left" vertical="center"/>
      <protection locked="0"/>
    </xf>
    <xf numFmtId="165" fontId="92" fillId="2" borderId="0" xfId="17" applyNumberFormat="1" applyFont="1" applyFill="1" applyBorder="1" applyAlignment="1" applyProtection="1">
      <alignment horizontal="left" vertical="center"/>
      <protection locked="0"/>
    </xf>
    <xf numFmtId="166" fontId="92" fillId="2" borderId="0" xfId="17" applyNumberFormat="1" applyFont="1" applyFill="1" applyBorder="1" applyAlignment="1" applyProtection="1">
      <alignment horizontal="left" vertical="center"/>
      <protection locked="0"/>
    </xf>
    <xf numFmtId="0" fontId="92" fillId="2" borderId="0" xfId="17" applyFont="1" applyFill="1" applyBorder="1" applyAlignment="1" applyProtection="1">
      <alignment horizontal="left" vertical="center" wrapText="1"/>
      <protection locked="0"/>
    </xf>
    <xf numFmtId="0" fontId="92" fillId="2" borderId="71" xfId="17" applyFont="1" applyFill="1" applyBorder="1" applyAlignment="1" applyProtection="1">
      <alignment horizontal="left" vertical="center"/>
      <protection locked="0"/>
    </xf>
    <xf numFmtId="0" fontId="93" fillId="0" borderId="0" xfId="0" applyFont="1" applyFill="1" applyBorder="1" applyAlignment="1" applyProtection="1">
      <alignment horizontal="right"/>
      <protection locked="0"/>
    </xf>
    <xf numFmtId="0" fontId="100" fillId="2" borderId="18" xfId="0" applyFont="1" applyFill="1" applyBorder="1" applyAlignment="1" applyProtection="1">
      <alignment horizontal="left" vertical="center"/>
    </xf>
    <xf numFmtId="0" fontId="101" fillId="2" borderId="18" xfId="0" applyFont="1" applyFill="1" applyBorder="1" applyAlignment="1" applyProtection="1">
      <alignment vertical="center"/>
      <protection locked="0"/>
    </xf>
    <xf numFmtId="0" fontId="100" fillId="2" borderId="18" xfId="0" applyFont="1" applyFill="1" applyBorder="1" applyAlignment="1">
      <alignment vertical="center"/>
    </xf>
    <xf numFmtId="168" fontId="100" fillId="2" borderId="18" xfId="0" applyNumberFormat="1" applyFont="1" applyFill="1" applyBorder="1" applyAlignment="1">
      <alignment horizontal="left" vertical="center"/>
    </xf>
    <xf numFmtId="0" fontId="100" fillId="2" borderId="18" xfId="0" applyFont="1" applyFill="1" applyBorder="1" applyAlignment="1">
      <alignment horizontal="left" vertical="center"/>
    </xf>
    <xf numFmtId="165" fontId="103" fillId="2" borderId="73" xfId="0" applyNumberFormat="1" applyFont="1" applyFill="1" applyBorder="1" applyAlignment="1" applyProtection="1">
      <alignment horizontal="left" vertical="center"/>
      <protection locked="0"/>
    </xf>
    <xf numFmtId="166" fontId="103" fillId="2" borderId="50" xfId="0" applyNumberFormat="1" applyFont="1" applyFill="1" applyBorder="1" applyAlignment="1" applyProtection="1">
      <alignment horizontal="left" vertical="center"/>
      <protection locked="0"/>
    </xf>
    <xf numFmtId="0" fontId="103" fillId="2" borderId="50" xfId="0" applyFont="1" applyFill="1" applyBorder="1" applyAlignment="1" applyProtection="1">
      <alignment horizontal="left" vertical="center"/>
      <protection locked="0"/>
    </xf>
    <xf numFmtId="165" fontId="103" fillId="2" borderId="50" xfId="0" applyNumberFormat="1" applyFont="1" applyFill="1" applyBorder="1" applyAlignment="1" applyProtection="1">
      <alignment horizontal="left" vertical="center"/>
      <protection locked="0"/>
    </xf>
    <xf numFmtId="165" fontId="92" fillId="2" borderId="50" xfId="17" applyNumberFormat="1" applyFont="1" applyFill="1" applyBorder="1" applyAlignment="1" applyProtection="1">
      <alignment horizontal="left" vertical="center"/>
      <protection locked="0"/>
    </xf>
    <xf numFmtId="0" fontId="92" fillId="2" borderId="50" xfId="17" applyFont="1" applyFill="1" applyBorder="1" applyAlignment="1" applyProtection="1">
      <alignment horizontal="left" vertical="center" wrapText="1"/>
      <protection locked="0"/>
    </xf>
    <xf numFmtId="0" fontId="92" fillId="2" borderId="18" xfId="17" applyFont="1" applyFill="1" applyBorder="1" applyAlignment="1" applyProtection="1">
      <alignment horizontal="left" vertical="center"/>
      <protection locked="0"/>
    </xf>
    <xf numFmtId="0" fontId="104" fillId="2" borderId="18" xfId="18" applyFont="1" applyFill="1" applyBorder="1" applyAlignment="1"/>
    <xf numFmtId="0" fontId="92" fillId="2" borderId="18" xfId="18" applyFont="1" applyFill="1" applyBorder="1" applyAlignment="1" applyProtection="1">
      <alignment horizontal="left" vertical="center"/>
      <protection locked="0"/>
    </xf>
    <xf numFmtId="0" fontId="92" fillId="2" borderId="72" xfId="18" applyFont="1" applyFill="1" applyBorder="1" applyAlignment="1" applyProtection="1">
      <alignment horizontal="left" vertical="center"/>
      <protection locked="0"/>
    </xf>
    <xf numFmtId="2" fontId="92" fillId="2" borderId="18" xfId="18" applyNumberFormat="1" applyFont="1" applyFill="1" applyBorder="1" applyAlignment="1" applyProtection="1">
      <alignment horizontal="left" vertical="center"/>
      <protection locked="0"/>
    </xf>
    <xf numFmtId="2" fontId="92" fillId="2" borderId="69" xfId="18" applyNumberFormat="1" applyFont="1" applyFill="1" applyBorder="1" applyAlignment="1" applyProtection="1">
      <alignment horizontal="left" vertical="center"/>
      <protection locked="0"/>
    </xf>
    <xf numFmtId="0" fontId="92" fillId="2" borderId="69" xfId="18" applyFont="1" applyFill="1" applyBorder="1" applyAlignment="1" applyProtection="1">
      <alignment horizontal="left" vertical="center"/>
      <protection locked="0"/>
    </xf>
    <xf numFmtId="166" fontId="92" fillId="2" borderId="18" xfId="18" applyNumberFormat="1" applyFont="1" applyFill="1" applyBorder="1" applyAlignment="1" applyProtection="1">
      <alignment horizontal="left" vertical="center"/>
      <protection locked="0"/>
    </xf>
    <xf numFmtId="165" fontId="92" fillId="2" borderId="18" xfId="18" applyNumberFormat="1" applyFont="1" applyFill="1" applyBorder="1" applyAlignment="1" applyProtection="1">
      <alignment horizontal="left" vertical="center"/>
      <protection locked="0"/>
    </xf>
    <xf numFmtId="0" fontId="92" fillId="2" borderId="18" xfId="18" applyFont="1" applyFill="1" applyBorder="1" applyAlignment="1" applyProtection="1">
      <alignment horizontal="left" vertical="center" wrapText="1"/>
      <protection locked="0"/>
    </xf>
    <xf numFmtId="0" fontId="86" fillId="0" borderId="18" xfId="0" applyFont="1" applyBorder="1" applyAlignment="1">
      <alignment horizontal="left"/>
    </xf>
    <xf numFmtId="0" fontId="86" fillId="2" borderId="0" xfId="0" applyFont="1" applyFill="1" applyAlignment="1">
      <alignment horizontal="left"/>
    </xf>
    <xf numFmtId="0" fontId="22" fillId="2" borderId="0" xfId="0" applyFont="1" applyFill="1"/>
    <xf numFmtId="0" fontId="84" fillId="7" borderId="18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/>
    <xf numFmtId="169" fontId="105" fillId="2" borderId="18" xfId="0" applyNumberFormat="1" applyFont="1" applyFill="1" applyBorder="1" applyAlignment="1" applyProtection="1">
      <alignment horizontal="left" vertical="center"/>
      <protection locked="0"/>
    </xf>
    <xf numFmtId="168" fontId="105" fillId="2" borderId="18" xfId="0" applyNumberFormat="1" applyFont="1" applyFill="1" applyBorder="1" applyAlignment="1" applyProtection="1">
      <alignment horizontal="left" vertical="center"/>
      <protection locked="0"/>
    </xf>
    <xf numFmtId="0" fontId="105" fillId="2" borderId="67" xfId="0" applyFont="1" applyFill="1" applyBorder="1" applyAlignment="1" applyProtection="1">
      <alignment horizontal="left" vertical="center"/>
      <protection locked="0"/>
    </xf>
    <xf numFmtId="0" fontId="106" fillId="2" borderId="19" xfId="36" applyFont="1" applyFill="1" applyBorder="1" applyAlignment="1">
      <alignment horizontal="left"/>
    </xf>
    <xf numFmtId="0" fontId="92" fillId="2" borderId="19" xfId="36" applyFont="1" applyFill="1" applyBorder="1" applyAlignment="1" applyProtection="1">
      <alignment horizontal="left" vertical="center"/>
      <protection locked="0"/>
    </xf>
    <xf numFmtId="0" fontId="107" fillId="2" borderId="74" xfId="36" applyFont="1" applyFill="1" applyBorder="1" applyAlignment="1" applyProtection="1">
      <alignment horizontal="left" vertical="center"/>
      <protection locked="0"/>
    </xf>
    <xf numFmtId="2" fontId="107" fillId="2" borderId="18" xfId="36" applyNumberFormat="1" applyFont="1" applyFill="1" applyBorder="1" applyAlignment="1" applyProtection="1">
      <alignment horizontal="center" vertical="center"/>
      <protection locked="0"/>
    </xf>
    <xf numFmtId="2" fontId="107" fillId="2" borderId="67" xfId="36" applyNumberFormat="1" applyFont="1" applyFill="1" applyBorder="1" applyAlignment="1" applyProtection="1">
      <alignment horizontal="center" vertical="center"/>
      <protection locked="0"/>
    </xf>
    <xf numFmtId="0" fontId="107" fillId="2" borderId="67" xfId="36" applyFont="1" applyFill="1" applyBorder="1" applyAlignment="1" applyProtection="1">
      <alignment horizontal="left" vertical="center"/>
      <protection locked="0"/>
    </xf>
    <xf numFmtId="166" fontId="107" fillId="2" borderId="19" xfId="36" applyNumberFormat="1" applyFont="1" applyFill="1" applyBorder="1" applyAlignment="1" applyProtection="1">
      <alignment horizontal="left" vertical="center"/>
      <protection locked="0"/>
    </xf>
    <xf numFmtId="0" fontId="107" fillId="2" borderId="19" xfId="36" applyFont="1" applyFill="1" applyBorder="1" applyAlignment="1" applyProtection="1">
      <alignment horizontal="left" vertical="center"/>
      <protection locked="0"/>
    </xf>
    <xf numFmtId="165" fontId="107" fillId="2" borderId="19" xfId="36" applyNumberFormat="1" applyFont="1" applyFill="1" applyBorder="1" applyAlignment="1" applyProtection="1">
      <alignment horizontal="left" vertical="center"/>
      <protection locked="0"/>
    </xf>
    <xf numFmtId="0" fontId="107" fillId="2" borderId="19" xfId="36" applyFont="1" applyFill="1" applyBorder="1" applyAlignment="1" applyProtection="1">
      <alignment horizontal="left" vertical="center" wrapText="1"/>
      <protection locked="0"/>
    </xf>
    <xf numFmtId="0" fontId="107" fillId="2" borderId="18" xfId="36" applyFont="1" applyFill="1" applyBorder="1" applyAlignment="1" applyProtection="1">
      <alignment horizontal="left" vertical="center"/>
      <protection locked="0"/>
    </xf>
    <xf numFmtId="0" fontId="108" fillId="2" borderId="39" xfId="0" applyFont="1" applyFill="1" applyBorder="1"/>
    <xf numFmtId="0" fontId="76" fillId="2" borderId="39" xfId="0" applyFont="1" applyFill="1" applyBorder="1" applyAlignment="1" applyProtection="1">
      <alignment horizontal="left" vertical="center"/>
      <protection locked="0"/>
    </xf>
    <xf numFmtId="0" fontId="76" fillId="2" borderId="75" xfId="0" applyFont="1" applyFill="1" applyBorder="1" applyAlignment="1" applyProtection="1">
      <alignment horizontal="left" vertical="center"/>
      <protection locked="0"/>
    </xf>
    <xf numFmtId="2" fontId="76" fillId="2" borderId="18" xfId="0" applyNumberFormat="1" applyFont="1" applyFill="1" applyBorder="1" applyAlignment="1" applyProtection="1">
      <alignment horizontal="center" vertical="center"/>
      <protection locked="0"/>
    </xf>
    <xf numFmtId="0" fontId="108" fillId="2" borderId="76" xfId="0" applyFont="1" applyFill="1" applyBorder="1"/>
    <xf numFmtId="0" fontId="108" fillId="2" borderId="39" xfId="0" applyFont="1" applyFill="1" applyBorder="1" applyAlignment="1">
      <alignment horizontal="left"/>
    </xf>
    <xf numFmtId="0" fontId="24" fillId="2" borderId="39" xfId="0" applyFont="1" applyFill="1" applyBorder="1"/>
    <xf numFmtId="0" fontId="24" fillId="2" borderId="39" xfId="0" applyFont="1" applyFill="1" applyBorder="1" applyAlignment="1">
      <alignment wrapText="1"/>
    </xf>
    <xf numFmtId="0" fontId="24" fillId="2" borderId="18" xfId="0" applyFont="1" applyFill="1" applyBorder="1"/>
    <xf numFmtId="0" fontId="24" fillId="2" borderId="0" xfId="0" applyFont="1" applyFill="1"/>
    <xf numFmtId="0" fontId="11" fillId="2" borderId="77" xfId="0" applyFont="1" applyFill="1" applyBorder="1"/>
    <xf numFmtId="0" fontId="11" fillId="2" borderId="0" xfId="0" applyFont="1" applyFill="1" applyBorder="1"/>
    <xf numFmtId="2" fontId="11" fillId="2" borderId="19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wrapText="1"/>
    </xf>
    <xf numFmtId="0" fontId="11" fillId="2" borderId="71" xfId="0" applyFont="1" applyFill="1" applyBorder="1"/>
    <xf numFmtId="2" fontId="107" fillId="2" borderId="19" xfId="0" applyNumberFormat="1" applyFont="1" applyFill="1" applyBorder="1" applyAlignment="1" applyProtection="1">
      <alignment horizontal="center" vertical="center"/>
      <protection locked="0"/>
    </xf>
    <xf numFmtId="2" fontId="107" fillId="2" borderId="71" xfId="0" applyNumberFormat="1" applyFont="1" applyFill="1" applyBorder="1" applyAlignment="1" applyProtection="1">
      <alignment horizontal="center" vertical="center"/>
      <protection locked="0"/>
    </xf>
    <xf numFmtId="165" fontId="107" fillId="2" borderId="79" xfId="0" applyNumberFormat="1" applyFont="1" applyFill="1" applyBorder="1" applyAlignment="1" applyProtection="1">
      <alignment horizontal="left" vertical="center"/>
      <protection locked="0"/>
    </xf>
    <xf numFmtId="166" fontId="107" fillId="2" borderId="80" xfId="0" applyNumberFormat="1" applyFont="1" applyFill="1" applyBorder="1" applyAlignment="1" applyProtection="1">
      <alignment horizontal="left" vertical="center"/>
      <protection locked="0"/>
    </xf>
    <xf numFmtId="0" fontId="107" fillId="2" borderId="80" xfId="0" applyFont="1" applyFill="1" applyBorder="1" applyAlignment="1" applyProtection="1">
      <alignment horizontal="left" vertical="center"/>
      <protection locked="0"/>
    </xf>
    <xf numFmtId="0" fontId="11" fillId="2" borderId="80" xfId="0" applyFont="1" applyFill="1" applyBorder="1"/>
    <xf numFmtId="0" fontId="11" fillId="2" borderId="81" xfId="0" applyFont="1" applyFill="1" applyBorder="1" applyAlignment="1">
      <alignment wrapText="1"/>
    </xf>
    <xf numFmtId="0" fontId="11" fillId="2" borderId="19" xfId="0" applyFont="1" applyFill="1" applyBorder="1"/>
    <xf numFmtId="0" fontId="86" fillId="2" borderId="18" xfId="0" applyFont="1" applyFill="1" applyBorder="1" applyAlignment="1">
      <alignment horizontal="left"/>
    </xf>
    <xf numFmtId="0" fontId="109" fillId="2" borderId="18" xfId="0" applyFont="1" applyFill="1" applyBorder="1" applyAlignment="1">
      <alignment horizontal="left"/>
    </xf>
    <xf numFmtId="0" fontId="109" fillId="2" borderId="82" xfId="0" applyFont="1" applyFill="1" applyBorder="1" applyAlignment="1">
      <alignment horizontal="left"/>
    </xf>
    <xf numFmtId="0" fontId="93" fillId="2" borderId="82" xfId="0" applyFont="1" applyFill="1" applyBorder="1" applyAlignment="1" applyProtection="1">
      <alignment horizontal="left" vertical="center"/>
      <protection locked="0"/>
    </xf>
    <xf numFmtId="0" fontId="105" fillId="2" borderId="77" xfId="0" applyFont="1" applyFill="1" applyBorder="1" applyAlignment="1" applyProtection="1">
      <alignment horizontal="left" vertical="center"/>
      <protection locked="0"/>
    </xf>
    <xf numFmtId="169" fontId="105" fillId="2" borderId="71" xfId="0" applyNumberFormat="1" applyFont="1" applyFill="1" applyBorder="1" applyAlignment="1" applyProtection="1">
      <alignment horizontal="left" vertical="center"/>
      <protection locked="0"/>
    </xf>
    <xf numFmtId="0" fontId="105" fillId="2" borderId="71" xfId="0" applyFont="1" applyFill="1" applyBorder="1" applyAlignment="1" applyProtection="1">
      <alignment horizontal="left" vertical="center"/>
      <protection locked="0"/>
    </xf>
    <xf numFmtId="166" fontId="105" fillId="2" borderId="82" xfId="0" applyNumberFormat="1" applyFont="1" applyFill="1" applyBorder="1" applyAlignment="1" applyProtection="1">
      <alignment horizontal="left" vertical="center"/>
      <protection locked="0"/>
    </xf>
    <xf numFmtId="0" fontId="105" fillId="2" borderId="82" xfId="0" applyFont="1" applyFill="1" applyBorder="1" applyAlignment="1" applyProtection="1">
      <alignment horizontal="left" vertical="center"/>
      <protection locked="0"/>
    </xf>
    <xf numFmtId="165" fontId="105" fillId="2" borderId="82" xfId="0" applyNumberFormat="1" applyFont="1" applyFill="1" applyBorder="1" applyAlignment="1" applyProtection="1">
      <alignment horizontal="left" vertical="center"/>
      <protection locked="0"/>
    </xf>
    <xf numFmtId="0" fontId="105" fillId="2" borderId="77" xfId="0" applyFont="1" applyFill="1" applyBorder="1" applyAlignment="1" applyProtection="1">
      <alignment horizontal="left" vertical="center" wrapText="1"/>
      <protection locked="0"/>
    </xf>
    <xf numFmtId="0" fontId="105" fillId="2" borderId="0" xfId="0" applyFont="1" applyFill="1"/>
    <xf numFmtId="0" fontId="110" fillId="2" borderId="39" xfId="0" applyFont="1" applyFill="1" applyBorder="1"/>
    <xf numFmtId="0" fontId="104" fillId="2" borderId="39" xfId="0" applyFont="1" applyFill="1" applyBorder="1" applyAlignment="1" applyProtection="1">
      <alignment horizontal="left" vertical="center"/>
      <protection locked="0"/>
    </xf>
    <xf numFmtId="0" fontId="104" fillId="2" borderId="74" xfId="0" applyFont="1" applyFill="1" applyBorder="1" applyAlignment="1" applyProtection="1">
      <alignment horizontal="left" vertical="center"/>
      <protection locked="0"/>
    </xf>
    <xf numFmtId="2" fontId="104" fillId="2" borderId="19" xfId="0" applyNumberFormat="1" applyFont="1" applyFill="1" applyBorder="1" applyAlignment="1" applyProtection="1">
      <alignment horizontal="center" vertical="center"/>
      <protection locked="0"/>
    </xf>
    <xf numFmtId="0" fontId="110" fillId="2" borderId="67" xfId="0" applyFont="1" applyFill="1" applyBorder="1"/>
    <xf numFmtId="0" fontId="110" fillId="2" borderId="19" xfId="0" applyFont="1" applyFill="1" applyBorder="1" applyAlignment="1">
      <alignment horizontal="left"/>
    </xf>
    <xf numFmtId="0" fontId="110" fillId="2" borderId="39" xfId="0" applyFont="1" applyFill="1" applyBorder="1" applyAlignment="1">
      <alignment horizontal="left"/>
    </xf>
    <xf numFmtId="0" fontId="11" fillId="2" borderId="39" xfId="0" applyFont="1" applyFill="1" applyBorder="1"/>
    <xf numFmtId="0" fontId="11" fillId="2" borderId="75" xfId="0" applyFont="1" applyFill="1" applyBorder="1" applyAlignment="1">
      <alignment wrapText="1"/>
    </xf>
    <xf numFmtId="0" fontId="11" fillId="2" borderId="18" xfId="0" applyFont="1" applyFill="1" applyBorder="1"/>
    <xf numFmtId="0" fontId="110" fillId="2" borderId="77" xfId="0" applyFont="1" applyFill="1" applyBorder="1"/>
    <xf numFmtId="0" fontId="104" fillId="2" borderId="0" xfId="0" applyFont="1" applyFill="1" applyBorder="1" applyAlignment="1" applyProtection="1">
      <alignment horizontal="left" vertical="center"/>
      <protection locked="0"/>
    </xf>
    <xf numFmtId="0" fontId="110" fillId="2" borderId="0" xfId="0" applyFont="1" applyFill="1" applyBorder="1" applyAlignment="1">
      <alignment horizontal="left"/>
    </xf>
    <xf numFmtId="0" fontId="110" fillId="2" borderId="0" xfId="0" applyFont="1" applyFill="1" applyBorder="1"/>
    <xf numFmtId="169" fontId="84" fillId="2" borderId="18" xfId="0" applyNumberFormat="1" applyFont="1" applyFill="1" applyBorder="1" applyAlignment="1" applyProtection="1">
      <alignment horizontal="left" vertical="center"/>
      <protection locked="0"/>
    </xf>
    <xf numFmtId="169" fontId="111" fillId="2" borderId="18" xfId="0" applyNumberFormat="1" applyFont="1" applyFill="1" applyBorder="1" applyAlignment="1" applyProtection="1">
      <alignment horizontal="left" vertical="center"/>
      <protection locked="0"/>
    </xf>
    <xf numFmtId="169" fontId="111" fillId="2" borderId="83" xfId="0" applyNumberFormat="1" applyFont="1" applyFill="1" applyBorder="1" applyAlignment="1" applyProtection="1">
      <alignment horizontal="left" vertical="center"/>
      <protection locked="0"/>
    </xf>
    <xf numFmtId="165" fontId="107" fillId="2" borderId="83" xfId="0" applyNumberFormat="1" applyFont="1" applyFill="1" applyBorder="1" applyAlignment="1" applyProtection="1">
      <alignment horizontal="left" vertical="center"/>
      <protection locked="0"/>
    </xf>
    <xf numFmtId="166" fontId="107" fillId="2" borderId="84" xfId="0" applyNumberFormat="1" applyFont="1" applyFill="1" applyBorder="1" applyAlignment="1" applyProtection="1">
      <alignment horizontal="left" vertical="center"/>
      <protection locked="0"/>
    </xf>
    <xf numFmtId="0" fontId="107" fillId="2" borderId="50" xfId="0" applyFont="1" applyFill="1" applyBorder="1" applyAlignment="1" applyProtection="1">
      <alignment horizontal="left" vertical="center"/>
      <protection locked="0"/>
    </xf>
    <xf numFmtId="0" fontId="11" fillId="2" borderId="50" xfId="0" applyFont="1" applyFill="1" applyBorder="1"/>
    <xf numFmtId="0" fontId="11" fillId="2" borderId="50" xfId="0" applyFont="1" applyFill="1" applyBorder="1" applyAlignment="1">
      <alignment wrapText="1"/>
    </xf>
    <xf numFmtId="0" fontId="112" fillId="0" borderId="18" xfId="0" applyFont="1" applyBorder="1" applyAlignment="1">
      <alignment horizontal="left"/>
    </xf>
    <xf numFmtId="0" fontId="99" fillId="2" borderId="18" xfId="0" applyFont="1" applyFill="1" applyBorder="1" applyAlignment="1" applyProtection="1">
      <alignment horizontal="left" vertical="center"/>
      <protection locked="0"/>
    </xf>
    <xf numFmtId="0" fontId="111" fillId="0" borderId="18" xfId="0" applyFont="1" applyBorder="1" applyAlignment="1" applyProtection="1">
      <alignment horizontal="left" vertical="center"/>
      <protection locked="0"/>
    </xf>
    <xf numFmtId="0" fontId="111" fillId="2" borderId="18" xfId="0" applyFont="1" applyFill="1" applyBorder="1" applyAlignment="1" applyProtection="1">
      <alignment horizontal="left" vertical="center"/>
      <protection locked="0"/>
    </xf>
    <xf numFmtId="166" fontId="111" fillId="0" borderId="18" xfId="0" applyNumberFormat="1" applyFont="1" applyBorder="1" applyAlignment="1" applyProtection="1">
      <alignment horizontal="left" vertical="center"/>
      <protection locked="0"/>
    </xf>
    <xf numFmtId="165" fontId="111" fillId="0" borderId="18" xfId="0" applyNumberFormat="1" applyFont="1" applyBorder="1" applyAlignment="1" applyProtection="1">
      <alignment horizontal="left" vertical="center"/>
      <protection locked="0"/>
    </xf>
    <xf numFmtId="0" fontId="112" fillId="0" borderId="18" xfId="0" applyFont="1" applyBorder="1" applyAlignment="1"/>
    <xf numFmtId="0" fontId="99" fillId="0" borderId="18" xfId="0" applyFont="1" applyBorder="1" applyAlignment="1" applyProtection="1">
      <alignment vertical="center"/>
      <protection locked="0"/>
    </xf>
    <xf numFmtId="0" fontId="111" fillId="0" borderId="18" xfId="0" applyFont="1" applyBorder="1" applyAlignment="1" applyProtection="1">
      <alignment vertical="center"/>
      <protection locked="0"/>
    </xf>
    <xf numFmtId="0" fontId="111" fillId="2" borderId="18" xfId="0" applyFont="1" applyFill="1" applyBorder="1" applyAlignment="1" applyProtection="1">
      <alignment vertical="center"/>
      <protection locked="0"/>
    </xf>
    <xf numFmtId="165" fontId="111" fillId="0" borderId="18" xfId="0" applyNumberFormat="1" applyFont="1" applyBorder="1" applyAlignment="1" applyProtection="1">
      <alignment vertical="center"/>
      <protection locked="0"/>
    </xf>
    <xf numFmtId="166" fontId="111" fillId="0" borderId="18" xfId="0" applyNumberFormat="1" applyFont="1" applyBorder="1" applyAlignment="1" applyProtection="1">
      <alignment vertical="center"/>
      <protection locked="0"/>
    </xf>
    <xf numFmtId="0" fontId="111" fillId="0" borderId="18" xfId="0" applyFont="1" applyBorder="1" applyAlignment="1" applyProtection="1">
      <alignment vertical="center" wrapText="1"/>
      <protection locked="0"/>
    </xf>
    <xf numFmtId="0" fontId="109" fillId="0" borderId="18" xfId="0" applyFont="1" applyBorder="1" applyAlignment="1">
      <alignment horizontal="left"/>
    </xf>
    <xf numFmtId="0" fontId="93" fillId="0" borderId="18" xfId="0" applyFont="1" applyBorder="1" applyAlignment="1" applyProtection="1">
      <alignment horizontal="left" vertical="center"/>
      <protection locked="0"/>
    </xf>
    <xf numFmtId="0" fontId="105" fillId="0" borderId="18" xfId="0" applyFont="1" applyBorder="1" applyAlignment="1" applyProtection="1">
      <alignment horizontal="left" vertical="center"/>
      <protection locked="0"/>
    </xf>
    <xf numFmtId="166" fontId="105" fillId="0" borderId="18" xfId="0" applyNumberFormat="1" applyFont="1" applyBorder="1" applyAlignment="1" applyProtection="1">
      <alignment horizontal="left" vertical="center"/>
      <protection locked="0"/>
    </xf>
    <xf numFmtId="165" fontId="105" fillId="0" borderId="18" xfId="0" applyNumberFormat="1" applyFont="1" applyBorder="1" applyAlignment="1" applyProtection="1">
      <alignment horizontal="left" vertical="center"/>
      <protection locked="0"/>
    </xf>
    <xf numFmtId="0" fontId="105" fillId="0" borderId="18" xfId="0" applyFont="1" applyFill="1" applyBorder="1" applyAlignment="1" applyProtection="1">
      <alignment horizontal="left" vertical="center"/>
      <protection locked="0"/>
    </xf>
    <xf numFmtId="0" fontId="104" fillId="2" borderId="75" xfId="0" applyFont="1" applyFill="1" applyBorder="1" applyAlignment="1" applyProtection="1">
      <alignment horizontal="left" vertical="center"/>
      <protection locked="0"/>
    </xf>
    <xf numFmtId="2" fontId="104" fillId="2" borderId="18" xfId="0" applyNumberFormat="1" applyFont="1" applyFill="1" applyBorder="1" applyAlignment="1" applyProtection="1">
      <alignment horizontal="center" vertical="center"/>
      <protection locked="0"/>
    </xf>
    <xf numFmtId="0" fontId="11" fillId="2" borderId="39" xfId="0" applyFont="1" applyFill="1" applyBorder="1" applyAlignment="1">
      <alignment wrapText="1"/>
    </xf>
    <xf numFmtId="2" fontId="104" fillId="2" borderId="10" xfId="0" applyNumberFormat="1" applyFont="1" applyFill="1" applyBorder="1" applyAlignment="1" applyProtection="1">
      <alignment horizontal="center" vertical="center"/>
      <protection locked="0"/>
    </xf>
    <xf numFmtId="2" fontId="104" fillId="2" borderId="11" xfId="0" applyNumberFormat="1" applyFont="1" applyFill="1" applyBorder="1" applyAlignment="1" applyProtection="1">
      <alignment horizontal="center" vertical="center"/>
      <protection locked="0"/>
    </xf>
    <xf numFmtId="2" fontId="104" fillId="2" borderId="12" xfId="0" applyNumberFormat="1" applyFont="1" applyFill="1" applyBorder="1" applyAlignment="1" applyProtection="1">
      <alignment horizontal="center" vertical="center"/>
      <protection locked="0"/>
    </xf>
    <xf numFmtId="0" fontId="110" fillId="2" borderId="7" xfId="0" applyFont="1" applyFill="1" applyBorder="1"/>
    <xf numFmtId="166" fontId="107" fillId="2" borderId="50" xfId="0" applyNumberFormat="1" applyFont="1" applyFill="1" applyBorder="1" applyAlignment="1" applyProtection="1">
      <alignment horizontal="left" vertical="center"/>
      <protection locked="0"/>
    </xf>
    <xf numFmtId="0" fontId="93" fillId="2" borderId="18" xfId="0" applyFont="1" applyFill="1" applyBorder="1" applyAlignment="1" applyProtection="1">
      <alignment horizontal="left" vertical="center"/>
      <protection locked="0"/>
    </xf>
    <xf numFmtId="166" fontId="105" fillId="0" borderId="18" xfId="0" applyNumberFormat="1" applyFont="1" applyFill="1" applyBorder="1" applyAlignment="1" applyProtection="1">
      <alignment horizontal="left" vertical="center"/>
      <protection locked="0"/>
    </xf>
    <xf numFmtId="165" fontId="105" fillId="0" borderId="18" xfId="0" applyNumberFormat="1" applyFont="1" applyFill="1" applyBorder="1" applyAlignment="1" applyProtection="1">
      <alignment horizontal="left" vertical="center"/>
      <protection locked="0"/>
    </xf>
    <xf numFmtId="0" fontId="113" fillId="0" borderId="18" xfId="0" applyFont="1" applyBorder="1" applyAlignment="1">
      <alignment horizontal="left"/>
    </xf>
    <xf numFmtId="0" fontId="105" fillId="0" borderId="72" xfId="0" applyFont="1" applyBorder="1" applyAlignment="1" applyProtection="1">
      <alignment horizontal="left" vertical="center"/>
      <protection locked="0"/>
    </xf>
    <xf numFmtId="0" fontId="105" fillId="0" borderId="18" xfId="0" applyFont="1" applyFill="1" applyBorder="1" applyAlignment="1" applyProtection="1">
      <alignment horizontal="left" vertical="center" wrapText="1"/>
      <protection locked="0"/>
    </xf>
    <xf numFmtId="0" fontId="110" fillId="2" borderId="18" xfId="0" applyFont="1" applyFill="1" applyBorder="1"/>
    <xf numFmtId="0" fontId="104" fillId="2" borderId="18" xfId="0" applyFont="1" applyFill="1" applyBorder="1" applyAlignment="1" applyProtection="1">
      <alignment horizontal="left" vertical="center"/>
      <protection locked="0"/>
    </xf>
    <xf numFmtId="0" fontId="104" fillId="2" borderId="72" xfId="0" applyFont="1" applyFill="1" applyBorder="1" applyAlignment="1" applyProtection="1">
      <alignment horizontal="left" vertical="center"/>
      <protection locked="0"/>
    </xf>
    <xf numFmtId="2" fontId="104" fillId="2" borderId="18" xfId="0" applyNumberFormat="1" applyFont="1" applyFill="1" applyBorder="1" applyAlignment="1" applyProtection="1">
      <alignment horizontal="left" vertical="center"/>
      <protection locked="0"/>
    </xf>
    <xf numFmtId="0" fontId="110" fillId="2" borderId="69" xfId="0" applyFont="1" applyFill="1" applyBorder="1"/>
    <xf numFmtId="0" fontId="110" fillId="2" borderId="18" xfId="0" applyFont="1" applyFill="1" applyBorder="1" applyAlignment="1">
      <alignment horizontal="left"/>
    </xf>
    <xf numFmtId="0" fontId="11" fillId="2" borderId="18" xfId="0" applyFont="1" applyFill="1" applyBorder="1" applyAlignment="1">
      <alignment wrapText="1"/>
    </xf>
    <xf numFmtId="0" fontId="106" fillId="2" borderId="50" xfId="0" applyFont="1" applyFill="1" applyBorder="1" applyAlignment="1">
      <alignment horizontal="left"/>
    </xf>
    <xf numFmtId="0" fontId="102" fillId="2" borderId="50" xfId="0" applyFont="1" applyFill="1" applyBorder="1" applyAlignment="1" applyProtection="1">
      <alignment horizontal="left" vertical="center"/>
      <protection locked="0"/>
    </xf>
    <xf numFmtId="0" fontId="107" fillId="2" borderId="61" xfId="0" applyFont="1" applyFill="1" applyBorder="1" applyAlignment="1" applyProtection="1">
      <alignment horizontal="left" vertical="center"/>
      <protection locked="0"/>
    </xf>
    <xf numFmtId="2" fontId="107" fillId="2" borderId="18" xfId="0" applyNumberFormat="1" applyFont="1" applyFill="1" applyBorder="1" applyAlignment="1" applyProtection="1">
      <alignment horizontal="center" vertical="center"/>
      <protection locked="0"/>
    </xf>
    <xf numFmtId="2" fontId="107" fillId="2" borderId="83" xfId="0" applyNumberFormat="1" applyFont="1" applyFill="1" applyBorder="1" applyAlignment="1" applyProtection="1">
      <alignment horizontal="center" vertical="center"/>
      <protection locked="0"/>
    </xf>
    <xf numFmtId="165" fontId="107" fillId="2" borderId="73" xfId="0" applyNumberFormat="1" applyFont="1" applyFill="1" applyBorder="1" applyAlignment="1" applyProtection="1">
      <alignment horizontal="left" vertical="center"/>
      <protection locked="0"/>
    </xf>
    <xf numFmtId="0" fontId="105" fillId="2" borderId="18" xfId="0" applyFont="1" applyFill="1" applyBorder="1" applyAlignment="1" applyProtection="1">
      <alignment horizontal="left" vertical="center"/>
      <protection locked="0"/>
    </xf>
    <xf numFmtId="166" fontId="105" fillId="2" borderId="18" xfId="0" applyNumberFormat="1" applyFont="1" applyFill="1" applyBorder="1" applyAlignment="1" applyProtection="1">
      <alignment horizontal="left" vertical="center"/>
      <protection locked="0"/>
    </xf>
    <xf numFmtId="165" fontId="105" fillId="2" borderId="18" xfId="0" applyNumberFormat="1" applyFont="1" applyFill="1" applyBorder="1" applyAlignment="1" applyProtection="1">
      <alignment horizontal="left" vertical="center"/>
      <protection locked="0"/>
    </xf>
    <xf numFmtId="0" fontId="105" fillId="2" borderId="18" xfId="0" applyFont="1" applyFill="1" applyBorder="1" applyAlignment="1" applyProtection="1">
      <alignment horizontal="left" vertical="center" wrapText="1"/>
      <protection locked="0"/>
    </xf>
    <xf numFmtId="2" fontId="11" fillId="2" borderId="0" xfId="0" applyNumberFormat="1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wrapText="1"/>
    </xf>
    <xf numFmtId="0" fontId="5" fillId="0" borderId="0" xfId="0" applyFont="1"/>
    <xf numFmtId="0" fontId="114" fillId="3" borderId="0" xfId="0" applyFont="1" applyFill="1"/>
    <xf numFmtId="0" fontId="11" fillId="3" borderId="0" xfId="0" applyFont="1" applyFill="1"/>
    <xf numFmtId="0" fontId="0" fillId="10" borderId="70" xfId="0" applyFill="1" applyBorder="1" applyAlignment="1">
      <alignment horizontal="left"/>
    </xf>
    <xf numFmtId="0" fontId="28" fillId="10" borderId="70" xfId="0" applyFont="1" applyFill="1" applyBorder="1" applyAlignment="1">
      <alignment horizontal="left"/>
    </xf>
    <xf numFmtId="49" fontId="0" fillId="10" borderId="70" xfId="0" applyNumberFormat="1" applyFill="1" applyBorder="1" applyAlignment="1">
      <alignment horizontal="left"/>
    </xf>
    <xf numFmtId="16" fontId="0" fillId="10" borderId="70" xfId="0" applyNumberFormat="1" applyFill="1" applyBorder="1" applyAlignment="1">
      <alignment horizontal="left"/>
    </xf>
    <xf numFmtId="0" fontId="114" fillId="4" borderId="0" xfId="0" applyFont="1" applyFill="1"/>
    <xf numFmtId="0" fontId="11" fillId="4" borderId="0" xfId="0" applyFont="1" applyFill="1"/>
    <xf numFmtId="0" fontId="27" fillId="0" borderId="0" xfId="0" applyFont="1"/>
    <xf numFmtId="2" fontId="105" fillId="2" borderId="18" xfId="0" applyNumberFormat="1" applyFont="1" applyFill="1" applyBorder="1" applyAlignment="1" applyProtection="1">
      <alignment horizontal="left" vertical="center"/>
      <protection locked="0"/>
    </xf>
    <xf numFmtId="166" fontId="105" fillId="2" borderId="18" xfId="33" applyNumberFormat="1" applyFont="1" applyFill="1" applyBorder="1" applyAlignment="1" applyProtection="1">
      <alignment horizontal="left" vertical="center"/>
      <protection locked="0"/>
    </xf>
    <xf numFmtId="0" fontId="105" fillId="2" borderId="18" xfId="0" applyFont="1" applyFill="1" applyBorder="1" applyAlignment="1">
      <alignment horizontal="left"/>
    </xf>
    <xf numFmtId="0" fontId="114" fillId="0" borderId="0" xfId="0" applyFont="1"/>
    <xf numFmtId="0" fontId="11" fillId="0" borderId="0" xfId="0" applyFont="1"/>
    <xf numFmtId="0" fontId="105" fillId="2" borderId="18" xfId="34" applyFont="1" applyFill="1" applyBorder="1" applyAlignment="1" applyProtection="1">
      <alignment horizontal="left" vertical="center"/>
      <protection locked="0"/>
    </xf>
    <xf numFmtId="0" fontId="105" fillId="2" borderId="18" xfId="33" applyFont="1" applyFill="1" applyBorder="1" applyAlignment="1" applyProtection="1">
      <alignment horizontal="left" vertical="center"/>
      <protection locked="0"/>
    </xf>
    <xf numFmtId="0" fontId="105" fillId="0" borderId="18" xfId="33" applyFont="1" applyBorder="1" applyAlignment="1" applyProtection="1">
      <alignment horizontal="left" vertical="center"/>
      <protection locked="0"/>
    </xf>
    <xf numFmtId="0" fontId="105" fillId="2" borderId="18" xfId="33" applyFont="1" applyFill="1" applyBorder="1" applyAlignment="1" applyProtection="1">
      <alignment horizontal="left" vertical="center" wrapText="1"/>
      <protection locked="0"/>
    </xf>
    <xf numFmtId="2" fontId="105" fillId="2" borderId="18" xfId="33" applyNumberFormat="1" applyFont="1" applyFill="1" applyBorder="1" applyAlignment="1" applyProtection="1">
      <alignment horizontal="left" vertical="center"/>
      <protection locked="0"/>
    </xf>
    <xf numFmtId="0" fontId="105" fillId="2" borderId="18" xfId="0" applyFont="1" applyFill="1" applyBorder="1" applyAlignment="1"/>
    <xf numFmtId="0" fontId="115" fillId="2" borderId="18" xfId="0" applyFont="1" applyFill="1" applyBorder="1" applyAlignment="1">
      <alignment vertical="center" wrapText="1"/>
    </xf>
    <xf numFmtId="0" fontId="115" fillId="2" borderId="18" xfId="0" applyFont="1" applyFill="1" applyBorder="1" applyAlignment="1">
      <alignment vertical="center"/>
    </xf>
    <xf numFmtId="0" fontId="114" fillId="5" borderId="0" xfId="0" applyFont="1" applyFill="1"/>
    <xf numFmtId="0" fontId="11" fillId="5" borderId="0" xfId="0" applyFont="1" applyFill="1"/>
    <xf numFmtId="0" fontId="114" fillId="6" borderId="0" xfId="0" applyFont="1" applyFill="1"/>
    <xf numFmtId="0" fontId="11" fillId="6" borderId="0" xfId="0" applyFont="1" applyFill="1"/>
    <xf numFmtId="0" fontId="111" fillId="2" borderId="18" xfId="34" applyFont="1" applyFill="1" applyBorder="1" applyAlignment="1" applyProtection="1">
      <alignment horizontal="left" vertical="center"/>
      <protection locked="0"/>
    </xf>
    <xf numFmtId="0" fontId="111" fillId="2" borderId="18" xfId="33" applyFont="1" applyFill="1" applyBorder="1" applyAlignment="1" applyProtection="1">
      <alignment horizontal="left" vertical="center"/>
      <protection locked="0"/>
    </xf>
    <xf numFmtId="0" fontId="111" fillId="2" borderId="18" xfId="0" applyFont="1" applyFill="1" applyBorder="1" applyAlignment="1">
      <alignment vertical="center" wrapText="1"/>
    </xf>
    <xf numFmtId="0" fontId="111" fillId="2" borderId="18" xfId="33" applyNumberFormat="1" applyFont="1" applyFill="1" applyBorder="1" applyAlignment="1" applyProtection="1">
      <alignment horizontal="left" vertical="center"/>
      <protection locked="0"/>
    </xf>
    <xf numFmtId="2" fontId="111" fillId="2" borderId="18" xfId="33" applyNumberFormat="1" applyFont="1" applyFill="1" applyBorder="1" applyAlignment="1" applyProtection="1">
      <alignment horizontal="left" vertical="center"/>
      <protection locked="0"/>
    </xf>
    <xf numFmtId="0" fontId="111" fillId="2" borderId="18" xfId="0" applyFont="1" applyFill="1" applyBorder="1" applyAlignment="1">
      <alignment vertical="center"/>
    </xf>
    <xf numFmtId="166" fontId="111" fillId="2" borderId="18" xfId="33" applyNumberFormat="1" applyFont="1" applyFill="1" applyBorder="1" applyAlignment="1" applyProtection="1">
      <alignment horizontal="left" vertical="center"/>
      <protection locked="0"/>
    </xf>
    <xf numFmtId="0" fontId="111" fillId="2" borderId="18" xfId="0" applyFont="1" applyFill="1" applyBorder="1" applyAlignment="1"/>
    <xf numFmtId="0" fontId="114" fillId="7" borderId="0" xfId="0" applyFont="1" applyFill="1"/>
    <xf numFmtId="0" fontId="11" fillId="7" borderId="0" xfId="0" applyFont="1" applyFill="1"/>
    <xf numFmtId="0" fontId="111" fillId="2" borderId="18" xfId="0" applyFont="1" applyFill="1" applyBorder="1" applyAlignment="1">
      <alignment horizontal="left" vertical="center"/>
    </xf>
    <xf numFmtId="0" fontId="86" fillId="0" borderId="18" xfId="0" applyFont="1" applyBorder="1" applyAlignment="1"/>
    <xf numFmtId="0" fontId="116" fillId="0" borderId="9" xfId="34" applyFont="1" applyBorder="1" applyAlignment="1" applyProtection="1">
      <alignment horizontal="left" vertical="center"/>
      <protection locked="0"/>
    </xf>
    <xf numFmtId="0" fontId="116" fillId="0" borderId="18" xfId="0" applyNumberFormat="1" applyFont="1" applyFill="1" applyBorder="1" applyAlignment="1" applyProtection="1">
      <alignment horizontal="left" vertical="center"/>
      <protection locked="0"/>
    </xf>
    <xf numFmtId="0" fontId="84" fillId="0" borderId="9" xfId="33" applyFont="1" applyBorder="1" applyAlignment="1" applyProtection="1">
      <alignment horizontal="left" vertical="center"/>
      <protection locked="0"/>
    </xf>
    <xf numFmtId="0" fontId="116" fillId="2" borderId="9" xfId="0" applyFont="1" applyFill="1" applyBorder="1" applyAlignment="1">
      <alignment vertical="center" wrapText="1"/>
    </xf>
    <xf numFmtId="0" fontId="116" fillId="2" borderId="9" xfId="33" applyFont="1" applyFill="1" applyBorder="1" applyAlignment="1" applyProtection="1">
      <alignment horizontal="left" vertical="center"/>
      <protection locked="0"/>
    </xf>
    <xf numFmtId="0" fontId="84" fillId="0" borderId="9" xfId="33" applyFont="1" applyFill="1" applyBorder="1" applyAlignment="1" applyProtection="1">
      <alignment horizontal="left" vertical="center"/>
      <protection locked="0"/>
    </xf>
    <xf numFmtId="0" fontId="84" fillId="0" borderId="8" xfId="0" applyFont="1" applyFill="1" applyBorder="1" applyAlignment="1">
      <alignment vertical="center"/>
    </xf>
    <xf numFmtId="166" fontId="116" fillId="0" borderId="8" xfId="33" applyNumberFormat="1" applyFont="1" applyBorder="1" applyAlignment="1" applyProtection="1">
      <alignment horizontal="left" vertical="center"/>
      <protection locked="0"/>
    </xf>
    <xf numFmtId="0" fontId="116" fillId="0" borderId="8" xfId="0" applyFont="1" applyBorder="1"/>
    <xf numFmtId="0" fontId="116" fillId="2" borderId="9" xfId="0" applyFont="1" applyFill="1" applyBorder="1" applyAlignment="1">
      <alignment horizontal="left"/>
    </xf>
    <xf numFmtId="0" fontId="84" fillId="0" borderId="18" xfId="33" applyFont="1" applyBorder="1" applyAlignment="1" applyProtection="1">
      <alignment horizontal="left" vertical="center"/>
      <protection locked="0"/>
    </xf>
    <xf numFmtId="49" fontId="2" fillId="2" borderId="9" xfId="0" applyNumberFormat="1" applyFont="1" applyFill="1" applyBorder="1" applyAlignment="1">
      <alignment horizontal="left"/>
    </xf>
    <xf numFmtId="16" fontId="2" fillId="2" borderId="8" xfId="0" applyNumberFormat="1" applyFont="1" applyFill="1" applyBorder="1" applyAlignment="1">
      <alignment horizontal="left"/>
    </xf>
    <xf numFmtId="49" fontId="10" fillId="2" borderId="9" xfId="0" applyNumberFormat="1" applyFont="1" applyFill="1" applyBorder="1" applyAlignment="1">
      <alignment horizontal="left"/>
    </xf>
    <xf numFmtId="0" fontId="77" fillId="2" borderId="9" xfId="0" applyFont="1" applyFill="1" applyBorder="1" applyAlignment="1">
      <alignment horizontal="left"/>
    </xf>
    <xf numFmtId="0" fontId="117" fillId="0" borderId="0" xfId="0" applyFont="1"/>
    <xf numFmtId="0" fontId="23" fillId="2" borderId="0" xfId="0" applyFont="1" applyFill="1" applyBorder="1" applyAlignment="1">
      <alignment wrapText="1"/>
    </xf>
    <xf numFmtId="0" fontId="0" fillId="0" borderId="0" xfId="0" applyBorder="1"/>
    <xf numFmtId="0" fontId="25" fillId="2" borderId="18" xfId="0" applyFont="1" applyFill="1" applyBorder="1" applyAlignment="1">
      <alignment horizontal="center" wrapText="1"/>
    </xf>
    <xf numFmtId="0" fontId="25" fillId="2" borderId="77" xfId="0" applyFont="1" applyFill="1" applyBorder="1" applyAlignment="1">
      <alignment wrapText="1"/>
    </xf>
    <xf numFmtId="0" fontId="25" fillId="2" borderId="0" xfId="0" applyFont="1" applyFill="1" applyBorder="1" applyAlignment="1">
      <alignment wrapText="1"/>
    </xf>
    <xf numFmtId="0" fontId="25" fillId="10" borderId="18" xfId="0" applyFont="1" applyFill="1" applyBorder="1" applyAlignment="1">
      <alignment horizontal="left"/>
    </xf>
    <xf numFmtId="0" fontId="25" fillId="10" borderId="72" xfId="0" applyFont="1" applyFill="1" applyBorder="1" applyAlignment="1">
      <alignment horizontal="center"/>
    </xf>
    <xf numFmtId="0" fontId="25" fillId="10" borderId="9" xfId="0" applyFont="1" applyFill="1" applyBorder="1" applyAlignment="1">
      <alignment horizontal="center"/>
    </xf>
    <xf numFmtId="0" fontId="25" fillId="2" borderId="18" xfId="0" applyFont="1" applyFill="1" applyBorder="1" applyAlignment="1">
      <alignment horizontal="left"/>
    </xf>
    <xf numFmtId="0" fontId="25" fillId="2" borderId="72" xfId="0" applyFont="1" applyFill="1" applyBorder="1" applyAlignment="1">
      <alignment horizontal="center"/>
    </xf>
    <xf numFmtId="0" fontId="25" fillId="2" borderId="9" xfId="0" applyFont="1" applyFill="1" applyBorder="1" applyAlignment="1">
      <alignment horizontal="center"/>
    </xf>
    <xf numFmtId="0" fontId="23" fillId="2" borderId="18" xfId="0" applyFont="1" applyFill="1" applyBorder="1" applyAlignment="1">
      <alignment horizontal="center" wrapText="1"/>
    </xf>
    <xf numFmtId="0" fontId="23" fillId="2" borderId="19" xfId="0" applyFont="1" applyFill="1" applyBorder="1" applyAlignment="1">
      <alignment vertical="center"/>
    </xf>
    <xf numFmtId="0" fontId="24" fillId="10" borderId="72" xfId="0" applyFont="1" applyFill="1" applyBorder="1" applyAlignment="1">
      <alignment horizontal="center"/>
    </xf>
    <xf numFmtId="0" fontId="24" fillId="10" borderId="9" xfId="0" applyFont="1" applyFill="1" applyBorder="1" applyAlignment="1">
      <alignment horizontal="center"/>
    </xf>
    <xf numFmtId="0" fontId="25" fillId="2" borderId="88" xfId="0" applyFont="1" applyFill="1" applyBorder="1" applyAlignment="1">
      <alignment wrapText="1"/>
    </xf>
    <xf numFmtId="2" fontId="25" fillId="2" borderId="89" xfId="0" applyNumberFormat="1" applyFont="1" applyFill="1" applyBorder="1" applyAlignment="1">
      <alignment wrapText="1"/>
    </xf>
    <xf numFmtId="0" fontId="24" fillId="0" borderId="72" xfId="0" applyFont="1" applyFill="1" applyBorder="1" applyAlignment="1">
      <alignment horizontal="center"/>
    </xf>
    <xf numFmtId="0" fontId="24" fillId="0" borderId="9" xfId="0" applyFont="1" applyFill="1" applyBorder="1" applyAlignment="1">
      <alignment horizontal="center"/>
    </xf>
    <xf numFmtId="0" fontId="23" fillId="10" borderId="9" xfId="0" applyFont="1" applyFill="1" applyBorder="1" applyAlignment="1">
      <alignment horizontal="center"/>
    </xf>
    <xf numFmtId="0" fontId="3" fillId="10" borderId="90" xfId="0" applyFont="1" applyFill="1" applyBorder="1" applyAlignment="1">
      <alignment vertical="center"/>
    </xf>
    <xf numFmtId="0" fontId="3" fillId="10" borderId="91" xfId="0" applyFont="1" applyFill="1" applyBorder="1" applyAlignment="1">
      <alignment vertical="center"/>
    </xf>
    <xf numFmtId="0" fontId="25" fillId="2" borderId="72" xfId="0" applyFont="1" applyFill="1" applyBorder="1" applyAlignment="1">
      <alignment horizontal="left"/>
    </xf>
    <xf numFmtId="0" fontId="25" fillId="2" borderId="9" xfId="0" applyFont="1" applyFill="1" applyBorder="1" applyAlignment="1">
      <alignment horizontal="left"/>
    </xf>
    <xf numFmtId="0" fontId="25" fillId="2" borderId="8" xfId="0" applyFont="1" applyFill="1" applyBorder="1" applyAlignment="1">
      <alignment horizontal="left"/>
    </xf>
    <xf numFmtId="0" fontId="23" fillId="2" borderId="9" xfId="0" applyFont="1" applyFill="1" applyBorder="1" applyAlignment="1">
      <alignment horizontal="center"/>
    </xf>
    <xf numFmtId="0" fontId="24" fillId="0" borderId="92" xfId="0" applyFont="1" applyBorder="1"/>
    <xf numFmtId="0" fontId="24" fillId="0" borderId="93" xfId="0" applyFont="1" applyBorder="1"/>
    <xf numFmtId="0" fontId="24" fillId="10" borderId="92" xfId="0" applyFont="1" applyFill="1" applyBorder="1"/>
    <xf numFmtId="0" fontId="24" fillId="10" borderId="93" xfId="0" applyFont="1" applyFill="1" applyBorder="1"/>
    <xf numFmtId="0" fontId="5" fillId="10" borderId="9" xfId="0" applyFont="1" applyFill="1" applyBorder="1" applyAlignment="1">
      <alignment horizontal="center"/>
    </xf>
    <xf numFmtId="0" fontId="25" fillId="10" borderId="94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0" fontId="24" fillId="0" borderId="83" xfId="0" applyFont="1" applyFill="1" applyBorder="1" applyAlignment="1">
      <alignment horizontal="center"/>
    </xf>
    <xf numFmtId="0" fontId="23" fillId="2" borderId="8" xfId="0" applyFont="1" applyFill="1" applyBorder="1" applyAlignment="1">
      <alignment horizontal="left"/>
    </xf>
    <xf numFmtId="0" fontId="25" fillId="2" borderId="83" xfId="0" applyFont="1" applyFill="1" applyBorder="1" applyAlignment="1">
      <alignment horizontal="left"/>
    </xf>
    <xf numFmtId="49" fontId="2" fillId="2" borderId="8" xfId="0" applyNumberFormat="1" applyFont="1" applyFill="1" applyBorder="1" applyAlignment="1">
      <alignment horizontal="left"/>
    </xf>
    <xf numFmtId="0" fontId="45" fillId="8" borderId="18" xfId="0" applyFont="1" applyFill="1" applyBorder="1" applyAlignment="1">
      <alignment horizontal="left" vertical="center" wrapText="1"/>
    </xf>
    <xf numFmtId="0" fontId="72" fillId="8" borderId="18" xfId="0" applyFont="1" applyFill="1" applyBorder="1" applyAlignment="1">
      <alignment horizontal="center" vertical="center" wrapText="1"/>
    </xf>
    <xf numFmtId="0" fontId="44" fillId="8" borderId="18" xfId="0" applyFont="1" applyFill="1" applyBorder="1" applyAlignment="1">
      <alignment horizontal="center" vertical="center" wrapText="1"/>
    </xf>
    <xf numFmtId="0" fontId="3" fillId="0" borderId="20" xfId="0" applyNumberFormat="1" applyFont="1" applyFill="1" applyBorder="1" applyAlignment="1">
      <alignment horizontal="left" vertical="center" wrapText="1"/>
    </xf>
    <xf numFmtId="0" fontId="7" fillId="0" borderId="8" xfId="0" applyFont="1" applyBorder="1"/>
    <xf numFmtId="164" fontId="37" fillId="12" borderId="13" xfId="0" applyNumberFormat="1" applyFont="1" applyFill="1" applyBorder="1" applyAlignment="1">
      <alignment horizontal="center" vertical="center"/>
    </xf>
    <xf numFmtId="164" fontId="37" fillId="12" borderId="9" xfId="0" applyNumberFormat="1" applyFont="1" applyFill="1" applyBorder="1" applyAlignment="1">
      <alignment horizontal="center" vertical="center"/>
    </xf>
    <xf numFmtId="164" fontId="37" fillId="12" borderId="14" xfId="0" applyNumberFormat="1" applyFont="1" applyFill="1" applyBorder="1" applyAlignment="1">
      <alignment horizontal="center" vertical="center"/>
    </xf>
    <xf numFmtId="0" fontId="28" fillId="7" borderId="15" xfId="0" applyFont="1" applyFill="1" applyBorder="1" applyAlignment="1">
      <alignment horizontal="center" vertic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36" fillId="0" borderId="1" xfId="0" applyFont="1" applyBorder="1" applyAlignment="1">
      <alignment horizontal="left"/>
    </xf>
    <xf numFmtId="0" fontId="36" fillId="0" borderId="2" xfId="0" applyFont="1" applyBorder="1" applyAlignment="1">
      <alignment horizontal="left"/>
    </xf>
    <xf numFmtId="0" fontId="36" fillId="0" borderId="3" xfId="0" applyFont="1" applyBorder="1" applyAlignment="1">
      <alignment horizontal="left"/>
    </xf>
    <xf numFmtId="0" fontId="36" fillId="0" borderId="4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8" fillId="0" borderId="2" xfId="0" applyFont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28" fillId="0" borderId="4" xfId="0" applyFont="1" applyBorder="1" applyAlignment="1">
      <alignment horizontal="left"/>
    </xf>
    <xf numFmtId="0" fontId="102" fillId="2" borderId="72" xfId="0" applyFont="1" applyFill="1" applyBorder="1" applyAlignment="1" applyProtection="1">
      <alignment horizontal="center" vertical="center"/>
      <protection locked="0"/>
    </xf>
    <xf numFmtId="0" fontId="102" fillId="2" borderId="9" xfId="0" applyFont="1" applyFill="1" applyBorder="1" applyAlignment="1" applyProtection="1">
      <alignment horizontal="center" vertical="center"/>
      <protection locked="0"/>
    </xf>
    <xf numFmtId="0" fontId="102" fillId="2" borderId="69" xfId="0" applyFont="1" applyFill="1" applyBorder="1" applyAlignment="1" applyProtection="1">
      <alignment horizontal="center" vertical="center"/>
      <protection locked="0"/>
    </xf>
    <xf numFmtId="0" fontId="102" fillId="2" borderId="61" xfId="0" applyFont="1" applyFill="1" applyBorder="1" applyAlignment="1" applyProtection="1">
      <alignment horizontal="center" vertical="center"/>
      <protection locked="0"/>
    </xf>
    <xf numFmtId="0" fontId="102" fillId="2" borderId="78" xfId="0" applyFont="1" applyFill="1" applyBorder="1" applyAlignment="1" applyProtection="1">
      <alignment horizontal="center" vertical="center"/>
      <protection locked="0"/>
    </xf>
    <xf numFmtId="0" fontId="102" fillId="2" borderId="73" xfId="0" applyFont="1" applyFill="1" applyBorder="1" applyAlignment="1" applyProtection="1">
      <alignment horizontal="center" vertical="center"/>
      <protection locked="0"/>
    </xf>
    <xf numFmtId="0" fontId="104" fillId="2" borderId="5" xfId="0" applyFont="1" applyFill="1" applyBorder="1" applyAlignment="1" applyProtection="1">
      <alignment horizontal="center" vertical="center"/>
      <protection locked="0"/>
    </xf>
    <xf numFmtId="0" fontId="104" fillId="2" borderId="6" xfId="0" applyFont="1" applyFill="1" applyBorder="1" applyAlignment="1" applyProtection="1">
      <alignment horizontal="center" vertical="center"/>
      <protection locked="0"/>
    </xf>
    <xf numFmtId="0" fontId="104" fillId="2" borderId="7" xfId="0" applyFont="1" applyFill="1" applyBorder="1" applyAlignment="1" applyProtection="1">
      <alignment horizontal="center" vertical="center"/>
      <protection locked="0"/>
    </xf>
    <xf numFmtId="0" fontId="25" fillId="2" borderId="72" xfId="0" applyFont="1" applyFill="1" applyBorder="1" applyAlignment="1">
      <alignment horizontal="left" wrapText="1"/>
    </xf>
    <xf numFmtId="0" fontId="25" fillId="2" borderId="9" xfId="0" applyFont="1" applyFill="1" applyBorder="1" applyAlignment="1">
      <alignment horizontal="left" wrapText="1"/>
    </xf>
    <xf numFmtId="0" fontId="25" fillId="2" borderId="69" xfId="0" applyFont="1" applyFill="1" applyBorder="1" applyAlignment="1">
      <alignment horizontal="left" wrapText="1"/>
    </xf>
    <xf numFmtId="0" fontId="24" fillId="10" borderId="72" xfId="0" applyFont="1" applyFill="1" applyBorder="1" applyAlignment="1">
      <alignment horizontal="left"/>
    </xf>
    <xf numFmtId="0" fontId="24" fillId="10" borderId="9" xfId="0" applyFont="1" applyFill="1" applyBorder="1" applyAlignment="1">
      <alignment horizontal="left"/>
    </xf>
    <xf numFmtId="0" fontId="24" fillId="10" borderId="69" xfId="0" applyFont="1" applyFill="1" applyBorder="1" applyAlignment="1">
      <alignment horizontal="left"/>
    </xf>
    <xf numFmtId="0" fontId="24" fillId="2" borderId="72" xfId="0" applyFont="1" applyFill="1" applyBorder="1" applyAlignment="1">
      <alignment horizontal="left"/>
    </xf>
    <xf numFmtId="0" fontId="24" fillId="2" borderId="9" xfId="0" applyFont="1" applyFill="1" applyBorder="1" applyAlignment="1">
      <alignment horizontal="left"/>
    </xf>
    <xf numFmtId="0" fontId="24" fillId="2" borderId="69" xfId="0" applyFont="1" applyFill="1" applyBorder="1" applyAlignment="1">
      <alignment horizontal="left"/>
    </xf>
    <xf numFmtId="0" fontId="23" fillId="10" borderId="85" xfId="0" applyFont="1" applyFill="1" applyBorder="1" applyAlignment="1">
      <alignment horizontal="left"/>
    </xf>
    <xf numFmtId="0" fontId="23" fillId="10" borderId="86" xfId="0" applyFont="1" applyFill="1" applyBorder="1" applyAlignment="1">
      <alignment horizontal="left"/>
    </xf>
    <xf numFmtId="0" fontId="114" fillId="10" borderId="86" xfId="0" applyFont="1" applyFill="1" applyBorder="1" applyAlignment="1">
      <alignment horizontal="center"/>
    </xf>
    <xf numFmtId="0" fontId="114" fillId="10" borderId="87" xfId="0" applyFont="1" applyFill="1" applyBorder="1" applyAlignment="1">
      <alignment horizontal="center"/>
    </xf>
    <xf numFmtId="0" fontId="25" fillId="10" borderId="72" xfId="0" applyFont="1" applyFill="1" applyBorder="1" applyAlignment="1">
      <alignment horizontal="left"/>
    </xf>
    <xf numFmtId="0" fontId="25" fillId="10" borderId="9" xfId="0" applyFont="1" applyFill="1" applyBorder="1" applyAlignment="1">
      <alignment horizontal="left"/>
    </xf>
    <xf numFmtId="0" fontId="25" fillId="10" borderId="69" xfId="0" applyFont="1" applyFill="1" applyBorder="1" applyAlignment="1">
      <alignment horizontal="left"/>
    </xf>
    <xf numFmtId="0" fontId="25" fillId="0" borderId="72" xfId="0" applyFont="1" applyFill="1" applyBorder="1" applyAlignment="1">
      <alignment horizontal="left"/>
    </xf>
    <xf numFmtId="0" fontId="25" fillId="0" borderId="9" xfId="0" applyFont="1" applyFill="1" applyBorder="1" applyAlignment="1">
      <alignment horizontal="left"/>
    </xf>
    <xf numFmtId="0" fontId="25" fillId="0" borderId="69" xfId="0" applyFont="1" applyFill="1" applyBorder="1" applyAlignment="1">
      <alignment horizontal="left"/>
    </xf>
  </cellXfs>
  <cellStyles count="37">
    <cellStyle name="Hyperlink 2" xfId="1"/>
    <cellStyle name="Hyperlink 3" xfId="2"/>
    <cellStyle name="Normal" xfId="0" builtinId="0"/>
    <cellStyle name="Normal 10" xfId="3"/>
    <cellStyle name="Normal 10 10 2" xfId="4"/>
    <cellStyle name="Normal 11" xfId="5"/>
    <cellStyle name="Normal 118" xfId="35"/>
    <cellStyle name="Normal 12" xfId="6"/>
    <cellStyle name="Normal 13" xfId="7"/>
    <cellStyle name="Normal 14" xfId="31"/>
    <cellStyle name="Normal 15" xfId="8"/>
    <cellStyle name="Normal 16" xfId="9"/>
    <cellStyle name="Normal 17" xfId="10"/>
    <cellStyle name="Normal 18" xfId="11"/>
    <cellStyle name="Normal 2" xfId="12"/>
    <cellStyle name="Normal 2 2" xfId="13"/>
    <cellStyle name="Normal 20" xfId="14"/>
    <cellStyle name="Normal 21" xfId="15"/>
    <cellStyle name="Normal 22" xfId="16"/>
    <cellStyle name="Normal 23" xfId="17"/>
    <cellStyle name="Normal 24" xfId="18"/>
    <cellStyle name="Normal 25" xfId="19"/>
    <cellStyle name="Normal 26" xfId="20"/>
    <cellStyle name="Normal 27" xfId="21"/>
    <cellStyle name="Normal 28" xfId="22"/>
    <cellStyle name="Normal 3" xfId="23"/>
    <cellStyle name="Normal 32" xfId="24"/>
    <cellStyle name="Normal 37" xfId="32"/>
    <cellStyle name="Normal 4" xfId="25"/>
    <cellStyle name="Normal 5" xfId="26"/>
    <cellStyle name="Normal 579" xfId="36"/>
    <cellStyle name="Normal 6" xfId="27"/>
    <cellStyle name="Normal 7" xfId="28"/>
    <cellStyle name="Normal 8" xfId="29"/>
    <cellStyle name="Normal 9" xfId="30"/>
    <cellStyle name="Normal_Sheet1" xfId="33"/>
    <cellStyle name="常规_Sheet1" xfId="3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30" Type="http://schemas.openxmlformats.org/officeDocument/2006/relationships/revisionHeaders" Target="revisions/revisionHeaders.xml"/><Relationship Id="rId31" Type="http://schemas.openxmlformats.org/officeDocument/2006/relationships/usernames" Target="revisions/userName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revisions/_rels/revisionHeaders.xml.rels><?xml version="1.0" encoding="UTF-8" standalone="yes"?>
<Relationships xmlns="http://schemas.openxmlformats.org/package/2006/relationships"><Relationship Id="rId15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2873F94-0F61-EC43-8751-D58940EF914D}" diskRevisions="1" revisionId="103" version="3" keepChangeHistory="0" preserveHistory="0">
  <header guid="{D2873F94-0F61-EC43-8751-D58940EF914D}" dateTime="2017-06-23T21:23:15" maxSheetId="26" userName="Microsoft Office User" r:id="rId15" minRId="103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</header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3" sId="4" ref="A4:XFD4" action="deleteRow">
    <undo index="0" exp="area" dr="E4:E22" r="E23" sId="4"/>
    <undo index="0" exp="area" dr="M4:N12" r="N14" sId="4"/>
    <undo index="1" exp="area" dr="G$1:G$1048576" r="N12" sId="4"/>
    <undo index="0" exp="area" dr="E$1:E$1048576" r="N12" sId="4"/>
    <undo index="1" exp="area" dr="G$1:G$1048576" r="N11" sId="4"/>
    <undo index="0" exp="area" dr="E$1:E$1048576" r="N11" sId="4"/>
    <undo index="1" exp="area" dr="G$1:G$1048576" r="N10" sId="4"/>
    <undo index="0" exp="area" dr="E$1:E$1048576" r="N10" sId="4"/>
    <undo index="1" exp="area" dr="G$1:G$1048576" r="N9" sId="4"/>
    <undo index="0" exp="area" dr="E$1:E$1048576" r="N9" sId="4"/>
    <undo index="1" exp="area" dr="G$1:G$1048576" r="N8" sId="4"/>
    <undo index="0" exp="area" dr="E$1:E$1048576" r="N8" sId="4"/>
    <undo index="1" exp="area" dr="G$1:G$1048576" r="N7" sId="4"/>
    <undo index="0" exp="area" dr="E$1:E$1048576" r="N7" sId="4"/>
    <undo index="1" exp="area" dr="G$1:G$1048576" r="N6" sId="4"/>
    <undo index="0" exp="area" dr="E$1:E$1048576" r="N6" sId="4"/>
    <undo index="1" exp="area" dr="G$1:G$1048576" r="N5" sId="4"/>
    <undo index="0" exp="area" dr="E$1:E$1048576" r="N5" sId="4"/>
    <rfmt sheetId="4" xfDxf="1" sqref="A4:XFD4" start="0" length="0"/>
    <rcc rId="0" sId="4" dxf="1">
      <nc r="A4" t="inlineStr">
        <is>
          <t>21WJE1</t>
        </is>
      </nc>
      <ndxf>
        <font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4" dxf="1">
      <nc r="B4" t="inlineStr">
        <is>
          <t>THE LEGEND HOLIDAY</t>
        </is>
      </nc>
      <ndxf>
        <font>
          <sz val="11"/>
          <color theme="1"/>
          <name val="Calibri"/>
          <scheme val="minor"/>
        </font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4" dxf="1">
      <nc r="C4" t="inlineStr">
        <is>
          <t>EC167810</t>
        </is>
      </nc>
      <ndxf>
        <font>
          <sz val="11"/>
          <color theme="1"/>
          <name val="Calibri"/>
          <scheme val="minor"/>
        </font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fmt sheetId="4" sqref="D4" start="0" length="0">
      <dxf>
        <font>
          <sz val="11"/>
          <color theme="1"/>
          <name val="Calibri"/>
          <scheme val="minor"/>
        </font>
        <numFmt numFmtId="30" formatCode="@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cc rId="0" sId="4" dxf="1">
      <nc r="E4">
        <v>2</v>
      </nc>
      <ndxf>
        <font>
          <sz val="11"/>
          <color theme="1"/>
          <name val="Calibri"/>
          <scheme val="minor"/>
        </font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4" dxf="1">
      <nc r="F4" t="inlineStr">
        <is>
          <t>EC:1</t>
        </is>
      </nc>
      <ndxf>
        <font>
          <sz val="11"/>
          <color theme="1"/>
          <name val="Calibri"/>
          <scheme val="minor"/>
        </font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4" dxf="1">
      <nc r="G4" t="inlineStr">
        <is>
          <t>SPC</t>
        </is>
      </nc>
      <ndxf>
        <font>
          <sz val="11"/>
          <color theme="1"/>
          <name val="Calibri"/>
          <scheme val="minor"/>
        </font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4" dxf="1">
      <nc r="H4" t="inlineStr">
        <is>
          <t>DC2</t>
        </is>
      </nc>
      <ndxf>
        <font>
          <sz val="11"/>
          <color theme="1"/>
          <name val="Calibri"/>
          <scheme val="minor"/>
        </font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4" dxf="1" numFmtId="21">
      <nc r="I4">
        <v>42910</v>
      </nc>
      <ndxf>
        <font>
          <sz val="11"/>
          <color theme="1"/>
          <name val="Calibri"/>
          <scheme val="minor"/>
        </font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fmt sheetId="4" sqref="J4" start="0" length="0">
      <dxf>
        <font>
          <sz val="11"/>
          <color theme="1"/>
          <name val="Calibri"/>
          <scheme val="minor"/>
        </font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cc rId="0" sId="4" dxf="1">
      <nc r="K4" t="inlineStr">
        <is>
          <t>美东JE团的客人，6/24请导游至酒店接客人参加DC2</t>
        </is>
      </nc>
      <ndxf>
        <font>
          <sz val="11"/>
          <color theme="1"/>
          <name val="Calibri"/>
          <scheme val="minor"/>
        </font>
        <fill>
          <patternFill patternType="solid">
            <bgColor theme="9" tint="-0.249977111117893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4">
      <nc r="M4" t="inlineStr">
        <is>
          <t>ChinaTown</t>
        </is>
      </nc>
    </rcc>
    <rcc rId="0" sId="4">
      <nc r="N4">
        <f>SUMIFS(E:E,G:G,"CTT")</f>
      </nc>
    </rcc>
  </rr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4" Type="http://schemas.openxmlformats.org/officeDocument/2006/relationships/printerSettings" Target="../printerSettings/printerSettings4.bin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6.bin"/><Relationship Id="rId5" Type="http://schemas.openxmlformats.org/officeDocument/2006/relationships/printerSettings" Target="../printerSettings/printerSettings27.bin"/><Relationship Id="rId6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32.bin"/><Relationship Id="rId5" Type="http://schemas.openxmlformats.org/officeDocument/2006/relationships/printerSettings" Target="../printerSettings/printerSettings33.bin"/><Relationship Id="rId6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3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4" Type="http://schemas.openxmlformats.org/officeDocument/2006/relationships/printerSettings" Target="../printerSettings/printerSettings38.bin"/><Relationship Id="rId5" Type="http://schemas.openxmlformats.org/officeDocument/2006/relationships/printerSettings" Target="../printerSettings/printerSettings39.bin"/><Relationship Id="rId6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4" Type="http://schemas.openxmlformats.org/officeDocument/2006/relationships/printerSettings" Target="../printerSettings/printerSettings44.bin"/><Relationship Id="rId5" Type="http://schemas.openxmlformats.org/officeDocument/2006/relationships/printerSettings" Target="../printerSettings/printerSettings45.bin"/><Relationship Id="rId6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8.bin"/><Relationship Id="rId5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21.bin"/><Relationship Id="rId6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17"/>
  <sheetViews>
    <sheetView zoomScale="80" zoomScaleNormal="80" workbookViewId="0">
      <selection activeCell="C6" sqref="C6"/>
    </sheetView>
  </sheetViews>
  <sheetFormatPr baseColWidth="10" defaultColWidth="8.83203125" defaultRowHeight="51.75" customHeight="1" x14ac:dyDescent="0.2"/>
  <cols>
    <col min="1" max="1" width="21.1640625" style="193" customWidth="1"/>
    <col min="2" max="2" width="28.5" style="495" customWidth="1"/>
    <col min="3" max="3" width="24.5" style="193" customWidth="1"/>
    <col min="4" max="4" width="89.5" style="193" customWidth="1"/>
    <col min="5" max="5" width="8.83203125" style="495"/>
    <col min="6" max="6" width="25" style="193" customWidth="1"/>
    <col min="7" max="7" width="6.5" style="193" customWidth="1"/>
    <col min="8" max="8" width="25.5" style="193" customWidth="1"/>
    <col min="9" max="9" width="58.5" style="496" customWidth="1"/>
    <col min="10" max="10" width="38.1640625" style="497" customWidth="1"/>
    <col min="11" max="11" width="56" style="496" customWidth="1"/>
    <col min="12" max="16384" width="8.83203125" style="193"/>
  </cols>
  <sheetData>
    <row r="1" spans="1:11" ht="51.75" customHeight="1" x14ac:dyDescent="0.2">
      <c r="A1" s="993" t="s">
        <v>1046</v>
      </c>
      <c r="B1" s="994"/>
      <c r="C1" s="994"/>
      <c r="D1" s="994"/>
      <c r="E1" s="994"/>
      <c r="F1" s="994"/>
      <c r="G1" s="994"/>
      <c r="H1" s="994"/>
      <c r="I1" s="994"/>
      <c r="J1" s="994"/>
      <c r="K1" s="995"/>
    </row>
    <row r="2" spans="1:11" ht="51.75" customHeight="1" thickBot="1" x14ac:dyDescent="0.25">
      <c r="A2" s="996" t="s">
        <v>1792</v>
      </c>
      <c r="B2" s="997"/>
      <c r="C2" s="997"/>
      <c r="D2" s="997"/>
      <c r="E2" s="997"/>
      <c r="F2" s="997"/>
      <c r="G2" s="997"/>
      <c r="H2" s="997"/>
      <c r="I2" s="997"/>
      <c r="J2" s="997"/>
      <c r="K2" s="998"/>
    </row>
    <row r="3" spans="1:11" s="198" customFormat="1" ht="51.75" customHeight="1" x14ac:dyDescent="0.2">
      <c r="A3" s="194" t="s">
        <v>1047</v>
      </c>
      <c r="B3" s="195" t="s">
        <v>1048</v>
      </c>
      <c r="C3" s="194" t="s">
        <v>1049</v>
      </c>
      <c r="D3" s="194" t="s">
        <v>1050</v>
      </c>
      <c r="E3" s="195" t="s">
        <v>1051</v>
      </c>
      <c r="F3" s="194" t="s">
        <v>1052</v>
      </c>
      <c r="G3" s="194" t="s">
        <v>1053</v>
      </c>
      <c r="H3" s="194" t="s">
        <v>1054</v>
      </c>
      <c r="I3" s="196" t="s">
        <v>1055</v>
      </c>
      <c r="J3" s="197" t="s">
        <v>1056</v>
      </c>
      <c r="K3" s="196" t="s">
        <v>1057</v>
      </c>
    </row>
    <row r="4" spans="1:11" ht="51.75" customHeight="1" x14ac:dyDescent="0.2">
      <c r="A4" s="199" t="s">
        <v>1058</v>
      </c>
      <c r="B4" s="200" t="s">
        <v>1059</v>
      </c>
      <c r="C4" s="201" t="s">
        <v>1802</v>
      </c>
      <c r="D4" s="202" t="s">
        <v>1060</v>
      </c>
      <c r="E4" s="203">
        <v>2</v>
      </c>
      <c r="F4" s="204" t="s">
        <v>1061</v>
      </c>
      <c r="G4" s="205" t="s">
        <v>121</v>
      </c>
      <c r="H4" s="205" t="s">
        <v>1062</v>
      </c>
      <c r="I4" s="206" t="s">
        <v>1063</v>
      </c>
      <c r="J4" s="207"/>
      <c r="K4" s="208"/>
    </row>
    <row r="5" spans="1:11" ht="51.75" customHeight="1" x14ac:dyDescent="0.2">
      <c r="A5" s="199" t="s">
        <v>1058</v>
      </c>
      <c r="B5" s="200" t="s">
        <v>1059</v>
      </c>
      <c r="C5" s="209" t="s">
        <v>1793</v>
      </c>
      <c r="D5" s="202" t="s">
        <v>1064</v>
      </c>
      <c r="E5" s="203">
        <v>2</v>
      </c>
      <c r="F5" s="210" t="s">
        <v>1065</v>
      </c>
      <c r="G5" s="205" t="s">
        <v>39</v>
      </c>
      <c r="H5" s="205" t="s">
        <v>1066</v>
      </c>
      <c r="I5" s="211" t="s">
        <v>1067</v>
      </c>
      <c r="J5" s="207"/>
      <c r="K5" s="208"/>
    </row>
    <row r="6" spans="1:11" ht="51.75" customHeight="1" x14ac:dyDescent="0.2">
      <c r="A6" s="199" t="s">
        <v>1058</v>
      </c>
      <c r="B6" s="212" t="s">
        <v>1068</v>
      </c>
      <c r="C6" s="213" t="s">
        <v>1069</v>
      </c>
      <c r="D6" s="202" t="s">
        <v>1070</v>
      </c>
      <c r="E6" s="203">
        <v>2</v>
      </c>
      <c r="F6" s="210" t="s">
        <v>1071</v>
      </c>
      <c r="G6" s="205" t="s">
        <v>39</v>
      </c>
      <c r="H6" s="205" t="s">
        <v>1072</v>
      </c>
      <c r="I6" s="206" t="s">
        <v>1073</v>
      </c>
      <c r="J6" s="207"/>
      <c r="K6" s="208"/>
    </row>
    <row r="7" spans="1:11" ht="51.75" customHeight="1" x14ac:dyDescent="0.2">
      <c r="A7" s="199" t="s">
        <v>1058</v>
      </c>
      <c r="B7" s="212" t="s">
        <v>1068</v>
      </c>
      <c r="C7" s="213" t="s">
        <v>1074</v>
      </c>
      <c r="D7" s="202" t="s">
        <v>1075</v>
      </c>
      <c r="E7" s="203">
        <v>2</v>
      </c>
      <c r="F7" s="214" t="s">
        <v>1076</v>
      </c>
      <c r="G7" s="215" t="s">
        <v>64</v>
      </c>
      <c r="H7" s="215" t="s">
        <v>1077</v>
      </c>
      <c r="I7" s="216" t="s">
        <v>1078</v>
      </c>
      <c r="J7" s="217"/>
      <c r="K7" s="218"/>
    </row>
    <row r="8" spans="1:11" ht="51.75" customHeight="1" x14ac:dyDescent="0.2">
      <c r="A8" s="199" t="s">
        <v>1058</v>
      </c>
      <c r="B8" s="219" t="s">
        <v>17</v>
      </c>
      <c r="C8" s="220" t="s">
        <v>1079</v>
      </c>
      <c r="D8" s="202" t="s">
        <v>1080</v>
      </c>
      <c r="E8" s="203">
        <v>2</v>
      </c>
      <c r="F8" s="210" t="s">
        <v>1081</v>
      </c>
      <c r="G8" s="221" t="s">
        <v>24</v>
      </c>
      <c r="H8" s="221" t="s">
        <v>1082</v>
      </c>
      <c r="I8" s="216" t="s">
        <v>1083</v>
      </c>
      <c r="J8" s="217"/>
      <c r="K8" s="218"/>
    </row>
    <row r="9" spans="1:11" ht="51.75" customHeight="1" thickBot="1" x14ac:dyDescent="0.25">
      <c r="A9" s="199" t="s">
        <v>1058</v>
      </c>
      <c r="B9" s="219" t="s">
        <v>17</v>
      </c>
      <c r="C9" s="209" t="s">
        <v>1084</v>
      </c>
      <c r="D9" s="202" t="s">
        <v>1085</v>
      </c>
      <c r="E9" s="203">
        <v>2</v>
      </c>
      <c r="F9" s="222" t="s">
        <v>1086</v>
      </c>
      <c r="G9" s="205" t="s">
        <v>24</v>
      </c>
      <c r="H9" s="221" t="s">
        <v>1087</v>
      </c>
      <c r="I9" s="223" t="s">
        <v>1088</v>
      </c>
      <c r="J9" s="217"/>
      <c r="K9" s="218"/>
    </row>
    <row r="10" spans="1:11" ht="51.75" customHeight="1" thickBot="1" x14ac:dyDescent="0.25">
      <c r="A10" s="199" t="s">
        <v>1058</v>
      </c>
      <c r="B10" s="224" t="s">
        <v>930</v>
      </c>
      <c r="C10" s="209" t="s">
        <v>1089</v>
      </c>
      <c r="D10" s="202" t="s">
        <v>1090</v>
      </c>
      <c r="E10" s="203">
        <v>2</v>
      </c>
      <c r="F10" s="225" t="s">
        <v>1091</v>
      </c>
      <c r="G10" s="226" t="s">
        <v>64</v>
      </c>
      <c r="H10" s="221" t="s">
        <v>1092</v>
      </c>
      <c r="I10" s="227" t="s">
        <v>1093</v>
      </c>
      <c r="J10" s="228" t="s">
        <v>930</v>
      </c>
      <c r="K10" s="499" t="s">
        <v>1321</v>
      </c>
    </row>
    <row r="11" spans="1:11" ht="51.75" customHeight="1" thickBot="1" x14ac:dyDescent="0.25">
      <c r="A11" s="199" t="s">
        <v>1058</v>
      </c>
      <c r="B11" s="219" t="s">
        <v>17</v>
      </c>
      <c r="C11" s="209" t="s">
        <v>1094</v>
      </c>
      <c r="D11" s="202" t="s">
        <v>1095</v>
      </c>
      <c r="E11" s="203">
        <v>2</v>
      </c>
      <c r="F11" s="210" t="s">
        <v>1096</v>
      </c>
      <c r="G11" s="205" t="s">
        <v>24</v>
      </c>
      <c r="H11" s="205" t="s">
        <v>1097</v>
      </c>
      <c r="I11" s="229" t="s">
        <v>1098</v>
      </c>
      <c r="J11" s="217"/>
      <c r="K11" s="218"/>
    </row>
    <row r="12" spans="1:11" ht="51.75" customHeight="1" thickBot="1" x14ac:dyDescent="0.25">
      <c r="A12" s="199" t="s">
        <v>1058</v>
      </c>
      <c r="B12" s="230" t="s">
        <v>1099</v>
      </c>
      <c r="C12" s="209" t="s">
        <v>1100</v>
      </c>
      <c r="D12" s="202" t="s">
        <v>1101</v>
      </c>
      <c r="E12" s="203">
        <v>2</v>
      </c>
      <c r="F12" s="210" t="s">
        <v>1102</v>
      </c>
      <c r="G12" s="205" t="s">
        <v>39</v>
      </c>
      <c r="H12" s="221" t="s">
        <v>1103</v>
      </c>
      <c r="I12" s="231" t="s">
        <v>1104</v>
      </c>
      <c r="J12" s="232" t="s">
        <v>1105</v>
      </c>
      <c r="K12" s="498" t="s">
        <v>1322</v>
      </c>
    </row>
    <row r="13" spans="1:11" ht="51.75" customHeight="1" thickBot="1" x14ac:dyDescent="0.25">
      <c r="A13" s="199" t="s">
        <v>1058</v>
      </c>
      <c r="B13" s="233" t="s">
        <v>1106</v>
      </c>
      <c r="C13" s="209" t="s">
        <v>1107</v>
      </c>
      <c r="D13" s="202" t="s">
        <v>1108</v>
      </c>
      <c r="E13" s="203">
        <v>2</v>
      </c>
      <c r="F13" s="210" t="s">
        <v>1109</v>
      </c>
      <c r="G13" s="205" t="s">
        <v>24</v>
      </c>
      <c r="H13" s="221" t="s">
        <v>1110</v>
      </c>
      <c r="I13" s="227" t="s">
        <v>1111</v>
      </c>
      <c r="J13" s="232" t="s">
        <v>1112</v>
      </c>
      <c r="K13" s="208"/>
    </row>
    <row r="14" spans="1:11" ht="51.75" customHeight="1" thickBot="1" x14ac:dyDescent="0.25">
      <c r="A14" s="199" t="s">
        <v>1058</v>
      </c>
      <c r="B14" s="219" t="s">
        <v>17</v>
      </c>
      <c r="C14" s="234" t="s">
        <v>1113</v>
      </c>
      <c r="D14" s="202" t="s">
        <v>1114</v>
      </c>
      <c r="E14" s="203">
        <v>2</v>
      </c>
      <c r="F14" s="235" t="s">
        <v>1115</v>
      </c>
      <c r="G14" s="236" t="s">
        <v>24</v>
      </c>
      <c r="H14" s="236" t="s">
        <v>1116</v>
      </c>
      <c r="I14" s="227" t="s">
        <v>1117</v>
      </c>
      <c r="J14" s="217"/>
      <c r="K14" s="218"/>
    </row>
    <row r="15" spans="1:11" ht="51.75" customHeight="1" thickBot="1" x14ac:dyDescent="0.25">
      <c r="A15" s="199" t="s">
        <v>1058</v>
      </c>
      <c r="B15" s="237" t="s">
        <v>1118</v>
      </c>
      <c r="C15" s="238" t="s">
        <v>1119</v>
      </c>
      <c r="D15" s="202" t="s">
        <v>1120</v>
      </c>
      <c r="E15" s="203">
        <v>2</v>
      </c>
      <c r="F15" s="210" t="s">
        <v>1121</v>
      </c>
      <c r="G15" s="205" t="s">
        <v>24</v>
      </c>
      <c r="H15" s="205" t="s">
        <v>1122</v>
      </c>
      <c r="I15" s="239" t="s">
        <v>1123</v>
      </c>
      <c r="J15" s="240" t="s">
        <v>1124</v>
      </c>
      <c r="K15" s="498" t="s">
        <v>1322</v>
      </c>
    </row>
    <row r="16" spans="1:11" ht="51.75" customHeight="1" thickBot="1" x14ac:dyDescent="0.25">
      <c r="A16" s="199" t="s">
        <v>1058</v>
      </c>
      <c r="B16" s="219" t="s">
        <v>17</v>
      </c>
      <c r="C16" s="238" t="s">
        <v>1125</v>
      </c>
      <c r="D16" s="202" t="s">
        <v>1126</v>
      </c>
      <c r="E16" s="203">
        <v>2</v>
      </c>
      <c r="F16" s="210" t="s">
        <v>1127</v>
      </c>
      <c r="G16" s="205" t="s">
        <v>24</v>
      </c>
      <c r="H16" s="205" t="s">
        <v>1128</v>
      </c>
      <c r="I16" s="231" t="s">
        <v>1129</v>
      </c>
      <c r="J16" s="241" t="s">
        <v>1130</v>
      </c>
      <c r="K16" s="218"/>
    </row>
    <row r="17" spans="1:11" ht="51.75" customHeight="1" x14ac:dyDescent="0.2">
      <c r="A17" s="199" t="s">
        <v>1058</v>
      </c>
      <c r="B17" s="242"/>
      <c r="C17" s="243"/>
      <c r="D17" s="244"/>
      <c r="E17" s="245"/>
      <c r="F17" s="210" t="s">
        <v>1131</v>
      </c>
      <c r="G17" s="221" t="s">
        <v>1132</v>
      </c>
      <c r="H17" s="221" t="s">
        <v>1133</v>
      </c>
      <c r="I17" s="216"/>
      <c r="J17" s="246" t="s">
        <v>1134</v>
      </c>
      <c r="K17" s="218"/>
    </row>
    <row r="18" spans="1:11" ht="51.75" customHeight="1" x14ac:dyDescent="0.2">
      <c r="A18" s="199" t="s">
        <v>1058</v>
      </c>
      <c r="B18" s="219" t="s">
        <v>17</v>
      </c>
      <c r="C18" s="213" t="s">
        <v>1135</v>
      </c>
      <c r="D18" s="202" t="s">
        <v>1136</v>
      </c>
      <c r="E18" s="203">
        <v>2</v>
      </c>
      <c r="F18" s="247" t="s">
        <v>1137</v>
      </c>
      <c r="G18" s="248" t="s">
        <v>39</v>
      </c>
      <c r="H18" s="248" t="s">
        <v>1138</v>
      </c>
      <c r="I18" s="206" t="s">
        <v>1139</v>
      </c>
      <c r="J18" s="207"/>
      <c r="K18" s="208"/>
    </row>
    <row r="19" spans="1:11" ht="51.75" customHeight="1" x14ac:dyDescent="0.2">
      <c r="A19" s="199" t="s">
        <v>1058</v>
      </c>
      <c r="B19" s="219" t="s">
        <v>17</v>
      </c>
      <c r="C19" s="249" t="s">
        <v>1140</v>
      </c>
      <c r="D19" s="202" t="s">
        <v>1141</v>
      </c>
      <c r="E19" s="203">
        <v>2</v>
      </c>
      <c r="F19" s="210" t="s">
        <v>1142</v>
      </c>
      <c r="G19" s="205" t="s">
        <v>39</v>
      </c>
      <c r="H19" s="205" t="s">
        <v>1143</v>
      </c>
      <c r="I19" s="206" t="s">
        <v>1139</v>
      </c>
      <c r="J19" s="207"/>
      <c r="K19" s="208"/>
    </row>
    <row r="20" spans="1:11" ht="51.75" customHeight="1" x14ac:dyDescent="0.2">
      <c r="A20" s="199" t="s">
        <v>1058</v>
      </c>
      <c r="B20" s="250" t="s">
        <v>1059</v>
      </c>
      <c r="C20" s="209" t="s">
        <v>1144</v>
      </c>
      <c r="D20" s="202" t="s">
        <v>1145</v>
      </c>
      <c r="E20" s="203">
        <v>2</v>
      </c>
      <c r="F20" s="214" t="s">
        <v>1146</v>
      </c>
      <c r="G20" s="215" t="s">
        <v>39</v>
      </c>
      <c r="H20" s="215" t="s">
        <v>1147</v>
      </c>
      <c r="I20" s="211" t="s">
        <v>1148</v>
      </c>
      <c r="J20" s="207"/>
      <c r="K20" s="208"/>
    </row>
    <row r="21" spans="1:11" ht="65.25" customHeight="1" x14ac:dyDescent="0.2">
      <c r="A21" s="991" t="s">
        <v>1058</v>
      </c>
      <c r="B21" s="219" t="s">
        <v>17</v>
      </c>
      <c r="C21" s="201" t="s">
        <v>1149</v>
      </c>
      <c r="D21" s="202" t="s">
        <v>1150</v>
      </c>
      <c r="E21" s="245">
        <v>3</v>
      </c>
      <c r="F21" s="251" t="s">
        <v>1151</v>
      </c>
      <c r="G21" s="252" t="s">
        <v>39</v>
      </c>
      <c r="H21" s="253" t="s">
        <v>1152</v>
      </c>
      <c r="I21" s="254" t="s">
        <v>1153</v>
      </c>
      <c r="J21" s="217"/>
      <c r="K21" s="218"/>
    </row>
    <row r="22" spans="1:11" ht="67.5" customHeight="1" x14ac:dyDescent="0.2">
      <c r="A22" s="199" t="s">
        <v>1058</v>
      </c>
      <c r="B22" s="250" t="s">
        <v>1059</v>
      </c>
      <c r="C22" s="209" t="s">
        <v>1154</v>
      </c>
      <c r="D22" s="202" t="s">
        <v>1155</v>
      </c>
      <c r="E22" s="245">
        <v>3</v>
      </c>
      <c r="F22" s="225" t="s">
        <v>1156</v>
      </c>
      <c r="G22" s="221" t="s">
        <v>24</v>
      </c>
      <c r="H22" s="221" t="s">
        <v>1157</v>
      </c>
      <c r="I22" s="254" t="s">
        <v>1158</v>
      </c>
      <c r="J22" s="217"/>
      <c r="K22" s="218"/>
    </row>
    <row r="23" spans="1:11" ht="51.75" customHeight="1" x14ac:dyDescent="0.2">
      <c r="A23" s="199" t="s">
        <v>1058</v>
      </c>
      <c r="B23" s="242"/>
      <c r="C23" s="213"/>
      <c r="D23" s="244"/>
      <c r="E23" s="245"/>
      <c r="F23" s="204" t="s">
        <v>1159</v>
      </c>
      <c r="G23" s="205" t="s">
        <v>24</v>
      </c>
      <c r="H23" s="236" t="s">
        <v>1160</v>
      </c>
      <c r="I23" s="216"/>
      <c r="J23" s="217"/>
      <c r="K23" s="218"/>
    </row>
    <row r="24" spans="1:11" ht="51.75" customHeight="1" x14ac:dyDescent="0.2">
      <c r="A24" s="199"/>
      <c r="B24" s="242"/>
      <c r="C24" s="213"/>
      <c r="D24" s="244"/>
      <c r="E24" s="245"/>
      <c r="F24" s="244"/>
      <c r="G24" s="244"/>
      <c r="H24" s="244"/>
      <c r="I24" s="216"/>
      <c r="J24" s="217"/>
      <c r="K24" s="218"/>
    </row>
    <row r="25" spans="1:11" ht="51.75" customHeight="1" x14ac:dyDescent="0.2">
      <c r="A25" s="199" t="s">
        <v>1058</v>
      </c>
      <c r="B25" s="242"/>
      <c r="C25" s="213" t="s">
        <v>1161</v>
      </c>
      <c r="D25" s="255" t="s">
        <v>1162</v>
      </c>
      <c r="E25" s="245">
        <v>1</v>
      </c>
      <c r="F25" s="244"/>
      <c r="G25" s="244"/>
      <c r="H25" s="244"/>
      <c r="I25" s="216"/>
      <c r="J25" s="217"/>
      <c r="K25" s="218"/>
    </row>
    <row r="26" spans="1:11" ht="51.75" customHeight="1" x14ac:dyDescent="0.2">
      <c r="A26" s="199" t="s">
        <v>1058</v>
      </c>
      <c r="B26" s="223" t="s">
        <v>17</v>
      </c>
      <c r="C26" s="213" t="s">
        <v>1163</v>
      </c>
      <c r="D26" s="202" t="s">
        <v>1164</v>
      </c>
      <c r="E26" s="245">
        <v>1</v>
      </c>
      <c r="F26" s="244" t="s">
        <v>1794</v>
      </c>
      <c r="G26" s="244"/>
      <c r="H26" s="244"/>
      <c r="I26" s="216"/>
      <c r="J26" s="217"/>
      <c r="K26" s="218"/>
    </row>
    <row r="27" spans="1:11" ht="51.75" customHeight="1" x14ac:dyDescent="0.2">
      <c r="A27" s="199" t="s">
        <v>1058</v>
      </c>
      <c r="B27" s="256" t="s">
        <v>17</v>
      </c>
      <c r="C27" s="213" t="s">
        <v>1165</v>
      </c>
      <c r="D27" s="202" t="s">
        <v>1166</v>
      </c>
      <c r="E27" s="245">
        <v>1</v>
      </c>
      <c r="F27" s="244"/>
      <c r="G27" s="244"/>
      <c r="H27" s="244"/>
      <c r="I27" s="216"/>
      <c r="J27" s="217"/>
      <c r="K27" s="218"/>
    </row>
    <row r="28" spans="1:11" ht="51.75" customHeight="1" x14ac:dyDescent="0.2">
      <c r="A28" s="199" t="s">
        <v>1058</v>
      </c>
      <c r="B28" s="242"/>
      <c r="C28" s="213"/>
      <c r="D28" s="244"/>
      <c r="E28" s="245"/>
      <c r="F28" s="244"/>
      <c r="G28" s="244"/>
      <c r="H28" s="244"/>
      <c r="I28" s="216"/>
      <c r="J28" s="217"/>
      <c r="K28" s="218"/>
    </row>
    <row r="29" spans="1:11" ht="51.75" customHeight="1" thickBot="1" x14ac:dyDescent="0.25">
      <c r="A29" s="258" t="s">
        <v>1058</v>
      </c>
      <c r="B29" s="259"/>
      <c r="C29" s="260"/>
      <c r="D29" s="261"/>
      <c r="E29" s="262"/>
      <c r="F29" s="261"/>
      <c r="G29" s="261"/>
      <c r="H29" s="261"/>
      <c r="I29" s="263"/>
      <c r="J29" s="264"/>
      <c r="K29" s="265"/>
    </row>
    <row r="30" spans="1:11" ht="51.75" customHeight="1" x14ac:dyDescent="0.2">
      <c r="A30" s="266" t="s">
        <v>1167</v>
      </c>
      <c r="B30" s="267"/>
      <c r="C30" s="268" t="s">
        <v>1168</v>
      </c>
      <c r="D30" s="269" t="s">
        <v>1169</v>
      </c>
      <c r="E30" s="270">
        <v>1</v>
      </c>
      <c r="F30" s="271" t="s">
        <v>1170</v>
      </c>
      <c r="G30" s="272" t="s">
        <v>17</v>
      </c>
      <c r="H30" s="272" t="s">
        <v>1171</v>
      </c>
      <c r="I30" s="273"/>
      <c r="J30" s="274"/>
      <c r="K30" s="275"/>
    </row>
    <row r="31" spans="1:11" ht="51.75" customHeight="1" x14ac:dyDescent="0.2">
      <c r="A31" s="199" t="s">
        <v>1167</v>
      </c>
      <c r="B31" s="276"/>
      <c r="C31" s="277" t="s">
        <v>1172</v>
      </c>
      <c r="D31" s="255" t="s">
        <v>1173</v>
      </c>
      <c r="E31" s="203">
        <v>1</v>
      </c>
      <c r="F31" s="278" t="s">
        <v>1174</v>
      </c>
      <c r="G31" s="279" t="s">
        <v>24</v>
      </c>
      <c r="H31" s="279" t="s">
        <v>1175</v>
      </c>
      <c r="I31" s="206"/>
      <c r="J31" s="207"/>
      <c r="K31" s="208"/>
    </row>
    <row r="32" spans="1:11" ht="51.75" customHeight="1" x14ac:dyDescent="0.2">
      <c r="A32" s="199" t="s">
        <v>1167</v>
      </c>
      <c r="B32" s="276"/>
      <c r="C32" s="277" t="s">
        <v>1176</v>
      </c>
      <c r="D32" s="255" t="s">
        <v>1173</v>
      </c>
      <c r="E32" s="203">
        <v>1</v>
      </c>
      <c r="F32" s="278" t="s">
        <v>1177</v>
      </c>
      <c r="G32" s="272" t="s">
        <v>24</v>
      </c>
      <c r="H32" s="272" t="s">
        <v>1178</v>
      </c>
      <c r="I32" s="206"/>
      <c r="J32" s="207"/>
      <c r="K32" s="208"/>
    </row>
    <row r="33" spans="1:11" ht="51.75" customHeight="1" x14ac:dyDescent="0.2">
      <c r="A33" s="199" t="s">
        <v>1167</v>
      </c>
      <c r="B33" s="276"/>
      <c r="C33" s="277" t="s">
        <v>1179</v>
      </c>
      <c r="D33" s="255" t="s">
        <v>1180</v>
      </c>
      <c r="E33" s="203">
        <v>1</v>
      </c>
      <c r="F33" s="278" t="s">
        <v>1181</v>
      </c>
      <c r="G33" s="280" t="s">
        <v>39</v>
      </c>
      <c r="H33" s="280" t="s">
        <v>1182</v>
      </c>
      <c r="I33" s="206"/>
      <c r="J33" s="207"/>
      <c r="K33" s="208"/>
    </row>
    <row r="34" spans="1:11" ht="51.75" customHeight="1" x14ac:dyDescent="0.2">
      <c r="A34" s="199" t="s">
        <v>1167</v>
      </c>
      <c r="B34" s="276" t="s">
        <v>1183</v>
      </c>
      <c r="C34" s="277" t="s">
        <v>1184</v>
      </c>
      <c r="D34" s="202" t="s">
        <v>1185</v>
      </c>
      <c r="E34" s="203">
        <v>7</v>
      </c>
      <c r="F34" s="278" t="s">
        <v>1186</v>
      </c>
      <c r="G34" s="272" t="s">
        <v>24</v>
      </c>
      <c r="H34" s="272" t="s">
        <v>1187</v>
      </c>
      <c r="I34" s="206"/>
      <c r="J34" s="207" t="s">
        <v>1188</v>
      </c>
      <c r="K34" s="208"/>
    </row>
    <row r="35" spans="1:11" ht="51.75" customHeight="1" x14ac:dyDescent="0.2">
      <c r="A35" s="199" t="s">
        <v>1167</v>
      </c>
      <c r="B35" s="276" t="s">
        <v>1189</v>
      </c>
      <c r="C35" s="257" t="s">
        <v>1190</v>
      </c>
      <c r="D35" s="202" t="s">
        <v>1191</v>
      </c>
      <c r="E35" s="203">
        <v>3</v>
      </c>
      <c r="F35" s="278" t="s">
        <v>1192</v>
      </c>
      <c r="G35" s="281" t="s">
        <v>24</v>
      </c>
      <c r="H35" s="281" t="s">
        <v>1193</v>
      </c>
      <c r="I35" s="206"/>
      <c r="J35" s="207" t="s">
        <v>1194</v>
      </c>
      <c r="K35" s="208"/>
    </row>
    <row r="36" spans="1:11" ht="51.75" customHeight="1" x14ac:dyDescent="0.2">
      <c r="A36" s="199" t="s">
        <v>1167</v>
      </c>
      <c r="B36" s="276" t="s">
        <v>1195</v>
      </c>
      <c r="C36" s="277" t="s">
        <v>1196</v>
      </c>
      <c r="D36" s="202" t="s">
        <v>1197</v>
      </c>
      <c r="E36" s="203">
        <v>5</v>
      </c>
      <c r="F36" s="278" t="s">
        <v>1198</v>
      </c>
      <c r="G36" s="281" t="s">
        <v>24</v>
      </c>
      <c r="H36" s="281" t="s">
        <v>1199</v>
      </c>
      <c r="I36" s="206"/>
      <c r="J36" s="207" t="s">
        <v>1200</v>
      </c>
      <c r="K36" s="208"/>
    </row>
    <row r="37" spans="1:11" ht="51.75" customHeight="1" x14ac:dyDescent="0.2">
      <c r="A37" s="199" t="s">
        <v>1167</v>
      </c>
      <c r="B37" s="276" t="s">
        <v>1201</v>
      </c>
      <c r="C37" s="277" t="s">
        <v>1202</v>
      </c>
      <c r="D37" s="202" t="s">
        <v>1203</v>
      </c>
      <c r="E37" s="203">
        <v>5</v>
      </c>
      <c r="F37" s="278" t="s">
        <v>1204</v>
      </c>
      <c r="G37" s="272" t="s">
        <v>24</v>
      </c>
      <c r="H37" s="282" t="s">
        <v>1205</v>
      </c>
      <c r="I37" s="206"/>
      <c r="J37" s="207" t="s">
        <v>1200</v>
      </c>
      <c r="K37" s="208"/>
    </row>
    <row r="38" spans="1:11" ht="51.75" customHeight="1" x14ac:dyDescent="0.2">
      <c r="A38" s="199" t="s">
        <v>1167</v>
      </c>
      <c r="B38" s="276"/>
      <c r="C38" s="277" t="s">
        <v>1206</v>
      </c>
      <c r="D38" s="202" t="s">
        <v>1207</v>
      </c>
      <c r="E38" s="203">
        <v>5</v>
      </c>
      <c r="F38" s="278" t="s">
        <v>1208</v>
      </c>
      <c r="G38" s="272" t="s">
        <v>39</v>
      </c>
      <c r="H38" s="272" t="s">
        <v>1209</v>
      </c>
      <c r="I38" s="206"/>
      <c r="J38" s="207"/>
      <c r="K38" s="208"/>
    </row>
    <row r="39" spans="1:11" ht="51.75" customHeight="1" x14ac:dyDescent="0.2">
      <c r="A39" s="199" t="s">
        <v>1167</v>
      </c>
      <c r="B39" s="276"/>
      <c r="C39" s="277"/>
      <c r="D39" s="278"/>
      <c r="E39" s="203"/>
      <c r="F39" s="278"/>
      <c r="G39" s="278"/>
      <c r="H39" s="278"/>
      <c r="I39" s="206"/>
      <c r="J39" s="207"/>
      <c r="K39" s="208"/>
    </row>
    <row r="40" spans="1:11" ht="51.75" customHeight="1" x14ac:dyDescent="0.2">
      <c r="A40" s="199" t="s">
        <v>1167</v>
      </c>
      <c r="B40" s="283"/>
      <c r="C40" s="257"/>
      <c r="D40" s="244"/>
      <c r="E40" s="245"/>
      <c r="F40" s="244"/>
      <c r="G40" s="244"/>
      <c r="H40" s="244"/>
      <c r="I40" s="216"/>
      <c r="J40" s="217"/>
      <c r="K40" s="218"/>
    </row>
    <row r="41" spans="1:11" ht="51.75" customHeight="1" thickBot="1" x14ac:dyDescent="0.25">
      <c r="A41" s="258" t="s">
        <v>1167</v>
      </c>
      <c r="B41" s="284"/>
      <c r="C41" s="260"/>
      <c r="D41" s="261"/>
      <c r="E41" s="262"/>
      <c r="F41" s="261"/>
      <c r="G41" s="261"/>
      <c r="H41" s="261"/>
      <c r="I41" s="263"/>
      <c r="J41" s="264"/>
      <c r="K41" s="265"/>
    </row>
    <row r="42" spans="1:11" ht="51.75" customHeight="1" x14ac:dyDescent="0.2">
      <c r="A42" s="266" t="s">
        <v>1210</v>
      </c>
      <c r="B42" s="270"/>
      <c r="C42" s="285"/>
      <c r="D42" s="271"/>
      <c r="E42" s="270"/>
      <c r="F42" s="271"/>
      <c r="G42" s="271"/>
      <c r="H42" s="271"/>
      <c r="I42" s="273"/>
      <c r="J42" s="274"/>
      <c r="K42" s="275"/>
    </row>
    <row r="43" spans="1:11" ht="51.75" customHeight="1" x14ac:dyDescent="0.2">
      <c r="A43" s="199" t="s">
        <v>1210</v>
      </c>
      <c r="B43" s="203"/>
      <c r="C43" s="286"/>
      <c r="D43" s="286"/>
      <c r="E43" s="203"/>
      <c r="F43" s="286"/>
      <c r="G43" s="286"/>
      <c r="H43" s="286"/>
      <c r="I43" s="206"/>
      <c r="J43" s="207"/>
      <c r="K43" s="208"/>
    </row>
    <row r="44" spans="1:11" ht="51.75" customHeight="1" x14ac:dyDescent="0.2">
      <c r="A44" s="199" t="s">
        <v>1210</v>
      </c>
      <c r="B44" s="203"/>
      <c r="C44" s="286"/>
      <c r="D44" s="286"/>
      <c r="E44" s="203"/>
      <c r="F44" s="286"/>
      <c r="G44" s="286"/>
      <c r="H44" s="286"/>
      <c r="I44" s="206"/>
      <c r="J44" s="207"/>
      <c r="K44" s="208"/>
    </row>
    <row r="45" spans="1:11" ht="51.75" customHeight="1" thickBot="1" x14ac:dyDescent="0.25">
      <c r="A45" s="258" t="s">
        <v>1210</v>
      </c>
      <c r="B45" s="262"/>
      <c r="C45" s="287"/>
      <c r="D45" s="287"/>
      <c r="E45" s="262"/>
      <c r="F45" s="287"/>
      <c r="G45" s="287"/>
      <c r="H45" s="287"/>
      <c r="I45" s="263"/>
      <c r="J45" s="264"/>
      <c r="K45" s="265"/>
    </row>
    <row r="46" spans="1:11" ht="51.75" customHeight="1" x14ac:dyDescent="0.2">
      <c r="A46" s="266" t="s">
        <v>1211</v>
      </c>
      <c r="B46" s="270"/>
      <c r="C46" s="288"/>
      <c r="D46" s="288"/>
      <c r="E46" s="270"/>
      <c r="F46" s="288"/>
      <c r="G46" s="288"/>
      <c r="H46" s="288"/>
      <c r="I46" s="273"/>
      <c r="J46" s="274"/>
      <c r="K46" s="275"/>
    </row>
    <row r="47" spans="1:11" ht="51.75" customHeight="1" thickBot="1" x14ac:dyDescent="0.25">
      <c r="A47" s="258" t="s">
        <v>1211</v>
      </c>
      <c r="B47" s="262"/>
      <c r="C47" s="287"/>
      <c r="D47" s="287"/>
      <c r="E47" s="262"/>
      <c r="F47" s="287"/>
      <c r="G47" s="287"/>
      <c r="H47" s="287"/>
      <c r="I47" s="263"/>
      <c r="J47" s="264"/>
      <c r="K47" s="265"/>
    </row>
    <row r="48" spans="1:11" ht="51.75" customHeight="1" x14ac:dyDescent="0.2">
      <c r="A48" s="289" t="s">
        <v>1212</v>
      </c>
      <c r="B48" s="270"/>
      <c r="C48" s="288"/>
      <c r="D48" s="290"/>
      <c r="E48" s="270"/>
      <c r="F48" s="290"/>
      <c r="G48" s="288"/>
      <c r="H48" s="288"/>
      <c r="I48" s="273"/>
      <c r="J48" s="274"/>
      <c r="K48" s="275"/>
    </row>
    <row r="49" spans="1:11" ht="51.75" customHeight="1" x14ac:dyDescent="0.2">
      <c r="A49" s="291" t="s">
        <v>1212</v>
      </c>
      <c r="B49" s="203"/>
      <c r="C49" s="292"/>
      <c r="D49" s="293"/>
      <c r="E49" s="203"/>
      <c r="F49" s="293"/>
      <c r="G49" s="292"/>
      <c r="H49" s="292"/>
      <c r="I49" s="294"/>
      <c r="J49" s="295"/>
      <c r="K49" s="296"/>
    </row>
    <row r="50" spans="1:11" ht="51.75" customHeight="1" x14ac:dyDescent="0.2">
      <c r="A50" s="291" t="s">
        <v>1212</v>
      </c>
      <c r="B50" s="203"/>
      <c r="C50" s="292"/>
      <c r="D50" s="293"/>
      <c r="E50" s="203"/>
      <c r="F50" s="297"/>
      <c r="G50" s="298"/>
      <c r="H50" s="298"/>
      <c r="I50" s="299"/>
      <c r="J50" s="300"/>
      <c r="K50" s="301"/>
    </row>
    <row r="51" spans="1:11" ht="51.75" customHeight="1" thickBot="1" x14ac:dyDescent="0.25">
      <c r="A51" s="302" t="s">
        <v>1212</v>
      </c>
      <c r="B51" s="262"/>
      <c r="C51" s="303"/>
      <c r="D51" s="304"/>
      <c r="E51" s="262"/>
      <c r="F51" s="305"/>
      <c r="G51" s="306"/>
      <c r="H51" s="306"/>
      <c r="I51" s="307"/>
      <c r="J51" s="308"/>
      <c r="K51" s="309"/>
    </row>
    <row r="52" spans="1:11" s="319" customFormat="1" ht="51.75" customHeight="1" thickBot="1" x14ac:dyDescent="0.25">
      <c r="A52" s="310">
        <v>42909</v>
      </c>
      <c r="B52" s="310">
        <v>42910</v>
      </c>
      <c r="C52" s="311">
        <v>42911</v>
      </c>
      <c r="D52" s="312"/>
      <c r="E52" s="313"/>
      <c r="F52" s="314" t="s">
        <v>1213</v>
      </c>
      <c r="G52" s="315"/>
      <c r="H52" s="315" t="s">
        <v>1214</v>
      </c>
      <c r="I52" s="316" t="s">
        <v>1215</v>
      </c>
      <c r="J52" s="317" t="s">
        <v>1216</v>
      </c>
      <c r="K52" s="318" t="s">
        <v>1217</v>
      </c>
    </row>
    <row r="53" spans="1:11" ht="51.75" customHeight="1" thickBot="1" x14ac:dyDescent="0.25">
      <c r="A53" s="320" t="s">
        <v>1218</v>
      </c>
      <c r="B53" s="321" t="s">
        <v>1219</v>
      </c>
      <c r="C53" s="322" t="s">
        <v>1220</v>
      </c>
      <c r="D53" s="323" t="s">
        <v>1221</v>
      </c>
      <c r="E53" s="324"/>
      <c r="F53" s="325"/>
      <c r="G53" s="326"/>
      <c r="H53" s="326"/>
      <c r="I53" s="327"/>
      <c r="J53" s="328"/>
      <c r="K53" s="329"/>
    </row>
    <row r="54" spans="1:11" ht="51.75" customHeight="1" thickBot="1" x14ac:dyDescent="0.25">
      <c r="A54" s="321" t="s">
        <v>1219</v>
      </c>
      <c r="B54" s="321" t="s">
        <v>1219</v>
      </c>
      <c r="C54" s="321" t="s">
        <v>1219</v>
      </c>
      <c r="D54" s="330" t="s">
        <v>1222</v>
      </c>
      <c r="E54" s="324"/>
      <c r="F54" s="325"/>
      <c r="G54" s="326"/>
      <c r="H54" s="326"/>
      <c r="I54" s="327"/>
      <c r="J54" s="328"/>
      <c r="K54" s="329"/>
    </row>
    <row r="55" spans="1:11" ht="51.75" customHeight="1" thickBot="1" x14ac:dyDescent="0.25">
      <c r="A55" s="321" t="s">
        <v>1219</v>
      </c>
      <c r="B55" s="321" t="s">
        <v>1219</v>
      </c>
      <c r="C55" s="331" t="s">
        <v>1219</v>
      </c>
      <c r="D55" s="332" t="s">
        <v>1223</v>
      </c>
      <c r="E55" s="203"/>
      <c r="F55" s="293"/>
      <c r="G55" s="292"/>
      <c r="H55" s="292"/>
      <c r="I55" s="294"/>
      <c r="J55" s="295"/>
      <c r="K55" s="296"/>
    </row>
    <row r="56" spans="1:11" ht="51.75" customHeight="1" thickBot="1" x14ac:dyDescent="0.25">
      <c r="A56" s="321" t="s">
        <v>1219</v>
      </c>
      <c r="B56" s="321" t="s">
        <v>1219</v>
      </c>
      <c r="C56" s="333" t="s">
        <v>1218</v>
      </c>
      <c r="D56" s="334" t="s">
        <v>1224</v>
      </c>
      <c r="E56" s="203"/>
      <c r="F56" s="293"/>
      <c r="G56" s="292"/>
      <c r="H56" s="292"/>
      <c r="I56" s="294"/>
      <c r="J56" s="295"/>
      <c r="K56" s="296"/>
    </row>
    <row r="57" spans="1:11" ht="51.75" customHeight="1" thickBot="1" x14ac:dyDescent="0.25">
      <c r="A57" s="321" t="s">
        <v>1219</v>
      </c>
      <c r="B57" s="321" t="s">
        <v>1219</v>
      </c>
      <c r="C57" s="331" t="s">
        <v>1219</v>
      </c>
      <c r="D57" s="335" t="s">
        <v>1225</v>
      </c>
      <c r="E57" s="203"/>
      <c r="F57" s="293"/>
      <c r="G57" s="292"/>
      <c r="H57" s="292"/>
      <c r="I57" s="294"/>
      <c r="J57" s="295"/>
      <c r="K57" s="296"/>
    </row>
    <row r="58" spans="1:11" ht="51.75" customHeight="1" thickBot="1" x14ac:dyDescent="0.25">
      <c r="A58" s="321" t="s">
        <v>1219</v>
      </c>
      <c r="B58" s="321" t="s">
        <v>1219</v>
      </c>
      <c r="C58" s="333" t="s">
        <v>1218</v>
      </c>
      <c r="D58" s="336" t="s">
        <v>1226</v>
      </c>
      <c r="E58" s="203"/>
      <c r="F58" s="297"/>
      <c r="G58" s="298"/>
      <c r="H58" s="298"/>
      <c r="I58" s="299"/>
      <c r="J58" s="337"/>
      <c r="K58" s="301"/>
    </row>
    <row r="59" spans="1:11" ht="51.75" customHeight="1" thickBot="1" x14ac:dyDescent="0.25">
      <c r="A59" s="321" t="s">
        <v>1219</v>
      </c>
      <c r="B59" s="321" t="s">
        <v>1219</v>
      </c>
      <c r="C59" s="331" t="s">
        <v>1219</v>
      </c>
      <c r="D59" s="338" t="s">
        <v>1227</v>
      </c>
      <c r="E59" s="203"/>
      <c r="F59" s="297"/>
      <c r="G59" s="298"/>
      <c r="H59" s="298"/>
      <c r="I59" s="299"/>
      <c r="J59" s="337"/>
      <c r="K59" s="301"/>
    </row>
    <row r="60" spans="1:11" ht="51.75" customHeight="1" thickBot="1" x14ac:dyDescent="0.25">
      <c r="A60" s="321" t="s">
        <v>1219</v>
      </c>
      <c r="B60" s="321" t="s">
        <v>1219</v>
      </c>
      <c r="C60" s="333" t="s">
        <v>1218</v>
      </c>
      <c r="D60" s="339" t="s">
        <v>1228</v>
      </c>
      <c r="E60" s="203"/>
      <c r="F60" s="297"/>
      <c r="G60" s="298"/>
      <c r="H60" s="298"/>
      <c r="I60" s="299"/>
      <c r="J60" s="337"/>
      <c r="K60" s="301"/>
    </row>
    <row r="61" spans="1:11" ht="51.75" customHeight="1" thickBot="1" x14ac:dyDescent="0.25">
      <c r="A61" s="321" t="s">
        <v>1219</v>
      </c>
      <c r="B61" s="321" t="s">
        <v>1219</v>
      </c>
      <c r="C61" s="321" t="s">
        <v>1219</v>
      </c>
      <c r="D61" s="339" t="s">
        <v>1229</v>
      </c>
      <c r="E61" s="203"/>
      <c r="F61" s="293"/>
      <c r="G61" s="292"/>
      <c r="H61" s="292"/>
      <c r="I61" s="294"/>
      <c r="J61" s="295"/>
      <c r="K61" s="296"/>
    </row>
    <row r="62" spans="1:11" ht="51.75" customHeight="1" thickBot="1" x14ac:dyDescent="0.25">
      <c r="A62" s="321" t="s">
        <v>1219</v>
      </c>
      <c r="B62" s="321" t="s">
        <v>1219</v>
      </c>
      <c r="C62" s="321" t="s">
        <v>1219</v>
      </c>
      <c r="D62" s="340" t="s">
        <v>1230</v>
      </c>
      <c r="E62" s="203"/>
      <c r="F62" s="297"/>
      <c r="G62" s="298"/>
      <c r="H62" s="298"/>
      <c r="I62" s="299"/>
      <c r="J62" s="300"/>
      <c r="K62" s="301"/>
    </row>
    <row r="63" spans="1:11" ht="51.75" customHeight="1" x14ac:dyDescent="0.2">
      <c r="A63" s="291" t="s">
        <v>1231</v>
      </c>
      <c r="B63" s="203"/>
      <c r="C63" s="292"/>
      <c r="D63" s="293"/>
      <c r="E63" s="203"/>
      <c r="F63" s="297"/>
      <c r="G63" s="298"/>
      <c r="H63" s="298"/>
      <c r="I63" s="299"/>
      <c r="J63" s="300"/>
      <c r="K63" s="301"/>
    </row>
    <row r="64" spans="1:11" ht="51.75" customHeight="1" x14ac:dyDescent="0.2">
      <c r="A64" s="291" t="s">
        <v>1231</v>
      </c>
      <c r="B64" s="203"/>
      <c r="C64" s="292"/>
      <c r="D64" s="293"/>
      <c r="E64" s="203"/>
      <c r="F64" s="297"/>
      <c r="G64" s="298"/>
      <c r="H64" s="298"/>
      <c r="I64" s="299"/>
      <c r="J64" s="300"/>
      <c r="K64" s="301"/>
    </row>
    <row r="65" spans="1:11" ht="51.75" customHeight="1" x14ac:dyDescent="0.2">
      <c r="A65" s="291" t="s">
        <v>1231</v>
      </c>
      <c r="B65" s="203"/>
      <c r="C65" s="292"/>
      <c r="D65" s="293"/>
      <c r="E65" s="203"/>
      <c r="F65" s="297"/>
      <c r="G65" s="298"/>
      <c r="H65" s="298"/>
      <c r="I65" s="299"/>
      <c r="J65" s="300"/>
      <c r="K65" s="301"/>
    </row>
    <row r="66" spans="1:11" ht="51.75" customHeight="1" x14ac:dyDescent="0.2">
      <c r="A66" s="291" t="s">
        <v>1231</v>
      </c>
      <c r="B66" s="203"/>
      <c r="C66" s="292"/>
      <c r="D66" s="293"/>
      <c r="E66" s="203"/>
      <c r="F66" s="297"/>
      <c r="G66" s="298"/>
      <c r="H66" s="298"/>
      <c r="I66" s="299"/>
      <c r="J66" s="300"/>
      <c r="K66" s="301"/>
    </row>
    <row r="67" spans="1:11" ht="51.75" customHeight="1" x14ac:dyDescent="0.2">
      <c r="A67" s="291" t="s">
        <v>1231</v>
      </c>
      <c r="B67" s="203"/>
      <c r="C67" s="292"/>
      <c r="D67" s="293"/>
      <c r="E67" s="203"/>
      <c r="F67" s="297"/>
      <c r="G67" s="298"/>
      <c r="H67" s="298"/>
      <c r="I67" s="299"/>
      <c r="J67" s="300"/>
      <c r="K67" s="301"/>
    </row>
    <row r="68" spans="1:11" ht="51.75" customHeight="1" x14ac:dyDescent="0.2">
      <c r="A68" s="291" t="s">
        <v>1231</v>
      </c>
      <c r="B68" s="203"/>
      <c r="C68" s="292"/>
      <c r="D68" s="293"/>
      <c r="E68" s="203"/>
      <c r="F68" s="297"/>
      <c r="G68" s="298"/>
      <c r="H68" s="298"/>
      <c r="I68" s="299"/>
      <c r="J68" s="300"/>
      <c r="K68" s="341"/>
    </row>
    <row r="69" spans="1:11" ht="51.75" customHeight="1" x14ac:dyDescent="0.2">
      <c r="A69" s="291" t="s">
        <v>1231</v>
      </c>
      <c r="B69" s="203"/>
      <c r="C69" s="286"/>
      <c r="D69" s="342"/>
      <c r="E69" s="203"/>
      <c r="F69" s="286"/>
      <c r="G69" s="286"/>
      <c r="H69" s="286"/>
      <c r="I69" s="206"/>
      <c r="J69" s="207"/>
      <c r="K69" s="208"/>
    </row>
    <row r="70" spans="1:11" ht="51.75" customHeight="1" thickBot="1" x14ac:dyDescent="0.25">
      <c r="A70" s="343"/>
      <c r="B70" s="245"/>
      <c r="C70" s="344"/>
      <c r="D70" s="344"/>
      <c r="E70" s="245"/>
      <c r="F70" s="344"/>
      <c r="G70" s="344"/>
      <c r="H70" s="344"/>
      <c r="I70" s="216"/>
      <c r="J70" s="217"/>
      <c r="K70" s="218"/>
    </row>
    <row r="71" spans="1:11" ht="51.75" customHeight="1" thickBot="1" x14ac:dyDescent="0.25">
      <c r="A71" s="345"/>
      <c r="B71" s="346"/>
      <c r="C71" s="347"/>
      <c r="D71" s="347"/>
      <c r="E71" s="346"/>
      <c r="F71" s="347"/>
      <c r="G71" s="347"/>
      <c r="H71" s="347"/>
      <c r="I71" s="348"/>
      <c r="J71" s="349"/>
      <c r="K71" s="350"/>
    </row>
    <row r="72" spans="1:11" ht="51.75" customHeight="1" x14ac:dyDescent="0.2">
      <c r="A72" s="351" t="s">
        <v>1232</v>
      </c>
      <c r="B72" s="352"/>
      <c r="C72" s="268"/>
      <c r="D72" s="353"/>
      <c r="E72" s="352"/>
      <c r="F72" s="354" t="s">
        <v>1233</v>
      </c>
      <c r="G72" s="355" t="s">
        <v>17</v>
      </c>
      <c r="H72" s="355" t="s">
        <v>1234</v>
      </c>
      <c r="I72" s="294" t="s">
        <v>1235</v>
      </c>
      <c r="J72" s="356"/>
      <c r="K72" s="357" t="s">
        <v>1236</v>
      </c>
    </row>
    <row r="73" spans="1:11" ht="51.75" customHeight="1" x14ac:dyDescent="0.2">
      <c r="A73" s="358"/>
      <c r="B73" s="203"/>
      <c r="C73" s="359"/>
      <c r="D73" s="359"/>
      <c r="E73" s="203"/>
      <c r="I73" s="291" t="s">
        <v>1237</v>
      </c>
      <c r="J73" s="360">
        <v>0.28125</v>
      </c>
      <c r="K73" s="361"/>
    </row>
    <row r="74" spans="1:11" ht="51.75" customHeight="1" x14ac:dyDescent="0.2">
      <c r="A74" s="358"/>
      <c r="B74" s="203"/>
      <c r="C74" s="359"/>
      <c r="D74" s="359"/>
      <c r="E74" s="203"/>
      <c r="F74" s="362" t="s">
        <v>1238</v>
      </c>
      <c r="G74" s="363" t="s">
        <v>17</v>
      </c>
      <c r="H74" s="363" t="s">
        <v>1239</v>
      </c>
      <c r="I74" s="291" t="s">
        <v>1240</v>
      </c>
      <c r="J74" s="360">
        <v>0.28125</v>
      </c>
      <c r="K74" s="361" t="s">
        <v>1241</v>
      </c>
    </row>
    <row r="75" spans="1:11" ht="51.75" customHeight="1" x14ac:dyDescent="0.2">
      <c r="A75" s="358"/>
      <c r="B75" s="203"/>
      <c r="C75" s="359"/>
      <c r="D75" s="359"/>
      <c r="E75" s="203"/>
      <c r="F75" s="210" t="s">
        <v>1242</v>
      </c>
      <c r="G75" s="205" t="s">
        <v>17</v>
      </c>
      <c r="H75" s="221" t="s">
        <v>1243</v>
      </c>
      <c r="I75" s="291" t="s">
        <v>1244</v>
      </c>
      <c r="J75" s="360">
        <v>0.28125</v>
      </c>
      <c r="K75" s="361" t="s">
        <v>1245</v>
      </c>
    </row>
    <row r="76" spans="1:11" ht="51.75" customHeight="1" x14ac:dyDescent="0.2">
      <c r="A76" s="358"/>
      <c r="B76" s="203"/>
      <c r="C76" s="359"/>
      <c r="D76" s="359"/>
      <c r="E76" s="203"/>
      <c r="F76" s="354"/>
      <c r="G76" s="355"/>
      <c r="H76" s="355"/>
      <c r="I76" s="291" t="s">
        <v>1248</v>
      </c>
      <c r="J76" s="360">
        <v>0.28125</v>
      </c>
      <c r="K76" s="361" t="s">
        <v>1249</v>
      </c>
    </row>
    <row r="77" spans="1:11" ht="51.75" customHeight="1" x14ac:dyDescent="0.2">
      <c r="A77" s="358"/>
      <c r="B77" s="203"/>
      <c r="C77" s="359"/>
      <c r="D77" s="359"/>
      <c r="E77" s="203"/>
      <c r="F77" s="364" t="s">
        <v>1250</v>
      </c>
      <c r="G77" s="365" t="s">
        <v>17</v>
      </c>
      <c r="H77" s="365" t="s">
        <v>1251</v>
      </c>
      <c r="I77" s="291" t="s">
        <v>1252</v>
      </c>
      <c r="J77" s="360">
        <v>0.28125</v>
      </c>
      <c r="K77" s="361" t="s">
        <v>1249</v>
      </c>
    </row>
    <row r="78" spans="1:11" ht="51.75" customHeight="1" x14ac:dyDescent="0.2">
      <c r="A78" s="358"/>
      <c r="B78" s="203"/>
      <c r="C78" s="359"/>
      <c r="D78" s="359"/>
      <c r="E78" s="203"/>
      <c r="F78" s="366" t="s">
        <v>1253</v>
      </c>
      <c r="G78" s="355" t="s">
        <v>17</v>
      </c>
      <c r="H78" s="363" t="s">
        <v>1254</v>
      </c>
      <c r="I78" s="291" t="s">
        <v>1255</v>
      </c>
      <c r="J78" s="360" t="s">
        <v>1256</v>
      </c>
      <c r="K78" s="361" t="s">
        <v>1249</v>
      </c>
    </row>
    <row r="79" spans="1:11" ht="51.75" customHeight="1" x14ac:dyDescent="0.2">
      <c r="A79" s="358"/>
      <c r="B79" s="203"/>
      <c r="C79" s="359"/>
      <c r="D79" s="359"/>
      <c r="E79" s="203"/>
      <c r="F79" s="210" t="s">
        <v>1257</v>
      </c>
      <c r="G79" s="205" t="s">
        <v>17</v>
      </c>
      <c r="H79" s="221" t="s">
        <v>1258</v>
      </c>
      <c r="I79" s="291" t="s">
        <v>1259</v>
      </c>
      <c r="J79" s="360">
        <v>0.28125</v>
      </c>
      <c r="K79" s="361"/>
    </row>
    <row r="80" spans="1:11" ht="51.75" customHeight="1" thickBot="1" x14ac:dyDescent="0.25">
      <c r="A80" s="367"/>
      <c r="B80" s="245"/>
      <c r="C80" s="368"/>
      <c r="D80" s="368"/>
      <c r="E80" s="245"/>
      <c r="F80" s="368"/>
      <c r="G80" s="368"/>
      <c r="H80" s="368"/>
      <c r="I80" s="369" t="s">
        <v>1260</v>
      </c>
      <c r="J80" s="370">
        <v>0.28125</v>
      </c>
      <c r="K80" s="371" t="s">
        <v>1261</v>
      </c>
    </row>
    <row r="81" spans="1:11" ht="51.75" customHeight="1" x14ac:dyDescent="0.2">
      <c r="A81" s="372" t="s">
        <v>1262</v>
      </c>
      <c r="B81" s="373"/>
      <c r="C81" s="374"/>
      <c r="D81" s="374"/>
      <c r="E81" s="373"/>
      <c r="F81" s="374"/>
      <c r="G81" s="374"/>
      <c r="H81" s="374"/>
      <c r="I81" s="375" t="s">
        <v>1263</v>
      </c>
      <c r="J81" s="376" t="s">
        <v>1264</v>
      </c>
      <c r="K81" s="377"/>
    </row>
    <row r="82" spans="1:11" ht="51.75" customHeight="1" x14ac:dyDescent="0.2">
      <c r="A82" s="378" t="s">
        <v>1262</v>
      </c>
      <c r="B82" s="379"/>
      <c r="C82" s="380"/>
      <c r="D82" s="380"/>
      <c r="E82" s="379"/>
      <c r="F82" s="380"/>
      <c r="G82" s="380"/>
      <c r="H82" s="380"/>
      <c r="I82" s="381" t="s">
        <v>1265</v>
      </c>
      <c r="J82" s="382" t="s">
        <v>1264</v>
      </c>
      <c r="K82" s="383"/>
    </row>
    <row r="83" spans="1:11" ht="51.75" customHeight="1" thickBot="1" x14ac:dyDescent="0.25">
      <c r="A83" s="384" t="s">
        <v>1262</v>
      </c>
      <c r="B83" s="385"/>
      <c r="C83" s="386"/>
      <c r="D83" s="387"/>
      <c r="E83" s="385"/>
      <c r="F83" s="388"/>
      <c r="G83" s="389"/>
      <c r="H83" s="389"/>
      <c r="I83" s="390" t="s">
        <v>1266</v>
      </c>
      <c r="J83" s="391" t="s">
        <v>1267</v>
      </c>
      <c r="K83" s="392"/>
    </row>
    <row r="84" spans="1:11" ht="51.75" customHeight="1" x14ac:dyDescent="0.2">
      <c r="A84" s="393" t="s">
        <v>1268</v>
      </c>
      <c r="B84" s="394"/>
      <c r="C84" s="395"/>
      <c r="D84" s="396"/>
      <c r="E84" s="394"/>
      <c r="F84" s="204" t="s">
        <v>1269</v>
      </c>
      <c r="G84" s="205" t="s">
        <v>24</v>
      </c>
      <c r="H84" s="205" t="s">
        <v>1270</v>
      </c>
      <c r="I84" s="397" t="s">
        <v>1271</v>
      </c>
      <c r="J84" s="398"/>
      <c r="K84" s="399" t="s">
        <v>1236</v>
      </c>
    </row>
    <row r="85" spans="1:11" ht="51.75" customHeight="1" x14ac:dyDescent="0.2">
      <c r="A85" s="400"/>
      <c r="B85" s="401"/>
      <c r="C85" s="402"/>
      <c r="D85" s="403"/>
      <c r="E85" s="401"/>
      <c r="F85" s="404"/>
      <c r="G85" s="405"/>
      <c r="H85" s="406"/>
      <c r="I85" s="407" t="s">
        <v>1237</v>
      </c>
      <c r="J85" s="408">
        <v>0.26041666666666669</v>
      </c>
      <c r="K85" s="409"/>
    </row>
    <row r="86" spans="1:11" ht="51.75" customHeight="1" x14ac:dyDescent="0.2">
      <c r="A86" s="400"/>
      <c r="B86" s="401"/>
      <c r="C86" s="402"/>
      <c r="D86" s="403"/>
      <c r="E86" s="401"/>
      <c r="I86" s="407" t="s">
        <v>1272</v>
      </c>
      <c r="J86" s="408">
        <v>0.26041666666666669</v>
      </c>
      <c r="K86" s="409" t="s">
        <v>1249</v>
      </c>
    </row>
    <row r="87" spans="1:11" ht="51.75" customHeight="1" x14ac:dyDescent="0.2">
      <c r="A87" s="400"/>
      <c r="B87" s="401"/>
      <c r="C87" s="402"/>
      <c r="D87" s="403"/>
      <c r="E87" s="401"/>
      <c r="I87" s="410" t="s">
        <v>1273</v>
      </c>
      <c r="J87" s="408">
        <v>0.26041666666666669</v>
      </c>
      <c r="K87" s="409" t="s">
        <v>1249</v>
      </c>
    </row>
    <row r="88" spans="1:11" ht="51.75" customHeight="1" x14ac:dyDescent="0.2">
      <c r="A88" s="400"/>
      <c r="B88" s="401"/>
      <c r="C88" s="402"/>
      <c r="D88" s="403"/>
      <c r="E88" s="401"/>
      <c r="F88" s="204" t="s">
        <v>1274</v>
      </c>
      <c r="G88" s="205" t="s">
        <v>24</v>
      </c>
      <c r="H88" s="205" t="s">
        <v>1275</v>
      </c>
      <c r="I88" s="411" t="s">
        <v>1276</v>
      </c>
      <c r="J88" s="408">
        <v>0.26041666666666669</v>
      </c>
      <c r="K88" s="409" t="s">
        <v>1249</v>
      </c>
    </row>
    <row r="89" spans="1:11" ht="51.75" customHeight="1" x14ac:dyDescent="0.2">
      <c r="A89" s="400"/>
      <c r="B89" s="401"/>
      <c r="C89" s="402"/>
      <c r="D89" s="403"/>
      <c r="E89" s="401"/>
      <c r="F89" s="412" t="s">
        <v>1277</v>
      </c>
      <c r="G89" s="252" t="s">
        <v>24</v>
      </c>
      <c r="H89" s="252" t="s">
        <v>1278</v>
      </c>
      <c r="I89" s="413" t="s">
        <v>1279</v>
      </c>
      <c r="J89" s="408">
        <v>0.26041666666666669</v>
      </c>
      <c r="K89" s="409" t="s">
        <v>1249</v>
      </c>
    </row>
    <row r="90" spans="1:11" ht="51.75" customHeight="1" x14ac:dyDescent="0.2">
      <c r="A90" s="400"/>
      <c r="B90" s="401"/>
      <c r="C90" s="402"/>
      <c r="D90" s="403"/>
      <c r="E90" s="401"/>
      <c r="F90" s="297"/>
      <c r="G90" s="298"/>
      <c r="H90" s="414"/>
      <c r="I90" s="413" t="s">
        <v>1280</v>
      </c>
      <c r="J90" s="408">
        <v>0.26041666666666669</v>
      </c>
      <c r="K90" s="409" t="s">
        <v>1249</v>
      </c>
    </row>
    <row r="91" spans="1:11" ht="51.75" customHeight="1" x14ac:dyDescent="0.2">
      <c r="A91" s="400"/>
      <c r="B91" s="401"/>
      <c r="C91" s="402"/>
      <c r="D91" s="403"/>
      <c r="E91" s="401"/>
      <c r="F91" s="415"/>
      <c r="G91" s="415"/>
      <c r="H91" s="415"/>
      <c r="I91" s="413" t="s">
        <v>1281</v>
      </c>
      <c r="J91" s="408">
        <v>0.26041666666666669</v>
      </c>
      <c r="K91" s="409" t="s">
        <v>1249</v>
      </c>
    </row>
    <row r="92" spans="1:11" ht="51.75" customHeight="1" x14ac:dyDescent="0.2">
      <c r="A92" s="400"/>
      <c r="B92" s="401"/>
      <c r="C92" s="402"/>
      <c r="D92" s="403"/>
      <c r="E92" s="401"/>
      <c r="F92" s="415"/>
      <c r="G92" s="415"/>
      <c r="H92" s="415"/>
      <c r="I92" s="413" t="s">
        <v>1282</v>
      </c>
      <c r="J92" s="408">
        <v>0.26041666666666669</v>
      </c>
      <c r="K92" s="409" t="s">
        <v>1249</v>
      </c>
    </row>
    <row r="93" spans="1:11" ht="51.75" customHeight="1" x14ac:dyDescent="0.2">
      <c r="A93" s="400"/>
      <c r="B93" s="401"/>
      <c r="C93" s="402"/>
      <c r="D93" s="403"/>
      <c r="E93" s="401"/>
      <c r="F93" s="415"/>
      <c r="G93" s="415"/>
      <c r="H93" s="415"/>
      <c r="I93" s="413" t="s">
        <v>1283</v>
      </c>
      <c r="J93" s="408">
        <v>0.26041666666666669</v>
      </c>
      <c r="K93" s="409" t="s">
        <v>1249</v>
      </c>
    </row>
    <row r="94" spans="1:11" ht="51.75" customHeight="1" x14ac:dyDescent="0.2">
      <c r="A94" s="400"/>
      <c r="B94" s="401"/>
      <c r="C94" s="402"/>
      <c r="D94" s="403"/>
      <c r="E94" s="416"/>
      <c r="F94" s="403"/>
      <c r="G94" s="403"/>
      <c r="H94" s="403"/>
      <c r="I94" s="413" t="s">
        <v>1284</v>
      </c>
      <c r="J94" s="408">
        <v>0.26041666666666669</v>
      </c>
      <c r="K94" s="409" t="s">
        <v>1249</v>
      </c>
    </row>
    <row r="95" spans="1:11" ht="51.75" customHeight="1" x14ac:dyDescent="0.2">
      <c r="A95" s="400"/>
      <c r="B95" s="401"/>
      <c r="C95" s="402"/>
      <c r="D95" s="403"/>
      <c r="E95" s="416"/>
      <c r="F95" s="210" t="s">
        <v>1285</v>
      </c>
      <c r="G95" s="205" t="s">
        <v>24</v>
      </c>
      <c r="H95" s="221" t="s">
        <v>1286</v>
      </c>
      <c r="I95" s="407" t="s">
        <v>1287</v>
      </c>
      <c r="J95" s="408">
        <v>0.26041666666666669</v>
      </c>
      <c r="K95" s="409" t="s">
        <v>1249</v>
      </c>
    </row>
    <row r="96" spans="1:11" ht="51.75" customHeight="1" x14ac:dyDescent="0.2">
      <c r="A96" s="400"/>
      <c r="B96" s="401"/>
      <c r="C96" s="402"/>
      <c r="D96" s="403"/>
      <c r="E96" s="416"/>
      <c r="F96" s="403"/>
      <c r="G96" s="403"/>
      <c r="H96" s="403"/>
      <c r="I96" s="407" t="s">
        <v>1287</v>
      </c>
      <c r="J96" s="408">
        <v>0.26041666666666669</v>
      </c>
      <c r="K96" s="409" t="s">
        <v>1249</v>
      </c>
    </row>
    <row r="97" spans="1:11" ht="51.75" customHeight="1" x14ac:dyDescent="0.2">
      <c r="A97" s="400"/>
      <c r="B97" s="401"/>
      <c r="C97" s="402"/>
      <c r="D97" s="403"/>
      <c r="E97" s="416"/>
      <c r="F97" s="225" t="s">
        <v>1288</v>
      </c>
      <c r="G97" s="221" t="s">
        <v>24</v>
      </c>
      <c r="H97" s="221" t="s">
        <v>1289</v>
      </c>
      <c r="I97" s="407" t="s">
        <v>1290</v>
      </c>
      <c r="J97" s="408">
        <v>0.26041666666666669</v>
      </c>
      <c r="K97" s="409" t="s">
        <v>1249</v>
      </c>
    </row>
    <row r="98" spans="1:11" ht="51.75" customHeight="1" x14ac:dyDescent="0.2">
      <c r="A98" s="400"/>
      <c r="B98" s="401"/>
      <c r="C98" s="402"/>
      <c r="D98" s="403"/>
      <c r="E98" s="416"/>
      <c r="F98" s="225" t="s">
        <v>1291</v>
      </c>
      <c r="G98" s="221" t="s">
        <v>24</v>
      </c>
      <c r="H98" s="221" t="s">
        <v>1292</v>
      </c>
      <c r="I98" s="407" t="s">
        <v>1293</v>
      </c>
      <c r="J98" s="408">
        <v>0.26041666666666669</v>
      </c>
      <c r="K98" s="409" t="s">
        <v>1249</v>
      </c>
    </row>
    <row r="99" spans="1:11" ht="51.75" customHeight="1" x14ac:dyDescent="0.2">
      <c r="A99" s="400"/>
      <c r="B99" s="401"/>
      <c r="C99" s="402"/>
      <c r="D99" s="403"/>
      <c r="E99" s="401"/>
      <c r="F99" s="235" t="s">
        <v>1294</v>
      </c>
      <c r="G99" s="221" t="s">
        <v>24</v>
      </c>
      <c r="H99" s="221" t="s">
        <v>1295</v>
      </c>
      <c r="I99" s="407" t="s">
        <v>1296</v>
      </c>
      <c r="J99" s="408">
        <v>0.26041666666666669</v>
      </c>
      <c r="K99" s="409" t="s">
        <v>1249</v>
      </c>
    </row>
    <row r="100" spans="1:11" ht="51.75" customHeight="1" x14ac:dyDescent="0.2">
      <c r="A100" s="400"/>
      <c r="B100" s="401"/>
      <c r="C100" s="402"/>
      <c r="D100" s="403"/>
      <c r="E100" s="401"/>
      <c r="F100" s="417" t="s">
        <v>1297</v>
      </c>
      <c r="G100" s="221" t="s">
        <v>24</v>
      </c>
      <c r="H100" s="221" t="s">
        <v>1298</v>
      </c>
      <c r="I100" s="407" t="s">
        <v>1299</v>
      </c>
      <c r="J100" s="408">
        <v>0.26041666666666669</v>
      </c>
      <c r="K100" s="409" t="s">
        <v>1249</v>
      </c>
    </row>
    <row r="101" spans="1:11" ht="51.75" customHeight="1" thickBot="1" x14ac:dyDescent="0.25">
      <c r="A101" s="384" t="s">
        <v>1300</v>
      </c>
      <c r="B101" s="418"/>
      <c r="C101" s="419"/>
      <c r="D101" s="420"/>
      <c r="E101" s="418"/>
      <c r="F101" s="421"/>
      <c r="G101" s="421"/>
      <c r="H101" s="421"/>
      <c r="I101" s="390" t="s">
        <v>1266</v>
      </c>
      <c r="J101" s="391" t="s">
        <v>1267</v>
      </c>
      <c r="K101" s="422"/>
    </row>
    <row r="102" spans="1:11" ht="51.75" customHeight="1" thickBot="1" x14ac:dyDescent="0.25">
      <c r="A102" s="423"/>
      <c r="B102" s="346"/>
      <c r="C102" s="424"/>
      <c r="D102" s="425"/>
      <c r="E102" s="346"/>
      <c r="F102" s="426"/>
      <c r="G102" s="426"/>
      <c r="H102" s="426"/>
      <c r="I102" s="427"/>
      <c r="J102" s="428"/>
      <c r="K102" s="429"/>
    </row>
    <row r="103" spans="1:11" ht="51.75" customHeight="1" thickBot="1" x14ac:dyDescent="0.25">
      <c r="A103" s="430" t="s">
        <v>1301</v>
      </c>
      <c r="B103" s="431"/>
      <c r="C103" s="432"/>
      <c r="D103" s="433"/>
      <c r="E103" s="431"/>
      <c r="F103" s="434"/>
      <c r="G103" s="435"/>
      <c r="H103" s="435"/>
      <c r="I103" s="436"/>
      <c r="J103" s="437"/>
      <c r="K103" s="438"/>
    </row>
    <row r="104" spans="1:11" ht="51.75" customHeight="1" x14ac:dyDescent="0.2">
      <c r="A104" s="439" t="s">
        <v>1302</v>
      </c>
      <c r="B104" s="270"/>
      <c r="C104" s="285"/>
      <c r="D104" s="271"/>
      <c r="E104" s="270"/>
      <c r="F104" s="440" t="s">
        <v>1303</v>
      </c>
      <c r="G104" s="221" t="s">
        <v>64</v>
      </c>
      <c r="H104" s="441" t="s">
        <v>1304</v>
      </c>
      <c r="I104" s="442"/>
      <c r="J104" s="443" t="s">
        <v>1305</v>
      </c>
      <c r="K104" s="444"/>
    </row>
    <row r="105" spans="1:11" ht="51.75" customHeight="1" x14ac:dyDescent="0.2">
      <c r="A105" s="445"/>
      <c r="B105" s="203"/>
      <c r="C105" s="277"/>
      <c r="D105" s="446"/>
      <c r="E105" s="203"/>
      <c r="F105" s="447"/>
      <c r="G105" s="448"/>
      <c r="H105" s="449"/>
      <c r="I105" s="450"/>
      <c r="J105" s="451"/>
      <c r="K105" s="452"/>
    </row>
    <row r="106" spans="1:11" ht="51.75" customHeight="1" x14ac:dyDescent="0.2">
      <c r="A106" s="453"/>
      <c r="B106" s="454" t="s">
        <v>1306</v>
      </c>
      <c r="C106" s="277"/>
      <c r="D106" s="446" t="s">
        <v>1307</v>
      </c>
      <c r="E106" s="203"/>
      <c r="F106" s="447"/>
      <c r="G106" s="448"/>
      <c r="H106" s="449"/>
      <c r="I106" s="455"/>
      <c r="J106" s="456"/>
      <c r="K106" s="457"/>
    </row>
    <row r="107" spans="1:11" ht="51.75" customHeight="1" x14ac:dyDescent="0.2">
      <c r="A107" s="453"/>
      <c r="B107" s="203"/>
      <c r="C107" s="277"/>
      <c r="D107" s="446"/>
      <c r="E107" s="203"/>
      <c r="F107" s="447"/>
      <c r="G107" s="448"/>
      <c r="H107" s="449"/>
      <c r="I107" s="455"/>
      <c r="J107" s="456"/>
      <c r="K107" s="457"/>
    </row>
    <row r="108" spans="1:11" ht="51.75" customHeight="1" x14ac:dyDescent="0.2">
      <c r="A108" s="453"/>
      <c r="B108" s="224" t="s">
        <v>930</v>
      </c>
      <c r="C108" s="209" t="s">
        <v>1089</v>
      </c>
      <c r="D108" s="202" t="s">
        <v>1090</v>
      </c>
      <c r="E108" s="203"/>
      <c r="F108" s="225" t="s">
        <v>1091</v>
      </c>
      <c r="G108" s="226" t="s">
        <v>64</v>
      </c>
      <c r="H108" s="221" t="s">
        <v>1092</v>
      </c>
      <c r="I108" s="455"/>
      <c r="J108" s="456"/>
      <c r="K108" s="457"/>
    </row>
    <row r="109" spans="1:11" ht="51.75" customHeight="1" thickBot="1" x14ac:dyDescent="0.25">
      <c r="A109" s="458"/>
      <c r="B109" s="262"/>
      <c r="C109" s="260"/>
      <c r="D109" s="261"/>
      <c r="E109" s="262"/>
      <c r="F109" s="459"/>
      <c r="G109" s="460"/>
      <c r="H109" s="461"/>
      <c r="I109" s="462"/>
      <c r="J109" s="463"/>
      <c r="K109" s="464"/>
    </row>
    <row r="110" spans="1:11" ht="51.75" customHeight="1" x14ac:dyDescent="0.2">
      <c r="A110" s="439" t="s">
        <v>1308</v>
      </c>
      <c r="B110" s="270"/>
      <c r="C110" s="285"/>
      <c r="D110" s="271"/>
      <c r="E110" s="270"/>
      <c r="F110" s="465" t="s">
        <v>1309</v>
      </c>
      <c r="G110" s="466" t="s">
        <v>121</v>
      </c>
      <c r="H110" s="215" t="s">
        <v>1310</v>
      </c>
      <c r="I110" s="442"/>
      <c r="J110" s="443">
        <v>0.32291666666666669</v>
      </c>
      <c r="K110" s="467"/>
    </row>
    <row r="111" spans="1:11" ht="51.75" customHeight="1" x14ac:dyDescent="0.2">
      <c r="A111" s="468"/>
      <c r="B111" s="203"/>
      <c r="C111" s="277"/>
      <c r="D111" s="278"/>
      <c r="E111" s="203"/>
      <c r="F111" s="214" t="s">
        <v>1311</v>
      </c>
      <c r="G111" s="466" t="s">
        <v>121</v>
      </c>
      <c r="H111" s="215" t="s">
        <v>1312</v>
      </c>
      <c r="I111" s="469"/>
      <c r="J111" s="470"/>
      <c r="K111" s="471"/>
    </row>
    <row r="112" spans="1:11" ht="51.75" customHeight="1" thickBot="1" x14ac:dyDescent="0.25">
      <c r="A112" s="472"/>
      <c r="B112" s="262"/>
      <c r="C112" s="260"/>
      <c r="D112" s="261"/>
      <c r="E112" s="262"/>
      <c r="F112" s="459"/>
      <c r="G112" s="460"/>
      <c r="H112" s="461"/>
      <c r="I112" s="473"/>
      <c r="J112" s="463"/>
      <c r="K112" s="474"/>
    </row>
    <row r="113" spans="1:11" ht="51.75" customHeight="1" x14ac:dyDescent="0.2">
      <c r="A113" s="439" t="s">
        <v>1313</v>
      </c>
      <c r="B113" s="212" t="s">
        <v>1068</v>
      </c>
      <c r="C113" s="213" t="s">
        <v>1069</v>
      </c>
      <c r="D113" s="202" t="s">
        <v>1070</v>
      </c>
      <c r="E113" s="270"/>
      <c r="F113" s="354" t="s">
        <v>1314</v>
      </c>
      <c r="G113" s="355" t="s">
        <v>39</v>
      </c>
      <c r="H113" s="355" t="s">
        <v>1315</v>
      </c>
      <c r="I113" s="475"/>
      <c r="J113" s="443">
        <v>0.27083333333333331</v>
      </c>
      <c r="K113" s="467"/>
    </row>
    <row r="114" spans="1:11" ht="51.75" customHeight="1" x14ac:dyDescent="0.2">
      <c r="A114" s="476"/>
      <c r="B114" s="212" t="s">
        <v>1068</v>
      </c>
      <c r="C114" s="213" t="s">
        <v>1074</v>
      </c>
      <c r="D114" s="202" t="s">
        <v>1075</v>
      </c>
      <c r="E114" s="203"/>
      <c r="F114" s="354" t="s">
        <v>1246</v>
      </c>
      <c r="G114" s="355" t="s">
        <v>39</v>
      </c>
      <c r="H114" s="355" t="s">
        <v>1247</v>
      </c>
      <c r="I114" s="209"/>
      <c r="J114" s="451"/>
      <c r="K114" s="477"/>
    </row>
    <row r="115" spans="1:11" ht="51.75" customHeight="1" thickBot="1" x14ac:dyDescent="0.25">
      <c r="A115" s="478"/>
      <c r="B115" s="262"/>
      <c r="C115" s="260"/>
      <c r="D115" s="261"/>
      <c r="E115" s="262"/>
      <c r="F115" s="459"/>
      <c r="G115" s="460"/>
      <c r="H115" s="461"/>
      <c r="I115" s="473"/>
      <c r="J115" s="479"/>
      <c r="K115" s="474"/>
    </row>
    <row r="116" spans="1:11" ht="51.75" customHeight="1" x14ac:dyDescent="0.2">
      <c r="A116" s="480" t="s">
        <v>1316</v>
      </c>
      <c r="B116" s="481"/>
      <c r="C116" s="482"/>
      <c r="D116" s="483"/>
      <c r="E116" s="481"/>
      <c r="F116" s="988" t="s">
        <v>1317</v>
      </c>
      <c r="G116" s="989" t="s">
        <v>24</v>
      </c>
      <c r="H116" s="990" t="s">
        <v>1318</v>
      </c>
      <c r="I116" s="484" t="s">
        <v>1319</v>
      </c>
      <c r="J116" s="485" t="s">
        <v>1320</v>
      </c>
      <c r="K116" s="486"/>
    </row>
    <row r="117" spans="1:11" ht="51.75" customHeight="1" thickBot="1" x14ac:dyDescent="0.25">
      <c r="A117" s="487"/>
      <c r="B117" s="262"/>
      <c r="C117" s="259"/>
      <c r="D117" s="488"/>
      <c r="E117" s="262"/>
      <c r="F117" s="489"/>
      <c r="G117" s="490"/>
      <c r="H117" s="491"/>
      <c r="I117" s="492"/>
      <c r="J117" s="493"/>
      <c r="K117" s="494"/>
    </row>
  </sheetData>
  <customSheetViews>
    <customSheetView guid="{7B7F6F88-B677-F14C-AB3B-C1B42873B971}" scale="80" fitToPage="1">
      <selection activeCell="C6" sqref="C6"/>
      <pageMargins left="0.7" right="0.7" top="0.75" bottom="0.75" header="0.3" footer="0.3"/>
      <pageSetup paperSize="9" scale="34" fitToHeight="0" orientation="landscape" r:id="rId1"/>
    </customSheetView>
    <customSheetView guid="{17D9FB53-A0D4-48EE-8DFD-E7D48DF28BAC}" scale="80" fitToPage="1" topLeftCell="B10">
      <selection activeCell="H21" sqref="H21"/>
      <pageMargins left="0.7" right="0.7" top="0.75" bottom="0.75" header="0.3" footer="0.3"/>
      <pageSetup paperSize="9" scale="34" fitToHeight="0" orientation="landscape" r:id="rId2"/>
    </customSheetView>
    <customSheetView guid="{4FFE4762-6474-4875-A631-C5DF7473F8D1}" scale="80" showPageBreaks="1" fitToPage="1">
      <selection activeCell="G14" sqref="G14"/>
      <pageMargins left="0.7" right="0.7" top="0.75" bottom="0.75" header="0.3" footer="0.3"/>
      <pageSetup paperSize="9" scale="34" fitToHeight="0" orientation="landscape" r:id="rId3"/>
    </customSheetView>
  </customSheetViews>
  <mergeCells count="2">
    <mergeCell ref="A1:K1"/>
    <mergeCell ref="A2:K2"/>
  </mergeCells>
  <pageMargins left="0.7" right="0.7" top="0.75" bottom="0.75" header="0.3" footer="0.3"/>
  <pageSetup paperSize="9" scale="34" fitToHeight="0" orientation="landscape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18" zoomScale="80" zoomScaleNormal="80" workbookViewId="0">
      <selection activeCell="D34" sqref="D34"/>
    </sheetView>
  </sheetViews>
  <sheetFormatPr baseColWidth="10" defaultColWidth="8.83203125" defaultRowHeight="43.5" customHeight="1" x14ac:dyDescent="0.2"/>
  <cols>
    <col min="1" max="1" width="13.5" customWidth="1"/>
    <col min="2" max="2" width="33.1640625" customWidth="1"/>
    <col min="3" max="3" width="35.33203125" customWidth="1"/>
    <col min="4" max="4" width="40" customWidth="1"/>
    <col min="5" max="5" width="10.5" customWidth="1"/>
    <col min="6" max="6" width="10.33203125" customWidth="1"/>
    <col min="7" max="7" width="15.5" customWidth="1"/>
    <col min="8" max="8" width="14.5" customWidth="1"/>
    <col min="9" max="9" width="16" customWidth="1"/>
    <col min="10" max="10" width="15.1640625" customWidth="1"/>
    <col min="11" max="11" width="57.83203125" customWidth="1"/>
    <col min="13" max="13" width="18.1640625" customWidth="1"/>
  </cols>
  <sheetData>
    <row r="1" spans="1:14" ht="43.5" customHeight="1" thickBot="1" x14ac:dyDescent="0.4">
      <c r="A1" s="1015" t="s">
        <v>216</v>
      </c>
      <c r="B1" s="1016"/>
      <c r="C1" s="1016"/>
      <c r="D1" s="1016"/>
      <c r="E1" s="1016"/>
      <c r="F1" s="1016"/>
      <c r="G1" s="1016" t="s">
        <v>699</v>
      </c>
      <c r="H1" s="1016"/>
      <c r="I1" s="1016"/>
      <c r="J1" s="1017"/>
      <c r="K1" s="1018"/>
    </row>
    <row r="2" spans="1:14" ht="43.5" customHeight="1" thickBot="1" x14ac:dyDescent="0.3">
      <c r="A2" s="35" t="s">
        <v>2</v>
      </c>
      <c r="B2" s="36" t="s">
        <v>3</v>
      </c>
      <c r="C2" s="36" t="s">
        <v>4</v>
      </c>
      <c r="D2" s="37" t="s">
        <v>5</v>
      </c>
      <c r="E2" s="36" t="s">
        <v>6</v>
      </c>
      <c r="F2" s="36" t="s">
        <v>7</v>
      </c>
      <c r="G2" s="36" t="s">
        <v>8</v>
      </c>
      <c r="H2" s="36" t="s">
        <v>9</v>
      </c>
      <c r="I2" s="36" t="s">
        <v>10</v>
      </c>
      <c r="J2" s="36" t="s">
        <v>11</v>
      </c>
      <c r="K2" s="38" t="s">
        <v>12</v>
      </c>
      <c r="M2" s="5" t="s">
        <v>13</v>
      </c>
      <c r="N2" s="5">
        <v>56</v>
      </c>
    </row>
    <row r="3" spans="1:14" ht="43.5" customHeight="1" x14ac:dyDescent="0.3">
      <c r="A3" s="135">
        <v>56</v>
      </c>
      <c r="B3" s="158" t="s">
        <v>929</v>
      </c>
      <c r="C3" s="135"/>
      <c r="D3" s="137"/>
      <c r="E3" s="135"/>
      <c r="F3" s="135"/>
      <c r="G3" s="135"/>
      <c r="H3" s="135"/>
      <c r="I3" s="146"/>
      <c r="J3" s="146"/>
      <c r="K3" s="158" t="s">
        <v>930</v>
      </c>
      <c r="M3" s="10" t="s">
        <v>20</v>
      </c>
      <c r="N3" s="10">
        <f>N2-N14</f>
        <v>0</v>
      </c>
    </row>
    <row r="4" spans="1:14" ht="43.5" customHeight="1" x14ac:dyDescent="0.2">
      <c r="A4" s="6">
        <v>1</v>
      </c>
      <c r="B4" s="7" t="s">
        <v>28</v>
      </c>
      <c r="C4" s="7" t="s">
        <v>931</v>
      </c>
      <c r="D4" s="8" t="s">
        <v>932</v>
      </c>
      <c r="E4" s="7">
        <v>2</v>
      </c>
      <c r="F4" s="7">
        <v>1</v>
      </c>
      <c r="G4" s="7" t="s">
        <v>64</v>
      </c>
      <c r="H4" s="7" t="s">
        <v>728</v>
      </c>
      <c r="I4" s="9">
        <v>42910</v>
      </c>
      <c r="J4" s="117" t="s">
        <v>933</v>
      </c>
      <c r="K4" s="6"/>
      <c r="M4" t="s">
        <v>27</v>
      </c>
      <c r="N4">
        <f>SUMIFS(E:E,G:G,"CTT")</f>
        <v>0</v>
      </c>
    </row>
    <row r="5" spans="1:14" ht="43.5" customHeight="1" x14ac:dyDescent="0.2">
      <c r="A5" s="12">
        <v>2</v>
      </c>
      <c r="B5" s="14" t="s">
        <v>21</v>
      </c>
      <c r="C5" s="14" t="s">
        <v>934</v>
      </c>
      <c r="D5" s="16" t="s">
        <v>935</v>
      </c>
      <c r="E5" s="14">
        <v>4</v>
      </c>
      <c r="F5" s="14">
        <v>1</v>
      </c>
      <c r="G5" s="63" t="s">
        <v>121</v>
      </c>
      <c r="H5" s="14" t="s">
        <v>728</v>
      </c>
      <c r="I5" s="15">
        <v>42910</v>
      </c>
      <c r="J5" s="103" t="s">
        <v>936</v>
      </c>
      <c r="K5" s="12" t="s">
        <v>937</v>
      </c>
      <c r="M5" t="s">
        <v>32</v>
      </c>
      <c r="N5">
        <f>SUMIFS(E:E,G:G,"FLU")</f>
        <v>0</v>
      </c>
    </row>
    <row r="6" spans="1:14" ht="43.5" customHeight="1" x14ac:dyDescent="0.2">
      <c r="A6" s="6">
        <v>3</v>
      </c>
      <c r="B6" s="7" t="s">
        <v>383</v>
      </c>
      <c r="C6" s="7">
        <v>3592</v>
      </c>
      <c r="D6" s="8" t="s">
        <v>938</v>
      </c>
      <c r="E6" s="7">
        <v>2</v>
      </c>
      <c r="F6" s="7">
        <v>1</v>
      </c>
      <c r="G6" s="7" t="s">
        <v>121</v>
      </c>
      <c r="H6" s="7" t="s">
        <v>728</v>
      </c>
      <c r="I6" s="9">
        <v>42910</v>
      </c>
      <c r="J6" s="117" t="s">
        <v>939</v>
      </c>
      <c r="K6" s="6" t="s">
        <v>940</v>
      </c>
      <c r="M6" t="s">
        <v>36</v>
      </c>
      <c r="N6">
        <f>SUMIFS(E:E,G:G,"JCC")</f>
        <v>36</v>
      </c>
    </row>
    <row r="7" spans="1:14" ht="43.5" customHeight="1" x14ac:dyDescent="0.2">
      <c r="A7" s="12">
        <v>4</v>
      </c>
      <c r="B7" s="14" t="s">
        <v>14</v>
      </c>
      <c r="C7" s="14" t="s">
        <v>941</v>
      </c>
      <c r="D7" s="16" t="s">
        <v>942</v>
      </c>
      <c r="E7" s="14">
        <v>3</v>
      </c>
      <c r="F7" s="14">
        <v>1</v>
      </c>
      <c r="G7" s="63" t="s">
        <v>121</v>
      </c>
      <c r="H7" s="14" t="s">
        <v>728</v>
      </c>
      <c r="I7" s="15">
        <v>42910</v>
      </c>
      <c r="J7" s="103" t="s">
        <v>19</v>
      </c>
      <c r="K7" s="66" t="s">
        <v>943</v>
      </c>
      <c r="M7" t="s">
        <v>41</v>
      </c>
      <c r="N7">
        <f>SUMIFS(E:E,G:G,"EDI")</f>
        <v>20</v>
      </c>
    </row>
    <row r="8" spans="1:14" ht="43.5" customHeight="1" x14ac:dyDescent="0.2">
      <c r="A8" s="6">
        <v>5</v>
      </c>
      <c r="B8" s="7" t="s">
        <v>14</v>
      </c>
      <c r="C8" s="7" t="s">
        <v>944</v>
      </c>
      <c r="D8" s="8" t="s">
        <v>945</v>
      </c>
      <c r="E8" s="7">
        <v>5</v>
      </c>
      <c r="F8" s="7">
        <v>2</v>
      </c>
      <c r="G8" s="7" t="s">
        <v>121</v>
      </c>
      <c r="H8" s="7" t="s">
        <v>728</v>
      </c>
      <c r="I8" s="9">
        <v>42910</v>
      </c>
      <c r="J8" s="7" t="s">
        <v>19</v>
      </c>
      <c r="K8" s="6"/>
      <c r="M8" t="s">
        <v>45</v>
      </c>
      <c r="N8">
        <f>SUMIFS(E:E,G:G,"par")</f>
        <v>0</v>
      </c>
    </row>
    <row r="9" spans="1:14" ht="43.5" customHeight="1" x14ac:dyDescent="0.2">
      <c r="A9" s="12">
        <v>6</v>
      </c>
      <c r="B9" s="32" t="s">
        <v>28</v>
      </c>
      <c r="C9" s="32" t="s">
        <v>946</v>
      </c>
      <c r="D9" s="45" t="s">
        <v>947</v>
      </c>
      <c r="E9" s="32">
        <v>2</v>
      </c>
      <c r="F9" s="32">
        <v>1</v>
      </c>
      <c r="G9" s="32" t="s">
        <v>121</v>
      </c>
      <c r="H9" s="32" t="s">
        <v>728</v>
      </c>
      <c r="I9" s="46">
        <v>42910</v>
      </c>
      <c r="J9" s="46" t="s">
        <v>948</v>
      </c>
      <c r="K9" s="44"/>
      <c r="M9" t="s">
        <v>51</v>
      </c>
      <c r="N9">
        <f>SUMIFS(E:E,G:G,"phi")</f>
        <v>0</v>
      </c>
    </row>
    <row r="10" spans="1:14" ht="43.5" customHeight="1" x14ac:dyDescent="0.2">
      <c r="A10" s="6">
        <v>7</v>
      </c>
      <c r="B10" s="14" t="s">
        <v>14</v>
      </c>
      <c r="C10" s="14" t="s">
        <v>949</v>
      </c>
      <c r="D10" s="16" t="s">
        <v>950</v>
      </c>
      <c r="E10" s="14">
        <v>3</v>
      </c>
      <c r="F10" s="14">
        <v>1</v>
      </c>
      <c r="G10" s="14" t="s">
        <v>121</v>
      </c>
      <c r="H10" s="14" t="s">
        <v>728</v>
      </c>
      <c r="I10" s="15">
        <v>42910</v>
      </c>
      <c r="J10" s="15" t="s">
        <v>19</v>
      </c>
      <c r="K10" s="12"/>
      <c r="M10" t="s">
        <v>57</v>
      </c>
      <c r="N10">
        <f>SUMIFS(E:E,G:G,"BRK")</f>
        <v>0</v>
      </c>
    </row>
    <row r="11" spans="1:14" ht="43.5" customHeight="1" x14ac:dyDescent="0.2">
      <c r="A11" s="12">
        <v>8</v>
      </c>
      <c r="B11" s="14" t="s">
        <v>14</v>
      </c>
      <c r="C11" s="14" t="s">
        <v>951</v>
      </c>
      <c r="D11" s="16" t="s">
        <v>952</v>
      </c>
      <c r="E11" s="14">
        <v>1</v>
      </c>
      <c r="F11" s="14">
        <v>1</v>
      </c>
      <c r="G11" s="14" t="s">
        <v>121</v>
      </c>
      <c r="H11" s="14" t="s">
        <v>728</v>
      </c>
      <c r="I11" s="15">
        <v>42910</v>
      </c>
      <c r="J11" s="15" t="s">
        <v>19</v>
      </c>
      <c r="K11" s="12"/>
      <c r="M11" s="22" t="s">
        <v>61</v>
      </c>
      <c r="N11" s="22">
        <f>SUMIFS(E:E,G:G,"SPC")</f>
        <v>0</v>
      </c>
    </row>
    <row r="12" spans="1:14" ht="43.5" customHeight="1" x14ac:dyDescent="0.2">
      <c r="A12" s="6">
        <v>9</v>
      </c>
      <c r="B12" s="14" t="s">
        <v>953</v>
      </c>
      <c r="C12" s="14" t="s">
        <v>954</v>
      </c>
      <c r="D12" s="16" t="s">
        <v>955</v>
      </c>
      <c r="E12" s="14">
        <v>3</v>
      </c>
      <c r="F12" s="14">
        <v>1</v>
      </c>
      <c r="G12" s="14" t="s">
        <v>121</v>
      </c>
      <c r="H12" s="14" t="s">
        <v>728</v>
      </c>
      <c r="I12" s="15">
        <v>42910</v>
      </c>
      <c r="J12" s="15" t="s">
        <v>956</v>
      </c>
      <c r="K12" s="14" t="s">
        <v>957</v>
      </c>
      <c r="M12" s="25" t="s">
        <v>67</v>
      </c>
      <c r="N12" s="25">
        <f>SUMIFS(E:E,G:G,"H")</f>
        <v>0</v>
      </c>
    </row>
    <row r="13" spans="1:14" ht="43.5" customHeight="1" x14ac:dyDescent="0.2">
      <c r="A13" s="12">
        <v>10</v>
      </c>
      <c r="B13" s="7" t="s">
        <v>14</v>
      </c>
      <c r="C13" s="7" t="s">
        <v>958</v>
      </c>
      <c r="D13" s="8" t="s">
        <v>959</v>
      </c>
      <c r="E13" s="7">
        <v>3</v>
      </c>
      <c r="F13" s="7">
        <v>1</v>
      </c>
      <c r="G13" s="7" t="s">
        <v>121</v>
      </c>
      <c r="H13" s="7" t="s">
        <v>728</v>
      </c>
      <c r="I13" s="9">
        <v>42910</v>
      </c>
      <c r="J13" s="117" t="s">
        <v>19</v>
      </c>
      <c r="K13" s="147"/>
      <c r="M13" s="25"/>
      <c r="N13" s="25"/>
    </row>
    <row r="14" spans="1:14" ht="43.5" customHeight="1" x14ac:dyDescent="0.2">
      <c r="A14" s="6">
        <v>11</v>
      </c>
      <c r="B14" s="7" t="s">
        <v>14</v>
      </c>
      <c r="C14" s="7" t="s">
        <v>960</v>
      </c>
      <c r="D14" s="8" t="s">
        <v>961</v>
      </c>
      <c r="E14" s="7">
        <v>3</v>
      </c>
      <c r="F14" s="7">
        <v>1</v>
      </c>
      <c r="G14" s="7" t="s">
        <v>121</v>
      </c>
      <c r="H14" s="7" t="s">
        <v>728</v>
      </c>
      <c r="I14" s="9">
        <v>42910</v>
      </c>
      <c r="J14" s="7" t="s">
        <v>19</v>
      </c>
      <c r="K14" s="147"/>
      <c r="M14" s="29" t="s">
        <v>77</v>
      </c>
      <c r="N14" s="29">
        <f>SUM(M4:N12)</f>
        <v>56</v>
      </c>
    </row>
    <row r="15" spans="1:14" ht="43.5" customHeight="1" x14ac:dyDescent="0.2">
      <c r="A15" s="12">
        <v>12</v>
      </c>
      <c r="B15" s="7" t="s">
        <v>14</v>
      </c>
      <c r="C15" s="7" t="s">
        <v>962</v>
      </c>
      <c r="D15" s="8" t="s">
        <v>963</v>
      </c>
      <c r="E15" s="7">
        <v>2</v>
      </c>
      <c r="F15" s="7">
        <v>1</v>
      </c>
      <c r="G15" s="7" t="s">
        <v>121</v>
      </c>
      <c r="H15" s="7" t="s">
        <v>728</v>
      </c>
      <c r="I15" s="9">
        <v>42910</v>
      </c>
      <c r="J15" s="7" t="s">
        <v>19</v>
      </c>
      <c r="K15" s="147"/>
    </row>
    <row r="16" spans="1:14" ht="43.5" customHeight="1" x14ac:dyDescent="0.2">
      <c r="A16" s="6">
        <v>13</v>
      </c>
      <c r="B16" s="14" t="s">
        <v>14</v>
      </c>
      <c r="C16" s="14" t="s">
        <v>964</v>
      </c>
      <c r="D16" s="16" t="s">
        <v>965</v>
      </c>
      <c r="E16" s="14">
        <v>3</v>
      </c>
      <c r="F16" s="14">
        <v>1</v>
      </c>
      <c r="G16" s="14" t="s">
        <v>64</v>
      </c>
      <c r="H16" s="14" t="s">
        <v>728</v>
      </c>
      <c r="I16" s="15">
        <v>42910</v>
      </c>
      <c r="J16" s="15" t="s">
        <v>19</v>
      </c>
      <c r="K16" s="159" t="s">
        <v>966</v>
      </c>
      <c r="M16" t="s">
        <v>744</v>
      </c>
    </row>
    <row r="17" spans="1:13" ht="43.5" customHeight="1" x14ac:dyDescent="0.2">
      <c r="A17" s="12">
        <v>14</v>
      </c>
      <c r="B17" s="7" t="s">
        <v>14</v>
      </c>
      <c r="C17" s="7" t="s">
        <v>967</v>
      </c>
      <c r="D17" s="8" t="s">
        <v>968</v>
      </c>
      <c r="E17" s="7">
        <v>4</v>
      </c>
      <c r="F17" s="7">
        <v>1</v>
      </c>
      <c r="G17" s="7" t="s">
        <v>64</v>
      </c>
      <c r="H17" s="7" t="s">
        <v>728</v>
      </c>
      <c r="I17" s="9">
        <v>42910</v>
      </c>
      <c r="J17" s="7" t="s">
        <v>19</v>
      </c>
      <c r="K17" s="147"/>
      <c r="M17" t="s">
        <v>749</v>
      </c>
    </row>
    <row r="18" spans="1:13" ht="43.5" customHeight="1" x14ac:dyDescent="0.2">
      <c r="A18" s="6">
        <v>15</v>
      </c>
      <c r="B18" s="7" t="s">
        <v>14</v>
      </c>
      <c r="C18" s="7" t="s">
        <v>969</v>
      </c>
      <c r="D18" s="8" t="s">
        <v>970</v>
      </c>
      <c r="E18" s="7">
        <v>2</v>
      </c>
      <c r="F18" s="7">
        <v>1</v>
      </c>
      <c r="G18" s="7" t="s">
        <v>64</v>
      </c>
      <c r="H18" s="7" t="s">
        <v>728</v>
      </c>
      <c r="I18" s="9">
        <v>42910</v>
      </c>
      <c r="J18" s="7" t="s">
        <v>19</v>
      </c>
      <c r="K18" s="147"/>
      <c r="M18" s="143" t="s">
        <v>750</v>
      </c>
    </row>
    <row r="19" spans="1:13" ht="43.5" customHeight="1" x14ac:dyDescent="0.2">
      <c r="A19" s="12">
        <v>16</v>
      </c>
      <c r="B19" s="7" t="s">
        <v>14</v>
      </c>
      <c r="C19" s="160" t="s">
        <v>971</v>
      </c>
      <c r="D19" s="8" t="s">
        <v>972</v>
      </c>
      <c r="E19" s="7">
        <v>2</v>
      </c>
      <c r="F19" s="7">
        <v>1</v>
      </c>
      <c r="G19" s="7" t="s">
        <v>64</v>
      </c>
      <c r="H19" s="7" t="s">
        <v>728</v>
      </c>
      <c r="I19" s="9">
        <v>42910</v>
      </c>
      <c r="J19" s="7" t="s">
        <v>19</v>
      </c>
      <c r="K19" s="147"/>
      <c r="M19" s="143" t="s">
        <v>751</v>
      </c>
    </row>
    <row r="20" spans="1:13" ht="43.5" customHeight="1" x14ac:dyDescent="0.2">
      <c r="A20" s="6">
        <v>17</v>
      </c>
      <c r="B20" s="7" t="s">
        <v>973</v>
      </c>
      <c r="C20" s="7" t="s">
        <v>974</v>
      </c>
      <c r="D20" s="79" t="s">
        <v>975</v>
      </c>
      <c r="E20" s="7">
        <v>4</v>
      </c>
      <c r="F20" s="7">
        <v>2</v>
      </c>
      <c r="G20" s="7" t="s">
        <v>64</v>
      </c>
      <c r="H20" s="7" t="s">
        <v>728</v>
      </c>
      <c r="I20" s="9">
        <v>42910</v>
      </c>
      <c r="J20" s="7" t="s">
        <v>976</v>
      </c>
      <c r="K20" s="147" t="s">
        <v>429</v>
      </c>
      <c r="M20" t="s">
        <v>752</v>
      </c>
    </row>
    <row r="21" spans="1:13" ht="43.5" customHeight="1" x14ac:dyDescent="0.2">
      <c r="A21" s="12">
        <v>18</v>
      </c>
      <c r="B21" s="14" t="s">
        <v>14</v>
      </c>
      <c r="C21" s="14" t="s">
        <v>977</v>
      </c>
      <c r="D21" s="16" t="s">
        <v>978</v>
      </c>
      <c r="E21" s="14">
        <v>3</v>
      </c>
      <c r="F21" s="14">
        <v>1</v>
      </c>
      <c r="G21" s="14" t="s">
        <v>64</v>
      </c>
      <c r="H21" s="14" t="s">
        <v>728</v>
      </c>
      <c r="I21" s="15">
        <v>42910</v>
      </c>
      <c r="J21" s="14" t="s">
        <v>19</v>
      </c>
      <c r="K21" s="116"/>
      <c r="M21" s="89" t="s">
        <v>753</v>
      </c>
    </row>
    <row r="22" spans="1:13" ht="43.5" customHeight="1" x14ac:dyDescent="0.2">
      <c r="A22" s="6">
        <v>19</v>
      </c>
      <c r="B22" s="7" t="s">
        <v>14</v>
      </c>
      <c r="C22" s="7" t="s">
        <v>979</v>
      </c>
      <c r="D22" s="8" t="s">
        <v>980</v>
      </c>
      <c r="E22" s="7">
        <v>2</v>
      </c>
      <c r="F22" s="7">
        <v>1</v>
      </c>
      <c r="G22" s="7" t="s">
        <v>121</v>
      </c>
      <c r="H22" s="7" t="s">
        <v>728</v>
      </c>
      <c r="I22" s="9">
        <v>42910</v>
      </c>
      <c r="J22" s="7" t="s">
        <v>19</v>
      </c>
      <c r="K22" s="140"/>
      <c r="M22" s="89"/>
    </row>
    <row r="23" spans="1:13" ht="43.5" customHeight="1" x14ac:dyDescent="0.2">
      <c r="A23" s="12">
        <v>20</v>
      </c>
      <c r="B23" s="7" t="s">
        <v>14</v>
      </c>
      <c r="C23" s="7" t="s">
        <v>981</v>
      </c>
      <c r="D23" s="8" t="s">
        <v>982</v>
      </c>
      <c r="E23" s="7">
        <v>2</v>
      </c>
      <c r="F23" s="7">
        <v>2</v>
      </c>
      <c r="G23" s="7" t="s">
        <v>121</v>
      </c>
      <c r="H23" s="7" t="s">
        <v>728</v>
      </c>
      <c r="I23" s="9">
        <v>42910</v>
      </c>
      <c r="J23" s="7" t="s">
        <v>19</v>
      </c>
      <c r="K23" s="147"/>
    </row>
    <row r="24" spans="1:13" ht="43.5" customHeight="1" x14ac:dyDescent="0.2">
      <c r="A24" s="6">
        <v>21</v>
      </c>
      <c r="B24" s="7" t="s">
        <v>14</v>
      </c>
      <c r="C24" s="14" t="s">
        <v>983</v>
      </c>
      <c r="D24" s="16" t="s">
        <v>984</v>
      </c>
      <c r="E24" s="14">
        <v>1</v>
      </c>
      <c r="F24" s="14">
        <v>1</v>
      </c>
      <c r="G24" s="7" t="s">
        <v>121</v>
      </c>
      <c r="H24" s="7" t="s">
        <v>728</v>
      </c>
      <c r="I24" s="9">
        <v>42910</v>
      </c>
      <c r="J24" s="7" t="s">
        <v>19</v>
      </c>
      <c r="K24" s="6" t="s">
        <v>985</v>
      </c>
    </row>
    <row r="25" spans="1:13" ht="43.5" customHeight="1" x14ac:dyDescent="0.2">
      <c r="A25" s="12"/>
      <c r="B25" s="14"/>
      <c r="C25" s="14"/>
      <c r="D25" s="16"/>
      <c r="E25" s="33">
        <f>SUM(E4:E24)</f>
        <v>56</v>
      </c>
      <c r="F25" s="33">
        <f>SUM(F4:F24)</f>
        <v>24</v>
      </c>
      <c r="G25" s="12"/>
      <c r="H25" s="14"/>
      <c r="I25" s="14"/>
      <c r="J25" s="14"/>
      <c r="K25" s="12"/>
    </row>
    <row r="26" spans="1:13" ht="43.5" customHeight="1" x14ac:dyDescent="0.2">
      <c r="A26" s="14"/>
      <c r="B26" s="7"/>
      <c r="C26" s="7"/>
      <c r="D26" s="8"/>
      <c r="E26" s="7"/>
      <c r="F26" s="7"/>
      <c r="G26" s="7"/>
      <c r="H26" s="7"/>
      <c r="I26" s="9"/>
      <c r="J26" s="7"/>
      <c r="K26" s="144"/>
    </row>
    <row r="27" spans="1:13" ht="43.5" customHeight="1" x14ac:dyDescent="0.2">
      <c r="A27" s="14"/>
      <c r="B27" s="7"/>
      <c r="C27" s="7"/>
      <c r="D27" s="8"/>
      <c r="E27" s="7"/>
      <c r="F27" s="7"/>
      <c r="G27" s="7"/>
      <c r="H27" s="7"/>
      <c r="I27" s="9"/>
      <c r="J27" s="7"/>
      <c r="K27" s="144"/>
    </row>
  </sheetData>
  <customSheetViews>
    <customSheetView guid="{7B7F6F88-B677-F14C-AB3B-C1B42873B971}" scale="80" topLeftCell="A18">
      <selection activeCell="D34" sqref="D34"/>
      <pageMargins left="0.7" right="0.7" top="0.75" bottom="0.75" header="0.3" footer="0.3"/>
    </customSheetView>
    <customSheetView guid="{A0126CC2-5846-4EB5-92DD-03BC3FCAB1B5}" scale="80">
      <selection activeCell="D18" sqref="D18"/>
      <pageMargins left="0.7" right="0.7" top="0.75" bottom="0.75" header="0.3" footer="0.3"/>
    </customSheetView>
    <customSheetView guid="{7C15ED57-998B-4DF0-A68A-5FDCEFAAAE86}" scale="80">
      <selection activeCell="D18" sqref="D18"/>
      <pageMargins left="0.7" right="0.7" top="0.75" bottom="0.75" header="0.3" footer="0.3"/>
    </customSheetView>
    <customSheetView guid="{17D9FB53-A0D4-48EE-8DFD-E7D48DF28BAC}" scale="80" topLeftCell="A3">
      <selection activeCell="P18" sqref="P18"/>
      <pageMargins left="0.7" right="0.7" top="0.75" bottom="0.75" header="0.3" footer="0.3"/>
    </customSheetView>
    <customSheetView guid="{4FFE4762-6474-4875-A631-C5DF7473F8D1}" scale="80" topLeftCell="A3">
      <selection activeCell="P18" sqref="P18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13" zoomScale="80" zoomScaleNormal="80" workbookViewId="0">
      <selection activeCell="E29" sqref="E29"/>
    </sheetView>
  </sheetViews>
  <sheetFormatPr baseColWidth="10" defaultColWidth="8.83203125" defaultRowHeight="42.75" customHeight="1" x14ac:dyDescent="0.2"/>
  <cols>
    <col min="1" max="1" width="13.5" customWidth="1"/>
    <col min="2" max="2" width="33.1640625" customWidth="1"/>
    <col min="3" max="3" width="38.83203125" customWidth="1"/>
    <col min="4" max="4" width="40" customWidth="1"/>
    <col min="5" max="5" width="10.5" customWidth="1"/>
    <col min="6" max="6" width="10.33203125" customWidth="1"/>
    <col min="7" max="7" width="15.5" customWidth="1"/>
    <col min="8" max="8" width="14.5" customWidth="1"/>
    <col min="9" max="9" width="16" customWidth="1"/>
    <col min="10" max="10" width="15.1640625" customWidth="1"/>
    <col min="11" max="11" width="43.5" customWidth="1"/>
    <col min="13" max="13" width="18.1640625" customWidth="1"/>
  </cols>
  <sheetData>
    <row r="1" spans="1:14" ht="42.75" customHeight="1" thickBot="1" x14ac:dyDescent="0.4">
      <c r="A1" s="1015" t="s">
        <v>216</v>
      </c>
      <c r="B1" s="1016"/>
      <c r="C1" s="1016"/>
      <c r="D1" s="1016"/>
      <c r="E1" s="1016"/>
      <c r="F1" s="1016"/>
      <c r="G1" s="1016" t="s">
        <v>699</v>
      </c>
      <c r="H1" s="1016"/>
      <c r="I1" s="1016"/>
      <c r="J1" s="1017"/>
      <c r="K1" s="1018"/>
    </row>
    <row r="2" spans="1:14" ht="42.75" customHeight="1" thickBot="1" x14ac:dyDescent="0.3">
      <c r="A2" s="35" t="s">
        <v>2</v>
      </c>
      <c r="B2" s="36" t="s">
        <v>3</v>
      </c>
      <c r="C2" s="36" t="s">
        <v>4</v>
      </c>
      <c r="D2" s="37" t="s">
        <v>5</v>
      </c>
      <c r="E2" s="36" t="s">
        <v>6</v>
      </c>
      <c r="F2" s="36" t="s">
        <v>7</v>
      </c>
      <c r="G2" s="36" t="s">
        <v>8</v>
      </c>
      <c r="H2" s="36" t="s">
        <v>9</v>
      </c>
      <c r="I2" s="36" t="s">
        <v>10</v>
      </c>
      <c r="J2" s="36" t="s">
        <v>11</v>
      </c>
      <c r="K2" s="38" t="s">
        <v>12</v>
      </c>
      <c r="M2" s="5" t="s">
        <v>13</v>
      </c>
      <c r="N2" s="5">
        <v>55</v>
      </c>
    </row>
    <row r="3" spans="1:14" ht="42.75" customHeight="1" x14ac:dyDescent="0.3">
      <c r="A3" s="135">
        <v>56</v>
      </c>
      <c r="B3" s="135" t="s">
        <v>888</v>
      </c>
      <c r="C3" s="135"/>
      <c r="D3" s="137"/>
      <c r="E3" s="135"/>
      <c r="F3" s="135"/>
      <c r="G3" s="135"/>
      <c r="H3" s="135"/>
      <c r="I3" s="135"/>
      <c r="J3" s="135"/>
      <c r="K3" s="135" t="s">
        <v>17</v>
      </c>
      <c r="M3" s="10" t="s">
        <v>20</v>
      </c>
      <c r="N3" s="10">
        <f>N2-N14</f>
        <v>0</v>
      </c>
    </row>
    <row r="4" spans="1:14" ht="42.75" customHeight="1" x14ac:dyDescent="0.2">
      <c r="A4" s="12">
        <v>1</v>
      </c>
      <c r="B4" s="14" t="s">
        <v>14</v>
      </c>
      <c r="C4" s="14" t="s">
        <v>889</v>
      </c>
      <c r="D4" s="16" t="s">
        <v>890</v>
      </c>
      <c r="E4" s="14">
        <v>3</v>
      </c>
      <c r="F4" s="14">
        <v>1</v>
      </c>
      <c r="G4" s="14" t="s">
        <v>17</v>
      </c>
      <c r="H4" s="7" t="s">
        <v>728</v>
      </c>
      <c r="I4" s="9">
        <v>42910</v>
      </c>
      <c r="J4" s="14" t="s">
        <v>19</v>
      </c>
      <c r="K4" s="12"/>
      <c r="M4" t="s">
        <v>27</v>
      </c>
      <c r="N4">
        <f>SUMIFS(E:E,G:G,"CTT")</f>
        <v>55</v>
      </c>
    </row>
    <row r="5" spans="1:14" ht="42.75" customHeight="1" x14ac:dyDescent="0.2">
      <c r="A5" s="12">
        <v>2</v>
      </c>
      <c r="B5" s="14" t="s">
        <v>189</v>
      </c>
      <c r="C5" s="18" t="s">
        <v>891</v>
      </c>
      <c r="D5" s="16" t="s">
        <v>892</v>
      </c>
      <c r="E5" s="14">
        <v>8</v>
      </c>
      <c r="F5" s="14">
        <v>3</v>
      </c>
      <c r="G5" s="14" t="s">
        <v>17</v>
      </c>
      <c r="H5" s="14" t="s">
        <v>728</v>
      </c>
      <c r="I5" s="15">
        <v>42910</v>
      </c>
      <c r="J5" s="15" t="s">
        <v>893</v>
      </c>
      <c r="K5" s="12"/>
      <c r="M5" t="s">
        <v>32</v>
      </c>
      <c r="N5">
        <f>SUMIFS(E:E,G:G,"FLU")</f>
        <v>0</v>
      </c>
    </row>
    <row r="6" spans="1:14" ht="42.75" customHeight="1" x14ac:dyDescent="0.2">
      <c r="A6" s="12">
        <v>3</v>
      </c>
      <c r="B6" s="7" t="s">
        <v>14</v>
      </c>
      <c r="C6" s="7" t="s">
        <v>894</v>
      </c>
      <c r="D6" s="8" t="s">
        <v>895</v>
      </c>
      <c r="E6" s="7">
        <v>4</v>
      </c>
      <c r="F6" s="7">
        <v>2</v>
      </c>
      <c r="G6" s="7" t="s">
        <v>17</v>
      </c>
      <c r="H6" s="7" t="s">
        <v>728</v>
      </c>
      <c r="I6" s="9">
        <v>42910</v>
      </c>
      <c r="J6" s="7" t="s">
        <v>19</v>
      </c>
      <c r="K6" s="6"/>
      <c r="M6" t="s">
        <v>36</v>
      </c>
      <c r="N6">
        <f>SUMIFS(E:E,G:G,"JCC")</f>
        <v>0</v>
      </c>
    </row>
    <row r="7" spans="1:14" ht="42.75" customHeight="1" x14ac:dyDescent="0.2">
      <c r="A7" s="12">
        <v>4</v>
      </c>
      <c r="B7" s="7" t="s">
        <v>14</v>
      </c>
      <c r="C7" s="7" t="s">
        <v>896</v>
      </c>
      <c r="D7" s="8" t="s">
        <v>897</v>
      </c>
      <c r="E7" s="7">
        <v>2</v>
      </c>
      <c r="F7" s="7">
        <v>1</v>
      </c>
      <c r="G7" s="7" t="s">
        <v>17</v>
      </c>
      <c r="H7" s="7" t="s">
        <v>728</v>
      </c>
      <c r="I7" s="9">
        <v>42910</v>
      </c>
      <c r="J7" s="7" t="s">
        <v>19</v>
      </c>
      <c r="K7" s="6"/>
      <c r="M7" t="s">
        <v>41</v>
      </c>
      <c r="N7">
        <f>SUMIFS(E:E,G:G,"EDI")</f>
        <v>0</v>
      </c>
    </row>
    <row r="8" spans="1:14" ht="42.75" customHeight="1" x14ac:dyDescent="0.2">
      <c r="A8" s="12">
        <v>5</v>
      </c>
      <c r="B8" s="14" t="s">
        <v>28</v>
      </c>
      <c r="C8" s="14" t="s">
        <v>898</v>
      </c>
      <c r="D8" s="16" t="s">
        <v>899</v>
      </c>
      <c r="E8" s="14">
        <v>4</v>
      </c>
      <c r="F8" s="14">
        <v>1</v>
      </c>
      <c r="G8" s="12" t="s">
        <v>17</v>
      </c>
      <c r="H8" s="7" t="s">
        <v>728</v>
      </c>
      <c r="I8" s="9">
        <v>42910</v>
      </c>
      <c r="J8" s="14" t="s">
        <v>900</v>
      </c>
      <c r="K8" s="12"/>
      <c r="M8" t="s">
        <v>45</v>
      </c>
      <c r="N8">
        <f>SUMIFS(E:E,G:G,"par")</f>
        <v>0</v>
      </c>
    </row>
    <row r="9" spans="1:14" ht="42.75" customHeight="1" x14ac:dyDescent="0.2">
      <c r="A9" s="12">
        <v>6</v>
      </c>
      <c r="B9" s="14" t="s">
        <v>14</v>
      </c>
      <c r="C9" s="14" t="s">
        <v>901</v>
      </c>
      <c r="D9" s="16" t="s">
        <v>902</v>
      </c>
      <c r="E9" s="14">
        <v>1</v>
      </c>
      <c r="F9" s="14">
        <v>1</v>
      </c>
      <c r="G9" s="14" t="s">
        <v>17</v>
      </c>
      <c r="H9" s="14" t="s">
        <v>728</v>
      </c>
      <c r="I9" s="15">
        <v>42910</v>
      </c>
      <c r="J9" s="15" t="s">
        <v>19</v>
      </c>
      <c r="K9" s="12"/>
      <c r="M9" t="s">
        <v>51</v>
      </c>
      <c r="N9">
        <f>SUMIFS(E:E,G:G,"phi")</f>
        <v>0</v>
      </c>
    </row>
    <row r="10" spans="1:14" ht="42.75" customHeight="1" x14ac:dyDescent="0.2">
      <c r="A10" s="12">
        <v>7</v>
      </c>
      <c r="B10" s="7" t="s">
        <v>14</v>
      </c>
      <c r="C10" s="7" t="s">
        <v>903</v>
      </c>
      <c r="D10" s="8" t="s">
        <v>904</v>
      </c>
      <c r="E10" s="7">
        <v>2</v>
      </c>
      <c r="F10" s="7">
        <v>1</v>
      </c>
      <c r="G10" s="7" t="s">
        <v>17</v>
      </c>
      <c r="H10" s="7" t="s">
        <v>728</v>
      </c>
      <c r="I10" s="9">
        <v>42910</v>
      </c>
      <c r="J10" s="7" t="s">
        <v>19</v>
      </c>
      <c r="K10" s="6"/>
      <c r="M10" t="s">
        <v>57</v>
      </c>
      <c r="N10">
        <f>SUMIFS(E:E,G:G,"BRK")</f>
        <v>0</v>
      </c>
    </row>
    <row r="11" spans="1:14" ht="42.75" customHeight="1" x14ac:dyDescent="0.2">
      <c r="A11" s="12">
        <v>8</v>
      </c>
      <c r="B11" s="7" t="s">
        <v>14</v>
      </c>
      <c r="C11" s="14" t="s">
        <v>905</v>
      </c>
      <c r="D11" s="16" t="s">
        <v>906</v>
      </c>
      <c r="E11" s="14">
        <v>2</v>
      </c>
      <c r="F11" s="14">
        <v>1</v>
      </c>
      <c r="G11" s="14" t="s">
        <v>17</v>
      </c>
      <c r="H11" s="7" t="s">
        <v>728</v>
      </c>
      <c r="I11" s="9">
        <v>42910</v>
      </c>
      <c r="J11" s="7" t="s">
        <v>19</v>
      </c>
      <c r="K11" s="12"/>
      <c r="M11" s="22" t="s">
        <v>61</v>
      </c>
      <c r="N11" s="22">
        <f>SUMIFS(E:E,G:G,"SPC")</f>
        <v>0</v>
      </c>
    </row>
    <row r="12" spans="1:14" ht="42.75" customHeight="1" x14ac:dyDescent="0.2">
      <c r="A12" s="12">
        <v>9</v>
      </c>
      <c r="B12" s="7" t="s">
        <v>14</v>
      </c>
      <c r="C12" s="7" t="s">
        <v>907</v>
      </c>
      <c r="D12" s="79" t="s">
        <v>908</v>
      </c>
      <c r="E12" s="7">
        <v>4</v>
      </c>
      <c r="F12" s="7">
        <v>2</v>
      </c>
      <c r="G12" s="7" t="s">
        <v>17</v>
      </c>
      <c r="H12" s="7" t="s">
        <v>728</v>
      </c>
      <c r="I12" s="9">
        <v>42910</v>
      </c>
      <c r="J12" s="7" t="s">
        <v>19</v>
      </c>
      <c r="K12" s="6"/>
      <c r="M12" s="25" t="s">
        <v>67</v>
      </c>
      <c r="N12" s="25">
        <f>SUMIFS(E:E,G:G,"H")</f>
        <v>0</v>
      </c>
    </row>
    <row r="13" spans="1:14" ht="42.75" customHeight="1" x14ac:dyDescent="0.2">
      <c r="A13" s="12">
        <v>10</v>
      </c>
      <c r="B13" s="7" t="s">
        <v>14</v>
      </c>
      <c r="C13" s="7" t="s">
        <v>909</v>
      </c>
      <c r="D13" s="8" t="s">
        <v>910</v>
      </c>
      <c r="E13" s="7">
        <v>4</v>
      </c>
      <c r="F13" s="7">
        <v>1</v>
      </c>
      <c r="G13" s="7" t="s">
        <v>17</v>
      </c>
      <c r="H13" s="7" t="s">
        <v>728</v>
      </c>
      <c r="I13" s="9">
        <v>42910</v>
      </c>
      <c r="J13" s="7" t="s">
        <v>19</v>
      </c>
      <c r="K13" s="144"/>
      <c r="M13" s="25"/>
      <c r="N13" s="25"/>
    </row>
    <row r="14" spans="1:14" ht="42.75" customHeight="1" x14ac:dyDescent="0.2">
      <c r="A14" s="12">
        <v>11</v>
      </c>
      <c r="B14" s="7" t="s">
        <v>383</v>
      </c>
      <c r="C14" s="7" t="s">
        <v>911</v>
      </c>
      <c r="D14" s="8" t="s">
        <v>912</v>
      </c>
      <c r="E14" s="7">
        <v>2</v>
      </c>
      <c r="F14" s="7">
        <v>1</v>
      </c>
      <c r="G14" s="7" t="s">
        <v>17</v>
      </c>
      <c r="H14" s="7" t="s">
        <v>728</v>
      </c>
      <c r="I14" s="9">
        <v>42910</v>
      </c>
      <c r="J14" s="7" t="s">
        <v>913</v>
      </c>
      <c r="K14" s="144"/>
      <c r="M14" s="29" t="s">
        <v>77</v>
      </c>
      <c r="N14" s="29">
        <f>SUM(M4:N12)</f>
        <v>55</v>
      </c>
    </row>
    <row r="15" spans="1:14" ht="42.75" customHeight="1" x14ac:dyDescent="0.2">
      <c r="A15" s="12">
        <v>12</v>
      </c>
      <c r="B15" s="7" t="s">
        <v>14</v>
      </c>
      <c r="C15" s="14" t="s">
        <v>914</v>
      </c>
      <c r="D15" s="16" t="s">
        <v>915</v>
      </c>
      <c r="E15" s="14">
        <v>2</v>
      </c>
      <c r="F15" s="14">
        <v>1</v>
      </c>
      <c r="G15" s="7" t="s">
        <v>17</v>
      </c>
      <c r="H15" s="7" t="s">
        <v>728</v>
      </c>
      <c r="I15" s="9">
        <v>42910</v>
      </c>
      <c r="J15" s="7" t="s">
        <v>19</v>
      </c>
      <c r="K15" s="6"/>
    </row>
    <row r="16" spans="1:14" ht="42.75" customHeight="1" x14ac:dyDescent="0.2">
      <c r="A16" s="12">
        <v>13</v>
      </c>
      <c r="B16" s="7" t="s">
        <v>14</v>
      </c>
      <c r="C16" s="14" t="s">
        <v>916</v>
      </c>
      <c r="D16" s="16" t="s">
        <v>917</v>
      </c>
      <c r="E16" s="14">
        <v>6</v>
      </c>
      <c r="F16" s="14">
        <v>2</v>
      </c>
      <c r="G16" s="7" t="s">
        <v>17</v>
      </c>
      <c r="H16" s="7" t="s">
        <v>728</v>
      </c>
      <c r="I16" s="9">
        <v>42910</v>
      </c>
      <c r="J16" s="7" t="s">
        <v>19</v>
      </c>
      <c r="K16" s="6"/>
      <c r="M16" t="s">
        <v>744</v>
      </c>
    </row>
    <row r="17" spans="1:13" ht="42.75" customHeight="1" x14ac:dyDescent="0.2">
      <c r="A17" s="12">
        <v>14</v>
      </c>
      <c r="B17" s="7" t="s">
        <v>14</v>
      </c>
      <c r="C17" s="14" t="s">
        <v>918</v>
      </c>
      <c r="D17" s="16" t="s">
        <v>919</v>
      </c>
      <c r="E17" s="14">
        <v>3</v>
      </c>
      <c r="F17" s="14">
        <v>1</v>
      </c>
      <c r="G17" s="7" t="s">
        <v>17</v>
      </c>
      <c r="H17" s="7" t="s">
        <v>728</v>
      </c>
      <c r="I17" s="9">
        <v>42910</v>
      </c>
      <c r="J17" s="7" t="s">
        <v>19</v>
      </c>
      <c r="K17" s="6"/>
      <c r="M17" t="s">
        <v>749</v>
      </c>
    </row>
    <row r="18" spans="1:13" ht="42.75" customHeight="1" x14ac:dyDescent="0.2">
      <c r="A18" s="12">
        <v>15</v>
      </c>
      <c r="B18" s="7" t="s">
        <v>189</v>
      </c>
      <c r="C18" s="7" t="s">
        <v>920</v>
      </c>
      <c r="D18" s="8" t="s">
        <v>921</v>
      </c>
      <c r="E18" s="7">
        <v>2</v>
      </c>
      <c r="F18" s="7">
        <v>1</v>
      </c>
      <c r="G18" s="7" t="s">
        <v>17</v>
      </c>
      <c r="H18" s="7" t="s">
        <v>728</v>
      </c>
      <c r="I18" s="9">
        <v>42910</v>
      </c>
      <c r="J18" s="7" t="s">
        <v>922</v>
      </c>
      <c r="K18" s="140"/>
      <c r="M18" s="143" t="s">
        <v>750</v>
      </c>
    </row>
    <row r="19" spans="1:13" ht="42.75" customHeight="1" x14ac:dyDescent="0.2">
      <c r="A19" s="12">
        <v>16</v>
      </c>
      <c r="B19" s="7" t="s">
        <v>923</v>
      </c>
      <c r="C19" s="7" t="s">
        <v>924</v>
      </c>
      <c r="D19" s="8" t="s">
        <v>925</v>
      </c>
      <c r="E19" s="7">
        <v>2</v>
      </c>
      <c r="F19" s="7">
        <v>1</v>
      </c>
      <c r="G19" s="7" t="s">
        <v>17</v>
      </c>
      <c r="H19" s="7" t="s">
        <v>728</v>
      </c>
      <c r="I19" s="9">
        <v>42910</v>
      </c>
      <c r="J19" s="7" t="s">
        <v>926</v>
      </c>
      <c r="K19" s="140"/>
      <c r="M19" s="143" t="s">
        <v>751</v>
      </c>
    </row>
    <row r="20" spans="1:13" ht="42.75" customHeight="1" x14ac:dyDescent="0.2">
      <c r="A20" s="12">
        <v>17</v>
      </c>
      <c r="B20" s="7" t="s">
        <v>14</v>
      </c>
      <c r="C20" s="7" t="s">
        <v>927</v>
      </c>
      <c r="D20" s="8" t="s">
        <v>928</v>
      </c>
      <c r="E20" s="7">
        <v>4</v>
      </c>
      <c r="F20" s="7">
        <v>2</v>
      </c>
      <c r="G20" s="7" t="s">
        <v>17</v>
      </c>
      <c r="H20" s="60" t="s">
        <v>728</v>
      </c>
      <c r="I20" s="9">
        <v>42910</v>
      </c>
      <c r="J20" s="7" t="s">
        <v>19</v>
      </c>
      <c r="K20" s="144"/>
      <c r="M20" t="s">
        <v>752</v>
      </c>
    </row>
    <row r="21" spans="1:13" ht="42.75" customHeight="1" x14ac:dyDescent="0.2">
      <c r="A21" s="12"/>
      <c r="B21" s="14"/>
      <c r="C21" s="14"/>
      <c r="D21" s="16"/>
      <c r="E21" s="33">
        <f>SUM(E4:E20)</f>
        <v>55</v>
      </c>
      <c r="F21" s="33">
        <f>SUM(F4:F20)</f>
        <v>23</v>
      </c>
      <c r="G21" s="14"/>
      <c r="H21" s="14"/>
      <c r="I21" s="15"/>
      <c r="J21" s="15"/>
      <c r="K21" s="12"/>
      <c r="M21" s="89" t="s">
        <v>753</v>
      </c>
    </row>
    <row r="22" spans="1:13" ht="42.75" customHeight="1" x14ac:dyDescent="0.2">
      <c r="A22" s="14"/>
      <c r="B22" s="7"/>
      <c r="C22" s="7"/>
      <c r="D22" s="8"/>
      <c r="E22" s="7"/>
      <c r="F22" s="7"/>
      <c r="G22" s="7"/>
      <c r="H22" s="7"/>
      <c r="I22" s="9"/>
      <c r="J22" s="7"/>
      <c r="K22" s="144"/>
      <c r="M22" s="89"/>
    </row>
    <row r="23" spans="1:13" ht="42.75" customHeight="1" x14ac:dyDescent="0.2">
      <c r="A23" s="14"/>
      <c r="B23" s="7"/>
      <c r="C23" s="7"/>
      <c r="D23" s="8"/>
      <c r="E23" s="7"/>
      <c r="F23" s="7"/>
      <c r="G23" s="7"/>
      <c r="H23" s="7"/>
      <c r="I23" s="9"/>
      <c r="J23" s="7"/>
      <c r="K23" s="144"/>
    </row>
    <row r="24" spans="1:13" ht="42.75" customHeight="1" x14ac:dyDescent="0.2">
      <c r="A24" s="14"/>
      <c r="B24" s="7"/>
      <c r="C24" s="7"/>
      <c r="D24" s="8"/>
      <c r="E24" s="7"/>
      <c r="F24" s="7"/>
      <c r="G24" s="7"/>
      <c r="H24" s="7"/>
      <c r="I24" s="9"/>
      <c r="J24" s="7"/>
      <c r="K24" s="144"/>
    </row>
    <row r="25" spans="1:13" ht="42.75" customHeight="1" x14ac:dyDescent="0.2">
      <c r="A25" s="14"/>
      <c r="B25" s="7"/>
      <c r="C25" s="7"/>
      <c r="D25" s="8"/>
      <c r="E25" s="7"/>
      <c r="F25" s="7"/>
      <c r="G25" s="7"/>
      <c r="H25" s="7"/>
      <c r="I25" s="9"/>
      <c r="J25" s="7"/>
      <c r="K25" s="144"/>
    </row>
    <row r="26" spans="1:13" ht="42.75" customHeight="1" x14ac:dyDescent="0.2">
      <c r="A26" s="14"/>
      <c r="B26" s="7"/>
      <c r="C26" s="7"/>
      <c r="D26" s="8"/>
      <c r="E26" s="7"/>
      <c r="F26" s="7"/>
      <c r="G26" s="7"/>
      <c r="H26" s="7"/>
      <c r="I26" s="9"/>
      <c r="J26" s="7"/>
      <c r="K26" s="144"/>
    </row>
  </sheetData>
  <customSheetViews>
    <customSheetView guid="{7B7F6F88-B677-F14C-AB3B-C1B42873B971}" scale="80" topLeftCell="A13">
      <selection activeCell="E29" sqref="E29"/>
      <pageMargins left="0.7" right="0.7" top="0.75" bottom="0.75" header="0.3" footer="0.3"/>
    </customSheetView>
    <customSheetView guid="{A0126CC2-5846-4EB5-92DD-03BC3FCAB1B5}" scale="80">
      <selection activeCell="D26" sqref="D26"/>
      <pageMargins left="0.7" right="0.7" top="0.75" bottom="0.75" header="0.3" footer="0.3"/>
    </customSheetView>
    <customSheetView guid="{7C15ED57-998B-4DF0-A68A-5FDCEFAAAE86}" scale="80">
      <selection activeCell="D26" sqref="D26"/>
      <pageMargins left="0.7" right="0.7" top="0.75" bottom="0.75" header="0.3" footer="0.3"/>
    </customSheetView>
    <customSheetView guid="{17D9FB53-A0D4-48EE-8DFD-E7D48DF28BAC}" scale="80">
      <selection activeCell="D26" sqref="D26"/>
      <pageMargins left="0.7" right="0.7" top="0.75" bottom="0.75" header="0.3" footer="0.3"/>
    </customSheetView>
    <customSheetView guid="{4FFE4762-6474-4875-A631-C5DF7473F8D1}" scale="80">
      <selection activeCell="D26" sqref="D26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13" zoomScale="80" zoomScaleNormal="80" workbookViewId="0">
      <selection activeCell="G28" sqref="G28"/>
    </sheetView>
  </sheetViews>
  <sheetFormatPr baseColWidth="10" defaultColWidth="8.83203125" defaultRowHeight="45" customHeight="1" x14ac:dyDescent="0.2"/>
  <cols>
    <col min="1" max="1" width="13.5" customWidth="1"/>
    <col min="2" max="2" width="33.1640625" customWidth="1"/>
    <col min="3" max="3" width="35.33203125" customWidth="1"/>
    <col min="4" max="4" width="40" customWidth="1"/>
    <col min="5" max="5" width="10.5" customWidth="1"/>
    <col min="6" max="6" width="10.33203125" customWidth="1"/>
    <col min="7" max="7" width="15.5" customWidth="1"/>
    <col min="8" max="8" width="14.5" customWidth="1"/>
    <col min="9" max="9" width="16" customWidth="1"/>
    <col min="10" max="10" width="15.1640625" customWidth="1"/>
    <col min="11" max="11" width="44.83203125" customWidth="1"/>
    <col min="13" max="13" width="18.1640625" customWidth="1"/>
  </cols>
  <sheetData>
    <row r="1" spans="1:14" ht="45" customHeight="1" thickBot="1" x14ac:dyDescent="0.4">
      <c r="A1" s="1015" t="s">
        <v>216</v>
      </c>
      <c r="B1" s="1016"/>
      <c r="C1" s="1016"/>
      <c r="D1" s="1016"/>
      <c r="E1" s="1016"/>
      <c r="F1" s="1016"/>
      <c r="G1" s="1016" t="s">
        <v>699</v>
      </c>
      <c r="H1" s="1016"/>
      <c r="I1" s="1016"/>
      <c r="J1" s="1017"/>
      <c r="K1" s="1018"/>
    </row>
    <row r="2" spans="1:14" ht="45" customHeight="1" thickBot="1" x14ac:dyDescent="0.3">
      <c r="A2" s="35" t="s">
        <v>2</v>
      </c>
      <c r="B2" s="36" t="s">
        <v>3</v>
      </c>
      <c r="C2" s="36" t="s">
        <v>4</v>
      </c>
      <c r="D2" s="37" t="s">
        <v>5</v>
      </c>
      <c r="E2" s="36" t="s">
        <v>6</v>
      </c>
      <c r="F2" s="36" t="s">
        <v>7</v>
      </c>
      <c r="G2" s="36" t="s">
        <v>8</v>
      </c>
      <c r="H2" s="36" t="s">
        <v>9</v>
      </c>
      <c r="I2" s="36" t="s">
        <v>10</v>
      </c>
      <c r="J2" s="36" t="s">
        <v>11</v>
      </c>
      <c r="K2" s="38" t="s">
        <v>12</v>
      </c>
      <c r="M2" s="5" t="s">
        <v>13</v>
      </c>
      <c r="N2" s="5">
        <v>55</v>
      </c>
    </row>
    <row r="3" spans="1:14" ht="45" customHeight="1" x14ac:dyDescent="0.3">
      <c r="A3" s="135">
        <v>55</v>
      </c>
      <c r="B3" s="145" t="s">
        <v>849</v>
      </c>
      <c r="C3" s="135"/>
      <c r="D3" s="137"/>
      <c r="E3" s="135"/>
      <c r="F3" s="135"/>
      <c r="G3" s="135"/>
      <c r="H3" s="135"/>
      <c r="I3" s="135"/>
      <c r="J3" s="135"/>
      <c r="K3" s="145" t="s">
        <v>850</v>
      </c>
      <c r="M3" s="10" t="s">
        <v>20</v>
      </c>
      <c r="N3" s="10">
        <f>N2-N14</f>
        <v>0</v>
      </c>
    </row>
    <row r="4" spans="1:14" ht="45" customHeight="1" x14ac:dyDescent="0.2">
      <c r="A4" s="12">
        <v>1</v>
      </c>
      <c r="B4" s="14" t="s">
        <v>14</v>
      </c>
      <c r="C4" s="14" t="s">
        <v>851</v>
      </c>
      <c r="D4" s="16" t="s">
        <v>852</v>
      </c>
      <c r="E4" s="14">
        <v>4</v>
      </c>
      <c r="F4" s="14">
        <v>1</v>
      </c>
      <c r="G4" s="14" t="s">
        <v>121</v>
      </c>
      <c r="H4" s="14" t="s">
        <v>728</v>
      </c>
      <c r="I4" s="15">
        <v>42910</v>
      </c>
      <c r="J4" s="15" t="s">
        <v>19</v>
      </c>
      <c r="K4" s="12"/>
      <c r="M4" t="s">
        <v>27</v>
      </c>
      <c r="N4">
        <f>SUMIFS(E:E,G:G,"CTT")</f>
        <v>0</v>
      </c>
    </row>
    <row r="5" spans="1:14" ht="45" customHeight="1" x14ac:dyDescent="0.2">
      <c r="A5" s="12">
        <v>2</v>
      </c>
      <c r="B5" s="14" t="s">
        <v>14</v>
      </c>
      <c r="C5" s="14" t="s">
        <v>853</v>
      </c>
      <c r="D5" s="16" t="s">
        <v>854</v>
      </c>
      <c r="E5" s="14">
        <v>4</v>
      </c>
      <c r="F5" s="14">
        <v>1</v>
      </c>
      <c r="G5" s="14" t="s">
        <v>121</v>
      </c>
      <c r="H5" s="14" t="s">
        <v>728</v>
      </c>
      <c r="I5" s="15">
        <v>42910</v>
      </c>
      <c r="J5" s="15" t="s">
        <v>19</v>
      </c>
      <c r="K5" s="12"/>
      <c r="M5" t="s">
        <v>32</v>
      </c>
      <c r="N5">
        <f>SUMIFS(E:E,G:G,"FLU")</f>
        <v>0</v>
      </c>
    </row>
    <row r="6" spans="1:14" ht="45" customHeight="1" x14ac:dyDescent="0.2">
      <c r="A6" s="12">
        <v>3</v>
      </c>
      <c r="B6" s="7" t="s">
        <v>28</v>
      </c>
      <c r="C6" s="14" t="s">
        <v>855</v>
      </c>
      <c r="D6" s="16" t="s">
        <v>856</v>
      </c>
      <c r="E6" s="14">
        <v>3</v>
      </c>
      <c r="F6" s="14">
        <v>1</v>
      </c>
      <c r="G6" s="7" t="s">
        <v>121</v>
      </c>
      <c r="H6" s="7" t="s">
        <v>728</v>
      </c>
      <c r="I6" s="9">
        <v>42910</v>
      </c>
      <c r="J6" s="7" t="s">
        <v>857</v>
      </c>
      <c r="K6" s="6" t="s">
        <v>858</v>
      </c>
      <c r="M6" t="s">
        <v>36</v>
      </c>
      <c r="N6">
        <f>SUMIFS(E:E,G:G,"JCC")</f>
        <v>55</v>
      </c>
    </row>
    <row r="7" spans="1:14" ht="45" customHeight="1" x14ac:dyDescent="0.2">
      <c r="A7" s="12">
        <v>4</v>
      </c>
      <c r="B7" s="7" t="s">
        <v>14</v>
      </c>
      <c r="C7" s="7" t="s">
        <v>859</v>
      </c>
      <c r="D7" s="8" t="s">
        <v>860</v>
      </c>
      <c r="E7" s="7">
        <v>4</v>
      </c>
      <c r="F7" s="7">
        <v>1</v>
      </c>
      <c r="G7" s="7" t="s">
        <v>121</v>
      </c>
      <c r="H7" s="7" t="s">
        <v>728</v>
      </c>
      <c r="I7" s="9">
        <v>42910</v>
      </c>
      <c r="J7" s="7" t="s">
        <v>19</v>
      </c>
      <c r="K7" s="147"/>
      <c r="M7" t="s">
        <v>41</v>
      </c>
      <c r="N7">
        <f>SUMIFS(E:E,G:G,"EDI")</f>
        <v>0</v>
      </c>
    </row>
    <row r="8" spans="1:14" ht="45" customHeight="1" x14ac:dyDescent="0.2">
      <c r="A8" s="12">
        <v>5</v>
      </c>
      <c r="B8" s="7" t="s">
        <v>500</v>
      </c>
      <c r="C8" s="7" t="s">
        <v>861</v>
      </c>
      <c r="D8" s="8" t="s">
        <v>862</v>
      </c>
      <c r="E8" s="7">
        <v>3</v>
      </c>
      <c r="F8" s="7">
        <v>1</v>
      </c>
      <c r="G8" s="7" t="s">
        <v>121</v>
      </c>
      <c r="H8" s="7" t="s">
        <v>728</v>
      </c>
      <c r="I8" s="9">
        <v>42910</v>
      </c>
      <c r="J8" s="7" t="s">
        <v>863</v>
      </c>
      <c r="K8" s="154" t="s">
        <v>864</v>
      </c>
      <c r="M8" t="s">
        <v>45</v>
      </c>
      <c r="N8">
        <f>SUMIFS(E:E,G:G,"par")</f>
        <v>0</v>
      </c>
    </row>
    <row r="9" spans="1:14" ht="45" customHeight="1" x14ac:dyDescent="0.2">
      <c r="A9" s="12">
        <v>6</v>
      </c>
      <c r="B9" s="7" t="s">
        <v>14</v>
      </c>
      <c r="C9" s="7" t="s">
        <v>865</v>
      </c>
      <c r="D9" s="8" t="s">
        <v>866</v>
      </c>
      <c r="E9" s="7">
        <v>2</v>
      </c>
      <c r="F9" s="7">
        <v>1</v>
      </c>
      <c r="G9" s="7" t="s">
        <v>121</v>
      </c>
      <c r="H9" s="7" t="s">
        <v>728</v>
      </c>
      <c r="I9" s="9">
        <v>42910</v>
      </c>
      <c r="J9" s="7" t="s">
        <v>19</v>
      </c>
      <c r="K9" s="6"/>
      <c r="M9" t="s">
        <v>51</v>
      </c>
      <c r="N9">
        <f>SUMIFS(E:E,G:G,"phi")</f>
        <v>0</v>
      </c>
    </row>
    <row r="10" spans="1:14" ht="45" customHeight="1" x14ac:dyDescent="0.2">
      <c r="A10" s="12">
        <v>7</v>
      </c>
      <c r="B10" s="32" t="s">
        <v>14</v>
      </c>
      <c r="C10" s="32" t="s">
        <v>867</v>
      </c>
      <c r="D10" s="45" t="s">
        <v>868</v>
      </c>
      <c r="E10" s="32">
        <v>3</v>
      </c>
      <c r="F10" s="32">
        <v>1</v>
      </c>
      <c r="G10" s="32" t="s">
        <v>121</v>
      </c>
      <c r="H10" s="32" t="s">
        <v>728</v>
      </c>
      <c r="I10" s="46">
        <v>42910</v>
      </c>
      <c r="J10" s="46" t="s">
        <v>19</v>
      </c>
      <c r="K10" s="44"/>
      <c r="M10" t="s">
        <v>57</v>
      </c>
      <c r="N10">
        <f>SUMIFS(E:E,G:G,"BRK")</f>
        <v>0</v>
      </c>
    </row>
    <row r="11" spans="1:14" ht="45" customHeight="1" x14ac:dyDescent="0.2">
      <c r="A11" s="12">
        <v>8</v>
      </c>
      <c r="B11" s="20" t="s">
        <v>14</v>
      </c>
      <c r="C11" s="32" t="s">
        <v>869</v>
      </c>
      <c r="D11" s="45" t="s">
        <v>870</v>
      </c>
      <c r="E11" s="32">
        <v>5</v>
      </c>
      <c r="F11" s="32">
        <v>2</v>
      </c>
      <c r="G11" s="20" t="s">
        <v>121</v>
      </c>
      <c r="H11" s="20" t="s">
        <v>728</v>
      </c>
      <c r="I11" s="26">
        <v>42910</v>
      </c>
      <c r="J11" s="46" t="s">
        <v>19</v>
      </c>
      <c r="K11" s="44"/>
      <c r="M11" s="22" t="s">
        <v>61</v>
      </c>
      <c r="N11" s="22">
        <f>SUMIFS(E:E,G:G,"SPC")</f>
        <v>0</v>
      </c>
    </row>
    <row r="12" spans="1:14" ht="45" customHeight="1" x14ac:dyDescent="0.2">
      <c r="A12" s="12">
        <v>9</v>
      </c>
      <c r="B12" s="20" t="s">
        <v>14</v>
      </c>
      <c r="C12" s="32" t="s">
        <v>871</v>
      </c>
      <c r="D12" s="45" t="s">
        <v>872</v>
      </c>
      <c r="E12" s="32">
        <v>4</v>
      </c>
      <c r="F12" s="32">
        <v>1</v>
      </c>
      <c r="G12" s="20" t="s">
        <v>121</v>
      </c>
      <c r="H12" s="20" t="s">
        <v>728</v>
      </c>
      <c r="I12" s="26">
        <v>42910</v>
      </c>
      <c r="J12" s="46" t="s">
        <v>19</v>
      </c>
      <c r="K12" s="44"/>
      <c r="M12" s="25" t="s">
        <v>67</v>
      </c>
      <c r="N12" s="25">
        <f>SUMIFS(E:E,G:G,"H")</f>
        <v>0</v>
      </c>
    </row>
    <row r="13" spans="1:14" ht="45" customHeight="1" x14ac:dyDescent="0.2">
      <c r="A13" s="12">
        <v>10</v>
      </c>
      <c r="B13" s="14" t="s">
        <v>14</v>
      </c>
      <c r="C13" s="14" t="s">
        <v>873</v>
      </c>
      <c r="D13" s="16" t="s">
        <v>874</v>
      </c>
      <c r="E13" s="14">
        <v>4</v>
      </c>
      <c r="F13" s="14">
        <v>1</v>
      </c>
      <c r="G13" s="14" t="s">
        <v>121</v>
      </c>
      <c r="H13" s="14" t="s">
        <v>728</v>
      </c>
      <c r="I13" s="15">
        <v>42910</v>
      </c>
      <c r="J13" s="15" t="s">
        <v>19</v>
      </c>
      <c r="K13" s="12" t="s">
        <v>875</v>
      </c>
      <c r="M13" s="25"/>
      <c r="N13" s="25"/>
    </row>
    <row r="14" spans="1:14" ht="45" customHeight="1" x14ac:dyDescent="0.2">
      <c r="A14" s="12">
        <v>11</v>
      </c>
      <c r="B14" s="7" t="s">
        <v>14</v>
      </c>
      <c r="C14" s="7" t="s">
        <v>876</v>
      </c>
      <c r="D14" s="8" t="s">
        <v>877</v>
      </c>
      <c r="E14" s="7">
        <v>3</v>
      </c>
      <c r="F14" s="7">
        <v>1</v>
      </c>
      <c r="G14" s="7" t="s">
        <v>121</v>
      </c>
      <c r="H14" s="7" t="s">
        <v>728</v>
      </c>
      <c r="I14" s="9">
        <v>42910</v>
      </c>
      <c r="J14" s="7" t="s">
        <v>19</v>
      </c>
      <c r="K14" s="140"/>
      <c r="M14" s="29" t="s">
        <v>77</v>
      </c>
      <c r="N14" s="29">
        <f>SUM(M4:N12)</f>
        <v>55</v>
      </c>
    </row>
    <row r="15" spans="1:14" ht="45" customHeight="1" x14ac:dyDescent="0.2">
      <c r="A15" s="12">
        <v>12</v>
      </c>
      <c r="B15" s="7" t="s">
        <v>14</v>
      </c>
      <c r="C15" s="7" t="s">
        <v>878</v>
      </c>
      <c r="D15" s="8" t="s">
        <v>879</v>
      </c>
      <c r="E15" s="7">
        <v>7</v>
      </c>
      <c r="F15" s="7">
        <v>2</v>
      </c>
      <c r="G15" s="7" t="s">
        <v>121</v>
      </c>
      <c r="H15" s="7" t="s">
        <v>728</v>
      </c>
      <c r="I15" s="9">
        <v>42910</v>
      </c>
      <c r="J15" s="7" t="s">
        <v>19</v>
      </c>
      <c r="K15" s="140"/>
    </row>
    <row r="16" spans="1:14" ht="45" customHeight="1" x14ac:dyDescent="0.2">
      <c r="A16" s="12">
        <v>13</v>
      </c>
      <c r="B16" s="7" t="s">
        <v>28</v>
      </c>
      <c r="C16" s="7" t="s">
        <v>880</v>
      </c>
      <c r="D16" s="8" t="s">
        <v>881</v>
      </c>
      <c r="E16" s="7">
        <v>5</v>
      </c>
      <c r="F16" s="7">
        <v>2</v>
      </c>
      <c r="G16" s="7" t="s">
        <v>121</v>
      </c>
      <c r="H16" s="7" t="s">
        <v>728</v>
      </c>
      <c r="I16" s="9">
        <v>42910</v>
      </c>
      <c r="J16" s="7" t="s">
        <v>882</v>
      </c>
      <c r="K16" s="140"/>
      <c r="M16" t="s">
        <v>744</v>
      </c>
    </row>
    <row r="17" spans="1:13" ht="45" customHeight="1" x14ac:dyDescent="0.2">
      <c r="A17" s="12">
        <v>14</v>
      </c>
      <c r="B17" s="14" t="s">
        <v>14</v>
      </c>
      <c r="C17" s="14" t="s">
        <v>883</v>
      </c>
      <c r="D17" s="16" t="s">
        <v>884</v>
      </c>
      <c r="E17" s="14">
        <v>2</v>
      </c>
      <c r="F17" s="14">
        <v>1</v>
      </c>
      <c r="G17" s="14" t="s">
        <v>121</v>
      </c>
      <c r="H17" s="14" t="s">
        <v>728</v>
      </c>
      <c r="I17" s="15">
        <v>42910</v>
      </c>
      <c r="J17" s="14" t="s">
        <v>19</v>
      </c>
      <c r="K17" s="116"/>
      <c r="M17" t="s">
        <v>749</v>
      </c>
    </row>
    <row r="18" spans="1:13" ht="45" customHeight="1" x14ac:dyDescent="0.2">
      <c r="A18" s="12">
        <v>15</v>
      </c>
      <c r="B18" s="14" t="s">
        <v>14</v>
      </c>
      <c r="C18" s="14" t="s">
        <v>885</v>
      </c>
      <c r="D18" s="16" t="s">
        <v>886</v>
      </c>
      <c r="E18" s="14">
        <v>2</v>
      </c>
      <c r="F18" s="14">
        <v>1</v>
      </c>
      <c r="G18" s="7" t="s">
        <v>121</v>
      </c>
      <c r="H18" s="7" t="s">
        <v>728</v>
      </c>
      <c r="I18" s="9">
        <v>42910</v>
      </c>
      <c r="J18" s="7" t="s">
        <v>19</v>
      </c>
      <c r="K18" s="6"/>
      <c r="M18" s="143" t="s">
        <v>750</v>
      </c>
    </row>
    <row r="19" spans="1:13" ht="45" customHeight="1" x14ac:dyDescent="0.3">
      <c r="A19" s="6"/>
      <c r="B19" s="7"/>
      <c r="C19" s="7"/>
      <c r="D19" s="8"/>
      <c r="E19" s="113">
        <f>SUM(E4:E18)</f>
        <v>55</v>
      </c>
      <c r="F19" s="113">
        <f>SUM(F4:F18)</f>
        <v>18</v>
      </c>
      <c r="G19" s="7"/>
      <c r="H19" s="7"/>
      <c r="I19" s="155" t="s">
        <v>887</v>
      </c>
      <c r="J19" s="156"/>
      <c r="K19" s="157"/>
      <c r="M19" s="143" t="s">
        <v>751</v>
      </c>
    </row>
    <row r="20" spans="1:13" ht="45" customHeight="1" x14ac:dyDescent="0.2">
      <c r="A20" s="20"/>
      <c r="B20" s="20"/>
      <c r="C20" s="20"/>
      <c r="D20" s="21"/>
      <c r="E20" s="27"/>
      <c r="F20" s="27"/>
      <c r="G20" s="20"/>
      <c r="H20" s="20"/>
      <c r="I20" s="26"/>
      <c r="J20" s="20"/>
      <c r="K20" s="161"/>
      <c r="M20" t="s">
        <v>752</v>
      </c>
    </row>
    <row r="21" spans="1:13" ht="45" customHeight="1" x14ac:dyDescent="0.2">
      <c r="A21" s="20"/>
      <c r="B21" s="20"/>
      <c r="C21" s="20"/>
      <c r="D21" s="21"/>
      <c r="E21" s="20"/>
      <c r="F21" s="20"/>
      <c r="G21" s="20"/>
      <c r="H21" s="20"/>
      <c r="I21" s="26"/>
      <c r="J21" s="20"/>
      <c r="K21" s="161"/>
      <c r="M21" s="89" t="s">
        <v>753</v>
      </c>
    </row>
    <row r="22" spans="1:13" ht="45" customHeight="1" x14ac:dyDescent="0.2">
      <c r="A22" s="14"/>
      <c r="B22" s="7"/>
      <c r="C22" s="7"/>
      <c r="D22" s="8"/>
      <c r="E22" s="7"/>
      <c r="F22" s="7"/>
      <c r="G22" s="7"/>
      <c r="H22" s="7"/>
      <c r="I22" s="9"/>
      <c r="J22" s="7"/>
      <c r="K22" s="144"/>
      <c r="M22" s="89"/>
    </row>
  </sheetData>
  <customSheetViews>
    <customSheetView guid="{7B7F6F88-B677-F14C-AB3B-C1B42873B971}" scale="80" topLeftCell="A13">
      <selection activeCell="G28" sqref="G28"/>
      <pageMargins left="0.7" right="0.7" top="0.75" bottom="0.75" header="0.3" footer="0.3"/>
    </customSheetView>
    <customSheetView guid="{A0126CC2-5846-4EB5-92DD-03BC3FCAB1B5}" scale="80">
      <selection activeCell="D32" sqref="D32"/>
      <pageMargins left="0.7" right="0.7" top="0.75" bottom="0.75" header="0.3" footer="0.3"/>
    </customSheetView>
    <customSheetView guid="{7C15ED57-998B-4DF0-A68A-5FDCEFAAAE86}" scale="80">
      <selection activeCell="D32" sqref="D32"/>
      <pageMargins left="0.7" right="0.7" top="0.75" bottom="0.75" header="0.3" footer="0.3"/>
    </customSheetView>
    <customSheetView guid="{17D9FB53-A0D4-48EE-8DFD-E7D48DF28BAC}" scale="80" topLeftCell="A4">
      <selection activeCell="D17" sqref="D17"/>
      <pageMargins left="0.7" right="0.7" top="0.75" bottom="0.75" header="0.3" footer="0.3"/>
    </customSheetView>
    <customSheetView guid="{4FFE4762-6474-4875-A631-C5DF7473F8D1}" scale="80" topLeftCell="A4">
      <selection activeCell="D17" sqref="D17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7" zoomScale="80" zoomScaleNormal="80" workbookViewId="0">
      <selection activeCell="G23" sqref="G23"/>
    </sheetView>
  </sheetViews>
  <sheetFormatPr baseColWidth="10" defaultColWidth="8.83203125" defaultRowHeight="43.5" customHeight="1" x14ac:dyDescent="0.2"/>
  <cols>
    <col min="1" max="1" width="10.1640625" customWidth="1"/>
    <col min="2" max="2" width="33.1640625" customWidth="1"/>
    <col min="3" max="3" width="35.33203125" customWidth="1"/>
    <col min="4" max="4" width="36" customWidth="1"/>
    <col min="5" max="5" width="10.5" customWidth="1"/>
    <col min="6" max="6" width="10.33203125" customWidth="1"/>
    <col min="7" max="7" width="15.5" customWidth="1"/>
    <col min="8" max="8" width="14.5" customWidth="1"/>
    <col min="9" max="9" width="16" customWidth="1"/>
    <col min="10" max="10" width="15.1640625" customWidth="1"/>
    <col min="11" max="11" width="58.5" customWidth="1"/>
    <col min="13" max="13" width="18.1640625" customWidth="1"/>
  </cols>
  <sheetData>
    <row r="1" spans="1:14" ht="43.5" customHeight="1" thickBot="1" x14ac:dyDescent="0.4">
      <c r="A1" s="1015" t="s">
        <v>216</v>
      </c>
      <c r="B1" s="1016"/>
      <c r="C1" s="1016"/>
      <c r="D1" s="1016"/>
      <c r="E1" s="1016"/>
      <c r="F1" s="1016"/>
      <c r="G1" s="1016" t="s">
        <v>699</v>
      </c>
      <c r="H1" s="1016"/>
      <c r="I1" s="1016"/>
      <c r="J1" s="1017"/>
      <c r="K1" s="1018"/>
    </row>
    <row r="2" spans="1:14" ht="43.5" customHeight="1" thickBot="1" x14ac:dyDescent="0.3">
      <c r="A2" s="35" t="s">
        <v>2</v>
      </c>
      <c r="B2" s="36" t="s">
        <v>3</v>
      </c>
      <c r="C2" s="36" t="s">
        <v>4</v>
      </c>
      <c r="D2" s="37" t="s">
        <v>5</v>
      </c>
      <c r="E2" s="36" t="s">
        <v>6</v>
      </c>
      <c r="F2" s="36" t="s">
        <v>7</v>
      </c>
      <c r="G2" s="36" t="s">
        <v>8</v>
      </c>
      <c r="H2" s="36" t="s">
        <v>9</v>
      </c>
      <c r="I2" s="36" t="s">
        <v>10</v>
      </c>
      <c r="J2" s="36" t="s">
        <v>11</v>
      </c>
      <c r="K2" s="38" t="s">
        <v>12</v>
      </c>
      <c r="M2" s="5" t="s">
        <v>13</v>
      </c>
      <c r="N2" s="5">
        <v>60</v>
      </c>
    </row>
    <row r="3" spans="1:14" ht="43.5" customHeight="1" x14ac:dyDescent="0.3">
      <c r="A3" s="135">
        <v>60</v>
      </c>
      <c r="B3" s="145" t="s">
        <v>754</v>
      </c>
      <c r="C3" s="135"/>
      <c r="D3" s="137"/>
      <c r="E3" s="135"/>
      <c r="F3" s="135"/>
      <c r="G3" s="135"/>
      <c r="H3" s="135"/>
      <c r="I3" s="146"/>
      <c r="J3" s="135"/>
      <c r="K3" s="145" t="s">
        <v>755</v>
      </c>
      <c r="M3" s="10" t="s">
        <v>20</v>
      </c>
      <c r="N3" s="10">
        <f>N2-N14</f>
        <v>0</v>
      </c>
    </row>
    <row r="4" spans="1:14" ht="43.5" customHeight="1" x14ac:dyDescent="0.2">
      <c r="A4" s="6">
        <v>1</v>
      </c>
      <c r="B4" s="7" t="s">
        <v>28</v>
      </c>
      <c r="C4" s="7" t="s">
        <v>756</v>
      </c>
      <c r="D4" s="79" t="s">
        <v>757</v>
      </c>
      <c r="E4" s="7">
        <v>3</v>
      </c>
      <c r="F4" s="7">
        <v>1</v>
      </c>
      <c r="G4" s="7" t="s">
        <v>24</v>
      </c>
      <c r="H4" s="7" t="s">
        <v>728</v>
      </c>
      <c r="I4" s="9">
        <v>42910</v>
      </c>
      <c r="J4" s="7" t="s">
        <v>758</v>
      </c>
      <c r="K4" s="6"/>
      <c r="M4" t="s">
        <v>27</v>
      </c>
      <c r="N4">
        <f>SUMIFS(E:E,G:G,"CTT")</f>
        <v>0</v>
      </c>
    </row>
    <row r="5" spans="1:14" ht="43.5" customHeight="1" x14ac:dyDescent="0.2">
      <c r="A5" s="6">
        <v>2</v>
      </c>
      <c r="B5" s="7" t="s">
        <v>14</v>
      </c>
      <c r="C5" s="7" t="s">
        <v>759</v>
      </c>
      <c r="D5" s="8" t="s">
        <v>760</v>
      </c>
      <c r="E5" s="7">
        <v>3</v>
      </c>
      <c r="F5" s="7">
        <v>1</v>
      </c>
      <c r="G5" s="7" t="s">
        <v>24</v>
      </c>
      <c r="H5" s="7" t="s">
        <v>728</v>
      </c>
      <c r="I5" s="9">
        <v>42910</v>
      </c>
      <c r="J5" s="7" t="s">
        <v>19</v>
      </c>
      <c r="K5" s="6"/>
      <c r="M5" t="s">
        <v>32</v>
      </c>
      <c r="N5">
        <f>SUMIFS(E:E,G:G,"FLU")</f>
        <v>60</v>
      </c>
    </row>
    <row r="6" spans="1:14" ht="43.5" customHeight="1" x14ac:dyDescent="0.2">
      <c r="A6" s="6">
        <v>3</v>
      </c>
      <c r="B6" s="14" t="s">
        <v>761</v>
      </c>
      <c r="C6" s="14" t="s">
        <v>762</v>
      </c>
      <c r="D6" s="78" t="s">
        <v>763</v>
      </c>
      <c r="E6" s="14">
        <v>3</v>
      </c>
      <c r="F6" s="14">
        <v>1</v>
      </c>
      <c r="G6" s="14" t="s">
        <v>24</v>
      </c>
      <c r="H6" s="7" t="s">
        <v>728</v>
      </c>
      <c r="I6" s="9">
        <v>42910</v>
      </c>
      <c r="J6" s="7" t="s">
        <v>764</v>
      </c>
      <c r="K6" s="7" t="s">
        <v>765</v>
      </c>
      <c r="M6" t="s">
        <v>36</v>
      </c>
      <c r="N6">
        <f>SUMIFS(E:E,G:G,"JCC")</f>
        <v>0</v>
      </c>
    </row>
    <row r="7" spans="1:14" ht="43.5" customHeight="1" x14ac:dyDescent="0.2">
      <c r="A7" s="6">
        <v>4</v>
      </c>
      <c r="B7" s="7" t="s">
        <v>14</v>
      </c>
      <c r="C7" s="14" t="s">
        <v>766</v>
      </c>
      <c r="D7" s="16" t="s">
        <v>767</v>
      </c>
      <c r="E7" s="14">
        <v>4</v>
      </c>
      <c r="F7" s="14">
        <v>2</v>
      </c>
      <c r="G7" s="7" t="s">
        <v>24</v>
      </c>
      <c r="H7" s="7" t="s">
        <v>728</v>
      </c>
      <c r="I7" s="9">
        <v>42910</v>
      </c>
      <c r="J7" s="7" t="s">
        <v>19</v>
      </c>
      <c r="K7" s="6"/>
      <c r="M7" t="s">
        <v>41</v>
      </c>
      <c r="N7">
        <f>SUMIFS(E:E,G:G,"EDI")</f>
        <v>0</v>
      </c>
    </row>
    <row r="8" spans="1:14" ht="43.5" customHeight="1" x14ac:dyDescent="0.2">
      <c r="A8" s="6">
        <v>5</v>
      </c>
      <c r="B8" s="14" t="s">
        <v>28</v>
      </c>
      <c r="C8" s="18" t="s">
        <v>768</v>
      </c>
      <c r="D8" s="16" t="s">
        <v>769</v>
      </c>
      <c r="E8" s="14">
        <v>3</v>
      </c>
      <c r="F8" s="14">
        <v>1</v>
      </c>
      <c r="G8" s="14" t="s">
        <v>24</v>
      </c>
      <c r="H8" s="14" t="s">
        <v>728</v>
      </c>
      <c r="I8" s="15">
        <v>42910</v>
      </c>
      <c r="J8" s="15" t="s">
        <v>770</v>
      </c>
      <c r="K8" s="12"/>
      <c r="M8" t="s">
        <v>45</v>
      </c>
      <c r="N8">
        <f>SUMIFS(E:E,G:G,"par")</f>
        <v>0</v>
      </c>
    </row>
    <row r="9" spans="1:14" ht="43.5" customHeight="1" x14ac:dyDescent="0.2">
      <c r="A9" s="6">
        <v>6</v>
      </c>
      <c r="B9" s="7" t="s">
        <v>28</v>
      </c>
      <c r="C9" s="7" t="s">
        <v>771</v>
      </c>
      <c r="D9" s="79" t="s">
        <v>772</v>
      </c>
      <c r="E9" s="7">
        <v>2</v>
      </c>
      <c r="F9" s="7">
        <v>1</v>
      </c>
      <c r="G9" s="7" t="s">
        <v>24</v>
      </c>
      <c r="H9" s="7" t="s">
        <v>728</v>
      </c>
      <c r="I9" s="9">
        <v>42910</v>
      </c>
      <c r="J9" s="7" t="s">
        <v>773</v>
      </c>
      <c r="K9" s="147"/>
      <c r="M9" t="s">
        <v>51</v>
      </c>
      <c r="N9">
        <f>SUMIFS(E:E,G:G,"phi")</f>
        <v>0</v>
      </c>
    </row>
    <row r="10" spans="1:14" ht="43.5" customHeight="1" x14ac:dyDescent="0.2">
      <c r="A10" s="6">
        <v>7</v>
      </c>
      <c r="B10" s="7" t="s">
        <v>14</v>
      </c>
      <c r="C10" s="7" t="s">
        <v>774</v>
      </c>
      <c r="D10" s="8" t="s">
        <v>775</v>
      </c>
      <c r="E10" s="7">
        <v>1</v>
      </c>
      <c r="F10" s="7">
        <v>1</v>
      </c>
      <c r="G10" s="7" t="s">
        <v>24</v>
      </c>
      <c r="H10" s="7" t="s">
        <v>728</v>
      </c>
      <c r="I10" s="9">
        <v>42910</v>
      </c>
      <c r="J10" s="7" t="s">
        <v>19</v>
      </c>
      <c r="K10" s="147"/>
      <c r="M10" t="s">
        <v>57</v>
      </c>
      <c r="N10">
        <f>SUMIFS(E:E,G:G,"BRK")</f>
        <v>0</v>
      </c>
    </row>
    <row r="11" spans="1:14" ht="43.5" customHeight="1" x14ac:dyDescent="0.2">
      <c r="A11" s="6">
        <v>8</v>
      </c>
      <c r="B11" s="7" t="s">
        <v>14</v>
      </c>
      <c r="C11" s="7" t="s">
        <v>776</v>
      </c>
      <c r="D11" s="79" t="s">
        <v>777</v>
      </c>
      <c r="E11" s="7">
        <v>3</v>
      </c>
      <c r="F11" s="7">
        <v>1</v>
      </c>
      <c r="G11" s="7" t="s">
        <v>24</v>
      </c>
      <c r="H11" s="7" t="s">
        <v>728</v>
      </c>
      <c r="I11" s="9">
        <v>42910</v>
      </c>
      <c r="J11" s="7" t="s">
        <v>19</v>
      </c>
      <c r="K11" s="147"/>
      <c r="M11" s="22" t="s">
        <v>61</v>
      </c>
      <c r="N11" s="22">
        <f>SUMIFS(E:E,G:G,"SPC")</f>
        <v>0</v>
      </c>
    </row>
    <row r="12" spans="1:14" ht="43.5" customHeight="1" x14ac:dyDescent="0.2">
      <c r="A12" s="6">
        <v>9</v>
      </c>
      <c r="B12" s="14" t="s">
        <v>14</v>
      </c>
      <c r="C12" s="14" t="s">
        <v>778</v>
      </c>
      <c r="D12" s="16" t="s">
        <v>779</v>
      </c>
      <c r="E12" s="14">
        <v>2</v>
      </c>
      <c r="F12" s="14">
        <v>1</v>
      </c>
      <c r="G12" s="14" t="s">
        <v>24</v>
      </c>
      <c r="H12" s="7" t="s">
        <v>728</v>
      </c>
      <c r="I12" s="9">
        <v>42910</v>
      </c>
      <c r="J12" s="117" t="s">
        <v>19</v>
      </c>
      <c r="K12" s="6" t="s">
        <v>780</v>
      </c>
      <c r="M12" s="25" t="s">
        <v>67</v>
      </c>
      <c r="N12" s="25">
        <f>SUMIFS(E:E,G:G,"H")</f>
        <v>0</v>
      </c>
    </row>
    <row r="13" spans="1:14" ht="43.5" customHeight="1" x14ac:dyDescent="0.2">
      <c r="A13" s="6">
        <v>10</v>
      </c>
      <c r="B13" s="7" t="s">
        <v>781</v>
      </c>
      <c r="C13" s="7" t="s">
        <v>782</v>
      </c>
      <c r="D13" s="79" t="s">
        <v>783</v>
      </c>
      <c r="E13" s="7">
        <v>3</v>
      </c>
      <c r="F13" s="7">
        <v>1</v>
      </c>
      <c r="G13" s="7" t="s">
        <v>24</v>
      </c>
      <c r="H13" s="7" t="s">
        <v>728</v>
      </c>
      <c r="I13" s="9">
        <v>42910</v>
      </c>
      <c r="J13" s="117" t="s">
        <v>784</v>
      </c>
      <c r="K13" s="148" t="s">
        <v>785</v>
      </c>
      <c r="M13" s="25"/>
      <c r="N13" s="25"/>
    </row>
    <row r="14" spans="1:14" ht="43.5" customHeight="1" x14ac:dyDescent="0.2">
      <c r="A14" s="6">
        <v>11</v>
      </c>
      <c r="B14" s="7" t="s">
        <v>28</v>
      </c>
      <c r="C14" s="7" t="s">
        <v>786</v>
      </c>
      <c r="D14" s="79" t="s">
        <v>787</v>
      </c>
      <c r="E14" s="7">
        <v>4</v>
      </c>
      <c r="F14" s="7">
        <v>1</v>
      </c>
      <c r="G14" s="7" t="s">
        <v>24</v>
      </c>
      <c r="H14" s="7" t="s">
        <v>728</v>
      </c>
      <c r="I14" s="9">
        <v>42910</v>
      </c>
      <c r="J14" s="117" t="s">
        <v>788</v>
      </c>
      <c r="K14" s="147"/>
      <c r="M14" s="29" t="s">
        <v>77</v>
      </c>
      <c r="N14" s="29">
        <f>SUM(M4:N12)</f>
        <v>60</v>
      </c>
    </row>
    <row r="15" spans="1:14" ht="43.5" customHeight="1" x14ac:dyDescent="0.2">
      <c r="A15" s="6">
        <v>12</v>
      </c>
      <c r="B15" s="7" t="s">
        <v>14</v>
      </c>
      <c r="C15" s="7" t="s">
        <v>789</v>
      </c>
      <c r="D15" s="79" t="s">
        <v>790</v>
      </c>
      <c r="E15" s="7">
        <v>8</v>
      </c>
      <c r="F15" s="7">
        <v>3</v>
      </c>
      <c r="G15" s="7" t="s">
        <v>24</v>
      </c>
      <c r="H15" s="7" t="s">
        <v>728</v>
      </c>
      <c r="I15" s="9">
        <v>42910</v>
      </c>
      <c r="J15" s="117" t="s">
        <v>19</v>
      </c>
      <c r="K15" s="147"/>
    </row>
    <row r="16" spans="1:14" ht="43.5" customHeight="1" x14ac:dyDescent="0.2">
      <c r="A16" s="6">
        <v>13</v>
      </c>
      <c r="B16" s="7" t="s">
        <v>28</v>
      </c>
      <c r="C16" s="7" t="s">
        <v>791</v>
      </c>
      <c r="D16" s="79" t="s">
        <v>792</v>
      </c>
      <c r="E16" s="7">
        <v>5</v>
      </c>
      <c r="F16" s="7">
        <v>2</v>
      </c>
      <c r="G16" s="7" t="s">
        <v>24</v>
      </c>
      <c r="H16" s="7" t="s">
        <v>728</v>
      </c>
      <c r="I16" s="9">
        <v>42910</v>
      </c>
      <c r="J16" s="7" t="s">
        <v>793</v>
      </c>
      <c r="K16" s="147" t="s">
        <v>794</v>
      </c>
      <c r="M16" t="s">
        <v>744</v>
      </c>
    </row>
    <row r="17" spans="1:13" ht="43.5" customHeight="1" x14ac:dyDescent="0.2">
      <c r="A17" s="6">
        <v>14</v>
      </c>
      <c r="B17" s="14" t="s">
        <v>14</v>
      </c>
      <c r="C17" s="14" t="s">
        <v>795</v>
      </c>
      <c r="D17" s="16" t="s">
        <v>796</v>
      </c>
      <c r="E17" s="14">
        <v>4</v>
      </c>
      <c r="F17" s="14">
        <v>1</v>
      </c>
      <c r="G17" s="14" t="s">
        <v>24</v>
      </c>
      <c r="H17" s="14" t="s">
        <v>728</v>
      </c>
      <c r="I17" s="15">
        <v>42910</v>
      </c>
      <c r="J17" s="14" t="s">
        <v>19</v>
      </c>
      <c r="K17" s="116"/>
      <c r="M17" t="s">
        <v>749</v>
      </c>
    </row>
    <row r="18" spans="1:13" ht="43.5" customHeight="1" x14ac:dyDescent="0.2">
      <c r="A18" s="6">
        <v>15</v>
      </c>
      <c r="B18" s="7" t="s">
        <v>21</v>
      </c>
      <c r="C18" s="7" t="s">
        <v>797</v>
      </c>
      <c r="D18" s="8" t="s">
        <v>798</v>
      </c>
      <c r="E18" s="7">
        <v>2</v>
      </c>
      <c r="F18" s="7">
        <v>1</v>
      </c>
      <c r="G18" s="7" t="s">
        <v>24</v>
      </c>
      <c r="H18" s="7" t="s">
        <v>728</v>
      </c>
      <c r="I18" s="9">
        <v>42910</v>
      </c>
      <c r="J18" s="7" t="s">
        <v>799</v>
      </c>
      <c r="K18" s="12"/>
      <c r="M18" s="143" t="s">
        <v>750</v>
      </c>
    </row>
    <row r="19" spans="1:13" ht="43.5" customHeight="1" x14ac:dyDescent="0.2">
      <c r="A19" s="6">
        <v>16</v>
      </c>
      <c r="B19" s="14" t="s">
        <v>800</v>
      </c>
      <c r="C19" s="14" t="s">
        <v>801</v>
      </c>
      <c r="D19" s="16" t="s">
        <v>802</v>
      </c>
      <c r="E19" s="14">
        <v>5</v>
      </c>
      <c r="F19" s="14">
        <v>2</v>
      </c>
      <c r="G19" s="14" t="s">
        <v>24</v>
      </c>
      <c r="H19" s="14" t="s">
        <v>728</v>
      </c>
      <c r="I19" s="15">
        <v>42910</v>
      </c>
      <c r="J19" s="14" t="s">
        <v>803</v>
      </c>
      <c r="K19" s="149"/>
      <c r="M19" s="143" t="s">
        <v>751</v>
      </c>
    </row>
    <row r="20" spans="1:13" ht="43.5" customHeight="1" x14ac:dyDescent="0.2">
      <c r="A20" s="6">
        <v>17</v>
      </c>
      <c r="B20" s="7" t="s">
        <v>14</v>
      </c>
      <c r="C20" s="7" t="s">
        <v>804</v>
      </c>
      <c r="D20" s="8" t="s">
        <v>805</v>
      </c>
      <c r="E20" s="7">
        <v>5</v>
      </c>
      <c r="F20" s="7">
        <v>2</v>
      </c>
      <c r="G20" s="7" t="s">
        <v>24</v>
      </c>
      <c r="H20" s="7" t="s">
        <v>728</v>
      </c>
      <c r="I20" s="9">
        <v>42910</v>
      </c>
      <c r="J20" s="7" t="s">
        <v>19</v>
      </c>
      <c r="K20" s="150" t="s">
        <v>806</v>
      </c>
      <c r="M20" t="s">
        <v>752</v>
      </c>
    </row>
    <row r="21" spans="1:13" ht="43.5" customHeight="1" x14ac:dyDescent="0.2">
      <c r="A21" s="20"/>
      <c r="B21" s="20"/>
      <c r="C21" s="20"/>
      <c r="D21" s="21"/>
      <c r="E21" s="113">
        <f>SUM(E4:E20)</f>
        <v>60</v>
      </c>
      <c r="F21" s="113">
        <f>SUM(F4:F20)</f>
        <v>23</v>
      </c>
      <c r="G21" s="20"/>
      <c r="H21" s="20"/>
      <c r="I21" s="26"/>
      <c r="J21" s="20"/>
      <c r="K21" s="161"/>
      <c r="M21" s="89" t="s">
        <v>753</v>
      </c>
    </row>
    <row r="22" spans="1:13" ht="43.5" customHeight="1" x14ac:dyDescent="0.2">
      <c r="A22" s="14"/>
      <c r="B22" s="7"/>
      <c r="C22" s="7"/>
      <c r="D22" s="8"/>
      <c r="E22" s="7"/>
      <c r="F22" s="7"/>
      <c r="G22" s="7"/>
      <c r="H22" s="7"/>
      <c r="I22" s="9"/>
      <c r="J22" s="7"/>
      <c r="K22" s="144"/>
      <c r="M22" s="89"/>
    </row>
    <row r="23" spans="1:13" ht="43.5" customHeight="1" x14ac:dyDescent="0.2">
      <c r="A23" s="14"/>
      <c r="B23" s="7"/>
      <c r="C23" s="7"/>
      <c r="D23" s="8"/>
      <c r="E23" s="7"/>
      <c r="F23" s="7"/>
      <c r="G23" s="7"/>
      <c r="H23" s="7"/>
      <c r="I23" s="9"/>
      <c r="J23" s="7"/>
      <c r="K23" s="144"/>
    </row>
    <row r="24" spans="1:13" ht="43.5" customHeight="1" x14ac:dyDescent="0.2">
      <c r="A24" s="14"/>
      <c r="B24" s="7"/>
      <c r="C24" s="7"/>
      <c r="D24" s="8"/>
      <c r="E24" s="7"/>
      <c r="F24" s="7"/>
      <c r="G24" s="7"/>
      <c r="H24" s="7"/>
      <c r="I24" s="9"/>
      <c r="J24" s="7"/>
      <c r="K24" s="144"/>
    </row>
    <row r="25" spans="1:13" ht="43.5" customHeight="1" x14ac:dyDescent="0.2">
      <c r="A25" s="14"/>
      <c r="B25" s="7"/>
      <c r="C25" s="7"/>
      <c r="D25" s="8"/>
      <c r="E25" s="7"/>
      <c r="F25" s="7"/>
      <c r="G25" s="7"/>
      <c r="H25" s="7"/>
      <c r="I25" s="9"/>
      <c r="J25" s="7"/>
      <c r="K25" s="144"/>
    </row>
    <row r="26" spans="1:13" ht="43.5" customHeight="1" x14ac:dyDescent="0.2">
      <c r="A26" s="14"/>
      <c r="B26" s="7"/>
      <c r="C26" s="7"/>
      <c r="D26" s="8"/>
      <c r="E26" s="7"/>
      <c r="F26" s="7"/>
      <c r="G26" s="7"/>
      <c r="H26" s="7"/>
      <c r="I26" s="9"/>
      <c r="J26" s="7"/>
      <c r="K26" s="144"/>
    </row>
  </sheetData>
  <customSheetViews>
    <customSheetView guid="{7B7F6F88-B677-F14C-AB3B-C1B42873B971}" scale="80" topLeftCell="A7">
      <selection activeCell="G23" sqref="G23"/>
      <pageMargins left="0.7" right="0.7" top="0.75" bottom="0.75" header="0.3" footer="0.3"/>
    </customSheetView>
    <customSheetView guid="{A0126CC2-5846-4EB5-92DD-03BC3FCAB1B5}" scale="80">
      <selection activeCell="F19" sqref="F19"/>
      <pageMargins left="0.7" right="0.7" top="0.75" bottom="0.75" header="0.3" footer="0.3"/>
    </customSheetView>
    <customSheetView guid="{7C15ED57-998B-4DF0-A68A-5FDCEFAAAE86}" scale="80">
      <selection activeCell="F19" sqref="F19"/>
      <pageMargins left="0.7" right="0.7" top="0.75" bottom="0.75" header="0.3" footer="0.3"/>
    </customSheetView>
    <customSheetView guid="{17D9FB53-A0D4-48EE-8DFD-E7D48DF28BAC}" scale="80" topLeftCell="A7">
      <selection activeCell="F19" sqref="F19"/>
      <pageMargins left="0.7" right="0.7" top="0.75" bottom="0.75" header="0.3" footer="0.3"/>
    </customSheetView>
    <customSheetView guid="{4FFE4762-6474-4875-A631-C5DF7473F8D1}" scale="80" topLeftCell="A7">
      <selection activeCell="F19" sqref="F19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D1" zoomScale="80" zoomScaleNormal="80" workbookViewId="0">
      <selection activeCell="L15" sqref="L15"/>
    </sheetView>
  </sheetViews>
  <sheetFormatPr baseColWidth="10" defaultColWidth="8.83203125" defaultRowHeight="44.25" customHeight="1" x14ac:dyDescent="0.2"/>
  <cols>
    <col min="1" max="1" width="12" customWidth="1"/>
    <col min="2" max="2" width="33.1640625" customWidth="1"/>
    <col min="3" max="3" width="33.33203125" customWidth="1"/>
    <col min="4" max="4" width="40" customWidth="1"/>
    <col min="5" max="5" width="10.5" customWidth="1"/>
    <col min="6" max="6" width="10.33203125" customWidth="1"/>
    <col min="7" max="7" width="15.5" customWidth="1"/>
    <col min="8" max="8" width="14.5" customWidth="1"/>
    <col min="9" max="9" width="16" customWidth="1"/>
    <col min="10" max="10" width="15.1640625" customWidth="1"/>
    <col min="11" max="11" width="61.1640625" customWidth="1"/>
    <col min="13" max="13" width="18.1640625" customWidth="1"/>
  </cols>
  <sheetData>
    <row r="1" spans="1:14" ht="44.25" customHeight="1" thickBot="1" x14ac:dyDescent="0.4">
      <c r="A1" s="1015" t="s">
        <v>216</v>
      </c>
      <c r="B1" s="1016"/>
      <c r="C1" s="1016"/>
      <c r="D1" s="1016"/>
      <c r="E1" s="1016"/>
      <c r="F1" s="1016"/>
      <c r="G1" s="1016" t="s">
        <v>699</v>
      </c>
      <c r="H1" s="1016"/>
      <c r="I1" s="1016"/>
      <c r="J1" s="1017"/>
      <c r="K1" s="1018"/>
    </row>
    <row r="2" spans="1:14" ht="44.25" customHeight="1" thickBot="1" x14ac:dyDescent="0.3">
      <c r="A2" s="35" t="s">
        <v>2</v>
      </c>
      <c r="B2" s="36" t="s">
        <v>3</v>
      </c>
      <c r="C2" s="36" t="s">
        <v>4</v>
      </c>
      <c r="D2" s="37" t="s">
        <v>5</v>
      </c>
      <c r="E2" s="36" t="s">
        <v>6</v>
      </c>
      <c r="F2" s="36" t="s">
        <v>7</v>
      </c>
      <c r="G2" s="36" t="s">
        <v>8</v>
      </c>
      <c r="H2" s="36" t="s">
        <v>9</v>
      </c>
      <c r="I2" s="36" t="s">
        <v>10</v>
      </c>
      <c r="J2" s="36" t="s">
        <v>11</v>
      </c>
      <c r="K2" s="38" t="s">
        <v>12</v>
      </c>
      <c r="M2" s="5" t="s">
        <v>13</v>
      </c>
      <c r="N2" s="5">
        <v>60</v>
      </c>
    </row>
    <row r="3" spans="1:14" ht="44.25" customHeight="1" x14ac:dyDescent="0.3">
      <c r="A3" s="135">
        <v>60</v>
      </c>
      <c r="B3" s="135" t="s">
        <v>807</v>
      </c>
      <c r="C3" s="135"/>
      <c r="D3" s="137"/>
      <c r="E3" s="135"/>
      <c r="F3" s="135"/>
      <c r="G3" s="135"/>
      <c r="H3" s="135"/>
      <c r="I3" s="135"/>
      <c r="J3" s="135"/>
      <c r="K3" s="135" t="s">
        <v>986</v>
      </c>
      <c r="M3" s="10" t="s">
        <v>20</v>
      </c>
      <c r="N3" s="10">
        <f>N2-N14</f>
        <v>3</v>
      </c>
    </row>
    <row r="4" spans="1:14" ht="44.25" customHeight="1" x14ac:dyDescent="0.2">
      <c r="A4" s="12">
        <v>1</v>
      </c>
      <c r="B4" s="7" t="s">
        <v>189</v>
      </c>
      <c r="C4" s="14" t="s">
        <v>808</v>
      </c>
      <c r="D4" s="16" t="s">
        <v>809</v>
      </c>
      <c r="E4" s="14">
        <v>3</v>
      </c>
      <c r="F4" s="14">
        <v>1</v>
      </c>
      <c r="G4" s="7" t="s">
        <v>39</v>
      </c>
      <c r="H4" s="7" t="s">
        <v>728</v>
      </c>
      <c r="I4" s="9">
        <v>42910</v>
      </c>
      <c r="J4" s="15" t="s">
        <v>810</v>
      </c>
      <c r="K4" s="12"/>
      <c r="M4" t="s">
        <v>27</v>
      </c>
      <c r="N4">
        <f>SUMIFS(E:E,G:G,"CTT")</f>
        <v>23</v>
      </c>
    </row>
    <row r="5" spans="1:14" ht="44.25" customHeight="1" x14ac:dyDescent="0.2">
      <c r="A5" s="6">
        <v>2</v>
      </c>
      <c r="B5" s="7" t="s">
        <v>14</v>
      </c>
      <c r="C5" s="7" t="s">
        <v>811</v>
      </c>
      <c r="D5" s="8" t="s">
        <v>812</v>
      </c>
      <c r="E5" s="7">
        <v>3</v>
      </c>
      <c r="F5" s="7">
        <v>1</v>
      </c>
      <c r="G5" s="7" t="s">
        <v>39</v>
      </c>
      <c r="H5" s="7" t="s">
        <v>728</v>
      </c>
      <c r="I5" s="9">
        <v>42910</v>
      </c>
      <c r="J5" s="7" t="s">
        <v>19</v>
      </c>
      <c r="K5" s="147"/>
      <c r="M5" t="s">
        <v>32</v>
      </c>
      <c r="N5">
        <f>SUMIFS(E:E,G:G,"FLU")</f>
        <v>19</v>
      </c>
    </row>
    <row r="6" spans="1:14" ht="44.25" customHeight="1" x14ac:dyDescent="0.2">
      <c r="A6" s="87" t="s">
        <v>813</v>
      </c>
      <c r="B6" s="151" t="s">
        <v>28</v>
      </c>
      <c r="C6" s="20" t="s">
        <v>814</v>
      </c>
      <c r="D6" s="21" t="s">
        <v>815</v>
      </c>
      <c r="E6" s="20">
        <v>3</v>
      </c>
      <c r="F6" s="20">
        <v>1</v>
      </c>
      <c r="G6" s="20" t="s">
        <v>39</v>
      </c>
      <c r="H6" s="32" t="s">
        <v>728</v>
      </c>
      <c r="I6" s="46">
        <v>42910</v>
      </c>
      <c r="J6" s="20" t="s">
        <v>816</v>
      </c>
      <c r="K6" s="44" t="s">
        <v>817</v>
      </c>
      <c r="M6" t="s">
        <v>36</v>
      </c>
      <c r="N6">
        <f>SUMIFS(E:E,G:G,"JCC")</f>
        <v>0</v>
      </c>
    </row>
    <row r="7" spans="1:14" ht="44.25" customHeight="1" x14ac:dyDescent="0.2">
      <c r="A7" s="87" t="s">
        <v>818</v>
      </c>
      <c r="B7" s="87" t="s">
        <v>28</v>
      </c>
      <c r="C7" s="7" t="s">
        <v>819</v>
      </c>
      <c r="D7" s="8" t="s">
        <v>820</v>
      </c>
      <c r="E7" s="7">
        <v>2</v>
      </c>
      <c r="F7" s="7">
        <v>1</v>
      </c>
      <c r="G7" s="7" t="s">
        <v>39</v>
      </c>
      <c r="H7" s="7" t="s">
        <v>728</v>
      </c>
      <c r="I7" s="9">
        <v>42910</v>
      </c>
      <c r="J7" s="7" t="s">
        <v>821</v>
      </c>
      <c r="K7" s="140" t="s">
        <v>822</v>
      </c>
      <c r="M7" t="s">
        <v>41</v>
      </c>
      <c r="N7">
        <f>SUMIFS(E:E,G:G,"EDI")</f>
        <v>0</v>
      </c>
    </row>
    <row r="8" spans="1:14" ht="44.25" customHeight="1" x14ac:dyDescent="0.2">
      <c r="A8" s="20">
        <v>5</v>
      </c>
      <c r="B8" s="20" t="s">
        <v>28</v>
      </c>
      <c r="C8" s="32" t="s">
        <v>823</v>
      </c>
      <c r="D8" s="45" t="s">
        <v>824</v>
      </c>
      <c r="E8" s="32">
        <v>3</v>
      </c>
      <c r="F8" s="32">
        <v>1</v>
      </c>
      <c r="G8" s="20" t="s">
        <v>17</v>
      </c>
      <c r="H8" s="20" t="s">
        <v>728</v>
      </c>
      <c r="I8" s="26">
        <v>42910</v>
      </c>
      <c r="J8" s="46" t="s">
        <v>825</v>
      </c>
      <c r="K8" s="44"/>
      <c r="M8" t="s">
        <v>45</v>
      </c>
      <c r="N8">
        <f>SUMIFS(E:E,G:G,"par")</f>
        <v>0</v>
      </c>
    </row>
    <row r="9" spans="1:14" ht="44.25" customHeight="1" x14ac:dyDescent="0.2">
      <c r="A9" s="20">
        <v>6</v>
      </c>
      <c r="B9" s="32" t="s">
        <v>826</v>
      </c>
      <c r="C9" s="152" t="s">
        <v>827</v>
      </c>
      <c r="D9" s="153" t="s">
        <v>828</v>
      </c>
      <c r="E9" s="32">
        <v>2</v>
      </c>
      <c r="F9" s="32">
        <v>1</v>
      </c>
      <c r="G9" s="44" t="s">
        <v>17</v>
      </c>
      <c r="H9" s="32" t="s">
        <v>728</v>
      </c>
      <c r="I9" s="46">
        <v>42910</v>
      </c>
      <c r="J9" s="32" t="s">
        <v>829</v>
      </c>
      <c r="K9" s="44"/>
      <c r="M9" t="s">
        <v>51</v>
      </c>
      <c r="N9">
        <f>SUMIFS(E:E,G:G,"phi")</f>
        <v>0</v>
      </c>
    </row>
    <row r="10" spans="1:14" ht="44.25" customHeight="1" x14ac:dyDescent="0.2">
      <c r="A10" s="20">
        <v>7</v>
      </c>
      <c r="B10" s="7" t="s">
        <v>14</v>
      </c>
      <c r="C10" s="7" t="s">
        <v>830</v>
      </c>
      <c r="D10" s="8" t="s">
        <v>831</v>
      </c>
      <c r="E10" s="7">
        <v>1</v>
      </c>
      <c r="F10" s="7">
        <v>1</v>
      </c>
      <c r="G10" s="7" t="s">
        <v>17</v>
      </c>
      <c r="H10" s="7" t="s">
        <v>728</v>
      </c>
      <c r="I10" s="9">
        <v>42910</v>
      </c>
      <c r="J10" s="7" t="s">
        <v>19</v>
      </c>
      <c r="K10" s="140"/>
      <c r="M10" t="s">
        <v>57</v>
      </c>
      <c r="N10">
        <f>SUMIFS(E:E,G:G,"BRK")</f>
        <v>15</v>
      </c>
    </row>
    <row r="11" spans="1:14" ht="44.25" customHeight="1" x14ac:dyDescent="0.2">
      <c r="A11" s="20">
        <v>8</v>
      </c>
      <c r="B11" s="7" t="s">
        <v>14</v>
      </c>
      <c r="C11" s="7" t="s">
        <v>832</v>
      </c>
      <c r="D11" s="8" t="s">
        <v>833</v>
      </c>
      <c r="E11" s="7">
        <v>2</v>
      </c>
      <c r="F11" s="7">
        <v>1</v>
      </c>
      <c r="G11" s="7" t="s">
        <v>39</v>
      </c>
      <c r="H11" s="7" t="s">
        <v>728</v>
      </c>
      <c r="I11" s="9">
        <v>42910</v>
      </c>
      <c r="J11" s="7" t="s">
        <v>19</v>
      </c>
      <c r="K11" s="140"/>
      <c r="M11" s="22" t="s">
        <v>61</v>
      </c>
      <c r="N11" s="22">
        <f>SUMIFS(E:E,G:G,"SPC")</f>
        <v>0</v>
      </c>
    </row>
    <row r="12" spans="1:14" ht="44.25" customHeight="1" x14ac:dyDescent="0.2">
      <c r="A12" s="20">
        <v>9</v>
      </c>
      <c r="B12" s="7" t="s">
        <v>14</v>
      </c>
      <c r="C12" s="7" t="s">
        <v>834</v>
      </c>
      <c r="D12" s="8" t="s">
        <v>835</v>
      </c>
      <c r="E12" s="7">
        <v>7</v>
      </c>
      <c r="F12" s="7">
        <v>2</v>
      </c>
      <c r="G12" s="7" t="s">
        <v>17</v>
      </c>
      <c r="H12" s="7" t="s">
        <v>728</v>
      </c>
      <c r="I12" s="9">
        <v>42910</v>
      </c>
      <c r="J12" s="7" t="s">
        <v>19</v>
      </c>
      <c r="K12" s="140"/>
      <c r="M12" s="25" t="s">
        <v>67</v>
      </c>
      <c r="N12" s="25">
        <f>SUMIFS(E:E,G:G,"H")</f>
        <v>0</v>
      </c>
    </row>
    <row r="13" spans="1:14" ht="44.25" customHeight="1" x14ac:dyDescent="0.2">
      <c r="A13" s="20">
        <v>10</v>
      </c>
      <c r="B13" s="7" t="s">
        <v>28</v>
      </c>
      <c r="C13" s="7" t="s">
        <v>836</v>
      </c>
      <c r="D13" s="8" t="s">
        <v>837</v>
      </c>
      <c r="E13" s="7">
        <v>19</v>
      </c>
      <c r="F13" s="7">
        <v>6</v>
      </c>
      <c r="G13" s="7" t="s">
        <v>24</v>
      </c>
      <c r="H13" s="7" t="s">
        <v>728</v>
      </c>
      <c r="I13" s="9">
        <v>42910</v>
      </c>
      <c r="J13" s="7" t="s">
        <v>838</v>
      </c>
      <c r="K13" s="140" t="s">
        <v>839</v>
      </c>
      <c r="M13" s="25"/>
      <c r="N13" s="25"/>
    </row>
    <row r="14" spans="1:14" ht="44.25" customHeight="1" x14ac:dyDescent="0.2">
      <c r="A14" s="20">
        <v>11</v>
      </c>
      <c r="B14" s="7" t="s">
        <v>28</v>
      </c>
      <c r="C14" s="7" t="s">
        <v>840</v>
      </c>
      <c r="D14" s="8" t="s">
        <v>841</v>
      </c>
      <c r="E14" s="7">
        <v>2</v>
      </c>
      <c r="F14" s="7">
        <v>1</v>
      </c>
      <c r="G14" s="7" t="s">
        <v>17</v>
      </c>
      <c r="H14" s="7" t="s">
        <v>728</v>
      </c>
      <c r="I14" s="9">
        <v>42910</v>
      </c>
      <c r="J14" s="7" t="s">
        <v>842</v>
      </c>
      <c r="K14" s="140"/>
      <c r="M14" s="29" t="s">
        <v>77</v>
      </c>
      <c r="N14" s="29">
        <f>SUM(M4:N12)</f>
        <v>57</v>
      </c>
    </row>
    <row r="15" spans="1:14" ht="44.25" customHeight="1" x14ac:dyDescent="0.2">
      <c r="A15" s="20">
        <v>12</v>
      </c>
      <c r="B15" s="7" t="s">
        <v>14</v>
      </c>
      <c r="C15" s="7" t="s">
        <v>843</v>
      </c>
      <c r="D15" s="8" t="s">
        <v>844</v>
      </c>
      <c r="E15" s="7">
        <v>6</v>
      </c>
      <c r="F15" s="7">
        <v>2</v>
      </c>
      <c r="G15" s="7" t="s">
        <v>17</v>
      </c>
      <c r="H15" s="7" t="s">
        <v>728</v>
      </c>
      <c r="I15" s="9">
        <v>42910</v>
      </c>
      <c r="J15" s="7" t="s">
        <v>19</v>
      </c>
      <c r="K15" s="144"/>
    </row>
    <row r="16" spans="1:14" ht="44.25" customHeight="1" x14ac:dyDescent="0.2">
      <c r="A16" s="20">
        <v>13</v>
      </c>
      <c r="B16" s="7" t="s">
        <v>68</v>
      </c>
      <c r="C16" s="7" t="s">
        <v>845</v>
      </c>
      <c r="D16" s="8" t="s">
        <v>846</v>
      </c>
      <c r="E16" s="7">
        <v>2</v>
      </c>
      <c r="F16" s="7">
        <v>1</v>
      </c>
      <c r="G16" s="7" t="s">
        <v>17</v>
      </c>
      <c r="H16" s="7" t="s">
        <v>728</v>
      </c>
      <c r="I16" s="9">
        <v>42910</v>
      </c>
      <c r="J16" s="7" t="s">
        <v>847</v>
      </c>
      <c r="K16" s="141" t="s">
        <v>848</v>
      </c>
      <c r="M16" t="s">
        <v>744</v>
      </c>
    </row>
    <row r="17" spans="1:13" ht="44.25" customHeight="1" x14ac:dyDescent="0.2">
      <c r="A17" s="47">
        <v>14</v>
      </c>
      <c r="B17" s="20" t="s">
        <v>1788</v>
      </c>
      <c r="C17" s="20" t="s">
        <v>1789</v>
      </c>
      <c r="D17" s="21" t="s">
        <v>1790</v>
      </c>
      <c r="E17" s="20">
        <v>2</v>
      </c>
      <c r="F17" s="20">
        <v>1</v>
      </c>
      <c r="G17" s="20" t="s">
        <v>39</v>
      </c>
      <c r="H17" s="20" t="s">
        <v>728</v>
      </c>
      <c r="I17" s="26">
        <v>42910</v>
      </c>
      <c r="J17" s="20" t="s">
        <v>1791</v>
      </c>
      <c r="K17" s="992"/>
      <c r="M17" t="s">
        <v>749</v>
      </c>
    </row>
    <row r="18" spans="1:13" ht="44.25" customHeight="1" x14ac:dyDescent="0.2">
      <c r="A18" s="20"/>
      <c r="B18" s="20"/>
      <c r="C18" s="20"/>
      <c r="D18" s="21"/>
      <c r="E18" s="27"/>
      <c r="F18" s="27"/>
      <c r="G18" s="20"/>
      <c r="H18" s="20"/>
      <c r="I18" s="26"/>
      <c r="J18" s="20"/>
      <c r="K18" s="161"/>
      <c r="M18" s="143" t="s">
        <v>750</v>
      </c>
    </row>
    <row r="19" spans="1:13" ht="44.25" customHeight="1" x14ac:dyDescent="0.2">
      <c r="A19" s="20"/>
      <c r="B19" s="20"/>
      <c r="C19" s="20"/>
      <c r="D19" s="21"/>
      <c r="E19" s="27"/>
      <c r="F19" s="27"/>
      <c r="G19" s="20"/>
      <c r="H19" s="20"/>
      <c r="I19" s="26"/>
      <c r="J19" s="20"/>
      <c r="K19" s="161"/>
      <c r="M19" s="143" t="s">
        <v>751</v>
      </c>
    </row>
    <row r="20" spans="1:13" ht="44.25" customHeight="1" x14ac:dyDescent="0.2">
      <c r="A20" s="20"/>
      <c r="B20" s="20"/>
      <c r="C20" s="20"/>
      <c r="D20" s="21"/>
      <c r="E20" s="113">
        <f>SUM(E4:E19)</f>
        <v>57</v>
      </c>
      <c r="F20" s="113">
        <f>SUM(F4:F19)</f>
        <v>21</v>
      </c>
      <c r="G20" s="20"/>
      <c r="H20" s="20"/>
      <c r="I20" s="26"/>
      <c r="J20" s="20"/>
      <c r="K20" s="161"/>
      <c r="M20" t="s">
        <v>752</v>
      </c>
    </row>
    <row r="21" spans="1:13" ht="44.25" customHeight="1" x14ac:dyDescent="0.2">
      <c r="A21" s="20"/>
      <c r="B21" s="20"/>
      <c r="C21" s="20"/>
      <c r="D21" s="21"/>
      <c r="E21" s="20"/>
      <c r="F21" s="20"/>
      <c r="G21" s="20"/>
      <c r="H21" s="20"/>
      <c r="I21" s="26"/>
      <c r="J21" s="20"/>
      <c r="K21" s="161"/>
      <c r="M21" s="89" t="s">
        <v>753</v>
      </c>
    </row>
    <row r="22" spans="1:13" ht="44.25" customHeight="1" x14ac:dyDescent="0.2">
      <c r="A22" s="14"/>
      <c r="B22" s="7"/>
      <c r="C22" s="7"/>
      <c r="D22" s="8"/>
      <c r="E22" s="7"/>
      <c r="F22" s="7"/>
      <c r="G22" s="7"/>
      <c r="H22" s="7"/>
      <c r="I22" s="9"/>
      <c r="J22" s="7"/>
      <c r="K22" s="144"/>
      <c r="M22" s="89"/>
    </row>
  </sheetData>
  <customSheetViews>
    <customSheetView guid="{7B7F6F88-B677-F14C-AB3B-C1B42873B971}" scale="80" topLeftCell="D1">
      <selection activeCell="L15" sqref="L15"/>
      <pageMargins left="0.7" right="0.7" top="0.75" bottom="0.75" header="0.3" footer="0.3"/>
    </customSheetView>
    <customSheetView guid="{A0126CC2-5846-4EB5-92DD-03BC3FCAB1B5}" scale="80">
      <selection activeCell="D19" sqref="D19"/>
      <pageMargins left="0.7" right="0.7" top="0.75" bottom="0.75" header="0.3" footer="0.3"/>
    </customSheetView>
    <customSheetView guid="{7C15ED57-998B-4DF0-A68A-5FDCEFAAAE86}" scale="80">
      <selection activeCell="D19" sqref="D19"/>
      <pageMargins left="0.7" right="0.7" top="0.75" bottom="0.75" header="0.3" footer="0.3"/>
    </customSheetView>
    <customSheetView guid="{17D9FB53-A0D4-48EE-8DFD-E7D48DF28BAC}" scale="80">
      <selection activeCell="N2" sqref="N2"/>
      <pageMargins left="0.7" right="0.7" top="0.75" bottom="0.75" header="0.3" footer="0.3"/>
    </customSheetView>
    <customSheetView guid="{4FFE4762-6474-4875-A631-C5DF7473F8D1}" scale="80">
      <selection activeCell="N2" sqref="N2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O23"/>
  <sheetViews>
    <sheetView zoomScale="80" zoomScaleNormal="80" workbookViewId="0">
      <selection activeCell="G16" sqref="G16"/>
    </sheetView>
  </sheetViews>
  <sheetFormatPr baseColWidth="10" defaultColWidth="8.83203125" defaultRowHeight="45" customHeight="1" x14ac:dyDescent="0.2"/>
  <cols>
    <col min="2" max="2" width="36.33203125" customWidth="1"/>
    <col min="3" max="3" width="35.5" customWidth="1"/>
    <col min="4" max="4" width="38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56.83203125" customWidth="1"/>
    <col min="13" max="13" width="18.1640625" customWidth="1"/>
  </cols>
  <sheetData>
    <row r="1" spans="1:15" ht="45" customHeight="1" thickBot="1" x14ac:dyDescent="0.4">
      <c r="A1" s="1007" t="s">
        <v>216</v>
      </c>
      <c r="B1" s="1008"/>
      <c r="C1" s="1008"/>
      <c r="D1" s="1008"/>
      <c r="E1" s="1008"/>
      <c r="F1" s="1008"/>
      <c r="G1" s="1008" t="s">
        <v>395</v>
      </c>
      <c r="H1" s="1008"/>
      <c r="I1" s="1008"/>
      <c r="J1" s="1009"/>
      <c r="K1" s="1010"/>
    </row>
    <row r="2" spans="1:15" ht="45" customHeight="1" thickBot="1" x14ac:dyDescent="0.3">
      <c r="A2" s="35" t="s">
        <v>2</v>
      </c>
      <c r="B2" s="36" t="s">
        <v>3</v>
      </c>
      <c r="C2" s="36" t="s">
        <v>4</v>
      </c>
      <c r="D2" s="37" t="s">
        <v>5</v>
      </c>
      <c r="E2" s="36" t="s">
        <v>6</v>
      </c>
      <c r="F2" s="36" t="s">
        <v>7</v>
      </c>
      <c r="G2" s="36" t="s">
        <v>8</v>
      </c>
      <c r="H2" s="36" t="s">
        <v>9</v>
      </c>
      <c r="I2" s="36" t="s">
        <v>10</v>
      </c>
      <c r="J2" s="36" t="s">
        <v>11</v>
      </c>
      <c r="K2" s="38" t="s">
        <v>12</v>
      </c>
      <c r="M2" s="5" t="s">
        <v>13</v>
      </c>
      <c r="N2" s="5">
        <v>59</v>
      </c>
    </row>
    <row r="3" spans="1:15" ht="45" customHeight="1" x14ac:dyDescent="0.3">
      <c r="A3" s="100"/>
      <c r="B3" s="100" t="s">
        <v>473</v>
      </c>
      <c r="C3" s="100"/>
      <c r="D3" s="101"/>
      <c r="E3" s="100"/>
      <c r="F3" s="100"/>
      <c r="G3" s="100"/>
      <c r="H3" s="100"/>
      <c r="I3" s="102"/>
      <c r="J3" s="100"/>
      <c r="K3" s="114" t="s">
        <v>474</v>
      </c>
      <c r="M3" s="10" t="s">
        <v>20</v>
      </c>
      <c r="N3" s="10">
        <f>N2-N14</f>
        <v>3</v>
      </c>
      <c r="O3" s="11"/>
    </row>
    <row r="4" spans="1:15" ht="45" customHeight="1" x14ac:dyDescent="0.2">
      <c r="A4" s="51">
        <v>1</v>
      </c>
      <c r="B4" s="48" t="s">
        <v>189</v>
      </c>
      <c r="C4" s="115" t="s">
        <v>475</v>
      </c>
      <c r="D4" s="49" t="s">
        <v>476</v>
      </c>
      <c r="E4" s="48">
        <v>4</v>
      </c>
      <c r="F4" s="48">
        <v>1</v>
      </c>
      <c r="G4" s="48" t="s">
        <v>477</v>
      </c>
      <c r="H4" s="48" t="s">
        <v>399</v>
      </c>
      <c r="I4" s="50">
        <v>42910</v>
      </c>
      <c r="J4" s="48" t="s">
        <v>478</v>
      </c>
      <c r="K4" s="51"/>
      <c r="M4" t="s">
        <v>27</v>
      </c>
      <c r="N4">
        <f>SUMIFS(E:E,G:G,"CTT")</f>
        <v>0</v>
      </c>
    </row>
    <row r="5" spans="1:15" ht="45" customHeight="1" x14ac:dyDescent="0.2">
      <c r="A5" s="12">
        <v>2</v>
      </c>
      <c r="B5" s="14" t="s">
        <v>28</v>
      </c>
      <c r="C5" s="14" t="s">
        <v>479</v>
      </c>
      <c r="D5" s="16" t="s">
        <v>480</v>
      </c>
      <c r="E5" s="14">
        <v>2</v>
      </c>
      <c r="F5" s="14">
        <v>1</v>
      </c>
      <c r="G5" s="14" t="s">
        <v>121</v>
      </c>
      <c r="H5" s="14" t="s">
        <v>399</v>
      </c>
      <c r="I5" s="15">
        <v>42910</v>
      </c>
      <c r="J5" s="103" t="s">
        <v>481</v>
      </c>
      <c r="K5" s="116"/>
      <c r="M5" t="s">
        <v>32</v>
      </c>
      <c r="N5">
        <f>SUMIFS(E:E,G:G,"FLU")</f>
        <v>0</v>
      </c>
    </row>
    <row r="6" spans="1:15" ht="45" customHeight="1" x14ac:dyDescent="0.2">
      <c r="A6" s="51">
        <v>3</v>
      </c>
      <c r="B6" s="14" t="s">
        <v>14</v>
      </c>
      <c r="C6" s="14" t="s">
        <v>482</v>
      </c>
      <c r="D6" s="16" t="s">
        <v>483</v>
      </c>
      <c r="E6" s="14">
        <v>3</v>
      </c>
      <c r="F6" s="14">
        <v>1</v>
      </c>
      <c r="G6" s="63" t="s">
        <v>121</v>
      </c>
      <c r="H6" s="14" t="s">
        <v>399</v>
      </c>
      <c r="I6" s="15">
        <v>42910</v>
      </c>
      <c r="J6" s="14" t="s">
        <v>19</v>
      </c>
      <c r="K6" s="12"/>
      <c r="M6" t="s">
        <v>36</v>
      </c>
      <c r="N6">
        <f>SUMIFS(E:E,G:G,"JCC")</f>
        <v>35</v>
      </c>
    </row>
    <row r="7" spans="1:15" ht="45" customHeight="1" x14ac:dyDescent="0.2">
      <c r="A7" s="12">
        <v>4</v>
      </c>
      <c r="B7" s="14" t="s">
        <v>14</v>
      </c>
      <c r="C7" s="14" t="s">
        <v>484</v>
      </c>
      <c r="D7" s="16" t="s">
        <v>485</v>
      </c>
      <c r="E7" s="14">
        <v>3</v>
      </c>
      <c r="F7" s="14">
        <v>1</v>
      </c>
      <c r="G7" s="63" t="s">
        <v>121</v>
      </c>
      <c r="H7" s="14" t="s">
        <v>399</v>
      </c>
      <c r="I7" s="15">
        <v>42910</v>
      </c>
      <c r="J7" s="14" t="s">
        <v>19</v>
      </c>
      <c r="K7" s="12"/>
      <c r="M7" t="s">
        <v>41</v>
      </c>
      <c r="N7">
        <f>SUMIFS(E:E,G:G,"EDI")</f>
        <v>17</v>
      </c>
    </row>
    <row r="8" spans="1:15" ht="45" customHeight="1" x14ac:dyDescent="0.2">
      <c r="A8" s="51">
        <v>5</v>
      </c>
      <c r="B8" s="7" t="s">
        <v>28</v>
      </c>
      <c r="C8" s="7" t="s">
        <v>486</v>
      </c>
      <c r="D8" s="8" t="s">
        <v>487</v>
      </c>
      <c r="E8" s="7">
        <v>6</v>
      </c>
      <c r="F8" s="7">
        <v>2</v>
      </c>
      <c r="G8" s="7" t="s">
        <v>121</v>
      </c>
      <c r="H8" s="7" t="s">
        <v>399</v>
      </c>
      <c r="I8" s="9">
        <v>42910</v>
      </c>
      <c r="J8" s="7" t="s">
        <v>488</v>
      </c>
      <c r="K8" s="6" t="s">
        <v>489</v>
      </c>
      <c r="M8" t="s">
        <v>45</v>
      </c>
      <c r="N8">
        <f>SUMIFS(E:E,G:G,"par")</f>
        <v>4</v>
      </c>
    </row>
    <row r="9" spans="1:15" ht="45" customHeight="1" x14ac:dyDescent="0.2">
      <c r="A9" s="12">
        <v>6</v>
      </c>
      <c r="B9" s="7" t="s">
        <v>14</v>
      </c>
      <c r="C9" s="7" t="s">
        <v>490</v>
      </c>
      <c r="D9" s="8" t="s">
        <v>491</v>
      </c>
      <c r="E9" s="7">
        <v>7</v>
      </c>
      <c r="F9" s="7">
        <v>2</v>
      </c>
      <c r="G9" s="7" t="s">
        <v>64</v>
      </c>
      <c r="H9" s="7" t="s">
        <v>399</v>
      </c>
      <c r="I9" s="9">
        <v>42910</v>
      </c>
      <c r="J9" s="117" t="s">
        <v>19</v>
      </c>
      <c r="K9" s="6" t="s">
        <v>492</v>
      </c>
      <c r="M9" t="s">
        <v>51</v>
      </c>
      <c r="N9">
        <f>SUMIFS(E:E,G:G,"phi")</f>
        <v>0</v>
      </c>
    </row>
    <row r="10" spans="1:15" ht="45" customHeight="1" x14ac:dyDescent="0.2">
      <c r="A10" s="51">
        <v>7</v>
      </c>
      <c r="B10" s="7" t="s">
        <v>14</v>
      </c>
      <c r="C10" s="7" t="s">
        <v>493</v>
      </c>
      <c r="D10" s="8" t="s">
        <v>494</v>
      </c>
      <c r="E10" s="7">
        <v>3</v>
      </c>
      <c r="F10" s="7">
        <v>1</v>
      </c>
      <c r="G10" s="7" t="s">
        <v>121</v>
      </c>
      <c r="H10" s="7" t="s">
        <v>399</v>
      </c>
      <c r="I10" s="9">
        <v>42910</v>
      </c>
      <c r="J10" s="7" t="s">
        <v>19</v>
      </c>
      <c r="K10" s="6"/>
      <c r="M10" t="s">
        <v>57</v>
      </c>
      <c r="N10">
        <f>SUMIFS(E:E,G:G,"BRK")</f>
        <v>0</v>
      </c>
    </row>
    <row r="11" spans="1:15" ht="45" customHeight="1" x14ac:dyDescent="0.2">
      <c r="A11" s="12">
        <v>8</v>
      </c>
      <c r="B11" s="14" t="s">
        <v>14</v>
      </c>
      <c r="C11" s="14" t="s">
        <v>495</v>
      </c>
      <c r="D11" s="16" t="s">
        <v>496</v>
      </c>
      <c r="E11" s="14">
        <v>2</v>
      </c>
      <c r="F11" s="14">
        <v>1</v>
      </c>
      <c r="G11" s="63" t="s">
        <v>121</v>
      </c>
      <c r="H11" s="14" t="s">
        <v>399</v>
      </c>
      <c r="I11" s="15">
        <v>42910</v>
      </c>
      <c r="J11" s="14" t="s">
        <v>19</v>
      </c>
      <c r="K11" s="12"/>
      <c r="M11" s="22" t="s">
        <v>61</v>
      </c>
      <c r="N11" s="22">
        <f>SUMIFS(E:E,G:G,"SPC")</f>
        <v>0</v>
      </c>
    </row>
    <row r="12" spans="1:15" ht="45" customHeight="1" x14ac:dyDescent="0.2">
      <c r="A12" s="51">
        <v>9</v>
      </c>
      <c r="B12" s="14" t="s">
        <v>28</v>
      </c>
      <c r="C12" s="18" t="s">
        <v>497</v>
      </c>
      <c r="D12" s="16" t="s">
        <v>498</v>
      </c>
      <c r="E12" s="14">
        <v>7</v>
      </c>
      <c r="F12" s="14">
        <v>2</v>
      </c>
      <c r="G12" s="14" t="s">
        <v>64</v>
      </c>
      <c r="H12" s="14" t="s">
        <v>399</v>
      </c>
      <c r="I12" s="15">
        <v>42910</v>
      </c>
      <c r="J12" s="15" t="s">
        <v>499</v>
      </c>
      <c r="K12" s="12"/>
      <c r="M12" s="25" t="s">
        <v>67</v>
      </c>
      <c r="N12" s="25">
        <f>SUMIFS(E:E,G:G,"H")</f>
        <v>0</v>
      </c>
    </row>
    <row r="13" spans="1:15" ht="45" customHeight="1" x14ac:dyDescent="0.2">
      <c r="A13" s="12">
        <v>10</v>
      </c>
      <c r="B13" s="14" t="s">
        <v>500</v>
      </c>
      <c r="C13" s="14" t="s">
        <v>501</v>
      </c>
      <c r="D13" s="16" t="s">
        <v>502</v>
      </c>
      <c r="E13" s="14">
        <v>3</v>
      </c>
      <c r="F13" s="14">
        <v>1</v>
      </c>
      <c r="G13" s="63" t="s">
        <v>121</v>
      </c>
      <c r="H13" s="14" t="s">
        <v>399</v>
      </c>
      <c r="I13" s="15">
        <v>42910</v>
      </c>
      <c r="J13" s="103" t="s">
        <v>503</v>
      </c>
      <c r="K13" s="12"/>
      <c r="M13" s="25"/>
      <c r="N13" s="25"/>
    </row>
    <row r="14" spans="1:15" ht="45" customHeight="1" x14ac:dyDescent="0.2">
      <c r="A14" s="51">
        <v>11</v>
      </c>
      <c r="B14" s="14" t="s">
        <v>14</v>
      </c>
      <c r="C14" s="14" t="s">
        <v>504</v>
      </c>
      <c r="D14" s="16" t="s">
        <v>505</v>
      </c>
      <c r="E14" s="14">
        <v>4</v>
      </c>
      <c r="F14" s="14">
        <v>2</v>
      </c>
      <c r="G14" s="14" t="s">
        <v>121</v>
      </c>
      <c r="H14" s="14" t="s">
        <v>399</v>
      </c>
      <c r="I14" s="15">
        <v>42910</v>
      </c>
      <c r="J14" s="15" t="s">
        <v>19</v>
      </c>
      <c r="K14" s="12"/>
      <c r="M14" s="29" t="s">
        <v>77</v>
      </c>
      <c r="N14" s="29">
        <f>SUM(M4:N12)</f>
        <v>56</v>
      </c>
    </row>
    <row r="15" spans="1:15" ht="45" customHeight="1" x14ac:dyDescent="0.2">
      <c r="A15" s="12">
        <v>12</v>
      </c>
      <c r="B15" s="14" t="s">
        <v>28</v>
      </c>
      <c r="C15" s="14" t="s">
        <v>506</v>
      </c>
      <c r="D15" s="16" t="s">
        <v>507</v>
      </c>
      <c r="E15" s="14">
        <v>3</v>
      </c>
      <c r="F15" s="14">
        <v>1</v>
      </c>
      <c r="G15" s="14" t="s">
        <v>121</v>
      </c>
      <c r="H15" s="14" t="s">
        <v>399</v>
      </c>
      <c r="I15" s="15">
        <v>42910</v>
      </c>
      <c r="J15" s="14" t="s">
        <v>508</v>
      </c>
      <c r="K15" s="12"/>
    </row>
    <row r="16" spans="1:15" ht="45" customHeight="1" x14ac:dyDescent="0.2">
      <c r="A16" s="51">
        <v>13</v>
      </c>
      <c r="B16" s="14" t="s">
        <v>14</v>
      </c>
      <c r="C16" s="14" t="s">
        <v>509</v>
      </c>
      <c r="D16" s="16" t="s">
        <v>510</v>
      </c>
      <c r="E16" s="14">
        <v>3</v>
      </c>
      <c r="F16" s="14">
        <v>1</v>
      </c>
      <c r="G16" s="12" t="s">
        <v>64</v>
      </c>
      <c r="H16" s="14" t="s">
        <v>399</v>
      </c>
      <c r="I16" s="15">
        <v>42910</v>
      </c>
      <c r="J16" s="14" t="s">
        <v>19</v>
      </c>
      <c r="K16" s="12"/>
      <c r="M16" s="104" t="s">
        <v>444</v>
      </c>
    </row>
    <row r="17" spans="1:11" ht="45" customHeight="1" x14ac:dyDescent="0.2">
      <c r="A17" s="12">
        <v>14</v>
      </c>
      <c r="B17" s="14" t="s">
        <v>14</v>
      </c>
      <c r="C17" s="14" t="s">
        <v>511</v>
      </c>
      <c r="D17" s="7">
        <v>2013609589</v>
      </c>
      <c r="E17" s="14">
        <v>3</v>
      </c>
      <c r="F17" s="14">
        <v>1</v>
      </c>
      <c r="G17" s="14" t="s">
        <v>121</v>
      </c>
      <c r="H17" s="14" t="s">
        <v>399</v>
      </c>
      <c r="I17" s="15">
        <v>42910</v>
      </c>
      <c r="J17" s="14" t="s">
        <v>19</v>
      </c>
      <c r="K17" s="19"/>
    </row>
    <row r="18" spans="1:11" ht="45" customHeight="1" x14ac:dyDescent="0.2">
      <c r="A18" s="12">
        <v>15</v>
      </c>
      <c r="B18" s="14" t="s">
        <v>14</v>
      </c>
      <c r="C18" s="14" t="s">
        <v>512</v>
      </c>
      <c r="D18" s="16" t="s">
        <v>513</v>
      </c>
      <c r="E18" s="14">
        <v>3</v>
      </c>
      <c r="F18" s="14">
        <v>1</v>
      </c>
      <c r="G18" s="14" t="s">
        <v>121</v>
      </c>
      <c r="H18" s="14" t="s">
        <v>399</v>
      </c>
      <c r="I18" s="15">
        <v>42910</v>
      </c>
      <c r="J18" s="14" t="s">
        <v>19</v>
      </c>
      <c r="K18" s="14"/>
    </row>
    <row r="19" spans="1:11" ht="45" customHeight="1" x14ac:dyDescent="0.2">
      <c r="A19" s="12"/>
      <c r="B19" s="14"/>
      <c r="C19" s="14"/>
      <c r="D19" s="16"/>
      <c r="E19" s="14"/>
      <c r="F19" s="14"/>
      <c r="G19" s="14"/>
      <c r="H19" s="14"/>
      <c r="I19" s="15"/>
      <c r="J19" s="14"/>
      <c r="K19" s="14"/>
    </row>
    <row r="20" spans="1:11" ht="45" customHeight="1" x14ac:dyDescent="0.3">
      <c r="A20" s="12"/>
      <c r="B20" s="14"/>
      <c r="C20" s="14"/>
      <c r="D20" s="16"/>
      <c r="E20" s="33">
        <f>SUM(E4:E18)</f>
        <v>56</v>
      </c>
      <c r="F20" s="33">
        <f>SUM(F4:F18)</f>
        <v>19</v>
      </c>
      <c r="G20" s="12"/>
      <c r="H20" s="34" t="s">
        <v>514</v>
      </c>
      <c r="I20" s="14"/>
      <c r="J20" s="14"/>
      <c r="K20" s="12"/>
    </row>
    <row r="21" spans="1:11" ht="45" customHeight="1" x14ac:dyDescent="0.2">
      <c r="A21" s="12"/>
      <c r="B21" s="14"/>
      <c r="C21" s="14"/>
      <c r="D21" s="16"/>
      <c r="E21" s="14"/>
      <c r="F21" s="14"/>
      <c r="G21" s="14"/>
      <c r="H21" s="14"/>
      <c r="I21" s="15"/>
      <c r="J21" s="14"/>
      <c r="K21" s="19"/>
    </row>
    <row r="22" spans="1:11" ht="45" customHeight="1" x14ac:dyDescent="0.2">
      <c r="A22" s="12"/>
      <c r="B22" s="14"/>
      <c r="C22" s="18"/>
      <c r="D22" s="16"/>
      <c r="E22" s="33"/>
      <c r="F22" s="33"/>
      <c r="G22" s="14"/>
      <c r="H22" s="14"/>
      <c r="I22" s="15"/>
      <c r="J22" s="15"/>
      <c r="K22" s="12"/>
    </row>
    <row r="23" spans="1:11" ht="45" customHeight="1" x14ac:dyDescent="0.2">
      <c r="A23" s="56"/>
      <c r="B23" s="54"/>
      <c r="C23" s="54"/>
      <c r="D23" s="55"/>
      <c r="E23" s="54"/>
      <c r="F23" s="54"/>
      <c r="G23" s="56"/>
      <c r="H23" s="54"/>
      <c r="I23" s="54"/>
      <c r="J23" s="54"/>
      <c r="K23" s="56"/>
    </row>
  </sheetData>
  <customSheetViews>
    <customSheetView guid="{7B7F6F88-B677-F14C-AB3B-C1B42873B971}" scale="80">
      <selection activeCell="G16" sqref="G16"/>
      <pageMargins left="0.7" right="0.7" top="0.75" bottom="0.75" header="0.3" footer="0.3"/>
    </customSheetView>
    <customSheetView guid="{A0126CC2-5846-4EB5-92DD-03BC3FCAB1B5}" scale="80">
      <selection activeCell="G30" sqref="G30"/>
      <pageMargins left="0.7" right="0.7" top="0.75" bottom="0.75" header="0.3" footer="0.3"/>
    </customSheetView>
    <customSheetView guid="{7C15ED57-998B-4DF0-A68A-5FDCEFAAAE86}" scale="80">
      <selection activeCell="G30" sqref="G30"/>
      <pageMargins left="0.7" right="0.7" top="0.75" bottom="0.75" header="0.3" footer="0.3"/>
    </customSheetView>
    <customSheetView guid="{17D9FB53-A0D4-48EE-8DFD-E7D48DF28BAC}" scale="80">
      <selection activeCell="K12" sqref="K12"/>
      <pageMargins left="0.7" right="0.7" top="0.75" bottom="0.75" header="0.3" footer="0.3"/>
    </customSheetView>
    <customSheetView guid="{4FFE4762-6474-4875-A631-C5DF7473F8D1}" scale="80">
      <selection activeCell="K12" sqref="K12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O32"/>
  <sheetViews>
    <sheetView topLeftCell="A16" zoomScale="80" zoomScaleNormal="90" workbookViewId="0">
      <selection activeCell="H32" sqref="H32"/>
    </sheetView>
  </sheetViews>
  <sheetFormatPr baseColWidth="10" defaultColWidth="8.83203125" defaultRowHeight="39.75" customHeight="1" x14ac:dyDescent="0.2"/>
  <cols>
    <col min="2" max="2" width="36.33203125" customWidth="1"/>
    <col min="3" max="3" width="29.1640625" customWidth="1"/>
    <col min="4" max="4" width="38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50" customWidth="1"/>
    <col min="13" max="13" width="18.1640625" customWidth="1"/>
  </cols>
  <sheetData>
    <row r="1" spans="1:15" ht="39.75" customHeight="1" thickBot="1" x14ac:dyDescent="0.4">
      <c r="A1" s="1007" t="s">
        <v>216</v>
      </c>
      <c r="B1" s="1008"/>
      <c r="C1" s="1008"/>
      <c r="D1" s="1008"/>
      <c r="E1" s="1008"/>
      <c r="F1" s="1008"/>
      <c r="G1" s="1008" t="s">
        <v>395</v>
      </c>
      <c r="H1" s="1008"/>
      <c r="I1" s="1008"/>
      <c r="J1" s="1009"/>
      <c r="K1" s="1010"/>
    </row>
    <row r="2" spans="1:15" ht="39.75" customHeight="1" thickBot="1" x14ac:dyDescent="0.3">
      <c r="A2" s="35" t="s">
        <v>2</v>
      </c>
      <c r="B2" s="36" t="s">
        <v>3</v>
      </c>
      <c r="C2" s="36" t="s">
        <v>4</v>
      </c>
      <c r="D2" s="37" t="s">
        <v>5</v>
      </c>
      <c r="E2" s="36" t="s">
        <v>6</v>
      </c>
      <c r="F2" s="36" t="s">
        <v>7</v>
      </c>
      <c r="G2" s="36" t="s">
        <v>8</v>
      </c>
      <c r="H2" s="36" t="s">
        <v>9</v>
      </c>
      <c r="I2" s="36" t="s">
        <v>10</v>
      </c>
      <c r="J2" s="36" t="s">
        <v>11</v>
      </c>
      <c r="K2" s="38" t="s">
        <v>12</v>
      </c>
      <c r="M2" s="5" t="s">
        <v>13</v>
      </c>
      <c r="N2" s="5">
        <v>54</v>
      </c>
      <c r="O2" t="s">
        <v>515</v>
      </c>
    </row>
    <row r="3" spans="1:15" ht="39.75" customHeight="1" x14ac:dyDescent="0.3">
      <c r="A3" s="100"/>
      <c r="B3" s="100" t="s">
        <v>396</v>
      </c>
      <c r="C3" s="100"/>
      <c r="D3" s="101"/>
      <c r="E3" s="100"/>
      <c r="F3" s="100"/>
      <c r="G3" s="100"/>
      <c r="H3" s="100"/>
      <c r="I3" s="102"/>
      <c r="J3" s="100"/>
      <c r="K3" s="100"/>
      <c r="M3" s="10" t="s">
        <v>20</v>
      </c>
      <c r="N3" s="10">
        <f>N2-N14</f>
        <v>1</v>
      </c>
      <c r="O3" s="11"/>
    </row>
    <row r="4" spans="1:15" ht="39.75" customHeight="1" x14ac:dyDescent="0.2">
      <c r="A4" s="6">
        <v>1</v>
      </c>
      <c r="B4" s="7" t="s">
        <v>28</v>
      </c>
      <c r="C4" s="7" t="s">
        <v>397</v>
      </c>
      <c r="D4" s="8" t="s">
        <v>398</v>
      </c>
      <c r="E4" s="7">
        <v>4</v>
      </c>
      <c r="F4" s="7">
        <v>1</v>
      </c>
      <c r="G4" s="7" t="s">
        <v>24</v>
      </c>
      <c r="H4" s="7" t="s">
        <v>399</v>
      </c>
      <c r="I4" s="9">
        <v>42910</v>
      </c>
      <c r="J4" s="7" t="s">
        <v>400</v>
      </c>
      <c r="K4" s="6"/>
      <c r="M4" t="s">
        <v>27</v>
      </c>
      <c r="N4">
        <f>SUMIFS(E:E,G:G,"CTT")</f>
        <v>22</v>
      </c>
    </row>
    <row r="5" spans="1:15" ht="39.75" customHeight="1" x14ac:dyDescent="0.2">
      <c r="A5" s="12">
        <v>2</v>
      </c>
      <c r="B5" s="14" t="s">
        <v>28</v>
      </c>
      <c r="C5" s="14" t="s">
        <v>401</v>
      </c>
      <c r="D5" s="16" t="s">
        <v>402</v>
      </c>
      <c r="E5" s="14">
        <v>2</v>
      </c>
      <c r="F5" s="14">
        <v>1</v>
      </c>
      <c r="G5" s="14" t="s">
        <v>24</v>
      </c>
      <c r="H5" s="14" t="s">
        <v>399</v>
      </c>
      <c r="I5" s="15">
        <v>42910</v>
      </c>
      <c r="J5" s="15" t="s">
        <v>403</v>
      </c>
      <c r="K5" s="12"/>
      <c r="M5" t="s">
        <v>32</v>
      </c>
      <c r="N5">
        <f>SUMIFS(E:E,G:G,"FLU")</f>
        <v>25</v>
      </c>
    </row>
    <row r="6" spans="1:15" ht="39.75" customHeight="1" x14ac:dyDescent="0.2">
      <c r="A6" s="6">
        <v>3</v>
      </c>
      <c r="B6" s="14" t="s">
        <v>14</v>
      </c>
      <c r="C6" s="14" t="s">
        <v>404</v>
      </c>
      <c r="D6" s="16" t="s">
        <v>405</v>
      </c>
      <c r="E6" s="14">
        <v>2</v>
      </c>
      <c r="F6" s="14">
        <v>1</v>
      </c>
      <c r="G6" s="63" t="s">
        <v>24</v>
      </c>
      <c r="H6" s="14" t="s">
        <v>399</v>
      </c>
      <c r="I6" s="15">
        <v>42910</v>
      </c>
      <c r="J6" s="103" t="s">
        <v>19</v>
      </c>
      <c r="K6" s="51"/>
      <c r="M6" t="s">
        <v>36</v>
      </c>
      <c r="N6">
        <f>SUMIFS(E:E,G:G,"JCC")</f>
        <v>0</v>
      </c>
    </row>
    <row r="7" spans="1:15" ht="39.75" customHeight="1" x14ac:dyDescent="0.2">
      <c r="A7" s="12">
        <v>4</v>
      </c>
      <c r="B7" s="7" t="s">
        <v>406</v>
      </c>
      <c r="C7" s="7" t="s">
        <v>407</v>
      </c>
      <c r="D7" s="8" t="s">
        <v>408</v>
      </c>
      <c r="E7" s="7">
        <v>3</v>
      </c>
      <c r="F7" s="7">
        <v>1</v>
      </c>
      <c r="G7" s="7" t="s">
        <v>24</v>
      </c>
      <c r="H7" s="7" t="s">
        <v>399</v>
      </c>
      <c r="I7" s="9">
        <v>42910</v>
      </c>
      <c r="J7" s="7" t="s">
        <v>409</v>
      </c>
      <c r="K7" s="28" t="s">
        <v>410</v>
      </c>
      <c r="M7" t="s">
        <v>41</v>
      </c>
      <c r="N7">
        <f>SUMIFS(E:E,G:G,"EDI")</f>
        <v>4</v>
      </c>
    </row>
    <row r="8" spans="1:15" ht="39.75" customHeight="1" x14ac:dyDescent="0.2">
      <c r="A8" s="6">
        <v>5</v>
      </c>
      <c r="B8" s="7" t="s">
        <v>157</v>
      </c>
      <c r="C8" s="7" t="s">
        <v>411</v>
      </c>
      <c r="D8" s="8" t="s">
        <v>412</v>
      </c>
      <c r="E8" s="7">
        <v>3</v>
      </c>
      <c r="F8" s="7">
        <v>1</v>
      </c>
      <c r="G8" s="7" t="s">
        <v>17</v>
      </c>
      <c r="H8" s="7" t="s">
        <v>399</v>
      </c>
      <c r="I8" s="9">
        <v>42910</v>
      </c>
      <c r="J8" s="7" t="s">
        <v>413</v>
      </c>
      <c r="K8" s="28" t="s">
        <v>414</v>
      </c>
      <c r="M8" t="s">
        <v>45</v>
      </c>
      <c r="N8">
        <f>SUMIFS(E:E,G:G,"par")</f>
        <v>0</v>
      </c>
    </row>
    <row r="9" spans="1:15" ht="39.75" customHeight="1" x14ac:dyDescent="0.2">
      <c r="A9" s="12">
        <v>6</v>
      </c>
      <c r="B9" s="14" t="s">
        <v>415</v>
      </c>
      <c r="C9" s="14">
        <v>33915</v>
      </c>
      <c r="D9" s="78" t="s">
        <v>416</v>
      </c>
      <c r="E9" s="14">
        <v>4</v>
      </c>
      <c r="F9" s="14">
        <v>1</v>
      </c>
      <c r="G9" s="14" t="s">
        <v>24</v>
      </c>
      <c r="H9" s="14" t="s">
        <v>399</v>
      </c>
      <c r="I9" s="15">
        <v>42910</v>
      </c>
      <c r="J9" s="15" t="s">
        <v>417</v>
      </c>
      <c r="K9" s="19" t="s">
        <v>418</v>
      </c>
      <c r="M9" t="s">
        <v>51</v>
      </c>
      <c r="N9">
        <f>SUMIFS(E:E,G:G,"phi")</f>
        <v>0</v>
      </c>
    </row>
    <row r="10" spans="1:15" ht="39.75" customHeight="1" x14ac:dyDescent="0.2">
      <c r="A10" s="6">
        <v>7</v>
      </c>
      <c r="B10" s="14" t="s">
        <v>28</v>
      </c>
      <c r="C10" s="14" t="s">
        <v>419</v>
      </c>
      <c r="D10" s="16" t="s">
        <v>420</v>
      </c>
      <c r="E10" s="14">
        <v>2</v>
      </c>
      <c r="F10" s="14">
        <v>1</v>
      </c>
      <c r="G10" s="12" t="s">
        <v>17</v>
      </c>
      <c r="H10" s="14" t="s">
        <v>399</v>
      </c>
      <c r="I10" s="15">
        <v>42910</v>
      </c>
      <c r="J10" s="14" t="s">
        <v>421</v>
      </c>
      <c r="K10" s="12"/>
      <c r="M10" t="s">
        <v>57</v>
      </c>
      <c r="N10">
        <f>SUMIFS(E:E,G:G,"BRK")</f>
        <v>2</v>
      </c>
    </row>
    <row r="11" spans="1:15" ht="39.75" customHeight="1" x14ac:dyDescent="0.2">
      <c r="A11" s="12">
        <v>8</v>
      </c>
      <c r="B11" s="7" t="s">
        <v>28</v>
      </c>
      <c r="C11" s="7" t="s">
        <v>422</v>
      </c>
      <c r="D11" s="8" t="s">
        <v>423</v>
      </c>
      <c r="E11" s="7">
        <v>2</v>
      </c>
      <c r="F11" s="7">
        <v>1</v>
      </c>
      <c r="G11" s="7" t="s">
        <v>24</v>
      </c>
      <c r="H11" s="7" t="s">
        <v>399</v>
      </c>
      <c r="I11" s="9">
        <v>42910</v>
      </c>
      <c r="J11" s="7" t="s">
        <v>424</v>
      </c>
      <c r="K11" s="6" t="s">
        <v>425</v>
      </c>
      <c r="M11" s="22" t="s">
        <v>61</v>
      </c>
      <c r="N11" s="22">
        <f>SUMIFS(E:E,G:G,"SPC")</f>
        <v>0</v>
      </c>
    </row>
    <row r="12" spans="1:15" ht="39.75" customHeight="1" x14ac:dyDescent="0.2">
      <c r="A12" s="6">
        <v>9</v>
      </c>
      <c r="B12" s="14" t="s">
        <v>426</v>
      </c>
      <c r="C12" s="14">
        <v>105902</v>
      </c>
      <c r="D12" s="16" t="s">
        <v>427</v>
      </c>
      <c r="E12" s="14">
        <v>4</v>
      </c>
      <c r="F12" s="14">
        <v>1</v>
      </c>
      <c r="G12" s="14" t="s">
        <v>24</v>
      </c>
      <c r="H12" s="7" t="s">
        <v>399</v>
      </c>
      <c r="I12" s="15">
        <v>42910</v>
      </c>
      <c r="J12" s="14" t="s">
        <v>428</v>
      </c>
      <c r="K12" s="19" t="s">
        <v>429</v>
      </c>
      <c r="M12" s="25" t="s">
        <v>67</v>
      </c>
      <c r="N12" s="25">
        <f>SUMIFS(E:E,G:G,"H")</f>
        <v>0</v>
      </c>
    </row>
    <row r="13" spans="1:15" ht="39.75" customHeight="1" x14ac:dyDescent="0.2">
      <c r="A13" s="12">
        <v>10</v>
      </c>
      <c r="B13" s="14" t="s">
        <v>28</v>
      </c>
      <c r="C13" s="14" t="s">
        <v>430</v>
      </c>
      <c r="D13" s="16" t="s">
        <v>431</v>
      </c>
      <c r="E13" s="14">
        <v>2</v>
      </c>
      <c r="F13" s="14">
        <v>1</v>
      </c>
      <c r="G13" s="63" t="s">
        <v>24</v>
      </c>
      <c r="H13" s="14" t="s">
        <v>399</v>
      </c>
      <c r="I13" s="15">
        <v>42910</v>
      </c>
      <c r="J13" s="14" t="s">
        <v>432</v>
      </c>
      <c r="K13" s="51"/>
      <c r="M13" s="25"/>
      <c r="N13" s="25"/>
    </row>
    <row r="14" spans="1:15" ht="39.75" customHeight="1" x14ac:dyDescent="0.2">
      <c r="A14" s="6">
        <v>11</v>
      </c>
      <c r="B14" s="7" t="s">
        <v>28</v>
      </c>
      <c r="C14" s="7" t="s">
        <v>433</v>
      </c>
      <c r="D14" s="8" t="s">
        <v>434</v>
      </c>
      <c r="E14" s="7">
        <v>4</v>
      </c>
      <c r="F14" s="7">
        <v>2</v>
      </c>
      <c r="G14" s="7" t="s">
        <v>17</v>
      </c>
      <c r="H14" s="14" t="s">
        <v>399</v>
      </c>
      <c r="I14" s="15">
        <v>42910</v>
      </c>
      <c r="J14" s="7" t="s">
        <v>435</v>
      </c>
      <c r="K14" s="6"/>
      <c r="M14" s="29" t="s">
        <v>77</v>
      </c>
      <c r="N14" s="29">
        <f>SUM(M4:N12)</f>
        <v>53</v>
      </c>
    </row>
    <row r="15" spans="1:15" ht="39.75" customHeight="1" x14ac:dyDescent="0.2">
      <c r="A15" s="12">
        <v>12</v>
      </c>
      <c r="B15" s="7" t="s">
        <v>436</v>
      </c>
      <c r="C15" s="7" t="s">
        <v>437</v>
      </c>
      <c r="D15" s="8" t="s">
        <v>438</v>
      </c>
      <c r="E15" s="7">
        <v>2</v>
      </c>
      <c r="F15" s="7">
        <v>1</v>
      </c>
      <c r="G15" s="7" t="s">
        <v>24</v>
      </c>
      <c r="H15" s="7" t="s">
        <v>399</v>
      </c>
      <c r="I15" s="9">
        <v>42910</v>
      </c>
      <c r="J15" s="7" t="s">
        <v>439</v>
      </c>
      <c r="K15" s="28" t="s">
        <v>440</v>
      </c>
    </row>
    <row r="16" spans="1:15" ht="39.75" customHeight="1" x14ac:dyDescent="0.2">
      <c r="A16" s="6">
        <v>13</v>
      </c>
      <c r="B16" s="14" t="s">
        <v>383</v>
      </c>
      <c r="C16" s="14">
        <v>3840</v>
      </c>
      <c r="D16" s="16" t="s">
        <v>441</v>
      </c>
      <c r="E16" s="14">
        <v>3</v>
      </c>
      <c r="F16" s="14">
        <v>1</v>
      </c>
      <c r="G16" s="14" t="s">
        <v>17</v>
      </c>
      <c r="H16" s="14" t="s">
        <v>399</v>
      </c>
      <c r="I16" s="15">
        <v>42910</v>
      </c>
      <c r="J16" s="14" t="s">
        <v>442</v>
      </c>
      <c r="K16" s="14" t="s">
        <v>443</v>
      </c>
      <c r="M16" s="104" t="s">
        <v>444</v>
      </c>
    </row>
    <row r="17" spans="1:13" ht="39.75" customHeight="1" x14ac:dyDescent="0.2">
      <c r="A17" s="12">
        <v>14</v>
      </c>
      <c r="B17" s="14" t="s">
        <v>28</v>
      </c>
      <c r="C17" s="14" t="s">
        <v>445</v>
      </c>
      <c r="D17" s="16" t="s">
        <v>446</v>
      </c>
      <c r="E17" s="14">
        <v>1</v>
      </c>
      <c r="F17" s="14">
        <v>1</v>
      </c>
      <c r="G17" s="14" t="s">
        <v>17</v>
      </c>
      <c r="H17" s="14" t="s">
        <v>399</v>
      </c>
      <c r="I17" s="15">
        <v>42910</v>
      </c>
      <c r="J17" s="14" t="s">
        <v>447</v>
      </c>
      <c r="K17" s="14"/>
    </row>
    <row r="18" spans="1:13" ht="39.75" customHeight="1" x14ac:dyDescent="0.2">
      <c r="A18" s="6">
        <v>15</v>
      </c>
      <c r="B18" s="14" t="s">
        <v>14</v>
      </c>
      <c r="C18" s="14" t="s">
        <v>448</v>
      </c>
      <c r="D18" s="16" t="s">
        <v>449</v>
      </c>
      <c r="E18" s="14">
        <v>2</v>
      </c>
      <c r="F18" s="14">
        <v>1</v>
      </c>
      <c r="G18" s="14" t="s">
        <v>17</v>
      </c>
      <c r="H18" s="14" t="s">
        <v>399</v>
      </c>
      <c r="I18" s="15">
        <v>42910</v>
      </c>
      <c r="J18" s="14" t="s">
        <v>19</v>
      </c>
      <c r="K18" s="14"/>
    </row>
    <row r="19" spans="1:13" ht="39.75" customHeight="1" x14ac:dyDescent="0.2">
      <c r="A19" s="12">
        <v>16</v>
      </c>
      <c r="B19" s="14" t="s">
        <v>450</v>
      </c>
      <c r="C19" s="14" t="s">
        <v>451</v>
      </c>
      <c r="D19" s="16" t="s">
        <v>452</v>
      </c>
      <c r="E19" s="14">
        <v>2</v>
      </c>
      <c r="F19" s="14">
        <v>1</v>
      </c>
      <c r="G19" s="14" t="s">
        <v>17</v>
      </c>
      <c r="H19" s="14" t="s">
        <v>399</v>
      </c>
      <c r="I19" s="15">
        <v>42910</v>
      </c>
      <c r="J19" s="14" t="s">
        <v>453</v>
      </c>
      <c r="K19" s="19" t="s">
        <v>454</v>
      </c>
    </row>
    <row r="20" spans="1:13" ht="39.75" customHeight="1" x14ac:dyDescent="0.2">
      <c r="A20" s="12"/>
      <c r="B20" s="14"/>
      <c r="C20" s="14"/>
      <c r="D20" s="16"/>
      <c r="E20" s="14"/>
      <c r="F20" s="14"/>
      <c r="G20" s="14"/>
      <c r="H20" s="14"/>
      <c r="I20" s="15"/>
      <c r="J20" s="14"/>
      <c r="K20" s="19"/>
    </row>
    <row r="21" spans="1:13" ht="39.75" customHeight="1" x14ac:dyDescent="0.2">
      <c r="A21" s="12"/>
      <c r="B21" s="14"/>
      <c r="C21" s="18"/>
      <c r="D21" s="16"/>
      <c r="E21" s="33">
        <f>SUM(E4:E20)</f>
        <v>42</v>
      </c>
      <c r="F21" s="33">
        <f>SUM(F4:F20)</f>
        <v>17</v>
      </c>
      <c r="G21" s="14"/>
      <c r="H21" s="14"/>
      <c r="I21" s="15"/>
      <c r="J21" s="15"/>
      <c r="K21" s="12"/>
    </row>
    <row r="22" spans="1:13" ht="39.75" customHeight="1" x14ac:dyDescent="0.2">
      <c r="A22" s="12"/>
      <c r="B22" s="14"/>
      <c r="C22" s="18"/>
      <c r="D22" s="16"/>
      <c r="E22" s="33"/>
      <c r="F22" s="33"/>
      <c r="G22" s="14"/>
      <c r="H22" s="14"/>
      <c r="I22" s="15"/>
      <c r="J22" s="15"/>
      <c r="K22" s="12"/>
    </row>
    <row r="23" spans="1:13" ht="39.75" customHeight="1" x14ac:dyDescent="0.3">
      <c r="A23" s="105"/>
      <c r="B23" s="106" t="s">
        <v>455</v>
      </c>
      <c r="C23" s="105"/>
      <c r="D23" s="107"/>
      <c r="E23" s="105"/>
      <c r="F23" s="105"/>
      <c r="G23" s="105"/>
      <c r="H23" s="105"/>
      <c r="I23" s="108" t="s">
        <v>456</v>
      </c>
      <c r="J23" s="105"/>
      <c r="K23" s="105"/>
    </row>
    <row r="24" spans="1:13" ht="57" customHeight="1" x14ac:dyDescent="0.2">
      <c r="A24" s="6" t="s">
        <v>457</v>
      </c>
      <c r="B24" s="7" t="s">
        <v>458</v>
      </c>
      <c r="C24" s="7">
        <v>275369</v>
      </c>
      <c r="D24" s="79" t="s">
        <v>459</v>
      </c>
      <c r="E24" s="7">
        <v>4</v>
      </c>
      <c r="F24" s="7">
        <v>2</v>
      </c>
      <c r="G24" s="7" t="s">
        <v>17</v>
      </c>
      <c r="H24" s="23" t="s">
        <v>460</v>
      </c>
      <c r="I24" s="9">
        <v>42910</v>
      </c>
      <c r="J24" s="7" t="s">
        <v>461</v>
      </c>
      <c r="K24" s="109" t="s">
        <v>462</v>
      </c>
    </row>
    <row r="25" spans="1:13" ht="39.75" customHeight="1" x14ac:dyDescent="0.2">
      <c r="A25" s="12" t="s">
        <v>463</v>
      </c>
      <c r="B25" s="14" t="s">
        <v>14</v>
      </c>
      <c r="C25" s="18" t="s">
        <v>464</v>
      </c>
      <c r="D25" s="16" t="s">
        <v>465</v>
      </c>
      <c r="E25" s="14">
        <v>4</v>
      </c>
      <c r="F25" s="14">
        <v>1</v>
      </c>
      <c r="G25" s="14" t="s">
        <v>64</v>
      </c>
      <c r="H25" s="30" t="s">
        <v>460</v>
      </c>
      <c r="I25" s="15">
        <v>42910</v>
      </c>
      <c r="J25" s="14" t="s">
        <v>19</v>
      </c>
      <c r="K25" s="63"/>
    </row>
    <row r="26" spans="1:13" ht="39.75" customHeight="1" x14ac:dyDescent="0.2">
      <c r="A26" s="6" t="s">
        <v>466</v>
      </c>
      <c r="B26" s="14" t="s">
        <v>467</v>
      </c>
      <c r="C26" s="14">
        <v>105514</v>
      </c>
      <c r="D26" s="16" t="s">
        <v>468</v>
      </c>
      <c r="E26" s="14">
        <v>2</v>
      </c>
      <c r="F26" s="14">
        <v>1</v>
      </c>
      <c r="G26" s="14" t="s">
        <v>39</v>
      </c>
      <c r="H26" s="30" t="s">
        <v>460</v>
      </c>
      <c r="I26" s="15">
        <v>42910</v>
      </c>
      <c r="J26" s="15" t="s">
        <v>469</v>
      </c>
      <c r="K26" s="14" t="s">
        <v>72</v>
      </c>
    </row>
    <row r="27" spans="1:13" ht="66" customHeight="1" x14ac:dyDescent="0.3">
      <c r="A27" s="63" t="s">
        <v>470</v>
      </c>
      <c r="B27" s="14" t="s">
        <v>14</v>
      </c>
      <c r="C27" s="76" t="s">
        <v>471</v>
      </c>
      <c r="D27" s="8" t="s">
        <v>472</v>
      </c>
      <c r="E27" s="7">
        <v>1</v>
      </c>
      <c r="F27" s="7">
        <v>1</v>
      </c>
      <c r="G27" s="7" t="s">
        <v>17</v>
      </c>
      <c r="H27" s="23" t="s">
        <v>460</v>
      </c>
      <c r="I27" s="9">
        <v>42910</v>
      </c>
      <c r="J27" s="7" t="s">
        <v>19</v>
      </c>
      <c r="K27" s="110"/>
      <c r="M27" s="111"/>
    </row>
    <row r="28" spans="1:13" ht="39.75" customHeight="1" x14ac:dyDescent="0.3">
      <c r="A28" s="7"/>
      <c r="B28" s="7"/>
      <c r="C28" s="112"/>
      <c r="D28" s="8"/>
      <c r="E28" s="113">
        <f>SUM(E24:E27)</f>
        <v>11</v>
      </c>
      <c r="F28" s="113">
        <f>SUM(F24:F27)</f>
        <v>5</v>
      </c>
      <c r="G28" s="7"/>
      <c r="H28" s="7"/>
      <c r="I28" s="9"/>
      <c r="J28" s="7"/>
      <c r="K28" s="7"/>
    </row>
    <row r="29" spans="1:13" ht="39.75" customHeight="1" x14ac:dyDescent="0.2">
      <c r="A29" s="6"/>
      <c r="B29" s="7"/>
      <c r="C29" s="76"/>
      <c r="D29" s="8"/>
      <c r="E29" s="7"/>
      <c r="F29" s="7"/>
      <c r="G29" s="7"/>
      <c r="H29" s="7"/>
      <c r="I29" s="9"/>
      <c r="J29" s="7"/>
      <c r="K29" s="6"/>
    </row>
    <row r="30" spans="1:13" ht="39.75" customHeight="1" x14ac:dyDescent="0.2">
      <c r="A30" s="6"/>
      <c r="B30" s="7"/>
      <c r="C30" s="76"/>
      <c r="D30" s="8"/>
      <c r="E30" s="7"/>
      <c r="F30" s="7"/>
      <c r="G30" s="7"/>
      <c r="H30" s="7"/>
      <c r="I30" s="9"/>
      <c r="J30" s="7"/>
      <c r="K30" s="6"/>
    </row>
    <row r="31" spans="1:13" ht="39.75" customHeight="1" x14ac:dyDescent="0.2">
      <c r="A31" s="56"/>
      <c r="B31" s="54"/>
      <c r="C31" s="54"/>
      <c r="D31" s="55"/>
      <c r="E31" s="54"/>
      <c r="F31" s="54"/>
      <c r="G31" s="56"/>
      <c r="H31" s="54"/>
      <c r="I31" s="54"/>
      <c r="J31" s="54"/>
      <c r="K31" s="56"/>
    </row>
    <row r="32" spans="1:13" ht="39.75" customHeight="1" x14ac:dyDescent="0.2">
      <c r="A32" s="56"/>
      <c r="B32" s="54"/>
      <c r="C32" s="54"/>
      <c r="D32" s="55"/>
      <c r="E32" s="54"/>
      <c r="F32" s="54"/>
      <c r="G32" s="56"/>
      <c r="H32" s="54"/>
      <c r="I32" s="54"/>
      <c r="J32" s="54"/>
      <c r="K32" s="56"/>
    </row>
  </sheetData>
  <customSheetViews>
    <customSheetView guid="{7B7F6F88-B677-F14C-AB3B-C1B42873B971}" scale="80" topLeftCell="A16">
      <selection activeCell="H32" sqref="H32"/>
      <pageMargins left="0.7" right="0.7" top="0.75" bottom="0.75" header="0.3" footer="0.3"/>
      <pageSetup paperSize="9" orientation="portrait" r:id="rId1"/>
    </customSheetView>
    <customSheetView guid="{A0126CC2-5846-4EB5-92DD-03BC3FCAB1B5}" scale="80">
      <selection activeCell="H18" sqref="H18"/>
      <pageMargins left="0.7" right="0.7" top="0.75" bottom="0.75" header="0.3" footer="0.3"/>
      <pageSetup paperSize="9" orientation="portrait" r:id="rId2"/>
    </customSheetView>
    <customSheetView guid="{7C15ED57-998B-4DF0-A68A-5FDCEFAAAE86}" scale="80">
      <selection activeCell="H18" sqref="H18"/>
      <pageMargins left="0.7" right="0.7" top="0.75" bottom="0.75" header="0.3" footer="0.3"/>
      <pageSetup paperSize="9" orientation="portrait" r:id="rId3"/>
    </customSheetView>
    <customSheetView guid="{17D9FB53-A0D4-48EE-8DFD-E7D48DF28BAC}" scale="80" topLeftCell="A16">
      <selection activeCell="A25" sqref="A25:K25"/>
      <pageMargins left="0.7" right="0.7" top="0.75" bottom="0.75" header="0.3" footer="0.3"/>
      <pageSetup paperSize="9" orientation="portrait" r:id="rId4"/>
    </customSheetView>
    <customSheetView guid="{4FFE4762-6474-4875-A631-C5DF7473F8D1}" scale="80" topLeftCell="A16">
      <selection activeCell="A25" sqref="A25:K25"/>
      <pageMargins left="0.7" right="0.7" top="0.75" bottom="0.75" header="0.3" footer="0.3"/>
      <pageSetup paperSize="9" orientation="portrait" r:id="rId5"/>
    </customSheetView>
  </customSheetViews>
  <mergeCells count="2">
    <mergeCell ref="A1:F1"/>
    <mergeCell ref="G1:K1"/>
  </mergeCells>
  <pageMargins left="0.7" right="0.7" top="0.75" bottom="0.75" header="0.3" footer="0.3"/>
  <pageSetup paperSize="9" orientation="portrait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D1" zoomScale="80" zoomScaleNormal="80" workbookViewId="0">
      <selection activeCell="K14" sqref="K14"/>
    </sheetView>
  </sheetViews>
  <sheetFormatPr baseColWidth="10" defaultColWidth="8.83203125" defaultRowHeight="48.75" customHeight="1" x14ac:dyDescent="0.2"/>
  <cols>
    <col min="1" max="1" width="11.1640625" customWidth="1"/>
    <col min="2" max="2" width="29.5" customWidth="1"/>
    <col min="3" max="3" width="32.83203125" customWidth="1"/>
    <col min="4" max="4" width="40" customWidth="1"/>
    <col min="5" max="5" width="10.5" customWidth="1"/>
    <col min="6" max="6" width="10.33203125" customWidth="1"/>
    <col min="7" max="7" width="15.1640625" customWidth="1"/>
    <col min="8" max="8" width="14" customWidth="1"/>
    <col min="9" max="9" width="16" customWidth="1"/>
    <col min="10" max="10" width="15.1640625" customWidth="1"/>
    <col min="11" max="11" width="58.1640625" customWidth="1"/>
    <col min="13" max="13" width="18.1640625" customWidth="1"/>
  </cols>
  <sheetData>
    <row r="1" spans="1:15" ht="48.75" customHeight="1" thickBot="1" x14ac:dyDescent="0.4">
      <c r="A1" s="1007" t="s">
        <v>216</v>
      </c>
      <c r="B1" s="1008"/>
      <c r="C1" s="1008"/>
      <c r="D1" s="1008"/>
      <c r="E1" s="1008"/>
      <c r="F1" s="1008"/>
      <c r="G1" s="1016" t="s">
        <v>611</v>
      </c>
      <c r="H1" s="1016"/>
      <c r="I1" s="1016"/>
      <c r="J1" s="1017"/>
      <c r="K1" s="1018"/>
    </row>
    <row r="2" spans="1:15" ht="48.7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51</v>
      </c>
    </row>
    <row r="3" spans="1:15" ht="48.75" customHeight="1" x14ac:dyDescent="0.3">
      <c r="A3" s="73"/>
      <c r="B3" s="73" t="s">
        <v>162</v>
      </c>
      <c r="C3" s="73"/>
      <c r="D3" s="74"/>
      <c r="E3" s="73"/>
      <c r="F3" s="73"/>
      <c r="G3" s="73"/>
      <c r="H3" s="73"/>
      <c r="I3" s="73"/>
      <c r="J3" s="73"/>
      <c r="K3" s="73"/>
      <c r="M3" s="10" t="s">
        <v>20</v>
      </c>
      <c r="N3" s="10">
        <f>N2-N14</f>
        <v>0</v>
      </c>
      <c r="O3" s="11"/>
    </row>
    <row r="4" spans="1:15" ht="48.75" customHeight="1" x14ac:dyDescent="0.2">
      <c r="A4" s="6">
        <v>1</v>
      </c>
      <c r="B4" s="7" t="s">
        <v>671</v>
      </c>
      <c r="C4" s="7" t="s">
        <v>672</v>
      </c>
      <c r="D4" s="8" t="s">
        <v>673</v>
      </c>
      <c r="E4" s="7">
        <v>3</v>
      </c>
      <c r="F4" s="7">
        <v>1</v>
      </c>
      <c r="G4" s="7" t="s">
        <v>24</v>
      </c>
      <c r="H4" s="7" t="s">
        <v>616</v>
      </c>
      <c r="I4" s="9">
        <v>42910</v>
      </c>
      <c r="J4" s="7" t="s">
        <v>674</v>
      </c>
      <c r="K4" s="76" t="s">
        <v>675</v>
      </c>
      <c r="M4" t="s">
        <v>27</v>
      </c>
      <c r="N4">
        <f>SUMIFS(E:E,G:G,"CTT")</f>
        <v>8</v>
      </c>
    </row>
    <row r="5" spans="1:15" ht="48.75" customHeight="1" x14ac:dyDescent="0.2">
      <c r="A5" s="12">
        <v>2</v>
      </c>
      <c r="B5" s="14" t="s">
        <v>87</v>
      </c>
      <c r="C5" s="14" t="s">
        <v>676</v>
      </c>
      <c r="D5" s="16" t="s">
        <v>677</v>
      </c>
      <c r="E5" s="14">
        <v>3</v>
      </c>
      <c r="F5" s="14">
        <v>1</v>
      </c>
      <c r="G5" s="14" t="s">
        <v>24</v>
      </c>
      <c r="H5" s="14" t="s">
        <v>616</v>
      </c>
      <c r="I5" s="15">
        <v>42910</v>
      </c>
      <c r="J5" s="14" t="s">
        <v>678</v>
      </c>
      <c r="K5" s="19" t="s">
        <v>679</v>
      </c>
      <c r="M5" t="s">
        <v>32</v>
      </c>
      <c r="N5">
        <f>SUMIFS(E:E,G:G,"FLU")</f>
        <v>34</v>
      </c>
    </row>
    <row r="6" spans="1:15" ht="48.75" customHeight="1" x14ac:dyDescent="0.2">
      <c r="A6" s="14">
        <v>3</v>
      </c>
      <c r="B6" s="7" t="s">
        <v>680</v>
      </c>
      <c r="C6" s="7" t="s">
        <v>681</v>
      </c>
      <c r="D6" s="8" t="s">
        <v>682</v>
      </c>
      <c r="E6" s="7">
        <v>2</v>
      </c>
      <c r="F6" s="7">
        <v>1</v>
      </c>
      <c r="G6" s="7" t="s">
        <v>24</v>
      </c>
      <c r="H6" s="7" t="s">
        <v>616</v>
      </c>
      <c r="I6" s="9">
        <v>42910</v>
      </c>
      <c r="J6" s="7" t="s">
        <v>683</v>
      </c>
      <c r="K6" s="28" t="s">
        <v>684</v>
      </c>
      <c r="M6" t="s">
        <v>36</v>
      </c>
      <c r="N6">
        <f>SUMIFS(E:E,G:G,"JCC")</f>
        <v>0</v>
      </c>
    </row>
    <row r="7" spans="1:15" ht="48.75" customHeight="1" x14ac:dyDescent="0.2">
      <c r="A7" s="133" t="s">
        <v>528</v>
      </c>
      <c r="B7" s="133" t="s">
        <v>685</v>
      </c>
      <c r="C7" s="7" t="s">
        <v>686</v>
      </c>
      <c r="D7" s="8" t="s">
        <v>687</v>
      </c>
      <c r="E7" s="7">
        <v>8</v>
      </c>
      <c r="F7" s="7">
        <v>8</v>
      </c>
      <c r="G7" s="7" t="s">
        <v>17</v>
      </c>
      <c r="H7" s="7" t="s">
        <v>616</v>
      </c>
      <c r="I7" s="9">
        <v>42910</v>
      </c>
      <c r="J7" s="15" t="s">
        <v>688</v>
      </c>
      <c r="K7" s="7" t="s">
        <v>689</v>
      </c>
      <c r="M7" t="s">
        <v>41</v>
      </c>
      <c r="N7">
        <f>SUMIFS(E:E,G:G,"EDI")</f>
        <v>0</v>
      </c>
    </row>
    <row r="8" spans="1:15" ht="48.75" customHeight="1" x14ac:dyDescent="0.2">
      <c r="A8" s="118" t="s">
        <v>534</v>
      </c>
      <c r="B8" s="133" t="s">
        <v>685</v>
      </c>
      <c r="C8" s="7" t="s">
        <v>686</v>
      </c>
      <c r="D8" s="8" t="s">
        <v>687</v>
      </c>
      <c r="E8" s="14">
        <v>8</v>
      </c>
      <c r="F8" s="14">
        <v>0</v>
      </c>
      <c r="G8" s="14" t="s">
        <v>24</v>
      </c>
      <c r="H8" s="7" t="s">
        <v>616</v>
      </c>
      <c r="I8" s="9">
        <v>42910</v>
      </c>
      <c r="J8" s="15"/>
      <c r="K8" s="12"/>
      <c r="M8" t="s">
        <v>45</v>
      </c>
      <c r="N8">
        <f>SUMIFS(E:E,G:G,"par")</f>
        <v>0</v>
      </c>
    </row>
    <row r="9" spans="1:15" ht="48.75" customHeight="1" x14ac:dyDescent="0.2">
      <c r="A9" s="134" t="s">
        <v>626</v>
      </c>
      <c r="B9" s="134" t="s">
        <v>690</v>
      </c>
      <c r="C9" s="134" t="s">
        <v>691</v>
      </c>
      <c r="D9" s="16" t="s">
        <v>692</v>
      </c>
      <c r="E9" s="14">
        <v>9</v>
      </c>
      <c r="F9" s="14">
        <v>4</v>
      </c>
      <c r="G9" s="14" t="s">
        <v>39</v>
      </c>
      <c r="H9" s="14" t="s">
        <v>616</v>
      </c>
      <c r="I9" s="15">
        <v>42910</v>
      </c>
      <c r="J9" s="14" t="s">
        <v>693</v>
      </c>
      <c r="K9" s="14"/>
      <c r="M9" t="s">
        <v>51</v>
      </c>
      <c r="N9">
        <f>SUMIFS(E:E,G:G,"phi")</f>
        <v>0</v>
      </c>
    </row>
    <row r="10" spans="1:15" ht="48.75" customHeight="1" x14ac:dyDescent="0.2">
      <c r="A10" s="134" t="s">
        <v>694</v>
      </c>
      <c r="B10" s="134" t="s">
        <v>690</v>
      </c>
      <c r="C10" s="134" t="s">
        <v>691</v>
      </c>
      <c r="D10" s="16" t="s">
        <v>692</v>
      </c>
      <c r="E10" s="14">
        <v>4</v>
      </c>
      <c r="F10" s="14">
        <v>0</v>
      </c>
      <c r="G10" s="14" t="s">
        <v>24</v>
      </c>
      <c r="H10" s="14" t="s">
        <v>616</v>
      </c>
      <c r="I10" s="15">
        <v>42910</v>
      </c>
      <c r="J10" s="14"/>
      <c r="K10" s="14"/>
      <c r="M10" t="s">
        <v>57</v>
      </c>
      <c r="N10">
        <f>SUMIFS(E:E,G:G,"BRK")</f>
        <v>9</v>
      </c>
    </row>
    <row r="11" spans="1:15" ht="48.75" customHeight="1" x14ac:dyDescent="0.2">
      <c r="A11" s="14">
        <v>6</v>
      </c>
      <c r="B11" s="14" t="s">
        <v>14</v>
      </c>
      <c r="C11" s="14" t="s">
        <v>695</v>
      </c>
      <c r="D11" s="16" t="s">
        <v>696</v>
      </c>
      <c r="E11" s="14">
        <v>14</v>
      </c>
      <c r="F11" s="14">
        <v>5</v>
      </c>
      <c r="G11" s="14" t="s">
        <v>24</v>
      </c>
      <c r="H11" s="14" t="s">
        <v>616</v>
      </c>
      <c r="I11" s="15">
        <v>42910</v>
      </c>
      <c r="J11" s="14" t="s">
        <v>19</v>
      </c>
      <c r="K11" s="14"/>
      <c r="M11" s="22" t="s">
        <v>61</v>
      </c>
      <c r="N11" s="22">
        <f>SUMIFS(E:E,G:G,"SPC")</f>
        <v>0</v>
      </c>
    </row>
    <row r="12" spans="1:15" ht="48.75" customHeight="1" x14ac:dyDescent="0.2">
      <c r="A12" s="14"/>
      <c r="B12" s="14"/>
      <c r="C12" s="14"/>
      <c r="D12" s="16"/>
      <c r="E12" s="14"/>
      <c r="F12" s="14"/>
      <c r="G12" s="14"/>
      <c r="H12" s="14"/>
      <c r="I12" s="15"/>
      <c r="J12" s="14"/>
      <c r="K12" s="14"/>
      <c r="M12" s="25" t="s">
        <v>67</v>
      </c>
      <c r="N12" s="25">
        <f>SUMIFS(E:E,G:G,"H")</f>
        <v>0</v>
      </c>
    </row>
    <row r="13" spans="1:15" ht="48.75" customHeight="1" x14ac:dyDescent="0.2">
      <c r="A13" s="14"/>
      <c r="B13" s="14"/>
      <c r="C13" s="14"/>
      <c r="D13" s="16"/>
      <c r="E13" s="14"/>
      <c r="F13" s="14"/>
      <c r="G13" s="14"/>
      <c r="H13" s="14"/>
      <c r="I13" s="14"/>
      <c r="J13" s="14"/>
      <c r="K13" s="14"/>
      <c r="M13" s="25"/>
      <c r="N13" s="25"/>
    </row>
    <row r="14" spans="1:15" ht="48.75" customHeight="1" x14ac:dyDescent="0.2">
      <c r="A14" s="14"/>
      <c r="B14" s="14"/>
      <c r="C14" s="14"/>
      <c r="D14" s="16"/>
      <c r="E14" s="14"/>
      <c r="F14" s="14"/>
      <c r="G14" s="14"/>
      <c r="H14" s="14"/>
      <c r="I14" s="14"/>
      <c r="J14" s="14"/>
      <c r="K14" s="14"/>
      <c r="M14" s="29" t="s">
        <v>77</v>
      </c>
      <c r="N14" s="29">
        <f>SUM(M4:N12)</f>
        <v>51</v>
      </c>
    </row>
    <row r="15" spans="1:15" ht="48.75" customHeight="1" x14ac:dyDescent="0.3">
      <c r="A15" s="14"/>
      <c r="B15" s="14"/>
      <c r="C15" s="14"/>
      <c r="D15" s="16"/>
      <c r="E15" s="33">
        <f>SUM(E4:E14)</f>
        <v>51</v>
      </c>
      <c r="F15" s="33">
        <f>SUM(F4:F14)</f>
        <v>20</v>
      </c>
      <c r="G15" s="14"/>
      <c r="H15" s="131" t="s">
        <v>697</v>
      </c>
      <c r="I15" s="14"/>
      <c r="J15" s="14"/>
      <c r="K15" s="14"/>
    </row>
    <row r="16" spans="1:15" ht="48.75" customHeight="1" x14ac:dyDescent="0.3">
      <c r="A16" s="14"/>
      <c r="B16" s="14"/>
      <c r="C16" s="14"/>
      <c r="D16" s="16"/>
      <c r="E16" s="14"/>
      <c r="F16" s="14"/>
      <c r="G16" s="14"/>
      <c r="H16" s="132" t="s">
        <v>698</v>
      </c>
      <c r="I16" s="132"/>
      <c r="J16" s="132"/>
      <c r="K16" s="14"/>
    </row>
    <row r="17" spans="1:11" ht="48.75" customHeight="1" x14ac:dyDescent="0.2">
      <c r="A17" s="14"/>
      <c r="B17" s="14"/>
      <c r="C17" s="14"/>
      <c r="D17" s="16"/>
      <c r="E17" s="14"/>
      <c r="F17" s="14"/>
      <c r="G17" s="14"/>
      <c r="H17" s="14"/>
      <c r="I17" s="14"/>
      <c r="J17" s="14"/>
      <c r="K17" s="14"/>
    </row>
  </sheetData>
  <customSheetViews>
    <customSheetView guid="{7B7F6F88-B677-F14C-AB3B-C1B42873B971}" scale="80" topLeftCell="D1">
      <selection activeCell="K14" sqref="K14"/>
      <pageMargins left="0.7" right="0.7" top="0.75" bottom="0.75" header="0.3" footer="0.3"/>
    </customSheetView>
    <customSheetView guid="{A0126CC2-5846-4EB5-92DD-03BC3FCAB1B5}" scale="80">
      <selection activeCell="K15" sqref="K15"/>
      <pageMargins left="0.7" right="0.7" top="0.75" bottom="0.75" header="0.3" footer="0.3"/>
    </customSheetView>
    <customSheetView guid="{7C15ED57-998B-4DF0-A68A-5FDCEFAAAE86}" scale="80">
      <selection activeCell="K15" sqref="K15"/>
      <pageMargins left="0.7" right="0.7" top="0.75" bottom="0.75" header="0.3" footer="0.3"/>
    </customSheetView>
    <customSheetView guid="{17D9FB53-A0D4-48EE-8DFD-E7D48DF28BAC}" scale="80">
      <selection activeCell="H15" sqref="H15"/>
      <pageMargins left="0.7" right="0.7" top="0.75" bottom="0.75" header="0.3" footer="0.3"/>
    </customSheetView>
    <customSheetView guid="{4FFE4762-6474-4875-A631-C5DF7473F8D1}" scale="80">
      <selection activeCell="H15" sqref="H15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0" zoomScaleNormal="80" workbookViewId="0">
      <selection activeCell="H17" sqref="H17"/>
    </sheetView>
  </sheetViews>
  <sheetFormatPr baseColWidth="10" defaultColWidth="8.83203125" defaultRowHeight="42" customHeight="1" x14ac:dyDescent="0.2"/>
  <cols>
    <col min="1" max="1" width="11.1640625" customWidth="1"/>
    <col min="2" max="2" width="29.5" customWidth="1"/>
    <col min="3" max="3" width="32.83203125" customWidth="1"/>
    <col min="4" max="4" width="40" customWidth="1"/>
    <col min="5" max="5" width="10.5" customWidth="1"/>
    <col min="6" max="6" width="10.33203125" customWidth="1"/>
    <col min="7" max="7" width="15.1640625" customWidth="1"/>
    <col min="8" max="8" width="14" customWidth="1"/>
    <col min="9" max="9" width="16" customWidth="1"/>
    <col min="10" max="10" width="15.1640625" customWidth="1"/>
    <col min="11" max="11" width="58.1640625" customWidth="1"/>
    <col min="13" max="13" width="18.1640625" customWidth="1"/>
  </cols>
  <sheetData>
    <row r="1" spans="1:15" ht="42" customHeight="1" thickBot="1" x14ac:dyDescent="0.4">
      <c r="A1" s="1007" t="s">
        <v>216</v>
      </c>
      <c r="B1" s="1008"/>
      <c r="C1" s="1008"/>
      <c r="D1" s="1008"/>
      <c r="E1" s="1008"/>
      <c r="F1" s="1008"/>
      <c r="G1" s="1016" t="s">
        <v>611</v>
      </c>
      <c r="H1" s="1016"/>
      <c r="I1" s="1016"/>
      <c r="J1" s="1017"/>
      <c r="K1" s="1018"/>
    </row>
    <row r="2" spans="1:15" ht="42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43</v>
      </c>
    </row>
    <row r="3" spans="1:15" ht="42" customHeight="1" x14ac:dyDescent="0.3">
      <c r="A3" s="100"/>
      <c r="B3" s="100" t="s">
        <v>116</v>
      </c>
      <c r="C3" s="100"/>
      <c r="D3" s="101"/>
      <c r="E3" s="100"/>
      <c r="F3" s="100"/>
      <c r="G3" s="125" t="s">
        <v>612</v>
      </c>
      <c r="H3" s="125"/>
      <c r="I3" s="126"/>
      <c r="J3" s="125"/>
      <c r="K3" s="125"/>
      <c r="M3" s="10" t="s">
        <v>20</v>
      </c>
      <c r="N3" s="10">
        <f>N2-N14</f>
        <v>0</v>
      </c>
      <c r="O3" s="11"/>
    </row>
    <row r="4" spans="1:15" ht="42" customHeight="1" x14ac:dyDescent="0.2">
      <c r="A4" s="6">
        <v>1</v>
      </c>
      <c r="B4" s="127" t="s">
        <v>613</v>
      </c>
      <c r="C4" s="7" t="s">
        <v>614</v>
      </c>
      <c r="D4" s="8" t="s">
        <v>615</v>
      </c>
      <c r="E4" s="7">
        <v>3</v>
      </c>
      <c r="F4" s="7">
        <v>1</v>
      </c>
      <c r="G4" s="7" t="s">
        <v>64</v>
      </c>
      <c r="H4" s="7" t="s">
        <v>616</v>
      </c>
      <c r="I4" s="9">
        <v>42910</v>
      </c>
      <c r="J4" s="7" t="s">
        <v>617</v>
      </c>
      <c r="K4" s="28" t="s">
        <v>618</v>
      </c>
      <c r="M4" t="s">
        <v>27</v>
      </c>
      <c r="N4">
        <f>SUMIFS(E:E,G:G,"CTT")</f>
        <v>12</v>
      </c>
    </row>
    <row r="5" spans="1:15" ht="42" customHeight="1" x14ac:dyDescent="0.2">
      <c r="A5" s="12">
        <v>2</v>
      </c>
      <c r="B5" s="128" t="s">
        <v>619</v>
      </c>
      <c r="C5" s="14" t="s">
        <v>620</v>
      </c>
      <c r="D5" s="16" t="s">
        <v>615</v>
      </c>
      <c r="E5" s="14">
        <v>1</v>
      </c>
      <c r="F5" s="14">
        <v>1</v>
      </c>
      <c r="G5" s="14" t="s">
        <v>64</v>
      </c>
      <c r="H5" s="14" t="s">
        <v>616</v>
      </c>
      <c r="I5" s="15">
        <v>42910</v>
      </c>
      <c r="J5" s="14" t="s">
        <v>621</v>
      </c>
      <c r="K5" s="12"/>
      <c r="M5" t="s">
        <v>32</v>
      </c>
      <c r="N5">
        <f>SUMIFS(E:E,G:G,"FLU")</f>
        <v>6</v>
      </c>
    </row>
    <row r="6" spans="1:15" ht="42" customHeight="1" x14ac:dyDescent="0.2">
      <c r="A6" s="6">
        <v>3</v>
      </c>
      <c r="B6" s="14" t="s">
        <v>14</v>
      </c>
      <c r="C6" s="14" t="s">
        <v>622</v>
      </c>
      <c r="D6" s="16" t="s">
        <v>623</v>
      </c>
      <c r="E6" s="14">
        <v>3</v>
      </c>
      <c r="F6" s="14">
        <v>1</v>
      </c>
      <c r="G6" s="14" t="s">
        <v>121</v>
      </c>
      <c r="H6" s="14" t="s">
        <v>616</v>
      </c>
      <c r="I6" s="15">
        <v>42910</v>
      </c>
      <c r="J6" s="15" t="s">
        <v>19</v>
      </c>
      <c r="K6" s="12"/>
      <c r="M6" t="s">
        <v>36</v>
      </c>
      <c r="N6">
        <f>SUMIFS(E:E,G:G,"JCC")</f>
        <v>17</v>
      </c>
    </row>
    <row r="7" spans="1:15" ht="42" customHeight="1" x14ac:dyDescent="0.2">
      <c r="A7" s="12">
        <v>4</v>
      </c>
      <c r="B7" s="14" t="s">
        <v>14</v>
      </c>
      <c r="C7" s="14" t="s">
        <v>624</v>
      </c>
      <c r="D7" s="16" t="s">
        <v>625</v>
      </c>
      <c r="E7" s="14">
        <v>3</v>
      </c>
      <c r="F7" s="14">
        <v>1</v>
      </c>
      <c r="G7" s="14" t="s">
        <v>121</v>
      </c>
      <c r="H7" s="14" t="s">
        <v>616</v>
      </c>
      <c r="I7" s="15">
        <v>42910</v>
      </c>
      <c r="J7" s="15" t="s">
        <v>19</v>
      </c>
      <c r="K7" s="17"/>
      <c r="M7" t="s">
        <v>41</v>
      </c>
      <c r="N7">
        <f>SUMIFS(E:E,G:G,"EDI")</f>
        <v>6</v>
      </c>
    </row>
    <row r="8" spans="1:15" ht="42" customHeight="1" x14ac:dyDescent="0.2">
      <c r="A8" s="88" t="s">
        <v>626</v>
      </c>
      <c r="B8" s="88" t="s">
        <v>28</v>
      </c>
      <c r="C8" s="14" t="s">
        <v>627</v>
      </c>
      <c r="D8" s="16" t="s">
        <v>628</v>
      </c>
      <c r="E8" s="14">
        <v>2</v>
      </c>
      <c r="F8" s="14">
        <v>1</v>
      </c>
      <c r="G8" s="12" t="s">
        <v>64</v>
      </c>
      <c r="H8" s="14" t="s">
        <v>616</v>
      </c>
      <c r="I8" s="15">
        <v>42910</v>
      </c>
      <c r="J8" s="14" t="s">
        <v>629</v>
      </c>
      <c r="K8" s="12"/>
      <c r="M8" t="s">
        <v>45</v>
      </c>
      <c r="N8">
        <f>SUMIFS(E:E,G:G,"par")</f>
        <v>0</v>
      </c>
    </row>
    <row r="9" spans="1:15" ht="42" customHeight="1" x14ac:dyDescent="0.2">
      <c r="A9" s="88" t="s">
        <v>630</v>
      </c>
      <c r="B9" s="87" t="s">
        <v>28</v>
      </c>
      <c r="C9" s="7" t="s">
        <v>631</v>
      </c>
      <c r="D9" s="8" t="s">
        <v>628</v>
      </c>
      <c r="E9" s="7">
        <v>3</v>
      </c>
      <c r="F9" s="7">
        <v>1</v>
      </c>
      <c r="G9" s="7" t="s">
        <v>17</v>
      </c>
      <c r="H9" s="14" t="s">
        <v>616</v>
      </c>
      <c r="I9" s="15">
        <v>42910</v>
      </c>
      <c r="J9" s="7" t="s">
        <v>632</v>
      </c>
      <c r="K9" s="76"/>
      <c r="M9" t="s">
        <v>51</v>
      </c>
      <c r="N9">
        <f>SUMIFS(E:E,G:G,"phi")</f>
        <v>0</v>
      </c>
    </row>
    <row r="10" spans="1:15" ht="42" customHeight="1" x14ac:dyDescent="0.2">
      <c r="A10" s="129" t="s">
        <v>633</v>
      </c>
      <c r="B10" s="129" t="s">
        <v>634</v>
      </c>
      <c r="C10" s="7" t="s">
        <v>635</v>
      </c>
      <c r="D10" s="8" t="s">
        <v>636</v>
      </c>
      <c r="E10" s="7">
        <v>2</v>
      </c>
      <c r="F10" s="7">
        <v>1</v>
      </c>
      <c r="G10" s="7" t="s">
        <v>17</v>
      </c>
      <c r="H10" s="7" t="s">
        <v>616</v>
      </c>
      <c r="I10" s="9">
        <v>42910</v>
      </c>
      <c r="J10" s="7" t="s">
        <v>637</v>
      </c>
      <c r="K10" s="130" t="s">
        <v>638</v>
      </c>
      <c r="M10" t="s">
        <v>57</v>
      </c>
      <c r="N10">
        <f>SUMIFS(E:E,G:G,"BRK")</f>
        <v>2</v>
      </c>
    </row>
    <row r="11" spans="1:15" ht="42" customHeight="1" x14ac:dyDescent="0.2">
      <c r="A11" s="129" t="s">
        <v>639</v>
      </c>
      <c r="B11" s="129" t="s">
        <v>640</v>
      </c>
      <c r="C11" s="7" t="s">
        <v>635</v>
      </c>
      <c r="D11" s="8" t="s">
        <v>636</v>
      </c>
      <c r="E11" s="7">
        <v>1</v>
      </c>
      <c r="F11" s="7">
        <v>0</v>
      </c>
      <c r="G11" s="7" t="s">
        <v>39</v>
      </c>
      <c r="H11" s="7" t="s">
        <v>616</v>
      </c>
      <c r="I11" s="9">
        <v>42910</v>
      </c>
      <c r="J11" s="7"/>
      <c r="K11" s="76"/>
      <c r="M11" s="22" t="s">
        <v>61</v>
      </c>
      <c r="N11" s="22">
        <f>SUMIFS(E:E,G:G,"SPC")</f>
        <v>0</v>
      </c>
    </row>
    <row r="12" spans="1:15" ht="42" customHeight="1" x14ac:dyDescent="0.2">
      <c r="A12" s="14">
        <v>8</v>
      </c>
      <c r="B12" s="14" t="s">
        <v>87</v>
      </c>
      <c r="C12" s="14" t="s">
        <v>641</v>
      </c>
      <c r="D12" s="16" t="s">
        <v>642</v>
      </c>
      <c r="E12" s="14">
        <v>4</v>
      </c>
      <c r="F12" s="14">
        <v>1</v>
      </c>
      <c r="G12" s="14" t="s">
        <v>17</v>
      </c>
      <c r="H12" s="14" t="s">
        <v>616</v>
      </c>
      <c r="I12" s="15">
        <v>42910</v>
      </c>
      <c r="J12" s="14" t="s">
        <v>643</v>
      </c>
      <c r="K12" s="19" t="s">
        <v>644</v>
      </c>
      <c r="M12" s="25" t="s">
        <v>67</v>
      </c>
      <c r="N12" s="25">
        <f>SUMIFS(E:E,G:G,"H")</f>
        <v>0</v>
      </c>
    </row>
    <row r="13" spans="1:15" ht="42" customHeight="1" x14ac:dyDescent="0.2">
      <c r="A13" s="6">
        <v>9</v>
      </c>
      <c r="B13" s="7" t="s">
        <v>14</v>
      </c>
      <c r="C13" s="7" t="s">
        <v>645</v>
      </c>
      <c r="D13" s="8" t="s">
        <v>646</v>
      </c>
      <c r="E13" s="7">
        <v>4</v>
      </c>
      <c r="F13" s="7">
        <v>1</v>
      </c>
      <c r="G13" s="7" t="s">
        <v>121</v>
      </c>
      <c r="H13" s="7" t="s">
        <v>616</v>
      </c>
      <c r="I13" s="9">
        <v>42910</v>
      </c>
      <c r="J13" s="7" t="s">
        <v>19</v>
      </c>
      <c r="K13" s="76"/>
      <c r="M13" s="25"/>
      <c r="N13" s="25"/>
    </row>
    <row r="14" spans="1:15" ht="42" customHeight="1" x14ac:dyDescent="0.2">
      <c r="A14" s="14">
        <v>10</v>
      </c>
      <c r="B14" s="7" t="s">
        <v>14</v>
      </c>
      <c r="C14" s="14" t="s">
        <v>647</v>
      </c>
      <c r="D14" s="16" t="s">
        <v>648</v>
      </c>
      <c r="E14" s="14">
        <v>2</v>
      </c>
      <c r="F14" s="14">
        <v>1</v>
      </c>
      <c r="G14" s="12" t="s">
        <v>121</v>
      </c>
      <c r="H14" s="7" t="s">
        <v>616</v>
      </c>
      <c r="I14" s="9">
        <v>42910</v>
      </c>
      <c r="J14" s="7" t="s">
        <v>19</v>
      </c>
      <c r="K14" s="12"/>
      <c r="M14" s="29" t="s">
        <v>77</v>
      </c>
      <c r="N14" s="29">
        <f>SUM(M4:N12)</f>
        <v>43</v>
      </c>
    </row>
    <row r="15" spans="1:15" ht="42" customHeight="1" x14ac:dyDescent="0.2">
      <c r="A15" s="6">
        <v>11</v>
      </c>
      <c r="B15" s="14" t="s">
        <v>28</v>
      </c>
      <c r="C15" s="14" t="s">
        <v>649</v>
      </c>
      <c r="D15" s="16" t="s">
        <v>650</v>
      </c>
      <c r="E15" s="14">
        <v>2</v>
      </c>
      <c r="F15" s="14">
        <v>1</v>
      </c>
      <c r="G15" s="14" t="s">
        <v>121</v>
      </c>
      <c r="H15" s="14" t="s">
        <v>616</v>
      </c>
      <c r="I15" s="15">
        <v>42910</v>
      </c>
      <c r="J15" s="14" t="s">
        <v>651</v>
      </c>
      <c r="K15" s="14"/>
    </row>
    <row r="16" spans="1:15" ht="42" customHeight="1" x14ac:dyDescent="0.2">
      <c r="A16" s="14">
        <v>12</v>
      </c>
      <c r="B16" s="14" t="s">
        <v>652</v>
      </c>
      <c r="C16" s="14" t="s">
        <v>653</v>
      </c>
      <c r="D16" s="16" t="s">
        <v>654</v>
      </c>
      <c r="E16" s="14">
        <v>2</v>
      </c>
      <c r="F16" s="14">
        <v>1</v>
      </c>
      <c r="G16" s="14" t="s">
        <v>17</v>
      </c>
      <c r="H16" s="14" t="s">
        <v>655</v>
      </c>
      <c r="I16" s="15">
        <v>42910</v>
      </c>
      <c r="J16" s="14" t="s">
        <v>656</v>
      </c>
      <c r="K16" s="14" t="s">
        <v>657</v>
      </c>
    </row>
    <row r="17" spans="1:11" ht="42" customHeight="1" x14ac:dyDescent="0.2">
      <c r="A17" s="6">
        <v>13</v>
      </c>
      <c r="B17" s="14" t="s">
        <v>28</v>
      </c>
      <c r="C17" s="14" t="s">
        <v>658</v>
      </c>
      <c r="D17" s="16" t="s">
        <v>659</v>
      </c>
      <c r="E17" s="14">
        <v>1</v>
      </c>
      <c r="F17" s="14">
        <v>1</v>
      </c>
      <c r="G17" s="14" t="s">
        <v>17</v>
      </c>
      <c r="H17" s="14" t="s">
        <v>655</v>
      </c>
      <c r="I17" s="15">
        <v>42910</v>
      </c>
      <c r="J17" s="14" t="s">
        <v>660</v>
      </c>
      <c r="K17" s="14"/>
    </row>
    <row r="18" spans="1:11" ht="42" customHeight="1" x14ac:dyDescent="0.2">
      <c r="A18" s="7">
        <v>14</v>
      </c>
      <c r="B18" s="7" t="s">
        <v>28</v>
      </c>
      <c r="C18" s="7" t="s">
        <v>661</v>
      </c>
      <c r="D18" s="16" t="s">
        <v>662</v>
      </c>
      <c r="E18" s="7">
        <v>3</v>
      </c>
      <c r="F18" s="7">
        <v>1</v>
      </c>
      <c r="G18" s="7" t="s">
        <v>121</v>
      </c>
      <c r="H18" s="14" t="s">
        <v>655</v>
      </c>
      <c r="I18" s="15">
        <v>42910</v>
      </c>
      <c r="J18" s="15" t="s">
        <v>663</v>
      </c>
      <c r="K18" s="7"/>
    </row>
    <row r="19" spans="1:11" ht="42" customHeight="1" x14ac:dyDescent="0.2">
      <c r="A19" s="14">
        <v>15</v>
      </c>
      <c r="B19" s="7" t="s">
        <v>14</v>
      </c>
      <c r="C19" s="7" t="s">
        <v>664</v>
      </c>
      <c r="D19" s="8" t="s">
        <v>665</v>
      </c>
      <c r="E19" s="14">
        <v>1</v>
      </c>
      <c r="F19" s="14">
        <v>1</v>
      </c>
      <c r="G19" s="14" t="s">
        <v>39</v>
      </c>
      <c r="H19" s="7" t="s">
        <v>616</v>
      </c>
      <c r="I19" s="9">
        <v>42910</v>
      </c>
      <c r="J19" s="7" t="s">
        <v>19</v>
      </c>
      <c r="K19" s="14"/>
    </row>
    <row r="20" spans="1:11" ht="42" customHeight="1" x14ac:dyDescent="0.2">
      <c r="A20" s="14">
        <v>16</v>
      </c>
      <c r="B20" s="14" t="s">
        <v>28</v>
      </c>
      <c r="C20" s="14" t="s">
        <v>666</v>
      </c>
      <c r="D20" s="16" t="s">
        <v>667</v>
      </c>
      <c r="E20" s="14">
        <v>6</v>
      </c>
      <c r="F20" s="14">
        <v>2</v>
      </c>
      <c r="G20" s="14" t="s">
        <v>24</v>
      </c>
      <c r="H20" s="14" t="s">
        <v>616</v>
      </c>
      <c r="I20" s="15">
        <v>42910</v>
      </c>
      <c r="J20" s="15" t="s">
        <v>668</v>
      </c>
      <c r="K20" s="12"/>
    </row>
    <row r="21" spans="1:11" ht="42" customHeight="1" x14ac:dyDescent="0.2">
      <c r="A21" s="14"/>
      <c r="B21" s="14"/>
      <c r="C21" s="14"/>
      <c r="D21" s="16"/>
      <c r="E21" s="14"/>
      <c r="F21" s="14"/>
      <c r="G21" s="14"/>
      <c r="H21" s="14"/>
      <c r="I21" s="9"/>
      <c r="J21" s="15"/>
      <c r="K21" s="12"/>
    </row>
    <row r="22" spans="1:11" ht="42" customHeight="1" x14ac:dyDescent="0.3">
      <c r="A22" s="12"/>
      <c r="B22" s="14"/>
      <c r="C22" s="14"/>
      <c r="D22" s="16"/>
      <c r="E22" s="33">
        <f>SUM(E4:E20)</f>
        <v>43</v>
      </c>
      <c r="F22" s="33">
        <f>SUM(F4:F20)</f>
        <v>17</v>
      </c>
      <c r="G22" s="14"/>
      <c r="H22" s="131" t="s">
        <v>669</v>
      </c>
      <c r="I22" s="9"/>
      <c r="J22" s="15"/>
      <c r="K22" s="14"/>
    </row>
    <row r="23" spans="1:11" ht="42" customHeight="1" x14ac:dyDescent="0.3">
      <c r="A23" s="14"/>
      <c r="B23" s="14"/>
      <c r="C23" s="14"/>
      <c r="D23" s="16"/>
      <c r="E23" s="14"/>
      <c r="F23" s="14"/>
      <c r="G23" s="14"/>
      <c r="H23" s="132" t="s">
        <v>670</v>
      </c>
      <c r="I23" s="132"/>
      <c r="J23" s="132"/>
      <c r="K23" s="132"/>
    </row>
    <row r="24" spans="1:11" ht="42" customHeight="1" x14ac:dyDescent="0.2">
      <c r="A24" s="14"/>
      <c r="B24" s="7"/>
      <c r="C24" s="7"/>
      <c r="D24" s="8"/>
      <c r="E24" s="7"/>
      <c r="F24" s="7"/>
      <c r="G24" s="7"/>
      <c r="H24" s="7"/>
      <c r="I24" s="9"/>
      <c r="J24" s="7"/>
      <c r="K24" s="28"/>
    </row>
    <row r="25" spans="1:11" ht="42" customHeight="1" x14ac:dyDescent="0.2">
      <c r="A25" s="12"/>
      <c r="B25" s="14"/>
      <c r="C25" s="14"/>
      <c r="D25" s="16"/>
      <c r="E25" s="14"/>
      <c r="F25" s="14"/>
      <c r="G25" s="12"/>
      <c r="H25" s="14"/>
      <c r="I25" s="14"/>
      <c r="J25" s="14"/>
      <c r="K25" s="12"/>
    </row>
    <row r="26" spans="1:11" ht="42" customHeight="1" x14ac:dyDescent="0.2">
      <c r="A26" s="6"/>
      <c r="B26" s="7"/>
      <c r="C26" s="7"/>
      <c r="D26" s="8"/>
      <c r="E26" s="7"/>
      <c r="F26" s="7"/>
      <c r="G26" s="6"/>
      <c r="H26" s="7"/>
      <c r="I26" s="7"/>
      <c r="J26" s="7"/>
      <c r="K26" s="6"/>
    </row>
    <row r="27" spans="1:11" ht="42" customHeight="1" x14ac:dyDescent="0.2">
      <c r="A27" s="6"/>
      <c r="B27" s="7"/>
      <c r="C27" s="7"/>
      <c r="D27" s="8"/>
      <c r="E27" s="7"/>
      <c r="F27" s="7"/>
      <c r="G27" s="6"/>
      <c r="H27" s="7"/>
      <c r="I27" s="7"/>
      <c r="J27" s="7"/>
      <c r="K27" s="6"/>
    </row>
    <row r="28" spans="1:11" ht="42" customHeight="1" x14ac:dyDescent="0.2">
      <c r="A28" s="6"/>
      <c r="B28" s="7"/>
      <c r="C28" s="7"/>
      <c r="D28" s="8"/>
      <c r="E28" s="7"/>
      <c r="F28" s="7"/>
      <c r="G28" s="6"/>
      <c r="H28" s="7"/>
      <c r="I28" s="7"/>
      <c r="J28" s="7"/>
      <c r="K28" s="6"/>
    </row>
    <row r="29" spans="1:11" ht="42" customHeight="1" x14ac:dyDescent="0.2">
      <c r="A29" s="6"/>
      <c r="B29" s="7"/>
      <c r="C29" s="7"/>
      <c r="D29" s="8"/>
      <c r="E29" s="7"/>
      <c r="F29" s="7"/>
      <c r="G29" s="6"/>
      <c r="H29" s="7"/>
      <c r="I29" s="7"/>
      <c r="J29" s="7"/>
      <c r="K29" s="6"/>
    </row>
    <row r="30" spans="1:11" ht="42" customHeight="1" x14ac:dyDescent="0.2">
      <c r="A30" s="6"/>
      <c r="B30" s="7"/>
      <c r="C30" s="7"/>
      <c r="D30" s="8"/>
      <c r="E30" s="7"/>
      <c r="F30" s="7"/>
      <c r="G30" s="7"/>
      <c r="H30" s="7"/>
      <c r="I30" s="7"/>
      <c r="J30" s="7"/>
      <c r="K30" s="6"/>
    </row>
  </sheetData>
  <customSheetViews>
    <customSheetView guid="{7B7F6F88-B677-F14C-AB3B-C1B42873B971}" scale="80">
      <selection activeCell="H17" sqref="H17"/>
      <pageMargins left="0.7" right="0.7" top="0.75" bottom="0.75" header="0.3" footer="0.3"/>
      <pageSetup paperSize="9" scale="25" orientation="portrait" r:id="rId1"/>
    </customSheetView>
    <customSheetView guid="{A0126CC2-5846-4EB5-92DD-03BC3FCAB1B5}" scale="80">
      <selection activeCell="F18" sqref="F18"/>
      <pageMargins left="0.7" right="0.7" top="0.75" bottom="0.75" header="0.3" footer="0.3"/>
      <pageSetup paperSize="9" scale="25" orientation="portrait" r:id="rId2"/>
    </customSheetView>
    <customSheetView guid="{7C15ED57-998B-4DF0-A68A-5FDCEFAAAE86}" scale="80">
      <selection activeCell="F18" sqref="F18"/>
      <pageMargins left="0.7" right="0.7" top="0.75" bottom="0.75" header="0.3" footer="0.3"/>
      <pageSetup paperSize="9" scale="25" orientation="portrait" r:id="rId3"/>
    </customSheetView>
    <customSheetView guid="{17D9FB53-A0D4-48EE-8DFD-E7D48DF28BAC}" scale="80">
      <selection activeCell="K14" sqref="K14"/>
      <pageMargins left="0.7" right="0.7" top="0.75" bottom="0.75" header="0.3" footer="0.3"/>
      <pageSetup paperSize="9" scale="25" orientation="portrait" r:id="rId4"/>
    </customSheetView>
    <customSheetView guid="{4FFE4762-6474-4875-A631-C5DF7473F8D1}" scale="80">
      <selection activeCell="K14" sqref="K14"/>
      <pageMargins left="0.7" right="0.7" top="0.75" bottom="0.75" header="0.3" footer="0.3"/>
      <pageSetup paperSize="9" scale="25" orientation="portrait" r:id="rId5"/>
    </customSheetView>
  </customSheetViews>
  <mergeCells count="2">
    <mergeCell ref="A1:F1"/>
    <mergeCell ref="G1:K1"/>
  </mergeCells>
  <pageMargins left="0.7" right="0.7" top="0.75" bottom="0.75" header="0.3" footer="0.3"/>
  <pageSetup paperSize="9" scale="25" orientation="portrait"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N18"/>
  <sheetViews>
    <sheetView topLeftCell="A7" zoomScale="80" zoomScaleNormal="80" workbookViewId="0">
      <selection activeCell="K21" sqref="K21:K22"/>
    </sheetView>
  </sheetViews>
  <sheetFormatPr baseColWidth="10" defaultColWidth="8.83203125" defaultRowHeight="45.75" customHeight="1" x14ac:dyDescent="0.2"/>
  <cols>
    <col min="2" max="2" width="31.1640625" customWidth="1"/>
    <col min="3" max="3" width="25.5" customWidth="1"/>
    <col min="4" max="4" width="37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45.75" customHeight="1" thickBot="1" x14ac:dyDescent="0.4">
      <c r="A1" s="999" t="s">
        <v>216</v>
      </c>
      <c r="B1" s="1000"/>
      <c r="C1" s="1000"/>
      <c r="D1" s="1000"/>
      <c r="E1" s="1000"/>
      <c r="F1" s="1000"/>
      <c r="G1" s="1000" t="s">
        <v>574</v>
      </c>
      <c r="H1" s="1000"/>
      <c r="I1" s="1000"/>
      <c r="J1" s="1001"/>
      <c r="K1" s="1002"/>
    </row>
    <row r="2" spans="1:14" ht="45.7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45.75" customHeight="1" x14ac:dyDescent="0.2">
      <c r="A3" s="6">
        <v>1</v>
      </c>
      <c r="B3" s="7" t="s">
        <v>14</v>
      </c>
      <c r="C3" s="7" t="s">
        <v>575</v>
      </c>
      <c r="D3" s="79" t="s">
        <v>576</v>
      </c>
      <c r="E3" s="7">
        <v>2</v>
      </c>
      <c r="F3" s="7">
        <v>1</v>
      </c>
      <c r="G3" s="7" t="s">
        <v>39</v>
      </c>
      <c r="H3" s="7" t="s">
        <v>577</v>
      </c>
      <c r="I3" s="9">
        <v>42910</v>
      </c>
      <c r="J3" s="7" t="s">
        <v>19</v>
      </c>
      <c r="K3" s="6"/>
      <c r="M3" s="10" t="s">
        <v>20</v>
      </c>
      <c r="N3" s="10">
        <f>N2-N14</f>
        <v>20</v>
      </c>
    </row>
    <row r="4" spans="1:14" ht="45.75" customHeight="1" x14ac:dyDescent="0.2">
      <c r="A4" s="12">
        <v>2</v>
      </c>
      <c r="B4" s="14" t="s">
        <v>14</v>
      </c>
      <c r="C4" s="14" t="s">
        <v>578</v>
      </c>
      <c r="D4" s="16" t="s">
        <v>579</v>
      </c>
      <c r="E4" s="14">
        <v>3</v>
      </c>
      <c r="F4" s="14">
        <v>1</v>
      </c>
      <c r="G4" s="12" t="s">
        <v>39</v>
      </c>
      <c r="H4" s="14" t="s">
        <v>577</v>
      </c>
      <c r="I4" s="15">
        <v>42910</v>
      </c>
      <c r="J4" s="14" t="s">
        <v>19</v>
      </c>
      <c r="K4" s="12"/>
      <c r="M4" t="s">
        <v>27</v>
      </c>
      <c r="N4">
        <f>SUMIFS(E:E,G:G,"CTT")</f>
        <v>9</v>
      </c>
    </row>
    <row r="5" spans="1:14" ht="45.75" customHeight="1" x14ac:dyDescent="0.2">
      <c r="A5" s="6">
        <v>3</v>
      </c>
      <c r="B5" s="14" t="s">
        <v>580</v>
      </c>
      <c r="C5" s="14" t="s">
        <v>581</v>
      </c>
      <c r="D5" s="16" t="s">
        <v>582</v>
      </c>
      <c r="E5" s="14">
        <v>2</v>
      </c>
      <c r="F5" s="14">
        <v>1</v>
      </c>
      <c r="G5" s="14" t="s">
        <v>24</v>
      </c>
      <c r="H5" s="14" t="s">
        <v>577</v>
      </c>
      <c r="I5" s="15">
        <v>42910</v>
      </c>
      <c r="J5" s="14" t="s">
        <v>583</v>
      </c>
      <c r="K5" s="14" t="s">
        <v>584</v>
      </c>
      <c r="M5" t="s">
        <v>32</v>
      </c>
      <c r="N5">
        <f>SUMIFS(E:E,G:G,"FLU")</f>
        <v>9</v>
      </c>
    </row>
    <row r="6" spans="1:14" ht="45.75" customHeight="1" x14ac:dyDescent="0.2">
      <c r="A6" s="12">
        <v>4</v>
      </c>
      <c r="B6" s="7" t="s">
        <v>585</v>
      </c>
      <c r="C6" s="7" t="s">
        <v>586</v>
      </c>
      <c r="D6" s="8" t="s">
        <v>587</v>
      </c>
      <c r="E6" s="7">
        <v>3</v>
      </c>
      <c r="F6" s="7">
        <v>1</v>
      </c>
      <c r="G6" s="7" t="s">
        <v>17</v>
      </c>
      <c r="H6" s="7" t="s">
        <v>577</v>
      </c>
      <c r="I6" s="9">
        <v>42910</v>
      </c>
      <c r="J6" s="7" t="s">
        <v>588</v>
      </c>
      <c r="K6" s="7" t="s">
        <v>527</v>
      </c>
      <c r="M6" t="s">
        <v>36</v>
      </c>
      <c r="N6">
        <f>SUMIFS(E:E,G:G,"JCC")</f>
        <v>0</v>
      </c>
    </row>
    <row r="7" spans="1:14" ht="45.75" customHeight="1" x14ac:dyDescent="0.2">
      <c r="A7" s="6">
        <v>5</v>
      </c>
      <c r="B7" s="14" t="s">
        <v>28</v>
      </c>
      <c r="C7" s="14" t="s">
        <v>589</v>
      </c>
      <c r="D7" s="16" t="s">
        <v>590</v>
      </c>
      <c r="E7" s="14">
        <v>6</v>
      </c>
      <c r="F7" s="14">
        <v>2</v>
      </c>
      <c r="G7" s="12" t="s">
        <v>17</v>
      </c>
      <c r="H7" s="7" t="s">
        <v>577</v>
      </c>
      <c r="I7" s="9">
        <v>42910</v>
      </c>
      <c r="J7" s="14" t="s">
        <v>591</v>
      </c>
      <c r="K7" s="12" t="s">
        <v>592</v>
      </c>
      <c r="M7" t="s">
        <v>41</v>
      </c>
      <c r="N7">
        <f>SUMIFS(E:E,G:G,"EDI")</f>
        <v>0</v>
      </c>
    </row>
    <row r="8" spans="1:14" ht="45.75" customHeight="1" x14ac:dyDescent="0.2">
      <c r="A8" s="12">
        <v>6</v>
      </c>
      <c r="B8" s="14" t="s">
        <v>593</v>
      </c>
      <c r="C8" s="14" t="s">
        <v>594</v>
      </c>
      <c r="D8" s="16" t="s">
        <v>595</v>
      </c>
      <c r="E8" s="14">
        <v>5</v>
      </c>
      <c r="F8" s="14">
        <v>2</v>
      </c>
      <c r="G8" s="14" t="s">
        <v>24</v>
      </c>
      <c r="H8" s="14" t="s">
        <v>577</v>
      </c>
      <c r="I8" s="15">
        <v>42910</v>
      </c>
      <c r="J8" s="14" t="s">
        <v>596</v>
      </c>
      <c r="K8" s="14" t="s">
        <v>597</v>
      </c>
      <c r="M8" t="s">
        <v>45</v>
      </c>
      <c r="N8">
        <f>SUMIFS(E:E,G:G,"par")</f>
        <v>0</v>
      </c>
    </row>
    <row r="9" spans="1:14" ht="45.75" customHeight="1" x14ac:dyDescent="0.2">
      <c r="A9" s="14">
        <v>7</v>
      </c>
      <c r="B9" s="14" t="s">
        <v>598</v>
      </c>
      <c r="C9" s="14" t="s">
        <v>599</v>
      </c>
      <c r="D9" s="16" t="s">
        <v>600</v>
      </c>
      <c r="E9" s="14">
        <v>12</v>
      </c>
      <c r="F9" s="14">
        <v>4</v>
      </c>
      <c r="G9" s="14" t="s">
        <v>39</v>
      </c>
      <c r="H9" s="14" t="s">
        <v>577</v>
      </c>
      <c r="I9" s="15">
        <v>42910</v>
      </c>
      <c r="J9" s="14" t="s">
        <v>601</v>
      </c>
      <c r="K9" s="14"/>
      <c r="M9" t="s">
        <v>51</v>
      </c>
      <c r="N9">
        <f>SUMIFS(E:E,G:G,"phi")</f>
        <v>0</v>
      </c>
    </row>
    <row r="10" spans="1:14" ht="45.75" customHeight="1" x14ac:dyDescent="0.2">
      <c r="A10" s="12">
        <v>8</v>
      </c>
      <c r="B10" s="14" t="s">
        <v>602</v>
      </c>
      <c r="C10" s="14" t="s">
        <v>603</v>
      </c>
      <c r="D10" s="16" t="s">
        <v>604</v>
      </c>
      <c r="E10" s="14">
        <v>2</v>
      </c>
      <c r="F10" s="14">
        <v>1</v>
      </c>
      <c r="G10" s="14" t="s">
        <v>24</v>
      </c>
      <c r="H10" s="7" t="s">
        <v>577</v>
      </c>
      <c r="I10" s="9">
        <v>42910</v>
      </c>
      <c r="J10" s="14" t="s">
        <v>605</v>
      </c>
      <c r="K10" s="14" t="s">
        <v>606</v>
      </c>
      <c r="M10" t="s">
        <v>57</v>
      </c>
      <c r="N10">
        <f>SUMIFS(E:E,G:G,"BRK")</f>
        <v>17</v>
      </c>
    </row>
    <row r="11" spans="1:14" ht="45.75" customHeight="1" x14ac:dyDescent="0.2">
      <c r="A11" s="6"/>
      <c r="B11" s="7"/>
      <c r="C11" s="7"/>
      <c r="D11" s="8"/>
      <c r="E11" s="7"/>
      <c r="F11" s="7"/>
      <c r="G11" s="7"/>
      <c r="H11" s="7"/>
      <c r="I11" s="9"/>
      <c r="J11" s="7"/>
      <c r="K11" s="6"/>
      <c r="M11" s="22" t="s">
        <v>61</v>
      </c>
      <c r="N11" s="22">
        <f>SUMIFS(E:E,G:G,"SPC")</f>
        <v>0</v>
      </c>
    </row>
    <row r="12" spans="1:14" ht="45.75" customHeight="1" x14ac:dyDescent="0.2">
      <c r="A12" s="14"/>
      <c r="B12" s="14"/>
      <c r="C12" s="14"/>
      <c r="D12" s="16"/>
      <c r="E12" s="14"/>
      <c r="F12" s="14"/>
      <c r="G12" s="14"/>
      <c r="H12" s="14"/>
      <c r="I12" s="15"/>
      <c r="J12" s="14"/>
      <c r="K12" s="14"/>
      <c r="M12" s="25" t="s">
        <v>67</v>
      </c>
      <c r="N12" s="25">
        <f>SUMIFS(E:E,G:G,"H")</f>
        <v>0</v>
      </c>
    </row>
    <row r="13" spans="1:14" ht="45.75" customHeight="1" x14ac:dyDescent="0.2">
      <c r="A13" s="14"/>
      <c r="B13" s="14"/>
      <c r="C13" s="14"/>
      <c r="D13" s="16"/>
      <c r="E13" s="14"/>
      <c r="F13" s="14"/>
      <c r="G13" s="14"/>
      <c r="H13" s="14"/>
      <c r="I13" s="15"/>
      <c r="J13" s="15"/>
      <c r="K13" s="14"/>
      <c r="M13" s="25"/>
      <c r="N13" s="25"/>
    </row>
    <row r="14" spans="1:14" ht="45.75" customHeight="1" x14ac:dyDescent="0.3">
      <c r="A14" s="6"/>
      <c r="B14" s="7"/>
      <c r="C14" s="7"/>
      <c r="D14" s="8"/>
      <c r="E14" s="7">
        <f>SUM(E3:E13)</f>
        <v>35</v>
      </c>
      <c r="F14" s="113">
        <f>SUM(F3:F13)</f>
        <v>13</v>
      </c>
      <c r="G14" s="124" t="s">
        <v>607</v>
      </c>
      <c r="H14" s="124"/>
      <c r="I14" s="7"/>
      <c r="J14" s="7"/>
      <c r="K14" s="6"/>
      <c r="M14" s="29" t="s">
        <v>77</v>
      </c>
      <c r="N14" s="29">
        <f>SUM(M4:N12)</f>
        <v>35</v>
      </c>
    </row>
    <row r="15" spans="1:14" ht="45.75" customHeight="1" x14ac:dyDescent="0.3">
      <c r="A15" s="6"/>
      <c r="B15" s="7"/>
      <c r="C15" s="7"/>
      <c r="D15" s="8"/>
      <c r="E15" s="7"/>
      <c r="F15" s="7"/>
      <c r="G15" s="124" t="s">
        <v>608</v>
      </c>
      <c r="H15" s="14"/>
      <c r="I15" s="7"/>
      <c r="J15" s="7"/>
      <c r="K15" s="6"/>
    </row>
    <row r="16" spans="1:14" ht="45.75" customHeight="1" x14ac:dyDescent="0.2">
      <c r="A16" s="14"/>
      <c r="B16" s="14"/>
      <c r="C16" s="14"/>
      <c r="D16" s="16"/>
      <c r="E16" s="14"/>
      <c r="F16" s="14"/>
      <c r="G16" s="14"/>
      <c r="H16" s="90"/>
      <c r="I16" s="15"/>
      <c r="J16" s="14"/>
      <c r="K16" s="14"/>
      <c r="M16" t="s">
        <v>609</v>
      </c>
    </row>
    <row r="17" spans="1:13" ht="45.75" customHeight="1" x14ac:dyDescent="0.2">
      <c r="A17" s="7"/>
      <c r="B17" s="7"/>
      <c r="C17" s="7"/>
      <c r="D17" s="8"/>
      <c r="E17" s="7"/>
      <c r="F17" s="7"/>
      <c r="G17" s="7"/>
      <c r="H17" s="7"/>
      <c r="I17" s="9"/>
      <c r="J17" s="7"/>
      <c r="K17" s="7"/>
      <c r="M17" t="s">
        <v>610</v>
      </c>
    </row>
    <row r="18" spans="1:13" ht="45.75" customHeight="1" x14ac:dyDescent="0.2">
      <c r="A18" s="6"/>
      <c r="B18" s="7"/>
      <c r="C18" s="7"/>
      <c r="D18" s="8"/>
      <c r="E18" s="7"/>
      <c r="F18" s="7"/>
      <c r="G18" s="7"/>
      <c r="H18" s="7"/>
      <c r="I18" s="9"/>
      <c r="J18" s="7"/>
      <c r="K18" s="6"/>
    </row>
  </sheetData>
  <customSheetViews>
    <customSheetView guid="{7B7F6F88-B677-F14C-AB3B-C1B42873B971}" scale="80" topLeftCell="A7">
      <selection activeCell="K21" sqref="K21:K22"/>
      <pageMargins left="0.7" right="0.7" top="0.75" bottom="0.75" header="0.3" footer="0.3"/>
    </customSheetView>
    <customSheetView guid="{A0126CC2-5846-4EB5-92DD-03BC3FCAB1B5}" scale="80">
      <selection activeCell="D14" sqref="D14"/>
      <pageMargins left="0.7" right="0.7" top="0.75" bottom="0.75" header="0.3" footer="0.3"/>
    </customSheetView>
    <customSheetView guid="{7C15ED57-998B-4DF0-A68A-5FDCEFAAAE86}" scale="80">
      <selection activeCell="D14" sqref="D14"/>
      <pageMargins left="0.7" right="0.7" top="0.75" bottom="0.75" header="0.3" footer="0.3"/>
    </customSheetView>
    <customSheetView guid="{17D9FB53-A0D4-48EE-8DFD-E7D48DF28BAC}" scale="80">
      <selection activeCell="J17" sqref="J17"/>
      <pageMargins left="0.7" right="0.7" top="0.75" bottom="0.75" header="0.3" footer="0.3"/>
    </customSheetView>
    <customSheetView guid="{4FFE4762-6474-4875-A631-C5DF7473F8D1}" scale="80">
      <selection activeCell="J17" sqref="J17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0" zoomScaleNormal="80" workbookViewId="0">
      <selection activeCell="F14" sqref="F14"/>
    </sheetView>
  </sheetViews>
  <sheetFormatPr baseColWidth="10" defaultColWidth="8.83203125" defaultRowHeight="40.5" customHeight="1" x14ac:dyDescent="0.2"/>
  <cols>
    <col min="2" max="2" width="33.6640625" customWidth="1"/>
    <col min="3" max="3" width="36.33203125" customWidth="1"/>
    <col min="4" max="4" width="20.1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40.5" customHeight="1" thickBot="1" x14ac:dyDescent="0.4">
      <c r="A1" s="999" t="s">
        <v>992</v>
      </c>
      <c r="B1" s="1000"/>
      <c r="C1" s="1000"/>
      <c r="D1" s="1000"/>
      <c r="E1" s="1000"/>
      <c r="F1" s="1000"/>
      <c r="G1" s="1000" t="s">
        <v>993</v>
      </c>
      <c r="H1" s="1000"/>
      <c r="I1" s="1000"/>
      <c r="J1" s="1001"/>
      <c r="K1" s="1002"/>
    </row>
    <row r="2" spans="1:14" ht="40.5" customHeight="1" thickBot="1" x14ac:dyDescent="0.3">
      <c r="A2" s="35" t="s">
        <v>2</v>
      </c>
      <c r="B2" s="36" t="s">
        <v>3</v>
      </c>
      <c r="C2" s="36" t="s">
        <v>4</v>
      </c>
      <c r="D2" s="37" t="s">
        <v>5</v>
      </c>
      <c r="E2" s="36" t="s">
        <v>6</v>
      </c>
      <c r="F2" s="36" t="s">
        <v>7</v>
      </c>
      <c r="G2" s="36" t="s">
        <v>8</v>
      </c>
      <c r="H2" s="36" t="s">
        <v>9</v>
      </c>
      <c r="I2" s="36" t="s">
        <v>10</v>
      </c>
      <c r="J2" s="36" t="s">
        <v>11</v>
      </c>
      <c r="K2" s="38" t="s">
        <v>12</v>
      </c>
      <c r="M2" s="5" t="s">
        <v>13</v>
      </c>
      <c r="N2" s="5">
        <v>9</v>
      </c>
    </row>
    <row r="3" spans="1:14" ht="40.5" customHeight="1" x14ac:dyDescent="0.2">
      <c r="A3" s="6"/>
      <c r="B3" s="76" t="s">
        <v>994</v>
      </c>
      <c r="C3" s="7" t="s">
        <v>995</v>
      </c>
      <c r="D3" s="8" t="s">
        <v>996</v>
      </c>
      <c r="E3" s="7">
        <v>2</v>
      </c>
      <c r="F3" s="7">
        <v>0</v>
      </c>
      <c r="G3" s="7" t="s">
        <v>164</v>
      </c>
      <c r="H3" s="7" t="s">
        <v>997</v>
      </c>
      <c r="I3" s="9">
        <v>42910</v>
      </c>
      <c r="J3" s="7" t="s">
        <v>998</v>
      </c>
      <c r="K3" s="6"/>
      <c r="M3" s="10" t="s">
        <v>20</v>
      </c>
      <c r="N3" s="10">
        <f>N2-N14</f>
        <v>0</v>
      </c>
    </row>
    <row r="4" spans="1:14" ht="40.5" customHeight="1" x14ac:dyDescent="0.2">
      <c r="A4" s="12"/>
      <c r="B4" s="14" t="s">
        <v>999</v>
      </c>
      <c r="C4" s="14" t="s">
        <v>1000</v>
      </c>
      <c r="D4" s="16" t="s">
        <v>1001</v>
      </c>
      <c r="E4" s="14">
        <v>4</v>
      </c>
      <c r="F4" s="14">
        <v>0</v>
      </c>
      <c r="G4" s="14" t="s">
        <v>24</v>
      </c>
      <c r="H4" s="14" t="s">
        <v>997</v>
      </c>
      <c r="I4" s="15">
        <v>42910</v>
      </c>
      <c r="J4" s="14" t="s">
        <v>1002</v>
      </c>
      <c r="K4" s="12" t="s">
        <v>1003</v>
      </c>
      <c r="M4" t="s">
        <v>27</v>
      </c>
      <c r="N4">
        <f>SUMIFS(E:E,G:G,"CTT")</f>
        <v>0</v>
      </c>
    </row>
    <row r="5" spans="1:14" ht="40.5" customHeight="1" x14ac:dyDescent="0.2">
      <c r="A5" s="12"/>
      <c r="B5" s="14"/>
      <c r="C5" s="14"/>
      <c r="D5" s="16"/>
      <c r="E5" s="14"/>
      <c r="F5" s="14"/>
      <c r="G5" s="14"/>
      <c r="H5" s="14"/>
      <c r="I5" s="15"/>
      <c r="J5" s="15"/>
      <c r="K5" s="12"/>
      <c r="M5" t="s">
        <v>32</v>
      </c>
      <c r="N5">
        <f>SUMIFS(E:E,G:G,"FLU")</f>
        <v>7</v>
      </c>
    </row>
    <row r="6" spans="1:14" ht="40.5" customHeight="1" x14ac:dyDescent="0.2">
      <c r="A6" s="6"/>
      <c r="B6" s="7"/>
      <c r="C6" s="7"/>
      <c r="D6" s="8"/>
      <c r="E6" s="7"/>
      <c r="F6" s="7"/>
      <c r="G6" s="7"/>
      <c r="H6" s="7"/>
      <c r="I6" s="7"/>
      <c r="J6" s="7"/>
      <c r="K6" s="6"/>
      <c r="M6" t="s">
        <v>36</v>
      </c>
      <c r="N6">
        <f>SUMIFS(E:E,G:G,"JCC")</f>
        <v>0</v>
      </c>
    </row>
    <row r="7" spans="1:14" ht="40.5" customHeight="1" x14ac:dyDescent="0.2">
      <c r="A7" s="12"/>
      <c r="B7" s="14"/>
      <c r="C7" s="14"/>
      <c r="D7" s="16"/>
      <c r="E7" s="14"/>
      <c r="F7" s="14"/>
      <c r="G7" s="14"/>
      <c r="H7" s="14"/>
      <c r="I7" s="14"/>
      <c r="J7" s="14"/>
      <c r="K7" s="17"/>
      <c r="M7" t="s">
        <v>41</v>
      </c>
      <c r="N7">
        <f>SUMIFS(E:E,G:G,"EDI")</f>
        <v>0</v>
      </c>
    </row>
    <row r="8" spans="1:14" ht="40.5" customHeight="1" x14ac:dyDescent="0.2">
      <c r="A8" s="6"/>
      <c r="B8" s="7"/>
      <c r="C8" s="7"/>
      <c r="D8" s="8"/>
      <c r="E8" s="7"/>
      <c r="F8" s="7"/>
      <c r="G8" s="7"/>
      <c r="H8" s="7"/>
      <c r="I8" s="7"/>
      <c r="J8" s="7"/>
      <c r="K8" s="6"/>
      <c r="M8" t="s">
        <v>45</v>
      </c>
      <c r="N8">
        <f>SUMIFS(E:E,G:G,"par")</f>
        <v>0</v>
      </c>
    </row>
    <row r="9" spans="1:14" ht="40.5" customHeight="1" x14ac:dyDescent="0.2">
      <c r="A9" s="12"/>
      <c r="B9" s="14"/>
      <c r="C9" s="14"/>
      <c r="D9" s="16"/>
      <c r="E9" s="14"/>
      <c r="F9" s="14"/>
      <c r="G9" s="14"/>
      <c r="H9" s="14"/>
      <c r="I9" s="15"/>
      <c r="J9" s="15"/>
      <c r="K9" s="12"/>
      <c r="M9" t="s">
        <v>51</v>
      </c>
      <c r="N9">
        <f>SUMIFS(E:E,G:G,"phi")</f>
        <v>0</v>
      </c>
    </row>
    <row r="10" spans="1:14" ht="40.5" customHeight="1" x14ac:dyDescent="0.2">
      <c r="A10" s="12"/>
      <c r="B10" s="14"/>
      <c r="C10" s="14"/>
      <c r="D10" s="16"/>
      <c r="E10" s="14"/>
      <c r="F10" s="14"/>
      <c r="G10" s="12"/>
      <c r="H10" s="14"/>
      <c r="I10" s="14"/>
      <c r="J10" s="14"/>
      <c r="K10" s="12"/>
      <c r="M10" t="s">
        <v>57</v>
      </c>
      <c r="N10">
        <f>SUMIFS(E:E,G:G,"BRK")</f>
        <v>0</v>
      </c>
    </row>
    <row r="11" spans="1:14" ht="40.5" customHeight="1" thickBot="1" x14ac:dyDescent="0.35">
      <c r="A11" s="187" t="s">
        <v>1004</v>
      </c>
      <c r="B11" s="188"/>
      <c r="C11" s="188"/>
      <c r="D11" s="189"/>
      <c r="E11" s="189"/>
      <c r="F11" s="189"/>
      <c r="G11" s="189"/>
      <c r="H11" s="189"/>
      <c r="I11" s="189"/>
      <c r="J11" s="189"/>
      <c r="K11" s="189"/>
      <c r="M11" s="22" t="s">
        <v>61</v>
      </c>
      <c r="N11" s="22">
        <f>SUMIFS(E:E,G:G,"SPC")</f>
        <v>2</v>
      </c>
    </row>
    <row r="12" spans="1:14" ht="40.5" customHeight="1" x14ac:dyDescent="0.2">
      <c r="A12" s="6"/>
      <c r="B12" s="7" t="s">
        <v>1005</v>
      </c>
      <c r="C12" s="7">
        <v>104569</v>
      </c>
      <c r="D12" s="8" t="s">
        <v>1006</v>
      </c>
      <c r="E12" s="7">
        <v>3</v>
      </c>
      <c r="F12" s="7">
        <v>0</v>
      </c>
      <c r="G12" s="7" t="s">
        <v>24</v>
      </c>
      <c r="H12" s="113" t="s">
        <v>1007</v>
      </c>
      <c r="I12" s="9">
        <v>42910</v>
      </c>
      <c r="J12" s="7" t="s">
        <v>1008</v>
      </c>
      <c r="K12" s="190" t="s">
        <v>1009</v>
      </c>
      <c r="M12" s="25" t="s">
        <v>67</v>
      </c>
      <c r="N12" s="25">
        <f>SUMIFS(E:E,G:G,"H")</f>
        <v>0</v>
      </c>
    </row>
    <row r="13" spans="1:14" ht="40.5" customHeight="1" x14ac:dyDescent="0.2">
      <c r="A13" s="12"/>
      <c r="B13" s="14"/>
      <c r="C13" s="14"/>
      <c r="D13" s="16"/>
      <c r="E13" s="14"/>
      <c r="F13" s="14"/>
      <c r="G13" s="12"/>
      <c r="H13" s="14"/>
      <c r="I13" s="14"/>
      <c r="J13" s="7"/>
      <c r="K13" s="6"/>
      <c r="M13" s="25"/>
      <c r="N13" s="25"/>
    </row>
    <row r="14" spans="1:14" ht="40.5" customHeight="1" x14ac:dyDescent="0.2">
      <c r="A14" s="6"/>
      <c r="B14" s="7"/>
      <c r="C14" s="7"/>
      <c r="D14" s="8"/>
      <c r="E14" s="7"/>
      <c r="F14" s="7"/>
      <c r="G14" s="7"/>
      <c r="H14" s="7"/>
      <c r="I14" s="7"/>
      <c r="J14" s="7"/>
      <c r="K14" s="6"/>
      <c r="M14" s="29" t="s">
        <v>77</v>
      </c>
      <c r="N14" s="29">
        <f>SUM(M4:N12)</f>
        <v>9</v>
      </c>
    </row>
    <row r="15" spans="1:14" ht="40.5" customHeight="1" x14ac:dyDescent="0.2">
      <c r="A15" s="6"/>
      <c r="B15" s="7"/>
      <c r="C15" s="7"/>
      <c r="D15" s="8"/>
      <c r="E15" s="7"/>
      <c r="F15" s="7"/>
      <c r="G15" s="7"/>
      <c r="H15" s="7"/>
      <c r="I15" s="7"/>
      <c r="J15" s="7"/>
      <c r="K15" s="6"/>
    </row>
    <row r="16" spans="1:14" ht="40.5" customHeight="1" x14ac:dyDescent="0.2">
      <c r="A16" s="12"/>
      <c r="B16" s="14"/>
      <c r="C16" s="14"/>
      <c r="D16" s="16"/>
      <c r="E16" s="14"/>
      <c r="F16" s="14"/>
      <c r="G16" s="14"/>
      <c r="H16" s="14"/>
      <c r="I16" s="15"/>
      <c r="J16" s="15"/>
      <c r="K16" s="12"/>
    </row>
    <row r="17" spans="1:11" ht="40.5" customHeight="1" x14ac:dyDescent="0.2">
      <c r="A17" s="12"/>
      <c r="B17" s="14"/>
      <c r="C17" s="14"/>
      <c r="D17" s="16"/>
      <c r="E17" s="14"/>
      <c r="F17" s="14"/>
      <c r="G17" s="14"/>
      <c r="H17" s="14"/>
      <c r="I17" s="15"/>
      <c r="J17" s="15"/>
      <c r="K17" s="12"/>
    </row>
    <row r="18" spans="1:11" ht="40.5" customHeight="1" x14ac:dyDescent="0.2">
      <c r="A18" s="12"/>
      <c r="B18" s="14"/>
      <c r="C18" s="14"/>
      <c r="D18" s="16"/>
      <c r="E18" s="14"/>
      <c r="F18" s="14"/>
      <c r="G18" s="12"/>
      <c r="H18" s="14"/>
      <c r="I18" s="14"/>
      <c r="J18" s="14"/>
      <c r="K18" s="12"/>
    </row>
  </sheetData>
  <customSheetViews>
    <customSheetView guid="{7B7F6F88-B677-F14C-AB3B-C1B42873B971}" scale="80">
      <selection activeCell="F14" sqref="F14"/>
      <pageMargins left="0.7" right="0.7" top="0.75" bottom="0.75" header="0.3" footer="0.3"/>
    </customSheetView>
    <customSheetView guid="{A0126CC2-5846-4EB5-92DD-03BC3FCAB1B5}" scale="80" topLeftCell="A7">
      <selection activeCell="C24" sqref="C24"/>
      <pageMargins left="0.7" right="0.7" top="0.75" bottom="0.75" header="0.3" footer="0.3"/>
    </customSheetView>
    <customSheetView guid="{7C15ED57-998B-4DF0-A68A-5FDCEFAAAE86}" scale="80" topLeftCell="A7">
      <selection activeCell="C24" sqref="C24"/>
      <pageMargins left="0.7" right="0.7" top="0.75" bottom="0.75" header="0.3" footer="0.3"/>
    </customSheetView>
    <customSheetView guid="{17D9FB53-A0D4-48EE-8DFD-E7D48DF28BAC}" scale="80" topLeftCell="A52">
      <selection activeCell="C68" sqref="C68"/>
      <pageMargins left="0.7" right="0.7" top="0.75" bottom="0.75" header="0.3" footer="0.3"/>
    </customSheetView>
    <customSheetView guid="{4FFE4762-6474-4875-A631-C5DF7473F8D1}" scale="80">
      <selection activeCell="F14" sqref="F14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N26"/>
  <sheetViews>
    <sheetView topLeftCell="A10" zoomScale="80" zoomScaleNormal="80" workbookViewId="0">
      <selection activeCell="G29" sqref="G29"/>
    </sheetView>
  </sheetViews>
  <sheetFormatPr baseColWidth="10" defaultColWidth="8.83203125" defaultRowHeight="45.75" customHeight="1" x14ac:dyDescent="0.2"/>
  <cols>
    <col min="1" max="1" width="13.33203125" customWidth="1"/>
    <col min="2" max="2" width="35.5" customWidth="1"/>
    <col min="3" max="3" width="31.83203125" customWidth="1"/>
    <col min="4" max="4" width="45.33203125" customWidth="1"/>
    <col min="5" max="5" width="10.5" customWidth="1"/>
    <col min="6" max="6" width="10.33203125" customWidth="1"/>
    <col min="7" max="7" width="15.1640625" customWidth="1"/>
    <col min="8" max="8" width="14" customWidth="1"/>
    <col min="9" max="9" width="16" customWidth="1"/>
    <col min="10" max="10" width="15.1640625" customWidth="1"/>
    <col min="11" max="11" width="62.5" customWidth="1"/>
    <col min="13" max="13" width="18.1640625" customWidth="1"/>
  </cols>
  <sheetData>
    <row r="1" spans="1:14" ht="45.75" customHeight="1" thickBot="1" x14ac:dyDescent="0.4">
      <c r="A1" s="1011" t="s">
        <v>216</v>
      </c>
      <c r="B1" s="1012"/>
      <c r="C1" s="1012"/>
      <c r="D1" s="1012"/>
      <c r="E1" s="1012"/>
      <c r="F1" s="1012"/>
      <c r="G1" s="1012" t="s">
        <v>217</v>
      </c>
      <c r="H1" s="1012"/>
      <c r="I1" s="1012"/>
      <c r="J1" s="1013"/>
      <c r="K1" s="1014"/>
    </row>
    <row r="2" spans="1:14" ht="45.7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56</v>
      </c>
    </row>
    <row r="3" spans="1:14" ht="45.75" customHeight="1" x14ac:dyDescent="0.25">
      <c r="A3" s="69"/>
      <c r="B3" s="86" t="s">
        <v>218</v>
      </c>
      <c r="C3" s="70"/>
      <c r="D3" s="71"/>
      <c r="E3" s="70"/>
      <c r="F3" s="70"/>
      <c r="G3" s="70"/>
      <c r="H3" s="70"/>
      <c r="I3" s="72"/>
      <c r="J3" s="70"/>
      <c r="K3" s="70"/>
      <c r="M3" s="10" t="s">
        <v>20</v>
      </c>
      <c r="N3" s="10">
        <f>N2-N14</f>
        <v>9</v>
      </c>
    </row>
    <row r="4" spans="1:14" ht="45.75" customHeight="1" x14ac:dyDescent="0.3">
      <c r="A4" s="73"/>
      <c r="B4" s="73" t="s">
        <v>162</v>
      </c>
      <c r="C4" s="73" t="s">
        <v>324</v>
      </c>
      <c r="D4" s="74"/>
      <c r="E4" s="73"/>
      <c r="F4" s="73"/>
      <c r="G4" s="73"/>
      <c r="H4" s="73"/>
      <c r="I4" s="75"/>
      <c r="J4" s="75"/>
      <c r="K4" s="73"/>
      <c r="M4" t="s">
        <v>27</v>
      </c>
      <c r="N4">
        <f>SUMIFS(E:E,G:G,"CTT")</f>
        <v>4</v>
      </c>
    </row>
    <row r="5" spans="1:14" ht="45.75" customHeight="1" x14ac:dyDescent="0.2">
      <c r="A5" s="81" t="s">
        <v>268</v>
      </c>
      <c r="B5" s="81" t="s">
        <v>269</v>
      </c>
      <c r="C5" s="81" t="s">
        <v>270</v>
      </c>
      <c r="D5" s="82" t="s">
        <v>271</v>
      </c>
      <c r="E5" s="81">
        <v>3</v>
      </c>
      <c r="F5" s="81">
        <v>1</v>
      </c>
      <c r="G5" s="81" t="s">
        <v>164</v>
      </c>
      <c r="H5" s="81" t="s">
        <v>223</v>
      </c>
      <c r="I5" s="83">
        <v>42910</v>
      </c>
      <c r="J5" s="81"/>
      <c r="K5" s="84" t="s">
        <v>272</v>
      </c>
      <c r="M5" t="s">
        <v>32</v>
      </c>
      <c r="N5">
        <f>SUMIFS(E:E,G:G,"FLU")</f>
        <v>30</v>
      </c>
    </row>
    <row r="6" spans="1:14" ht="45.75" customHeight="1" x14ac:dyDescent="0.2">
      <c r="A6" s="12">
        <v>1</v>
      </c>
      <c r="B6" s="14" t="s">
        <v>14</v>
      </c>
      <c r="C6" s="14" t="s">
        <v>273</v>
      </c>
      <c r="D6" s="16" t="s">
        <v>274</v>
      </c>
      <c r="E6" s="14">
        <v>2</v>
      </c>
      <c r="F6" s="14">
        <v>1</v>
      </c>
      <c r="G6" s="14" t="s">
        <v>17</v>
      </c>
      <c r="H6" s="14" t="s">
        <v>223</v>
      </c>
      <c r="I6" s="15">
        <v>42910</v>
      </c>
      <c r="J6" s="15" t="s">
        <v>19</v>
      </c>
      <c r="K6" s="12"/>
      <c r="M6" t="s">
        <v>36</v>
      </c>
      <c r="N6">
        <f>SUMIFS(E:E,G:G,"JCC")</f>
        <v>0</v>
      </c>
    </row>
    <row r="7" spans="1:14" ht="45.75" customHeight="1" x14ac:dyDescent="0.2">
      <c r="A7" s="12">
        <v>2</v>
      </c>
      <c r="B7" s="14" t="s">
        <v>28</v>
      </c>
      <c r="C7" s="14" t="s">
        <v>275</v>
      </c>
      <c r="D7" s="16" t="s">
        <v>276</v>
      </c>
      <c r="E7" s="14">
        <v>5</v>
      </c>
      <c r="F7" s="14">
        <v>2</v>
      </c>
      <c r="G7" s="14" t="s">
        <v>39</v>
      </c>
      <c r="H7" s="7" t="s">
        <v>223</v>
      </c>
      <c r="I7" s="9">
        <v>42910</v>
      </c>
      <c r="J7" s="14" t="s">
        <v>277</v>
      </c>
      <c r="K7" s="80" t="s">
        <v>278</v>
      </c>
      <c r="M7" t="s">
        <v>41</v>
      </c>
      <c r="N7">
        <f>SUMIFS(E:E,G:G,"EDI")</f>
        <v>5</v>
      </c>
    </row>
    <row r="8" spans="1:14" ht="45.75" customHeight="1" x14ac:dyDescent="0.2">
      <c r="A8" s="12">
        <v>3</v>
      </c>
      <c r="B8" s="14" t="s">
        <v>242</v>
      </c>
      <c r="C8" s="14">
        <v>3703</v>
      </c>
      <c r="D8" s="16" t="s">
        <v>279</v>
      </c>
      <c r="E8" s="14">
        <v>4</v>
      </c>
      <c r="F8" s="14">
        <v>1</v>
      </c>
      <c r="G8" s="14" t="s">
        <v>24</v>
      </c>
      <c r="H8" s="14" t="s">
        <v>223</v>
      </c>
      <c r="I8" s="15">
        <v>42910</v>
      </c>
      <c r="J8" s="15" t="s">
        <v>280</v>
      </c>
      <c r="K8" s="12"/>
      <c r="M8" t="s">
        <v>45</v>
      </c>
      <c r="N8">
        <f>SUMIFS(E:E,G:G,"par")</f>
        <v>0</v>
      </c>
    </row>
    <row r="9" spans="1:14" ht="45.75" customHeight="1" x14ac:dyDescent="0.2">
      <c r="A9" s="12">
        <v>4</v>
      </c>
      <c r="B9" s="14" t="s">
        <v>281</v>
      </c>
      <c r="C9" s="14" t="s">
        <v>282</v>
      </c>
      <c r="D9" s="16" t="s">
        <v>283</v>
      </c>
      <c r="E9" s="14">
        <v>2</v>
      </c>
      <c r="F9" s="14">
        <v>1</v>
      </c>
      <c r="G9" s="14" t="s">
        <v>24</v>
      </c>
      <c r="H9" s="14" t="s">
        <v>223</v>
      </c>
      <c r="I9" s="15">
        <v>42910</v>
      </c>
      <c r="J9" s="14" t="s">
        <v>284</v>
      </c>
      <c r="K9" s="19" t="s">
        <v>285</v>
      </c>
      <c r="M9" t="s">
        <v>51</v>
      </c>
      <c r="N9">
        <f>SUMIFS(E:E,G:G,"phi")</f>
        <v>0</v>
      </c>
    </row>
    <row r="10" spans="1:14" ht="45.75" customHeight="1" x14ac:dyDescent="0.2">
      <c r="A10" s="12">
        <v>5</v>
      </c>
      <c r="B10" s="32" t="s">
        <v>286</v>
      </c>
      <c r="C10" s="20" t="s">
        <v>287</v>
      </c>
      <c r="D10" s="21" t="s">
        <v>288</v>
      </c>
      <c r="E10" s="20">
        <v>4</v>
      </c>
      <c r="F10" s="20">
        <v>2</v>
      </c>
      <c r="G10" s="20" t="s">
        <v>24</v>
      </c>
      <c r="H10" s="32" t="s">
        <v>223</v>
      </c>
      <c r="I10" s="46">
        <v>42910</v>
      </c>
      <c r="J10" s="46" t="s">
        <v>289</v>
      </c>
      <c r="K10" s="27" t="s">
        <v>290</v>
      </c>
      <c r="M10" t="s">
        <v>57</v>
      </c>
      <c r="N10">
        <f>SUMIFS(E:E,G:G,"BRK")</f>
        <v>5</v>
      </c>
    </row>
    <row r="11" spans="1:14" ht="45.75" customHeight="1" x14ac:dyDescent="0.2">
      <c r="A11" s="12">
        <v>6</v>
      </c>
      <c r="B11" s="7" t="s">
        <v>291</v>
      </c>
      <c r="C11" s="14" t="s">
        <v>292</v>
      </c>
      <c r="D11" s="8" t="s">
        <v>293</v>
      </c>
      <c r="E11" s="7">
        <v>2</v>
      </c>
      <c r="F11" s="7">
        <v>1</v>
      </c>
      <c r="G11" s="7" t="s">
        <v>24</v>
      </c>
      <c r="H11" s="7" t="s">
        <v>223</v>
      </c>
      <c r="I11" s="9">
        <v>42910</v>
      </c>
      <c r="J11" s="7" t="s">
        <v>294</v>
      </c>
      <c r="K11" s="6"/>
      <c r="M11" s="22" t="s">
        <v>61</v>
      </c>
      <c r="N11" s="22">
        <f>SUMIFS(E:E,G:G,"SPC")</f>
        <v>3</v>
      </c>
    </row>
    <row r="12" spans="1:14" ht="45.75" customHeight="1" x14ac:dyDescent="0.2">
      <c r="A12" s="12">
        <v>7</v>
      </c>
      <c r="B12" s="14" t="s">
        <v>28</v>
      </c>
      <c r="C12" s="14" t="s">
        <v>295</v>
      </c>
      <c r="D12" s="16" t="s">
        <v>296</v>
      </c>
      <c r="E12" s="14">
        <v>3</v>
      </c>
      <c r="F12" s="14">
        <v>1</v>
      </c>
      <c r="G12" s="12" t="s">
        <v>24</v>
      </c>
      <c r="H12" s="14" t="s">
        <v>223</v>
      </c>
      <c r="I12" s="15">
        <v>42910</v>
      </c>
      <c r="J12" s="14" t="s">
        <v>297</v>
      </c>
      <c r="K12" s="12"/>
      <c r="M12" s="25" t="s">
        <v>67</v>
      </c>
      <c r="N12" s="25">
        <f>SUMIFS(E:E,G:G,"H")</f>
        <v>0</v>
      </c>
    </row>
    <row r="13" spans="1:14" ht="45.75" customHeight="1" x14ac:dyDescent="0.2">
      <c r="A13" s="12">
        <v>8</v>
      </c>
      <c r="B13" s="14" t="s">
        <v>14</v>
      </c>
      <c r="C13" s="14" t="s">
        <v>298</v>
      </c>
      <c r="D13" s="78" t="s">
        <v>299</v>
      </c>
      <c r="E13" s="14">
        <v>4</v>
      </c>
      <c r="F13" s="14">
        <v>1</v>
      </c>
      <c r="G13" s="12" t="s">
        <v>24</v>
      </c>
      <c r="H13" s="14" t="s">
        <v>223</v>
      </c>
      <c r="I13" s="15">
        <v>42910</v>
      </c>
      <c r="J13" s="14" t="s">
        <v>19</v>
      </c>
      <c r="K13" s="12"/>
      <c r="M13" s="25"/>
      <c r="N13" s="25"/>
    </row>
    <row r="14" spans="1:14" ht="45.75" customHeight="1" x14ac:dyDescent="0.2">
      <c r="A14" s="12">
        <v>9</v>
      </c>
      <c r="B14" s="14" t="s">
        <v>14</v>
      </c>
      <c r="C14" s="14" t="s">
        <v>300</v>
      </c>
      <c r="D14" s="16" t="s">
        <v>301</v>
      </c>
      <c r="E14" s="14">
        <v>2</v>
      </c>
      <c r="F14" s="14">
        <v>1</v>
      </c>
      <c r="G14" s="12" t="s">
        <v>64</v>
      </c>
      <c r="H14" s="14" t="s">
        <v>223</v>
      </c>
      <c r="I14" s="15">
        <v>42910</v>
      </c>
      <c r="J14" s="14" t="s">
        <v>19</v>
      </c>
      <c r="K14" s="12"/>
      <c r="M14" s="29" t="s">
        <v>77</v>
      </c>
      <c r="N14" s="29">
        <f>SUM(M4:N12)</f>
        <v>47</v>
      </c>
    </row>
    <row r="15" spans="1:14" ht="45.75" customHeight="1" x14ac:dyDescent="0.2">
      <c r="A15" s="12">
        <v>10</v>
      </c>
      <c r="B15" s="14" t="s">
        <v>302</v>
      </c>
      <c r="C15" s="14" t="s">
        <v>303</v>
      </c>
      <c r="D15" s="16" t="s">
        <v>304</v>
      </c>
      <c r="E15" s="14">
        <v>1</v>
      </c>
      <c r="F15" s="14">
        <v>1</v>
      </c>
      <c r="G15" s="14" t="s">
        <v>17</v>
      </c>
      <c r="H15" s="14" t="s">
        <v>223</v>
      </c>
      <c r="I15" s="15">
        <v>42910</v>
      </c>
      <c r="J15" s="15" t="s">
        <v>305</v>
      </c>
      <c r="K15" s="12"/>
    </row>
    <row r="16" spans="1:14" ht="45.75" customHeight="1" x14ac:dyDescent="0.2">
      <c r="A16" s="12">
        <v>11</v>
      </c>
      <c r="B16" s="14" t="s">
        <v>14</v>
      </c>
      <c r="C16" s="14" t="s">
        <v>306</v>
      </c>
      <c r="D16" s="16" t="s">
        <v>307</v>
      </c>
      <c r="E16" s="14">
        <v>3</v>
      </c>
      <c r="F16" s="14">
        <v>1</v>
      </c>
      <c r="G16" s="12" t="s">
        <v>24</v>
      </c>
      <c r="H16" s="14" t="s">
        <v>223</v>
      </c>
      <c r="I16" s="15">
        <v>42910</v>
      </c>
      <c r="J16" s="14" t="s">
        <v>19</v>
      </c>
      <c r="K16" s="12"/>
    </row>
    <row r="17" spans="1:11" ht="45.75" customHeight="1" x14ac:dyDescent="0.2">
      <c r="A17" s="12">
        <v>12</v>
      </c>
      <c r="B17" s="32" t="s">
        <v>308</v>
      </c>
      <c r="C17" s="20" t="s">
        <v>309</v>
      </c>
      <c r="D17" s="85"/>
      <c r="E17" s="20">
        <v>3</v>
      </c>
      <c r="F17" s="20">
        <v>1</v>
      </c>
      <c r="G17" s="20" t="s">
        <v>24</v>
      </c>
      <c r="H17" s="32" t="s">
        <v>223</v>
      </c>
      <c r="I17" s="46">
        <v>42910</v>
      </c>
      <c r="J17" s="46" t="s">
        <v>310</v>
      </c>
      <c r="K17" s="27" t="s">
        <v>311</v>
      </c>
    </row>
    <row r="18" spans="1:11" ht="45.75" customHeight="1" x14ac:dyDescent="0.2">
      <c r="A18" s="12">
        <v>13</v>
      </c>
      <c r="B18" s="14" t="s">
        <v>312</v>
      </c>
      <c r="C18" s="14" t="s">
        <v>313</v>
      </c>
      <c r="D18" s="78" t="s">
        <v>314</v>
      </c>
      <c r="E18" s="14">
        <v>2</v>
      </c>
      <c r="F18" s="14">
        <v>1</v>
      </c>
      <c r="G18" s="14" t="s">
        <v>24</v>
      </c>
      <c r="H18" s="14" t="s">
        <v>223</v>
      </c>
      <c r="I18" s="15">
        <v>42910</v>
      </c>
      <c r="J18" s="15" t="s">
        <v>315</v>
      </c>
      <c r="K18" s="19" t="s">
        <v>316</v>
      </c>
    </row>
    <row r="19" spans="1:11" ht="45.75" customHeight="1" x14ac:dyDescent="0.2">
      <c r="A19" s="12">
        <v>14</v>
      </c>
      <c r="B19" s="7" t="s">
        <v>317</v>
      </c>
      <c r="C19" s="7" t="s">
        <v>318</v>
      </c>
      <c r="D19" s="79" t="s">
        <v>319</v>
      </c>
      <c r="E19" s="7">
        <v>1</v>
      </c>
      <c r="F19" s="7">
        <v>1</v>
      </c>
      <c r="G19" s="7" t="s">
        <v>17</v>
      </c>
      <c r="H19" s="7" t="s">
        <v>223</v>
      </c>
      <c r="I19" s="9">
        <v>42910</v>
      </c>
      <c r="J19" s="7" t="s">
        <v>320</v>
      </c>
      <c r="K19" s="28" t="s">
        <v>321</v>
      </c>
    </row>
    <row r="20" spans="1:11" ht="45.75" customHeight="1" x14ac:dyDescent="0.2">
      <c r="A20" s="63">
        <v>15</v>
      </c>
      <c r="B20" s="14" t="s">
        <v>14</v>
      </c>
      <c r="C20" s="14" t="s">
        <v>322</v>
      </c>
      <c r="D20" s="16" t="s">
        <v>323</v>
      </c>
      <c r="E20" s="14">
        <v>3</v>
      </c>
      <c r="F20" s="14">
        <v>1</v>
      </c>
      <c r="G20" s="14" t="s">
        <v>64</v>
      </c>
      <c r="H20" s="14" t="s">
        <v>223</v>
      </c>
      <c r="I20" s="15">
        <v>42910</v>
      </c>
      <c r="J20" s="15" t="s">
        <v>19</v>
      </c>
      <c r="K20" s="12"/>
    </row>
    <row r="21" spans="1:11" ht="45.75" customHeight="1" x14ac:dyDescent="0.2">
      <c r="A21" s="12">
        <v>16</v>
      </c>
      <c r="B21" s="14" t="s">
        <v>1795</v>
      </c>
      <c r="C21" s="14" t="s">
        <v>1796</v>
      </c>
      <c r="D21" s="16" t="s">
        <v>1797</v>
      </c>
      <c r="E21" s="14">
        <v>3</v>
      </c>
      <c r="F21" s="14">
        <v>1</v>
      </c>
      <c r="G21" s="32" t="s">
        <v>24</v>
      </c>
      <c r="H21" s="14" t="s">
        <v>223</v>
      </c>
      <c r="I21" s="15">
        <v>42910</v>
      </c>
      <c r="J21" s="15" t="s">
        <v>1798</v>
      </c>
      <c r="K21" s="14"/>
    </row>
    <row r="22" spans="1:11" ht="45.75" customHeight="1" x14ac:dyDescent="0.2">
      <c r="A22" s="12"/>
      <c r="B22" s="14"/>
      <c r="C22" s="14"/>
      <c r="D22" s="16"/>
      <c r="E22" s="14"/>
      <c r="F22" s="14"/>
      <c r="G22" s="12"/>
      <c r="H22" s="14"/>
      <c r="I22" s="15"/>
      <c r="J22" s="14"/>
      <c r="K22" s="12"/>
    </row>
    <row r="23" spans="1:11" ht="45.75" customHeight="1" x14ac:dyDescent="0.2">
      <c r="A23" s="12"/>
      <c r="B23" s="14"/>
      <c r="C23" s="14"/>
      <c r="D23" s="16"/>
      <c r="E23" s="14"/>
      <c r="F23" s="14"/>
      <c r="G23" s="12"/>
      <c r="H23" s="14"/>
      <c r="I23" s="15"/>
      <c r="J23" s="14"/>
      <c r="K23" s="12"/>
    </row>
    <row r="24" spans="1:11" ht="45.75" customHeight="1" x14ac:dyDescent="0.2">
      <c r="A24" s="12"/>
      <c r="B24" s="14"/>
      <c r="C24" s="14"/>
      <c r="D24" s="16"/>
      <c r="E24" s="33">
        <f>SUM(E5:E23)</f>
        <v>47</v>
      </c>
      <c r="F24" s="33">
        <f>SUM(F5:F23)</f>
        <v>19</v>
      </c>
      <c r="G24" s="12"/>
      <c r="H24" s="14"/>
      <c r="I24" s="15"/>
      <c r="J24" s="14"/>
      <c r="K24" s="12"/>
    </row>
    <row r="25" spans="1:11" ht="45.75" customHeight="1" x14ac:dyDescent="0.2">
      <c r="A25" s="12"/>
      <c r="B25" s="14"/>
      <c r="C25" s="18"/>
      <c r="D25" s="16"/>
      <c r="E25" s="14"/>
      <c r="F25" s="14"/>
      <c r="G25" s="14"/>
      <c r="H25" s="14"/>
      <c r="I25" s="15"/>
      <c r="J25" s="15"/>
      <c r="K25" s="12"/>
    </row>
    <row r="26" spans="1:11" ht="45.75" customHeight="1" x14ac:dyDescent="0.2">
      <c r="A26" s="12"/>
      <c r="B26" s="14"/>
      <c r="C26" s="14"/>
      <c r="D26" s="16"/>
      <c r="E26" s="14"/>
      <c r="F26" s="14"/>
      <c r="G26" s="14"/>
      <c r="H26" s="14"/>
      <c r="I26" s="15"/>
      <c r="J26" s="15"/>
      <c r="K26" s="12"/>
    </row>
  </sheetData>
  <customSheetViews>
    <customSheetView guid="{7B7F6F88-B677-F14C-AB3B-C1B42873B971}" scale="80" topLeftCell="A10">
      <selection activeCell="G29" sqref="G29"/>
      <pageMargins left="0.7" right="0.7" top="0.75" bottom="0.75" header="0.3" footer="0.3"/>
    </customSheetView>
    <customSheetView guid="{A0126CC2-5846-4EB5-92DD-03BC3FCAB1B5}" scale="80">
      <selection activeCell="F27" sqref="F27"/>
      <pageMargins left="0.7" right="0.7" top="0.75" bottom="0.75" header="0.3" footer="0.3"/>
    </customSheetView>
    <customSheetView guid="{7C15ED57-998B-4DF0-A68A-5FDCEFAAAE86}" scale="80">
      <selection activeCell="F27" sqref="F27"/>
      <pageMargins left="0.7" right="0.7" top="0.75" bottom="0.75" header="0.3" footer="0.3"/>
    </customSheetView>
    <customSheetView guid="{17D9FB53-A0D4-48EE-8DFD-E7D48DF28BAC}" scale="80" topLeftCell="A7">
      <selection activeCell="J21" sqref="J21"/>
      <pageMargins left="0.7" right="0.7" top="0.75" bottom="0.75" header="0.3" footer="0.3"/>
    </customSheetView>
    <customSheetView guid="{4FFE4762-6474-4875-A631-C5DF7473F8D1}" scale="80" topLeftCell="A7">
      <selection activeCell="K20" sqref="K20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N26"/>
  <sheetViews>
    <sheetView topLeftCell="A13" zoomScale="80" zoomScaleNormal="80" workbookViewId="0">
      <selection activeCell="H30" sqref="H30"/>
    </sheetView>
  </sheetViews>
  <sheetFormatPr baseColWidth="10" defaultColWidth="8.83203125" defaultRowHeight="39" customHeight="1" x14ac:dyDescent="0.2"/>
  <cols>
    <col min="2" max="2" width="31.5" customWidth="1"/>
    <col min="3" max="3" width="31.83203125" customWidth="1"/>
    <col min="4" max="4" width="45.33203125" customWidth="1"/>
    <col min="5" max="5" width="10.5" customWidth="1"/>
    <col min="6" max="6" width="10.33203125" customWidth="1"/>
    <col min="7" max="7" width="15.1640625" customWidth="1"/>
    <col min="8" max="8" width="14" customWidth="1"/>
    <col min="9" max="9" width="16" customWidth="1"/>
    <col min="10" max="10" width="15.1640625" customWidth="1"/>
    <col min="11" max="11" width="62.5" customWidth="1"/>
    <col min="13" max="13" width="18.1640625" customWidth="1"/>
  </cols>
  <sheetData>
    <row r="1" spans="1:14" ht="39" customHeight="1" thickBot="1" x14ac:dyDescent="0.4">
      <c r="A1" s="1011" t="s">
        <v>216</v>
      </c>
      <c r="B1" s="1012"/>
      <c r="C1" s="1012"/>
      <c r="D1" s="1012"/>
      <c r="E1" s="1012"/>
      <c r="F1" s="1012"/>
      <c r="G1" s="1012" t="s">
        <v>217</v>
      </c>
      <c r="H1" s="1012"/>
      <c r="I1" s="1012"/>
      <c r="J1" s="1013"/>
      <c r="K1" s="1014"/>
    </row>
    <row r="2" spans="1:14" ht="39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58</v>
      </c>
    </row>
    <row r="3" spans="1:14" ht="39" customHeight="1" x14ac:dyDescent="0.25">
      <c r="A3" s="69"/>
      <c r="B3" s="86" t="s">
        <v>218</v>
      </c>
      <c r="C3" s="70"/>
      <c r="D3" s="71"/>
      <c r="E3" s="70"/>
      <c r="F3" s="70"/>
      <c r="G3" s="70"/>
      <c r="H3" s="70"/>
      <c r="I3" s="72"/>
      <c r="J3" s="70"/>
      <c r="K3" s="70"/>
      <c r="M3" s="10" t="s">
        <v>20</v>
      </c>
      <c r="N3" s="10">
        <f>N2-N14</f>
        <v>11</v>
      </c>
    </row>
    <row r="4" spans="1:14" ht="39" customHeight="1" x14ac:dyDescent="0.3">
      <c r="A4" s="73"/>
      <c r="B4" s="73" t="s">
        <v>116</v>
      </c>
      <c r="C4" s="73" t="s">
        <v>219</v>
      </c>
      <c r="D4" s="74"/>
      <c r="E4" s="73"/>
      <c r="F4" s="73"/>
      <c r="G4" s="73"/>
      <c r="H4" s="73"/>
      <c r="I4" s="75"/>
      <c r="J4" s="75"/>
      <c r="K4" s="73" t="s">
        <v>220</v>
      </c>
      <c r="M4" t="s">
        <v>27</v>
      </c>
      <c r="N4">
        <f>SUMIFS(E:E,G:G,"CTT")</f>
        <v>27</v>
      </c>
    </row>
    <row r="5" spans="1:14" ht="39" customHeight="1" x14ac:dyDescent="0.2">
      <c r="A5" s="6">
        <v>1</v>
      </c>
      <c r="B5" s="7" t="s">
        <v>28</v>
      </c>
      <c r="C5" s="7" t="s">
        <v>221</v>
      </c>
      <c r="D5" s="8" t="s">
        <v>222</v>
      </c>
      <c r="E5" s="7">
        <v>2</v>
      </c>
      <c r="F5" s="7">
        <v>1</v>
      </c>
      <c r="G5" s="7" t="s">
        <v>17</v>
      </c>
      <c r="H5" s="7" t="s">
        <v>223</v>
      </c>
      <c r="I5" s="9">
        <v>42910</v>
      </c>
      <c r="J5" s="7" t="s">
        <v>224</v>
      </c>
      <c r="K5" s="6"/>
      <c r="M5" t="s">
        <v>32</v>
      </c>
      <c r="N5">
        <f>SUMIFS(E:E,G:G,"FLU")</f>
        <v>0</v>
      </c>
    </row>
    <row r="6" spans="1:14" ht="39" customHeight="1" x14ac:dyDescent="0.2">
      <c r="A6" s="6">
        <v>2</v>
      </c>
      <c r="B6" s="7" t="s">
        <v>28</v>
      </c>
      <c r="C6" s="76" t="s">
        <v>225</v>
      </c>
      <c r="D6" s="8" t="s">
        <v>226</v>
      </c>
      <c r="E6" s="7">
        <v>3</v>
      </c>
      <c r="F6" s="7">
        <v>1</v>
      </c>
      <c r="G6" s="7" t="s">
        <v>17</v>
      </c>
      <c r="H6" s="7" t="s">
        <v>223</v>
      </c>
      <c r="I6" s="9">
        <v>42910</v>
      </c>
      <c r="J6" s="7" t="s">
        <v>227</v>
      </c>
      <c r="K6" s="77" t="s">
        <v>228</v>
      </c>
      <c r="M6" t="s">
        <v>36</v>
      </c>
      <c r="N6">
        <f>SUMIFS(E:E,G:G,"JCC")</f>
        <v>16</v>
      </c>
    </row>
    <row r="7" spans="1:14" ht="39" customHeight="1" x14ac:dyDescent="0.2">
      <c r="A7" s="6">
        <v>3</v>
      </c>
      <c r="B7" s="14" t="s">
        <v>14</v>
      </c>
      <c r="C7" s="14" t="s">
        <v>229</v>
      </c>
      <c r="D7" s="16" t="s">
        <v>230</v>
      </c>
      <c r="E7" s="14">
        <v>1</v>
      </c>
      <c r="F7" s="14">
        <v>1</v>
      </c>
      <c r="G7" s="12" t="s">
        <v>17</v>
      </c>
      <c r="H7" s="14" t="s">
        <v>223</v>
      </c>
      <c r="I7" s="15">
        <v>42910</v>
      </c>
      <c r="J7" s="15" t="s">
        <v>19</v>
      </c>
      <c r="K7" s="12"/>
      <c r="M7" t="s">
        <v>41</v>
      </c>
      <c r="N7">
        <f>SUMIFS(E:E,G:G,"EDI")</f>
        <v>0</v>
      </c>
    </row>
    <row r="8" spans="1:14" ht="39" customHeight="1" x14ac:dyDescent="0.2">
      <c r="A8" s="6">
        <v>4</v>
      </c>
      <c r="B8" s="14" t="s">
        <v>14</v>
      </c>
      <c r="C8" s="14" t="s">
        <v>231</v>
      </c>
      <c r="D8" s="78" t="s">
        <v>232</v>
      </c>
      <c r="E8" s="14">
        <v>1</v>
      </c>
      <c r="F8" s="14">
        <v>1</v>
      </c>
      <c r="G8" s="12" t="s">
        <v>17</v>
      </c>
      <c r="H8" s="14" t="s">
        <v>223</v>
      </c>
      <c r="I8" s="15">
        <v>42910</v>
      </c>
      <c r="J8" s="7" t="s">
        <v>19</v>
      </c>
      <c r="K8" s="6"/>
      <c r="M8" t="s">
        <v>45</v>
      </c>
      <c r="N8">
        <f>SUMIFS(E:E,G:G,"par")</f>
        <v>0</v>
      </c>
    </row>
    <row r="9" spans="1:14" ht="39" customHeight="1" x14ac:dyDescent="0.2">
      <c r="A9" s="6">
        <v>5</v>
      </c>
      <c r="B9" s="14" t="s">
        <v>189</v>
      </c>
      <c r="C9" s="18" t="s">
        <v>233</v>
      </c>
      <c r="D9" s="16" t="s">
        <v>234</v>
      </c>
      <c r="E9" s="14">
        <v>3</v>
      </c>
      <c r="F9" s="14">
        <v>1</v>
      </c>
      <c r="G9" s="14" t="s">
        <v>121</v>
      </c>
      <c r="H9" s="14" t="s">
        <v>223</v>
      </c>
      <c r="I9" s="15">
        <v>42910</v>
      </c>
      <c r="J9" s="15" t="s">
        <v>235</v>
      </c>
      <c r="K9" s="12"/>
      <c r="M9" t="s">
        <v>51</v>
      </c>
      <c r="N9">
        <f>SUMIFS(E:E,G:G,"phi")</f>
        <v>4</v>
      </c>
    </row>
    <row r="10" spans="1:14" ht="39" customHeight="1" x14ac:dyDescent="0.2">
      <c r="A10" s="6">
        <v>6</v>
      </c>
      <c r="B10" s="14" t="s">
        <v>14</v>
      </c>
      <c r="C10" s="14" t="s">
        <v>236</v>
      </c>
      <c r="D10" s="16" t="s">
        <v>237</v>
      </c>
      <c r="E10" s="14">
        <v>3</v>
      </c>
      <c r="F10" s="14">
        <v>1</v>
      </c>
      <c r="G10" s="12" t="s">
        <v>121</v>
      </c>
      <c r="H10" s="14" t="s">
        <v>223</v>
      </c>
      <c r="I10" s="15">
        <v>42910</v>
      </c>
      <c r="J10" s="15" t="s">
        <v>19</v>
      </c>
      <c r="K10" s="12"/>
      <c r="M10" t="s">
        <v>57</v>
      </c>
      <c r="N10">
        <f>SUMIFS(E:E,G:G,"BRK")</f>
        <v>0</v>
      </c>
    </row>
    <row r="11" spans="1:14" ht="39" customHeight="1" x14ac:dyDescent="0.2">
      <c r="A11" s="6">
        <v>7</v>
      </c>
      <c r="B11" s="14" t="s">
        <v>14</v>
      </c>
      <c r="C11" s="14" t="s">
        <v>238</v>
      </c>
      <c r="D11" s="16" t="s">
        <v>239</v>
      </c>
      <c r="E11" s="14">
        <v>2</v>
      </c>
      <c r="F11" s="14">
        <v>1</v>
      </c>
      <c r="G11" s="12" t="s">
        <v>121</v>
      </c>
      <c r="H11" s="14" t="s">
        <v>223</v>
      </c>
      <c r="I11" s="15">
        <v>42910</v>
      </c>
      <c r="J11" s="14" t="s">
        <v>19</v>
      </c>
      <c r="K11" s="12"/>
      <c r="M11" s="22" t="s">
        <v>61</v>
      </c>
      <c r="N11" s="22">
        <f>SUMIFS(E:E,G:G,"SPC")</f>
        <v>0</v>
      </c>
    </row>
    <row r="12" spans="1:14" ht="39" customHeight="1" x14ac:dyDescent="0.2">
      <c r="A12" s="6">
        <v>8</v>
      </c>
      <c r="B12" s="14" t="s">
        <v>14</v>
      </c>
      <c r="C12" s="14" t="s">
        <v>240</v>
      </c>
      <c r="D12" s="16" t="s">
        <v>241</v>
      </c>
      <c r="E12" s="14">
        <v>2</v>
      </c>
      <c r="F12" s="14">
        <v>1</v>
      </c>
      <c r="G12" s="14" t="s">
        <v>121</v>
      </c>
      <c r="H12" s="14" t="s">
        <v>223</v>
      </c>
      <c r="I12" s="15">
        <v>42910</v>
      </c>
      <c r="J12" s="14" t="s">
        <v>19</v>
      </c>
      <c r="K12" s="14"/>
      <c r="M12" s="25" t="s">
        <v>67</v>
      </c>
      <c r="N12" s="25">
        <f>SUMIFS(E:E,G:G,"H")</f>
        <v>0</v>
      </c>
    </row>
    <row r="13" spans="1:14" ht="39" customHeight="1" x14ac:dyDescent="0.2">
      <c r="A13" s="6">
        <v>9</v>
      </c>
      <c r="B13" s="14" t="s">
        <v>242</v>
      </c>
      <c r="C13" s="14" t="s">
        <v>243</v>
      </c>
      <c r="D13" s="16" t="s">
        <v>244</v>
      </c>
      <c r="E13" s="14">
        <v>4</v>
      </c>
      <c r="F13" s="14">
        <v>1</v>
      </c>
      <c r="G13" s="12" t="s">
        <v>121</v>
      </c>
      <c r="H13" s="14" t="s">
        <v>223</v>
      </c>
      <c r="I13" s="15">
        <v>42910</v>
      </c>
      <c r="J13" s="14" t="s">
        <v>245</v>
      </c>
      <c r="K13" s="12"/>
      <c r="M13" s="25"/>
      <c r="N13" s="25"/>
    </row>
    <row r="14" spans="1:14" ht="39" customHeight="1" x14ac:dyDescent="0.2">
      <c r="A14" s="6">
        <v>10</v>
      </c>
      <c r="B14" s="7" t="s">
        <v>14</v>
      </c>
      <c r="C14" s="7" t="s">
        <v>246</v>
      </c>
      <c r="D14" s="8" t="s">
        <v>247</v>
      </c>
      <c r="E14" s="7">
        <v>4</v>
      </c>
      <c r="F14" s="7">
        <v>1</v>
      </c>
      <c r="G14" s="7" t="s">
        <v>17</v>
      </c>
      <c r="H14" s="7" t="s">
        <v>223</v>
      </c>
      <c r="I14" s="9">
        <v>42910</v>
      </c>
      <c r="J14" s="7" t="s">
        <v>19</v>
      </c>
      <c r="K14" s="6"/>
      <c r="M14" s="29" t="s">
        <v>77</v>
      </c>
      <c r="N14" s="29">
        <f>SUM(M4:N12)</f>
        <v>47</v>
      </c>
    </row>
    <row r="15" spans="1:14" ht="39" customHeight="1" x14ac:dyDescent="0.2">
      <c r="A15" s="6">
        <v>11</v>
      </c>
      <c r="B15" s="14" t="s">
        <v>14</v>
      </c>
      <c r="C15" s="14" t="s">
        <v>248</v>
      </c>
      <c r="D15" s="16" t="s">
        <v>249</v>
      </c>
      <c r="E15" s="14">
        <v>2</v>
      </c>
      <c r="F15" s="14">
        <v>1</v>
      </c>
      <c r="G15" s="32" t="s">
        <v>17</v>
      </c>
      <c r="H15" s="14" t="s">
        <v>223</v>
      </c>
      <c r="I15" s="15">
        <v>42910</v>
      </c>
      <c r="J15" s="14" t="s">
        <v>19</v>
      </c>
      <c r="K15" s="14"/>
    </row>
    <row r="16" spans="1:14" ht="39" customHeight="1" x14ac:dyDescent="0.2">
      <c r="A16" s="6">
        <v>12</v>
      </c>
      <c r="B16" s="14" t="s">
        <v>28</v>
      </c>
      <c r="C16" s="14" t="s">
        <v>250</v>
      </c>
      <c r="D16" s="16" t="s">
        <v>251</v>
      </c>
      <c r="E16" s="14">
        <v>2</v>
      </c>
      <c r="F16" s="14">
        <v>1</v>
      </c>
      <c r="G16" s="33" t="s">
        <v>252</v>
      </c>
      <c r="H16" s="14" t="s">
        <v>223</v>
      </c>
      <c r="I16" s="15">
        <v>42910</v>
      </c>
      <c r="J16" s="14" t="s">
        <v>253</v>
      </c>
      <c r="K16" s="31" t="s">
        <v>254</v>
      </c>
    </row>
    <row r="17" spans="1:11" ht="39" customHeight="1" x14ac:dyDescent="0.2">
      <c r="A17" s="6">
        <v>13</v>
      </c>
      <c r="B17" s="14" t="s">
        <v>14</v>
      </c>
      <c r="C17" s="14" t="s">
        <v>255</v>
      </c>
      <c r="D17" s="16" t="s">
        <v>256</v>
      </c>
      <c r="E17" s="14">
        <v>2</v>
      </c>
      <c r="F17" s="14">
        <v>1</v>
      </c>
      <c r="G17" s="33" t="s">
        <v>252</v>
      </c>
      <c r="H17" s="14" t="s">
        <v>223</v>
      </c>
      <c r="I17" s="15">
        <v>42910</v>
      </c>
      <c r="J17" s="15" t="s">
        <v>19</v>
      </c>
      <c r="K17" s="31" t="s">
        <v>257</v>
      </c>
    </row>
    <row r="18" spans="1:11" ht="39" customHeight="1" x14ac:dyDescent="0.2">
      <c r="A18" s="6">
        <v>14</v>
      </c>
      <c r="B18" s="7" t="s">
        <v>28</v>
      </c>
      <c r="C18" s="7" t="s">
        <v>258</v>
      </c>
      <c r="D18" s="8" t="s">
        <v>259</v>
      </c>
      <c r="E18" s="7">
        <v>8</v>
      </c>
      <c r="F18" s="7">
        <v>2</v>
      </c>
      <c r="G18" s="7" t="s">
        <v>17</v>
      </c>
      <c r="H18" s="7" t="s">
        <v>223</v>
      </c>
      <c r="I18" s="9">
        <v>42910</v>
      </c>
      <c r="J18" s="7" t="s">
        <v>260</v>
      </c>
      <c r="K18" s="6"/>
    </row>
    <row r="19" spans="1:11" ht="39" customHeight="1" x14ac:dyDescent="0.2">
      <c r="A19" s="6">
        <v>15</v>
      </c>
      <c r="B19" s="14" t="s">
        <v>28</v>
      </c>
      <c r="C19" s="14" t="s">
        <v>261</v>
      </c>
      <c r="D19" s="78" t="s">
        <v>262</v>
      </c>
      <c r="E19" s="14">
        <v>3</v>
      </c>
      <c r="F19" s="14">
        <v>1</v>
      </c>
      <c r="G19" s="14" t="s">
        <v>17</v>
      </c>
      <c r="H19" s="14" t="s">
        <v>223</v>
      </c>
      <c r="I19" s="15">
        <v>42910</v>
      </c>
      <c r="J19" s="15" t="s">
        <v>263</v>
      </c>
      <c r="K19" s="63"/>
    </row>
    <row r="20" spans="1:11" ht="39" customHeight="1" x14ac:dyDescent="0.2">
      <c r="A20" s="6">
        <v>16</v>
      </c>
      <c r="B20" s="7" t="s">
        <v>28</v>
      </c>
      <c r="C20" s="7" t="s">
        <v>264</v>
      </c>
      <c r="D20" s="79" t="s">
        <v>265</v>
      </c>
      <c r="E20" s="7">
        <v>2</v>
      </c>
      <c r="F20" s="7">
        <v>1</v>
      </c>
      <c r="G20" s="7" t="s">
        <v>121</v>
      </c>
      <c r="H20" s="7" t="s">
        <v>223</v>
      </c>
      <c r="I20" s="9">
        <v>42910</v>
      </c>
      <c r="J20" s="7" t="s">
        <v>266</v>
      </c>
      <c r="K20" s="23" t="s">
        <v>267</v>
      </c>
    </row>
    <row r="21" spans="1:11" ht="39" customHeight="1" x14ac:dyDescent="0.2">
      <c r="A21" s="14">
        <v>17</v>
      </c>
      <c r="B21" s="14" t="s">
        <v>14</v>
      </c>
      <c r="C21" s="14" t="s">
        <v>1799</v>
      </c>
      <c r="D21" s="78" t="s">
        <v>1800</v>
      </c>
      <c r="E21" s="14">
        <v>3</v>
      </c>
      <c r="F21" s="14">
        <v>1</v>
      </c>
      <c r="G21" s="14" t="s">
        <v>17</v>
      </c>
      <c r="H21" s="14" t="s">
        <v>223</v>
      </c>
      <c r="I21" s="15">
        <v>42910</v>
      </c>
      <c r="J21" s="15" t="s">
        <v>19</v>
      </c>
      <c r="K21" s="51"/>
    </row>
    <row r="22" spans="1:11" ht="39" customHeight="1" x14ac:dyDescent="0.2">
      <c r="A22" s="12"/>
      <c r="B22" s="14"/>
      <c r="C22" s="14"/>
      <c r="D22" s="16"/>
      <c r="E22" s="14"/>
      <c r="F22" s="14"/>
      <c r="G22" s="12"/>
      <c r="H22" s="14"/>
      <c r="I22" s="15"/>
      <c r="J22" s="14"/>
      <c r="K22" s="12"/>
    </row>
    <row r="23" spans="1:11" ht="39" customHeight="1" x14ac:dyDescent="0.2">
      <c r="A23" s="12"/>
      <c r="B23" s="14"/>
      <c r="C23" s="14"/>
      <c r="D23" s="16"/>
      <c r="E23" s="14"/>
      <c r="F23" s="14"/>
      <c r="G23" s="12"/>
      <c r="H23" s="14"/>
      <c r="I23" s="15"/>
      <c r="J23" s="14"/>
      <c r="K23" s="12"/>
    </row>
    <row r="24" spans="1:11" ht="39" customHeight="1" x14ac:dyDescent="0.2">
      <c r="A24" s="12"/>
      <c r="B24" s="14"/>
      <c r="C24" s="14"/>
      <c r="D24" s="16"/>
      <c r="E24" s="33">
        <f>SUM(E5:E23)</f>
        <v>47</v>
      </c>
      <c r="F24" s="33">
        <f>SUM(F5:F23)</f>
        <v>18</v>
      </c>
      <c r="G24" s="12"/>
      <c r="H24" s="14"/>
      <c r="I24" s="15"/>
      <c r="J24" s="14"/>
      <c r="K24" s="12"/>
    </row>
    <row r="25" spans="1:11" ht="39" customHeight="1" x14ac:dyDescent="0.2">
      <c r="A25" s="12"/>
      <c r="B25" s="14"/>
      <c r="C25" s="18"/>
      <c r="D25" s="16"/>
      <c r="E25" s="14"/>
      <c r="F25" s="14"/>
      <c r="G25" s="14"/>
      <c r="H25" s="14"/>
      <c r="I25" s="15"/>
      <c r="J25" s="15"/>
      <c r="K25" s="12"/>
    </row>
    <row r="26" spans="1:11" ht="39" customHeight="1" x14ac:dyDescent="0.2">
      <c r="A26" s="12"/>
      <c r="B26" s="14"/>
      <c r="C26" s="14"/>
      <c r="D26" s="16"/>
      <c r="E26" s="14"/>
      <c r="F26" s="14"/>
      <c r="G26" s="14"/>
      <c r="H26" s="14"/>
      <c r="I26" s="15"/>
      <c r="J26" s="15"/>
      <c r="K26" s="12"/>
    </row>
  </sheetData>
  <customSheetViews>
    <customSheetView guid="{7B7F6F88-B677-F14C-AB3B-C1B42873B971}" scale="80" topLeftCell="A13">
      <selection activeCell="H30" sqref="H30"/>
      <pageMargins left="0.7" right="0.7" top="0.75" bottom="0.75" header="0.3" footer="0.3"/>
      <pageSetup paperSize="9" scale="26" orientation="portrait" r:id="rId1"/>
    </customSheetView>
    <customSheetView guid="{A0126CC2-5846-4EB5-92DD-03BC3FCAB1B5}" scale="80">
      <selection activeCell="D13" sqref="D13"/>
      <pageMargins left="0.7" right="0.7" top="0.75" bottom="0.75" header="0.3" footer="0.3"/>
      <pageSetup paperSize="9" scale="26" orientation="portrait" r:id="rId2"/>
    </customSheetView>
    <customSheetView guid="{7C15ED57-998B-4DF0-A68A-5FDCEFAAAE86}" scale="80">
      <selection activeCell="D13" sqref="D13"/>
      <pageMargins left="0.7" right="0.7" top="0.75" bottom="0.75" header="0.3" footer="0.3"/>
      <pageSetup paperSize="9" scale="26" orientation="portrait" r:id="rId3"/>
    </customSheetView>
    <customSheetView guid="{17D9FB53-A0D4-48EE-8DFD-E7D48DF28BAC}" scale="80">
      <selection activeCell="K14" sqref="K14"/>
      <pageMargins left="0.7" right="0.7" top="0.75" bottom="0.75" header="0.3" footer="0.3"/>
      <pageSetup paperSize="9" scale="26" orientation="portrait" r:id="rId4"/>
    </customSheetView>
    <customSheetView guid="{4FFE4762-6474-4875-A631-C5DF7473F8D1}" scale="80">
      <selection activeCell="K14" sqref="K14"/>
      <pageMargins left="0.7" right="0.7" top="0.75" bottom="0.75" header="0.3" footer="0.3"/>
      <pageSetup paperSize="9" scale="26" orientation="portrait" r:id="rId5"/>
    </customSheetView>
  </customSheetViews>
  <mergeCells count="2">
    <mergeCell ref="A1:F1"/>
    <mergeCell ref="G1:K1"/>
  </mergeCells>
  <pageMargins left="0.7" right="0.7" top="0.75" bottom="0.75" header="0.3" footer="0.3"/>
  <pageSetup paperSize="9" scale="26" orientation="portrait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24" zoomScale="80" zoomScaleNormal="80" workbookViewId="0">
      <selection activeCell="D37" sqref="D37"/>
    </sheetView>
  </sheetViews>
  <sheetFormatPr baseColWidth="10" defaultColWidth="8.83203125" defaultRowHeight="51" customHeight="1" x14ac:dyDescent="0.2"/>
  <cols>
    <col min="1" max="1" width="12.33203125" customWidth="1"/>
    <col min="2" max="2" width="29.6640625" customWidth="1"/>
    <col min="3" max="3" width="38.5" customWidth="1"/>
    <col min="4" max="4" width="37.83203125" customWidth="1"/>
    <col min="5" max="5" width="17.5" customWidth="1"/>
    <col min="6" max="6" width="12.33203125" customWidth="1"/>
    <col min="7" max="7" width="14" customWidth="1"/>
    <col min="8" max="8" width="11.1640625" bestFit="1" customWidth="1"/>
    <col min="9" max="9" width="19.33203125" customWidth="1"/>
    <col min="10" max="10" width="21.1640625" customWidth="1"/>
    <col min="11" max="11" width="52.5" customWidth="1"/>
  </cols>
  <sheetData>
    <row r="1" spans="1:11" ht="51" customHeight="1" x14ac:dyDescent="0.35">
      <c r="A1" s="162" t="s">
        <v>987</v>
      </c>
      <c r="B1" s="163">
        <v>42910</v>
      </c>
      <c r="C1" s="164"/>
      <c r="D1" s="165"/>
      <c r="E1" s="166"/>
      <c r="F1" s="142"/>
      <c r="G1" s="142"/>
      <c r="H1" s="142"/>
      <c r="I1" s="142"/>
      <c r="J1" s="142"/>
      <c r="K1" s="142"/>
    </row>
    <row r="2" spans="1:11" ht="51" customHeight="1" thickBot="1" x14ac:dyDescent="0.35">
      <c r="A2" s="136" t="s">
        <v>988</v>
      </c>
      <c r="B2" s="167"/>
      <c r="C2" s="167"/>
      <c r="D2" s="168"/>
      <c r="E2" s="169"/>
      <c r="F2" s="170"/>
      <c r="G2" s="170"/>
      <c r="H2" s="170"/>
      <c r="I2" s="170"/>
      <c r="J2" s="170"/>
      <c r="K2" s="170"/>
    </row>
    <row r="3" spans="1:11" ht="51" customHeight="1" thickBot="1" x14ac:dyDescent="0.3">
      <c r="A3" s="35" t="s">
        <v>2</v>
      </c>
      <c r="B3" s="36" t="s">
        <v>3</v>
      </c>
      <c r="C3" s="36" t="s">
        <v>4</v>
      </c>
      <c r="D3" s="37" t="s">
        <v>5</v>
      </c>
      <c r="E3" s="36" t="s">
        <v>6</v>
      </c>
      <c r="F3" s="36" t="s">
        <v>7</v>
      </c>
      <c r="G3" s="36" t="s">
        <v>8</v>
      </c>
      <c r="H3" s="36" t="s">
        <v>9</v>
      </c>
      <c r="I3" s="36" t="s">
        <v>10</v>
      </c>
      <c r="J3" s="36" t="s">
        <v>11</v>
      </c>
      <c r="K3" s="38" t="s">
        <v>989</v>
      </c>
    </row>
    <row r="4" spans="1:11" ht="51" customHeight="1" x14ac:dyDescent="0.2">
      <c r="A4" s="14"/>
      <c r="B4" s="48" t="s">
        <v>134</v>
      </c>
      <c r="C4" s="48" t="s">
        <v>135</v>
      </c>
      <c r="D4" s="49" t="s">
        <v>136</v>
      </c>
      <c r="E4" s="48">
        <v>2</v>
      </c>
      <c r="F4" s="48">
        <v>1</v>
      </c>
      <c r="G4" s="48" t="s">
        <v>39</v>
      </c>
      <c r="H4" s="33" t="s">
        <v>122</v>
      </c>
      <c r="I4" s="50">
        <v>42910</v>
      </c>
      <c r="J4" s="52" t="s">
        <v>137</v>
      </c>
      <c r="K4" s="48" t="s">
        <v>138</v>
      </c>
    </row>
    <row r="5" spans="1:11" ht="51" customHeight="1" x14ac:dyDescent="0.2">
      <c r="A5" s="14"/>
      <c r="B5" s="14" t="s">
        <v>14</v>
      </c>
      <c r="C5" s="14" t="s">
        <v>198</v>
      </c>
      <c r="D5" s="16" t="s">
        <v>199</v>
      </c>
      <c r="E5" s="14">
        <v>3</v>
      </c>
      <c r="F5" s="14">
        <v>1</v>
      </c>
      <c r="G5" s="14" t="s">
        <v>39</v>
      </c>
      <c r="H5" s="14" t="s">
        <v>165</v>
      </c>
      <c r="I5" s="15">
        <v>42910</v>
      </c>
      <c r="J5" s="15" t="s">
        <v>19</v>
      </c>
      <c r="K5" s="12" t="s">
        <v>200</v>
      </c>
    </row>
    <row r="6" spans="1:11" ht="51" customHeight="1" x14ac:dyDescent="0.2">
      <c r="A6" s="14"/>
      <c r="B6" s="14" t="s">
        <v>28</v>
      </c>
      <c r="C6" s="14" t="s">
        <v>37</v>
      </c>
      <c r="D6" s="16" t="s">
        <v>38</v>
      </c>
      <c r="E6" s="14">
        <v>2</v>
      </c>
      <c r="F6" s="14">
        <v>1</v>
      </c>
      <c r="G6" s="14" t="s">
        <v>39</v>
      </c>
      <c r="H6" s="14" t="s">
        <v>18</v>
      </c>
      <c r="I6" s="15">
        <v>42910</v>
      </c>
      <c r="J6" s="14" t="s">
        <v>40</v>
      </c>
      <c r="K6" s="17"/>
    </row>
    <row r="7" spans="1:11" ht="51" customHeight="1" x14ac:dyDescent="0.2">
      <c r="A7" s="14"/>
      <c r="B7" s="14" t="s">
        <v>46</v>
      </c>
      <c r="C7" s="7" t="s">
        <v>47</v>
      </c>
      <c r="D7" s="8" t="s">
        <v>48</v>
      </c>
      <c r="E7" s="7">
        <v>2</v>
      </c>
      <c r="F7" s="14">
        <v>1</v>
      </c>
      <c r="G7" s="14" t="s">
        <v>39</v>
      </c>
      <c r="H7" s="14" t="s">
        <v>18</v>
      </c>
      <c r="I7" s="15">
        <v>42910</v>
      </c>
      <c r="J7" s="14" t="s">
        <v>49</v>
      </c>
      <c r="K7" s="19" t="s">
        <v>50</v>
      </c>
    </row>
    <row r="8" spans="1:11" ht="51" customHeight="1" x14ac:dyDescent="0.2">
      <c r="A8" s="14"/>
      <c r="B8" s="118" t="s">
        <v>529</v>
      </c>
      <c r="C8" s="14" t="s">
        <v>530</v>
      </c>
      <c r="D8" s="78" t="s">
        <v>531</v>
      </c>
      <c r="E8" s="14">
        <v>1</v>
      </c>
      <c r="F8" s="14">
        <v>0</v>
      </c>
      <c r="G8" s="14" t="s">
        <v>39</v>
      </c>
      <c r="H8" s="14" t="s">
        <v>519</v>
      </c>
      <c r="I8" s="15">
        <v>42910</v>
      </c>
      <c r="J8" s="14" t="s">
        <v>532</v>
      </c>
      <c r="K8" s="12" t="s">
        <v>535</v>
      </c>
    </row>
    <row r="9" spans="1:11" ht="51" customHeight="1" x14ac:dyDescent="0.2">
      <c r="A9" s="14"/>
      <c r="B9" s="7" t="s">
        <v>28</v>
      </c>
      <c r="C9" s="7" t="s">
        <v>326</v>
      </c>
      <c r="D9" s="8" t="s">
        <v>327</v>
      </c>
      <c r="E9" s="7">
        <v>1</v>
      </c>
      <c r="F9" s="7">
        <v>1</v>
      </c>
      <c r="G9" s="7" t="s">
        <v>39</v>
      </c>
      <c r="H9" s="28" t="s">
        <v>328</v>
      </c>
      <c r="I9" s="9">
        <v>42910</v>
      </c>
      <c r="J9" s="7" t="s">
        <v>329</v>
      </c>
      <c r="K9" s="6"/>
    </row>
    <row r="10" spans="1:11" ht="51" customHeight="1" x14ac:dyDescent="0.2">
      <c r="A10" s="14"/>
      <c r="B10" s="7" t="s">
        <v>28</v>
      </c>
      <c r="C10" s="7" t="s">
        <v>341</v>
      </c>
      <c r="D10" s="8" t="s">
        <v>342</v>
      </c>
      <c r="E10" s="7">
        <v>3</v>
      </c>
      <c r="F10" s="7">
        <v>2</v>
      </c>
      <c r="G10" s="7" t="s">
        <v>39</v>
      </c>
      <c r="H10" s="28" t="s">
        <v>328</v>
      </c>
      <c r="I10" s="15">
        <v>42910</v>
      </c>
      <c r="J10" s="7" t="s">
        <v>343</v>
      </c>
      <c r="K10" s="12" t="s">
        <v>344</v>
      </c>
    </row>
    <row r="11" spans="1:11" ht="51" customHeight="1" x14ac:dyDescent="0.2">
      <c r="A11" s="14"/>
      <c r="B11" s="7" t="s">
        <v>28</v>
      </c>
      <c r="C11" s="7" t="s">
        <v>358</v>
      </c>
      <c r="D11" s="8" t="s">
        <v>359</v>
      </c>
      <c r="E11" s="7">
        <v>3</v>
      </c>
      <c r="F11" s="7">
        <v>1</v>
      </c>
      <c r="G11" s="7" t="s">
        <v>39</v>
      </c>
      <c r="H11" s="19" t="s">
        <v>328</v>
      </c>
      <c r="I11" s="15">
        <v>42910</v>
      </c>
      <c r="J11" s="7" t="s">
        <v>360</v>
      </c>
      <c r="K11" s="6"/>
    </row>
    <row r="12" spans="1:11" ht="51" customHeight="1" x14ac:dyDescent="0.2">
      <c r="A12" s="14"/>
      <c r="B12" s="138" t="s">
        <v>710</v>
      </c>
      <c r="C12" s="138" t="s">
        <v>711</v>
      </c>
      <c r="D12" s="16" t="s">
        <v>712</v>
      </c>
      <c r="E12" s="14">
        <v>5</v>
      </c>
      <c r="F12" s="14">
        <v>0</v>
      </c>
      <c r="G12" s="14" t="s">
        <v>39</v>
      </c>
      <c r="H12" s="33" t="s">
        <v>706</v>
      </c>
      <c r="I12" s="15">
        <v>42910</v>
      </c>
      <c r="J12" s="14"/>
      <c r="K12" s="14"/>
    </row>
    <row r="13" spans="1:11" ht="51" customHeight="1" x14ac:dyDescent="0.2">
      <c r="A13" s="14"/>
      <c r="B13" s="7" t="s">
        <v>189</v>
      </c>
      <c r="C13" s="14" t="s">
        <v>808</v>
      </c>
      <c r="D13" s="16" t="s">
        <v>809</v>
      </c>
      <c r="E13" s="14">
        <v>3</v>
      </c>
      <c r="F13" s="14">
        <v>1</v>
      </c>
      <c r="G13" s="7" t="s">
        <v>39</v>
      </c>
      <c r="H13" s="7" t="s">
        <v>728</v>
      </c>
      <c r="I13" s="9">
        <v>42910</v>
      </c>
      <c r="J13" s="15" t="s">
        <v>810</v>
      </c>
      <c r="K13" s="12"/>
    </row>
    <row r="14" spans="1:11" ht="51" customHeight="1" x14ac:dyDescent="0.2">
      <c r="A14" s="14"/>
      <c r="B14" s="7" t="s">
        <v>14</v>
      </c>
      <c r="C14" s="7" t="s">
        <v>811</v>
      </c>
      <c r="D14" s="8" t="s">
        <v>812</v>
      </c>
      <c r="E14" s="7">
        <v>3</v>
      </c>
      <c r="F14" s="7">
        <v>1</v>
      </c>
      <c r="G14" s="7" t="s">
        <v>39</v>
      </c>
      <c r="H14" s="7" t="s">
        <v>728</v>
      </c>
      <c r="I14" s="9">
        <v>42910</v>
      </c>
      <c r="J14" s="7" t="s">
        <v>19</v>
      </c>
      <c r="K14" s="147"/>
    </row>
    <row r="15" spans="1:11" ht="51" customHeight="1" x14ac:dyDescent="0.2">
      <c r="A15" s="14"/>
      <c r="B15" s="151" t="s">
        <v>28</v>
      </c>
      <c r="C15" s="20" t="s">
        <v>814</v>
      </c>
      <c r="D15" s="21" t="s">
        <v>815</v>
      </c>
      <c r="E15" s="20">
        <v>3</v>
      </c>
      <c r="F15" s="20">
        <v>1</v>
      </c>
      <c r="G15" s="20" t="s">
        <v>39</v>
      </c>
      <c r="H15" s="32" t="s">
        <v>728</v>
      </c>
      <c r="I15" s="46">
        <v>42910</v>
      </c>
      <c r="J15" s="20" t="s">
        <v>816</v>
      </c>
      <c r="K15" s="44" t="s">
        <v>817</v>
      </c>
    </row>
    <row r="16" spans="1:11" ht="51" customHeight="1" x14ac:dyDescent="0.2">
      <c r="A16" s="14"/>
      <c r="B16" s="87" t="s">
        <v>28</v>
      </c>
      <c r="C16" s="7" t="s">
        <v>819</v>
      </c>
      <c r="D16" s="8" t="s">
        <v>820</v>
      </c>
      <c r="E16" s="7">
        <v>2</v>
      </c>
      <c r="F16" s="7">
        <v>1</v>
      </c>
      <c r="G16" s="7" t="s">
        <v>39</v>
      </c>
      <c r="H16" s="7" t="s">
        <v>728</v>
      </c>
      <c r="I16" s="9">
        <v>42910</v>
      </c>
      <c r="J16" s="7" t="s">
        <v>821</v>
      </c>
      <c r="K16" s="140" t="s">
        <v>822</v>
      </c>
    </row>
    <row r="17" spans="1:11" ht="51" customHeight="1" x14ac:dyDescent="0.2">
      <c r="A17" s="14"/>
      <c r="B17" s="7" t="s">
        <v>14</v>
      </c>
      <c r="C17" s="7" t="s">
        <v>832</v>
      </c>
      <c r="D17" s="8" t="s">
        <v>833</v>
      </c>
      <c r="E17" s="7">
        <v>2</v>
      </c>
      <c r="F17" s="7">
        <v>1</v>
      </c>
      <c r="G17" s="7" t="s">
        <v>39</v>
      </c>
      <c r="H17" s="7" t="s">
        <v>728</v>
      </c>
      <c r="I17" s="9">
        <v>42910</v>
      </c>
      <c r="J17" s="7" t="s">
        <v>19</v>
      </c>
      <c r="K17" s="140"/>
    </row>
    <row r="18" spans="1:11" ht="51" customHeight="1" x14ac:dyDescent="0.3">
      <c r="A18" s="166"/>
      <c r="B18" s="129" t="s">
        <v>640</v>
      </c>
      <c r="C18" s="7" t="s">
        <v>635</v>
      </c>
      <c r="D18" s="8" t="s">
        <v>636</v>
      </c>
      <c r="E18" s="7">
        <v>1</v>
      </c>
      <c r="F18" s="7">
        <v>0</v>
      </c>
      <c r="G18" s="7" t="s">
        <v>39</v>
      </c>
      <c r="H18" s="7" t="s">
        <v>616</v>
      </c>
      <c r="I18" s="9">
        <v>42910</v>
      </c>
      <c r="J18" s="7"/>
      <c r="K18" s="76"/>
    </row>
    <row r="19" spans="1:11" ht="51" customHeight="1" x14ac:dyDescent="0.3">
      <c r="A19" s="166"/>
      <c r="B19" s="7" t="s">
        <v>14</v>
      </c>
      <c r="C19" s="7" t="s">
        <v>664</v>
      </c>
      <c r="D19" s="8" t="s">
        <v>665</v>
      </c>
      <c r="E19" s="14">
        <v>1</v>
      </c>
      <c r="F19" s="14">
        <v>1</v>
      </c>
      <c r="G19" s="14" t="s">
        <v>39</v>
      </c>
      <c r="H19" s="7" t="s">
        <v>616</v>
      </c>
      <c r="I19" s="9">
        <v>42910</v>
      </c>
      <c r="J19" s="7" t="s">
        <v>19</v>
      </c>
      <c r="K19" s="14"/>
    </row>
    <row r="20" spans="1:11" ht="51" customHeight="1" x14ac:dyDescent="0.3">
      <c r="A20" s="166"/>
      <c r="B20" s="134" t="s">
        <v>690</v>
      </c>
      <c r="C20" s="134" t="s">
        <v>691</v>
      </c>
      <c r="D20" s="16" t="s">
        <v>692</v>
      </c>
      <c r="E20" s="14">
        <v>9</v>
      </c>
      <c r="F20" s="14">
        <v>4</v>
      </c>
      <c r="G20" s="14" t="s">
        <v>39</v>
      </c>
      <c r="H20" s="14" t="s">
        <v>616</v>
      </c>
      <c r="I20" s="15">
        <v>42910</v>
      </c>
      <c r="J20" s="14" t="s">
        <v>693</v>
      </c>
      <c r="K20" s="14"/>
    </row>
    <row r="21" spans="1:11" ht="51" customHeight="1" x14ac:dyDescent="0.3">
      <c r="A21" s="166"/>
      <c r="B21" s="14" t="s">
        <v>598</v>
      </c>
      <c r="C21" s="14" t="s">
        <v>599</v>
      </c>
      <c r="D21" s="16" t="s">
        <v>600</v>
      </c>
      <c r="E21" s="14">
        <v>12</v>
      </c>
      <c r="F21" s="14">
        <v>4</v>
      </c>
      <c r="G21" s="14" t="s">
        <v>39</v>
      </c>
      <c r="H21" s="14" t="s">
        <v>577</v>
      </c>
      <c r="I21" s="15">
        <v>42910</v>
      </c>
      <c r="J21" s="14" t="s">
        <v>601</v>
      </c>
      <c r="K21" s="14"/>
    </row>
    <row r="22" spans="1:11" ht="51" customHeight="1" x14ac:dyDescent="0.3">
      <c r="A22" s="166"/>
      <c r="B22" s="7" t="s">
        <v>14</v>
      </c>
      <c r="C22" s="7" t="s">
        <v>575</v>
      </c>
      <c r="D22" s="79" t="s">
        <v>576</v>
      </c>
      <c r="E22" s="7">
        <v>2</v>
      </c>
      <c r="F22" s="7">
        <v>1</v>
      </c>
      <c r="G22" s="7" t="s">
        <v>39</v>
      </c>
      <c r="H22" s="7" t="s">
        <v>577</v>
      </c>
      <c r="I22" s="9">
        <v>42910</v>
      </c>
      <c r="J22" s="7" t="s">
        <v>19</v>
      </c>
      <c r="K22" s="6"/>
    </row>
    <row r="23" spans="1:11" ht="51" customHeight="1" x14ac:dyDescent="0.3">
      <c r="A23" s="166"/>
      <c r="B23" s="14" t="s">
        <v>14</v>
      </c>
      <c r="C23" s="14" t="s">
        <v>578</v>
      </c>
      <c r="D23" s="16" t="s">
        <v>579</v>
      </c>
      <c r="E23" s="14">
        <v>3</v>
      </c>
      <c r="F23" s="14">
        <v>1</v>
      </c>
      <c r="G23" s="12" t="s">
        <v>39</v>
      </c>
      <c r="H23" s="14" t="s">
        <v>577</v>
      </c>
      <c r="I23" s="15">
        <v>42910</v>
      </c>
      <c r="J23" s="14" t="s">
        <v>19</v>
      </c>
      <c r="K23" s="12"/>
    </row>
    <row r="24" spans="1:11" ht="51" customHeight="1" x14ac:dyDescent="0.3">
      <c r="A24" s="166"/>
      <c r="B24" s="14" t="s">
        <v>28</v>
      </c>
      <c r="C24" s="14" t="s">
        <v>275</v>
      </c>
      <c r="D24" s="16" t="s">
        <v>276</v>
      </c>
      <c r="E24" s="14">
        <v>5</v>
      </c>
      <c r="F24" s="14">
        <v>2</v>
      </c>
      <c r="G24" s="14" t="s">
        <v>39</v>
      </c>
      <c r="H24" s="7" t="s">
        <v>223</v>
      </c>
      <c r="I24" s="9">
        <v>42910</v>
      </c>
      <c r="J24" s="14" t="s">
        <v>277</v>
      </c>
      <c r="K24" s="80" t="s">
        <v>278</v>
      </c>
    </row>
    <row r="25" spans="1:11" ht="51" customHeight="1" x14ac:dyDescent="0.3">
      <c r="A25" s="166"/>
      <c r="B25" s="14" t="s">
        <v>568</v>
      </c>
      <c r="C25" s="18" t="s">
        <v>569</v>
      </c>
      <c r="D25" s="16" t="s">
        <v>570</v>
      </c>
      <c r="E25" s="14">
        <v>2</v>
      </c>
      <c r="F25" s="14">
        <v>1</v>
      </c>
      <c r="G25" s="14" t="s">
        <v>39</v>
      </c>
      <c r="H25" s="14" t="s">
        <v>519</v>
      </c>
      <c r="I25" s="15">
        <v>42910</v>
      </c>
      <c r="J25" s="7" t="s">
        <v>571</v>
      </c>
      <c r="K25" s="7"/>
    </row>
    <row r="26" spans="1:11" ht="51" customHeight="1" x14ac:dyDescent="0.3">
      <c r="A26" s="166"/>
      <c r="B26" s="90" t="s">
        <v>386</v>
      </c>
      <c r="C26" s="90" t="s">
        <v>387</v>
      </c>
      <c r="D26" s="90" t="s">
        <v>388</v>
      </c>
      <c r="E26" s="14">
        <v>3</v>
      </c>
      <c r="F26" s="14">
        <v>1</v>
      </c>
      <c r="G26" s="90" t="s">
        <v>39</v>
      </c>
      <c r="H26" s="91" t="s">
        <v>328</v>
      </c>
      <c r="I26" s="15">
        <v>42910</v>
      </c>
      <c r="J26" s="90" t="s">
        <v>389</v>
      </c>
      <c r="K26" s="14"/>
    </row>
    <row r="27" spans="1:11" ht="51" customHeight="1" x14ac:dyDescent="0.2">
      <c r="A27" s="139">
        <v>14</v>
      </c>
      <c r="B27" s="23" t="s">
        <v>1788</v>
      </c>
      <c r="C27" s="23" t="s">
        <v>1789</v>
      </c>
      <c r="D27" s="987" t="s">
        <v>1790</v>
      </c>
      <c r="E27" s="23">
        <v>2</v>
      </c>
      <c r="F27" s="23">
        <v>1</v>
      </c>
      <c r="G27" s="23" t="s">
        <v>39</v>
      </c>
      <c r="H27" s="23" t="s">
        <v>728</v>
      </c>
      <c r="I27" s="946">
        <v>42910</v>
      </c>
      <c r="J27" s="23" t="s">
        <v>1791</v>
      </c>
      <c r="K27" s="154"/>
    </row>
    <row r="28" spans="1:11" ht="51" customHeight="1" x14ac:dyDescent="0.3">
      <c r="A28" s="174"/>
      <c r="B28" s="142"/>
      <c r="C28" s="142"/>
      <c r="D28" s="142"/>
      <c r="E28" s="7"/>
      <c r="F28" s="7"/>
      <c r="G28" s="142"/>
      <c r="H28" s="186"/>
      <c r="I28" s="9"/>
      <c r="J28" s="142"/>
      <c r="K28" s="7"/>
    </row>
    <row r="29" spans="1:11" ht="51" customHeight="1" x14ac:dyDescent="0.3">
      <c r="A29" s="174"/>
      <c r="B29" s="142"/>
      <c r="C29" s="142"/>
      <c r="D29" s="142"/>
      <c r="E29" s="7"/>
      <c r="F29" s="7"/>
      <c r="G29" s="142"/>
      <c r="H29" s="186"/>
      <c r="I29" s="9"/>
      <c r="J29" s="142"/>
      <c r="K29" s="7"/>
    </row>
    <row r="30" spans="1:11" ht="51" customHeight="1" x14ac:dyDescent="0.3">
      <c r="A30" s="174"/>
      <c r="B30" s="142"/>
      <c r="C30" s="142"/>
      <c r="D30" s="142"/>
      <c r="E30" s="171">
        <f>SUM(E4:E29)</f>
        <v>75</v>
      </c>
      <c r="F30" s="7"/>
      <c r="G30" s="142"/>
      <c r="H30" s="186"/>
      <c r="I30" s="9"/>
      <c r="J30" s="142"/>
      <c r="K30" s="7"/>
    </row>
    <row r="31" spans="1:11" ht="51" customHeight="1" x14ac:dyDescent="0.3">
      <c r="A31" s="174"/>
      <c r="B31" s="142"/>
      <c r="C31" s="142"/>
      <c r="D31" s="142"/>
      <c r="E31" s="7"/>
      <c r="F31" s="7"/>
      <c r="G31" s="142"/>
      <c r="H31" s="186"/>
      <c r="I31" s="9"/>
      <c r="J31" s="142"/>
      <c r="K31" s="7"/>
    </row>
    <row r="32" spans="1:11" ht="51" customHeight="1" x14ac:dyDescent="0.3">
      <c r="A32" s="174"/>
      <c r="B32" s="7"/>
      <c r="C32" s="7"/>
      <c r="D32" s="8"/>
      <c r="E32" s="7"/>
      <c r="F32" s="7"/>
      <c r="G32" s="7"/>
      <c r="H32" s="7"/>
      <c r="I32" s="9"/>
      <c r="J32" s="7"/>
      <c r="K32" s="172"/>
    </row>
    <row r="33" spans="1:11" ht="51" customHeight="1" x14ac:dyDescent="0.3">
      <c r="A33" s="166"/>
      <c r="B33" s="7"/>
      <c r="C33" s="7"/>
      <c r="D33" s="8"/>
      <c r="E33" s="7"/>
      <c r="F33" s="7"/>
      <c r="G33" s="7"/>
      <c r="H33" s="7"/>
      <c r="I33" s="9"/>
      <c r="J33" s="7"/>
      <c r="K33" s="173"/>
    </row>
    <row r="34" spans="1:11" ht="51" customHeight="1" thickBot="1" x14ac:dyDescent="0.35">
      <c r="A34" s="175" t="s">
        <v>990</v>
      </c>
      <c r="B34" s="176"/>
      <c r="C34" s="176"/>
      <c r="D34" s="177"/>
      <c r="E34" s="169"/>
      <c r="F34" s="170"/>
      <c r="G34" s="170"/>
      <c r="H34" s="170"/>
      <c r="I34" s="170"/>
      <c r="J34" s="170"/>
      <c r="K34" s="170"/>
    </row>
    <row r="35" spans="1:11" ht="51" customHeight="1" thickBot="1" x14ac:dyDescent="0.3">
      <c r="A35" s="35" t="s">
        <v>2</v>
      </c>
      <c r="B35" s="36" t="s">
        <v>3</v>
      </c>
      <c r="C35" s="36" t="s">
        <v>4</v>
      </c>
      <c r="D35" s="37" t="s">
        <v>5</v>
      </c>
      <c r="E35" s="36" t="s">
        <v>6</v>
      </c>
      <c r="F35" s="36" t="s">
        <v>7</v>
      </c>
      <c r="G35" s="36" t="s">
        <v>8</v>
      </c>
      <c r="H35" s="36" t="s">
        <v>9</v>
      </c>
      <c r="I35" s="36" t="s">
        <v>10</v>
      </c>
      <c r="J35" s="36" t="s">
        <v>11</v>
      </c>
      <c r="K35" s="38" t="s">
        <v>989</v>
      </c>
    </row>
    <row r="36" spans="1:11" ht="51" customHeight="1" x14ac:dyDescent="0.3">
      <c r="A36" s="166"/>
      <c r="B36" s="20" t="s">
        <v>28</v>
      </c>
      <c r="C36" s="20" t="s">
        <v>62</v>
      </c>
      <c r="D36" s="21" t="s">
        <v>63</v>
      </c>
      <c r="E36" s="20">
        <v>2</v>
      </c>
      <c r="F36" s="20">
        <v>1</v>
      </c>
      <c r="G36" s="23" t="s">
        <v>64</v>
      </c>
      <c r="H36" s="14" t="s">
        <v>18</v>
      </c>
      <c r="I36" s="15">
        <v>42910</v>
      </c>
      <c r="J36" s="20" t="s">
        <v>65</v>
      </c>
      <c r="K36" s="24" t="s">
        <v>66</v>
      </c>
    </row>
    <row r="37" spans="1:11" ht="51" customHeight="1" x14ac:dyDescent="0.3">
      <c r="A37" s="166"/>
      <c r="B37" s="14" t="s">
        <v>14</v>
      </c>
      <c r="C37" s="18" t="s">
        <v>103</v>
      </c>
      <c r="D37" s="16" t="s">
        <v>104</v>
      </c>
      <c r="E37" s="14">
        <v>4</v>
      </c>
      <c r="F37" s="14">
        <v>1</v>
      </c>
      <c r="G37" s="30" t="s">
        <v>64</v>
      </c>
      <c r="H37" s="14" t="s">
        <v>18</v>
      </c>
      <c r="I37" s="15">
        <v>42910</v>
      </c>
      <c r="J37" s="14" t="s">
        <v>19</v>
      </c>
      <c r="K37" s="14"/>
    </row>
    <row r="38" spans="1:11" ht="51" customHeight="1" x14ac:dyDescent="0.3">
      <c r="A38" s="166"/>
      <c r="B38" s="14" t="s">
        <v>28</v>
      </c>
      <c r="C38" s="14" t="s">
        <v>105</v>
      </c>
      <c r="D38" s="16" t="s">
        <v>106</v>
      </c>
      <c r="E38" s="14">
        <v>2</v>
      </c>
      <c r="F38" s="14">
        <v>1</v>
      </c>
      <c r="G38" s="31" t="s">
        <v>64</v>
      </c>
      <c r="H38" s="14" t="s">
        <v>18</v>
      </c>
      <c r="I38" s="15">
        <v>42910</v>
      </c>
      <c r="J38" s="14" t="s">
        <v>107</v>
      </c>
      <c r="K38" s="12"/>
    </row>
    <row r="39" spans="1:11" ht="51" customHeight="1" x14ac:dyDescent="0.3">
      <c r="A39" s="166"/>
      <c r="B39" s="118" t="s">
        <v>529</v>
      </c>
      <c r="C39" s="14" t="s">
        <v>530</v>
      </c>
      <c r="D39" s="78" t="s">
        <v>531</v>
      </c>
      <c r="E39" s="14">
        <v>4</v>
      </c>
      <c r="F39" s="14">
        <v>2</v>
      </c>
      <c r="G39" s="14" t="s">
        <v>64</v>
      </c>
      <c r="H39" s="14" t="s">
        <v>519</v>
      </c>
      <c r="I39" s="15">
        <v>42910</v>
      </c>
      <c r="J39" s="14" t="s">
        <v>532</v>
      </c>
      <c r="K39" s="19" t="s">
        <v>533</v>
      </c>
    </row>
    <row r="40" spans="1:11" ht="51" customHeight="1" x14ac:dyDescent="0.3">
      <c r="A40" s="166"/>
      <c r="B40" s="133"/>
      <c r="C40" s="7"/>
      <c r="D40" s="79"/>
      <c r="E40" s="7"/>
      <c r="F40" s="7"/>
      <c r="G40" s="7"/>
      <c r="H40" s="7"/>
      <c r="I40" s="9"/>
      <c r="J40" s="7"/>
      <c r="K40" s="19"/>
    </row>
    <row r="41" spans="1:11" ht="51" customHeight="1" x14ac:dyDescent="0.3">
      <c r="A41" s="166"/>
      <c r="B41" s="7"/>
      <c r="C41" s="7"/>
      <c r="D41" s="8"/>
      <c r="E41" s="171">
        <f>SUM(E36:E39)</f>
        <v>12</v>
      </c>
      <c r="F41" s="7"/>
      <c r="G41" s="7"/>
      <c r="H41" s="124" t="s">
        <v>1801</v>
      </c>
      <c r="I41" s="9"/>
      <c r="J41" s="7"/>
      <c r="K41" s="173"/>
    </row>
    <row r="42" spans="1:11" ht="51" customHeight="1" x14ac:dyDescent="0.3">
      <c r="A42" s="166"/>
      <c r="B42" s="7"/>
      <c r="C42" s="7"/>
      <c r="D42" s="8"/>
      <c r="E42" s="7"/>
      <c r="F42" s="7"/>
      <c r="G42" s="7"/>
      <c r="H42" s="7"/>
      <c r="I42" s="9"/>
      <c r="J42" s="7"/>
      <c r="K42" s="173"/>
    </row>
    <row r="43" spans="1:11" ht="51" customHeight="1" x14ac:dyDescent="0.3">
      <c r="A43" s="166"/>
      <c r="B43" s="7"/>
      <c r="C43" s="7"/>
      <c r="D43" s="8"/>
      <c r="E43" s="7"/>
      <c r="F43" s="7"/>
      <c r="G43" s="7"/>
      <c r="H43" s="7"/>
      <c r="I43" s="9"/>
      <c r="J43" s="7"/>
      <c r="K43" s="173"/>
    </row>
    <row r="44" spans="1:11" ht="51" customHeight="1" x14ac:dyDescent="0.3">
      <c r="A44" s="166"/>
      <c r="B44" s="7"/>
      <c r="C44" s="7"/>
      <c r="D44" s="8"/>
      <c r="E44" s="7"/>
      <c r="F44" s="7"/>
      <c r="G44" s="7"/>
      <c r="H44" s="7"/>
      <c r="I44" s="9"/>
      <c r="J44" s="7"/>
      <c r="K44" s="173"/>
    </row>
    <row r="45" spans="1:11" ht="51" customHeight="1" thickBot="1" x14ac:dyDescent="0.35">
      <c r="A45" s="136" t="s">
        <v>991</v>
      </c>
      <c r="B45" s="167"/>
      <c r="C45" s="167"/>
      <c r="D45" s="168"/>
      <c r="E45" s="169"/>
      <c r="F45" s="170"/>
      <c r="G45" s="170"/>
      <c r="H45" s="170"/>
      <c r="I45" s="170"/>
      <c r="J45" s="170"/>
      <c r="K45" s="170"/>
    </row>
    <row r="46" spans="1:11" ht="51" customHeight="1" thickBot="1" x14ac:dyDescent="0.3">
      <c r="A46" s="35" t="s">
        <v>2</v>
      </c>
      <c r="B46" s="36" t="s">
        <v>3</v>
      </c>
      <c r="C46" s="36" t="s">
        <v>4</v>
      </c>
      <c r="D46" s="37" t="s">
        <v>5</v>
      </c>
      <c r="E46" s="36" t="s">
        <v>6</v>
      </c>
      <c r="F46" s="36" t="s">
        <v>7</v>
      </c>
      <c r="G46" s="36" t="s">
        <v>8</v>
      </c>
      <c r="H46" s="36" t="s">
        <v>9</v>
      </c>
      <c r="I46" s="36" t="s">
        <v>10</v>
      </c>
      <c r="J46" s="36" t="s">
        <v>11</v>
      </c>
      <c r="K46" s="38" t="s">
        <v>989</v>
      </c>
    </row>
    <row r="47" spans="1:11" ht="51" customHeight="1" x14ac:dyDescent="0.2">
      <c r="A47" s="14"/>
      <c r="B47" s="7" t="s">
        <v>28</v>
      </c>
      <c r="C47" s="7" t="s">
        <v>931</v>
      </c>
      <c r="D47" s="8" t="s">
        <v>932</v>
      </c>
      <c r="E47" s="7">
        <v>2</v>
      </c>
      <c r="F47" s="7">
        <v>1</v>
      </c>
      <c r="G47" s="7" t="s">
        <v>64</v>
      </c>
      <c r="H47" s="7" t="s">
        <v>728</v>
      </c>
      <c r="I47" s="9">
        <v>42910</v>
      </c>
      <c r="J47" s="117" t="s">
        <v>933</v>
      </c>
      <c r="K47" s="6"/>
    </row>
    <row r="48" spans="1:11" ht="51" customHeight="1" x14ac:dyDescent="0.2">
      <c r="A48" s="14"/>
      <c r="B48" s="14" t="s">
        <v>14</v>
      </c>
      <c r="C48" s="14" t="s">
        <v>964</v>
      </c>
      <c r="D48" s="16" t="s">
        <v>965</v>
      </c>
      <c r="E48" s="14">
        <v>3</v>
      </c>
      <c r="F48" s="14">
        <v>1</v>
      </c>
      <c r="G48" s="14" t="s">
        <v>64</v>
      </c>
      <c r="H48" s="14" t="s">
        <v>728</v>
      </c>
      <c r="I48" s="15">
        <v>42910</v>
      </c>
      <c r="J48" s="15" t="s">
        <v>19</v>
      </c>
      <c r="K48" s="159" t="s">
        <v>966</v>
      </c>
    </row>
    <row r="49" spans="1:11" ht="51" customHeight="1" x14ac:dyDescent="0.2">
      <c r="A49" s="14"/>
      <c r="B49" s="7" t="s">
        <v>14</v>
      </c>
      <c r="C49" s="7" t="s">
        <v>967</v>
      </c>
      <c r="D49" s="8" t="s">
        <v>968</v>
      </c>
      <c r="E49" s="7">
        <v>4</v>
      </c>
      <c r="F49" s="7">
        <v>1</v>
      </c>
      <c r="G49" s="7" t="s">
        <v>64</v>
      </c>
      <c r="H49" s="7" t="s">
        <v>728</v>
      </c>
      <c r="I49" s="9">
        <v>42910</v>
      </c>
      <c r="J49" s="7" t="s">
        <v>19</v>
      </c>
      <c r="K49" s="147"/>
    </row>
    <row r="50" spans="1:11" ht="51" customHeight="1" x14ac:dyDescent="0.2">
      <c r="A50" s="14"/>
      <c r="B50" s="7" t="s">
        <v>14</v>
      </c>
      <c r="C50" s="7" t="s">
        <v>969</v>
      </c>
      <c r="D50" s="8" t="s">
        <v>970</v>
      </c>
      <c r="E50" s="7">
        <v>2</v>
      </c>
      <c r="F50" s="7">
        <v>1</v>
      </c>
      <c r="G50" s="7" t="s">
        <v>64</v>
      </c>
      <c r="H50" s="7" t="s">
        <v>728</v>
      </c>
      <c r="I50" s="9">
        <v>42910</v>
      </c>
      <c r="J50" s="7" t="s">
        <v>19</v>
      </c>
      <c r="K50" s="147"/>
    </row>
    <row r="51" spans="1:11" ht="51" customHeight="1" x14ac:dyDescent="0.2">
      <c r="A51" s="14"/>
      <c r="B51" s="7" t="s">
        <v>14</v>
      </c>
      <c r="C51" s="160" t="s">
        <v>971</v>
      </c>
      <c r="D51" s="8" t="s">
        <v>972</v>
      </c>
      <c r="E51" s="7">
        <v>2</v>
      </c>
      <c r="F51" s="7">
        <v>1</v>
      </c>
      <c r="G51" s="7" t="s">
        <v>64</v>
      </c>
      <c r="H51" s="7" t="s">
        <v>728</v>
      </c>
      <c r="I51" s="9">
        <v>42910</v>
      </c>
      <c r="J51" s="7" t="s">
        <v>19</v>
      </c>
      <c r="K51" s="147"/>
    </row>
    <row r="52" spans="1:11" ht="51" customHeight="1" x14ac:dyDescent="0.2">
      <c r="A52" s="14"/>
      <c r="B52" s="7" t="s">
        <v>973</v>
      </c>
      <c r="C52" s="7" t="s">
        <v>974</v>
      </c>
      <c r="D52" s="79" t="s">
        <v>975</v>
      </c>
      <c r="E52" s="7">
        <v>4</v>
      </c>
      <c r="F52" s="7">
        <v>2</v>
      </c>
      <c r="G52" s="7" t="s">
        <v>64</v>
      </c>
      <c r="H52" s="7" t="s">
        <v>728</v>
      </c>
      <c r="I52" s="9">
        <v>42910</v>
      </c>
      <c r="J52" s="7" t="s">
        <v>976</v>
      </c>
      <c r="K52" s="147" t="s">
        <v>429</v>
      </c>
    </row>
    <row r="53" spans="1:11" ht="51" customHeight="1" x14ac:dyDescent="0.2">
      <c r="A53" s="14"/>
      <c r="B53" s="14" t="s">
        <v>14</v>
      </c>
      <c r="C53" s="14" t="s">
        <v>977</v>
      </c>
      <c r="D53" s="16" t="s">
        <v>978</v>
      </c>
      <c r="E53" s="14">
        <v>3</v>
      </c>
      <c r="F53" s="14">
        <v>1</v>
      </c>
      <c r="G53" s="14" t="s">
        <v>64</v>
      </c>
      <c r="H53" s="14" t="s">
        <v>728</v>
      </c>
      <c r="I53" s="15">
        <v>42910</v>
      </c>
      <c r="J53" s="14" t="s">
        <v>19</v>
      </c>
      <c r="K53" s="116"/>
    </row>
    <row r="54" spans="1:11" ht="51" customHeight="1" x14ac:dyDescent="0.2">
      <c r="A54" s="14"/>
      <c r="B54" s="7" t="s">
        <v>14</v>
      </c>
      <c r="C54" s="7" t="s">
        <v>490</v>
      </c>
      <c r="D54" s="8" t="s">
        <v>491</v>
      </c>
      <c r="E54" s="7">
        <v>7</v>
      </c>
      <c r="F54" s="7">
        <v>2</v>
      </c>
      <c r="G54" s="7" t="s">
        <v>64</v>
      </c>
      <c r="H54" s="7" t="s">
        <v>399</v>
      </c>
      <c r="I54" s="9">
        <v>42910</v>
      </c>
      <c r="J54" s="117" t="s">
        <v>19</v>
      </c>
      <c r="K54" s="6" t="s">
        <v>492</v>
      </c>
    </row>
    <row r="55" spans="1:11" ht="51" customHeight="1" x14ac:dyDescent="0.2">
      <c r="A55" s="14"/>
      <c r="B55" s="14" t="s">
        <v>28</v>
      </c>
      <c r="C55" s="18" t="s">
        <v>497</v>
      </c>
      <c r="D55" s="16" t="s">
        <v>498</v>
      </c>
      <c r="E55" s="14">
        <v>7</v>
      </c>
      <c r="F55" s="14">
        <v>2</v>
      </c>
      <c r="G55" s="14" t="s">
        <v>64</v>
      </c>
      <c r="H55" s="14" t="s">
        <v>399</v>
      </c>
      <c r="I55" s="15">
        <v>42910</v>
      </c>
      <c r="J55" s="15" t="s">
        <v>499</v>
      </c>
      <c r="K55" s="12"/>
    </row>
    <row r="56" spans="1:11" ht="51" customHeight="1" x14ac:dyDescent="0.3">
      <c r="A56" s="166"/>
      <c r="B56" s="14" t="s">
        <v>14</v>
      </c>
      <c r="C56" s="14" t="s">
        <v>509</v>
      </c>
      <c r="D56" s="16" t="s">
        <v>510</v>
      </c>
      <c r="E56" s="14">
        <v>3</v>
      </c>
      <c r="F56" s="14">
        <v>1</v>
      </c>
      <c r="G56" s="12" t="s">
        <v>64</v>
      </c>
      <c r="H56" s="14" t="s">
        <v>399</v>
      </c>
      <c r="I56" s="15">
        <v>42910</v>
      </c>
      <c r="J56" s="14" t="s">
        <v>19</v>
      </c>
      <c r="K56" s="12"/>
    </row>
    <row r="57" spans="1:11" ht="51" customHeight="1" x14ac:dyDescent="0.2">
      <c r="A57" s="12" t="s">
        <v>463</v>
      </c>
      <c r="B57" s="14" t="s">
        <v>14</v>
      </c>
      <c r="C57" s="18" t="s">
        <v>464</v>
      </c>
      <c r="D57" s="16" t="s">
        <v>465</v>
      </c>
      <c r="E57" s="14">
        <v>4</v>
      </c>
      <c r="F57" s="14">
        <v>1</v>
      </c>
      <c r="G57" s="14" t="s">
        <v>64</v>
      </c>
      <c r="H57" s="30" t="s">
        <v>460</v>
      </c>
      <c r="I57" s="15">
        <v>42910</v>
      </c>
      <c r="J57" s="14" t="s">
        <v>19</v>
      </c>
      <c r="K57" s="63"/>
    </row>
    <row r="58" spans="1:11" ht="51" customHeight="1" x14ac:dyDescent="0.2">
      <c r="A58" s="14"/>
      <c r="B58" s="127" t="s">
        <v>613</v>
      </c>
      <c r="C58" s="7" t="s">
        <v>614</v>
      </c>
      <c r="D58" s="8" t="s">
        <v>615</v>
      </c>
      <c r="E58" s="7">
        <v>3</v>
      </c>
      <c r="F58" s="7">
        <v>1</v>
      </c>
      <c r="G58" s="7" t="s">
        <v>64</v>
      </c>
      <c r="H58" s="7" t="s">
        <v>616</v>
      </c>
      <c r="I58" s="9">
        <v>42910</v>
      </c>
      <c r="J58" s="7" t="s">
        <v>617</v>
      </c>
      <c r="K58" s="28" t="s">
        <v>618</v>
      </c>
    </row>
    <row r="59" spans="1:11" ht="51" customHeight="1" x14ac:dyDescent="0.2">
      <c r="A59" s="14"/>
      <c r="B59" s="128" t="s">
        <v>619</v>
      </c>
      <c r="C59" s="14" t="s">
        <v>620</v>
      </c>
      <c r="D59" s="16" t="s">
        <v>615</v>
      </c>
      <c r="E59" s="14">
        <v>1</v>
      </c>
      <c r="F59" s="14">
        <v>1</v>
      </c>
      <c r="G59" s="14" t="s">
        <v>64</v>
      </c>
      <c r="H59" s="14" t="s">
        <v>616</v>
      </c>
      <c r="I59" s="15">
        <v>42910</v>
      </c>
      <c r="J59" s="14" t="s">
        <v>621</v>
      </c>
      <c r="K59" s="12"/>
    </row>
    <row r="60" spans="1:11" ht="51" customHeight="1" x14ac:dyDescent="0.2">
      <c r="A60" s="14"/>
      <c r="B60" s="88" t="s">
        <v>28</v>
      </c>
      <c r="C60" s="14" t="s">
        <v>627</v>
      </c>
      <c r="D60" s="16" t="s">
        <v>628</v>
      </c>
      <c r="E60" s="14">
        <v>2</v>
      </c>
      <c r="F60" s="14">
        <v>1</v>
      </c>
      <c r="G60" s="12" t="s">
        <v>64</v>
      </c>
      <c r="H60" s="14" t="s">
        <v>616</v>
      </c>
      <c r="I60" s="15">
        <v>42910</v>
      </c>
      <c r="J60" s="14" t="s">
        <v>629</v>
      </c>
      <c r="K60" s="12"/>
    </row>
    <row r="61" spans="1:11" ht="51" customHeight="1" x14ac:dyDescent="0.3">
      <c r="A61" s="166"/>
      <c r="B61" s="160"/>
      <c r="C61" s="160"/>
      <c r="D61" s="178"/>
      <c r="E61" s="179">
        <f>SUM(E47:E60)</f>
        <v>47</v>
      </c>
      <c r="F61" s="160"/>
      <c r="G61" s="160"/>
      <c r="H61" s="160"/>
      <c r="I61" s="180"/>
      <c r="J61" s="160"/>
      <c r="K61" s="181"/>
    </row>
    <row r="62" spans="1:11" ht="51" customHeight="1" x14ac:dyDescent="0.2">
      <c r="A62" s="14"/>
      <c r="B62" s="7"/>
      <c r="C62" s="7"/>
      <c r="D62" s="8"/>
      <c r="E62" s="7"/>
      <c r="F62" s="7"/>
      <c r="G62" s="7"/>
      <c r="H62" s="7"/>
      <c r="I62" s="9"/>
      <c r="J62" s="7"/>
      <c r="K62" s="7"/>
    </row>
    <row r="63" spans="1:11" ht="51" customHeight="1" x14ac:dyDescent="0.2">
      <c r="A63" s="14"/>
      <c r="B63" s="14"/>
      <c r="C63" s="14"/>
      <c r="D63" s="16"/>
      <c r="E63" s="14"/>
      <c r="F63" s="14"/>
      <c r="G63" s="14"/>
      <c r="H63" s="7"/>
      <c r="I63" s="9"/>
      <c r="J63" s="14"/>
      <c r="K63" s="149"/>
    </row>
    <row r="64" spans="1:11" ht="51" customHeight="1" x14ac:dyDescent="0.2">
      <c r="A64" s="14"/>
      <c r="B64" s="14"/>
      <c r="C64" s="7"/>
      <c r="D64" s="8"/>
      <c r="E64" s="7"/>
      <c r="F64" s="7"/>
      <c r="G64" s="7"/>
      <c r="H64" s="7"/>
      <c r="I64" s="9"/>
      <c r="J64" s="14"/>
      <c r="K64" s="148"/>
    </row>
    <row r="65" spans="1:11" ht="51" customHeight="1" x14ac:dyDescent="0.2">
      <c r="A65" s="14"/>
      <c r="B65" s="14"/>
      <c r="C65" s="7"/>
      <c r="D65" s="8"/>
      <c r="E65" s="7"/>
      <c r="F65" s="7"/>
      <c r="G65" s="7"/>
      <c r="H65" s="14"/>
      <c r="I65" s="15"/>
      <c r="J65" s="15"/>
      <c r="K65" s="7"/>
    </row>
    <row r="66" spans="1:11" ht="51" customHeight="1" x14ac:dyDescent="0.2">
      <c r="A66" s="14"/>
      <c r="B66" s="14"/>
      <c r="C66" s="14"/>
      <c r="D66" s="16"/>
      <c r="E66" s="14"/>
      <c r="F66" s="14"/>
      <c r="G66" s="14"/>
      <c r="H66" s="14"/>
      <c r="I66" s="15"/>
      <c r="J66" s="15"/>
      <c r="K66" s="12"/>
    </row>
    <row r="67" spans="1:11" ht="51" customHeight="1" x14ac:dyDescent="0.2">
      <c r="A67" s="14"/>
      <c r="B67" s="14"/>
      <c r="C67" s="14"/>
      <c r="D67" s="16"/>
      <c r="E67" s="14"/>
      <c r="F67" s="14"/>
      <c r="G67" s="14"/>
      <c r="H67" s="14"/>
      <c r="I67" s="15"/>
      <c r="J67" s="15"/>
      <c r="K67" s="12"/>
    </row>
    <row r="68" spans="1:11" ht="51" customHeight="1" x14ac:dyDescent="0.3">
      <c r="A68" s="166"/>
      <c r="B68" s="182"/>
      <c r="C68" s="182"/>
      <c r="D68" s="182"/>
      <c r="E68" s="182"/>
      <c r="F68" s="183"/>
      <c r="G68" s="184"/>
      <c r="H68" s="182"/>
      <c r="I68" s="185"/>
      <c r="J68" s="182"/>
      <c r="K68" s="173"/>
    </row>
    <row r="69" spans="1:11" ht="51" customHeight="1" x14ac:dyDescent="0.3">
      <c r="A69" s="166"/>
      <c r="B69" s="182"/>
      <c r="C69" s="182"/>
      <c r="D69" s="182"/>
      <c r="E69" s="182"/>
      <c r="F69" s="183"/>
      <c r="G69" s="184"/>
      <c r="H69" s="182"/>
      <c r="I69" s="185"/>
      <c r="J69" s="182"/>
      <c r="K69" s="173"/>
    </row>
    <row r="70" spans="1:11" ht="51" customHeight="1" x14ac:dyDescent="0.2">
      <c r="A70" s="14"/>
      <c r="B70" s="14"/>
      <c r="C70" s="14"/>
      <c r="D70" s="16"/>
      <c r="E70" s="14"/>
      <c r="F70" s="14"/>
      <c r="G70" s="14"/>
      <c r="H70" s="14"/>
      <c r="I70" s="15"/>
      <c r="J70" s="15"/>
      <c r="K70" s="12"/>
    </row>
  </sheetData>
  <customSheetViews>
    <customSheetView guid="{7B7F6F88-B677-F14C-AB3B-C1B42873B971}" scale="80" topLeftCell="A24">
      <selection activeCell="D37" sqref="D37"/>
      <pageMargins left="0.7" right="0.7" top="0.75" bottom="0.75" header="0.3" footer="0.3"/>
      <pageSetup paperSize="9" orientation="portrait" r:id="rId1"/>
    </customSheetView>
    <customSheetView guid="{A0126CC2-5846-4EB5-92DD-03BC3FCAB1B5}" scale="90" topLeftCell="A48">
      <selection activeCell="C63" sqref="C63"/>
      <pageMargins left="0.7" right="0.7" top="0.75" bottom="0.75" header="0.3" footer="0.3"/>
      <pageSetup paperSize="9" orientation="portrait" r:id="rId2"/>
    </customSheetView>
    <customSheetView guid="{7C15ED57-998B-4DF0-A68A-5FDCEFAAAE86}" scale="90" topLeftCell="A48">
      <selection activeCell="C63" sqref="C63"/>
      <pageMargins left="0.7" right="0.7" top="0.75" bottom="0.75" header="0.3" footer="0.3"/>
      <pageSetup paperSize="9" orientation="portrait" r:id="rId3"/>
    </customSheetView>
    <customSheetView guid="{17D9FB53-A0D4-48EE-8DFD-E7D48DF28BAC}" scale="80" topLeftCell="A24">
      <selection activeCell="C34" sqref="C34"/>
      <pageMargins left="0.7" right="0.7" top="0.75" bottom="0.75" header="0.3" footer="0.3"/>
      <pageSetup paperSize="9" orientation="portrait" r:id="rId4"/>
    </customSheetView>
    <customSheetView guid="{4FFE4762-6474-4875-A631-C5DF7473F8D1}" scale="80" topLeftCell="A24">
      <selection activeCell="C34" sqref="C34"/>
      <pageMargins left="0.7" right="0.7" top="0.75" bottom="0.75" header="0.3" footer="0.3"/>
      <pageSetup paperSize="9" orientation="portrait" r:id="rId5"/>
    </customSheetView>
  </customSheetView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8"/>
  <sheetViews>
    <sheetView topLeftCell="A154" workbookViewId="0">
      <selection activeCell="D169" sqref="D169"/>
    </sheetView>
  </sheetViews>
  <sheetFormatPr baseColWidth="10" defaultColWidth="8.83203125" defaultRowHeight="15" x14ac:dyDescent="0.2"/>
  <cols>
    <col min="5" max="5" width="20.1640625" customWidth="1"/>
    <col min="15" max="15" width="30.6640625" customWidth="1"/>
    <col min="16" max="16" width="18" customWidth="1"/>
    <col min="17" max="17" width="14.1640625" customWidth="1"/>
    <col min="18" max="18" width="22.6640625" customWidth="1"/>
  </cols>
  <sheetData>
    <row r="1" spans="1:18" ht="23" x14ac:dyDescent="0.2">
      <c r="A1" s="500">
        <v>42910</v>
      </c>
      <c r="Q1" s="501"/>
      <c r="R1" s="501"/>
    </row>
    <row r="2" spans="1:18" x14ac:dyDescent="0.2">
      <c r="Q2" s="501"/>
      <c r="R2" s="501"/>
    </row>
    <row r="3" spans="1:18" ht="26" x14ac:dyDescent="0.3">
      <c r="A3" s="111" t="s">
        <v>1323</v>
      </c>
      <c r="Q3" s="501"/>
      <c r="R3" s="501"/>
    </row>
    <row r="4" spans="1:18" ht="16" thickBot="1" x14ac:dyDescent="0.25">
      <c r="Q4" s="501"/>
      <c r="R4" s="501"/>
    </row>
    <row r="5" spans="1:18" ht="31" x14ac:dyDescent="0.2">
      <c r="A5" s="502" t="s">
        <v>1324</v>
      </c>
      <c r="B5" s="503"/>
      <c r="C5" s="504"/>
      <c r="D5" s="505"/>
      <c r="E5" s="506"/>
      <c r="F5" s="506"/>
      <c r="G5" s="505"/>
      <c r="H5" s="506"/>
      <c r="I5" s="506"/>
      <c r="J5" s="507"/>
      <c r="K5" s="508"/>
      <c r="L5" s="509"/>
      <c r="M5" s="506"/>
      <c r="N5" s="506"/>
      <c r="O5" s="510" t="s">
        <v>1325</v>
      </c>
      <c r="P5" s="511"/>
      <c r="Q5" s="512"/>
      <c r="R5" s="513"/>
    </row>
    <row r="6" spans="1:18" x14ac:dyDescent="0.2">
      <c r="A6" s="514" t="s">
        <v>1326</v>
      </c>
      <c r="B6" s="515" t="s">
        <v>1327</v>
      </c>
      <c r="C6" s="516" t="s">
        <v>1328</v>
      </c>
      <c r="D6" s="517" t="s">
        <v>1329</v>
      </c>
      <c r="E6" s="517" t="s">
        <v>1330</v>
      </c>
      <c r="F6" s="518" t="s">
        <v>1331</v>
      </c>
      <c r="G6" s="517" t="s">
        <v>1332</v>
      </c>
      <c r="H6" s="517" t="s">
        <v>1333</v>
      </c>
      <c r="I6" s="519" t="s">
        <v>1334</v>
      </c>
      <c r="J6" s="518" t="s">
        <v>1335</v>
      </c>
      <c r="K6" s="520" t="s">
        <v>1332</v>
      </c>
      <c r="L6" s="517" t="s">
        <v>1333</v>
      </c>
      <c r="M6" s="519" t="s">
        <v>1334</v>
      </c>
      <c r="N6" s="519" t="s">
        <v>1336</v>
      </c>
      <c r="O6" s="521" t="s">
        <v>1337</v>
      </c>
      <c r="P6" s="522" t="s">
        <v>1338</v>
      </c>
      <c r="Q6" s="521" t="s">
        <v>1339</v>
      </c>
      <c r="R6" s="523" t="s">
        <v>1340</v>
      </c>
    </row>
    <row r="7" spans="1:18" ht="24" x14ac:dyDescent="0.2">
      <c r="A7" s="524" t="s">
        <v>1341</v>
      </c>
      <c r="B7" s="525"/>
      <c r="C7" s="526"/>
      <c r="D7" s="526"/>
      <c r="E7" s="527"/>
      <c r="F7" s="527"/>
      <c r="G7" s="527"/>
      <c r="H7" s="527"/>
      <c r="I7" s="527"/>
      <c r="J7" s="527"/>
      <c r="K7" s="527"/>
      <c r="L7" s="527"/>
      <c r="M7" s="527"/>
      <c r="N7" s="527"/>
      <c r="O7" s="527"/>
      <c r="P7" s="525"/>
      <c r="Q7" s="528"/>
      <c r="R7" s="529"/>
    </row>
    <row r="8" spans="1:18" ht="52" x14ac:dyDescent="0.2">
      <c r="A8" s="530" t="s">
        <v>1342</v>
      </c>
      <c r="B8" s="531" t="s">
        <v>1343</v>
      </c>
      <c r="C8" s="531">
        <v>3</v>
      </c>
      <c r="D8" s="532">
        <v>1</v>
      </c>
      <c r="E8" s="531" t="s">
        <v>1344</v>
      </c>
      <c r="F8" s="533">
        <v>42909</v>
      </c>
      <c r="G8" s="531"/>
      <c r="H8" s="531"/>
      <c r="I8" s="534"/>
      <c r="J8" s="533">
        <v>42915</v>
      </c>
      <c r="K8" s="531"/>
      <c r="L8" s="531"/>
      <c r="M8" s="534"/>
      <c r="N8" s="531" t="s">
        <v>1345</v>
      </c>
      <c r="O8" s="535" t="s">
        <v>1346</v>
      </c>
      <c r="P8" s="536" t="s">
        <v>1347</v>
      </c>
      <c r="Q8" s="531" t="s">
        <v>1173</v>
      </c>
      <c r="R8" s="537" t="s">
        <v>1170</v>
      </c>
    </row>
    <row r="9" spans="1:18" ht="24" x14ac:dyDescent="0.2">
      <c r="A9" s="524" t="s">
        <v>1348</v>
      </c>
      <c r="B9" s="525"/>
      <c r="C9" s="526"/>
      <c r="D9" s="526"/>
      <c r="E9" s="527"/>
      <c r="F9" s="527"/>
      <c r="G9" s="527"/>
      <c r="H9" s="527"/>
      <c r="I9" s="527"/>
      <c r="J9" s="527"/>
      <c r="K9" s="527"/>
      <c r="L9" s="527"/>
      <c r="M9" s="527"/>
      <c r="N9" s="527"/>
      <c r="O9" s="527"/>
      <c r="P9" s="525"/>
      <c r="Q9" s="528"/>
      <c r="R9" s="529"/>
    </row>
    <row r="10" spans="1:18" ht="26" x14ac:dyDescent="0.2">
      <c r="A10" s="530" t="s">
        <v>1349</v>
      </c>
      <c r="B10" s="531" t="s">
        <v>1350</v>
      </c>
      <c r="C10" s="531">
        <v>2</v>
      </c>
      <c r="D10" s="532">
        <v>1</v>
      </c>
      <c r="E10" s="531" t="s">
        <v>1351</v>
      </c>
      <c r="F10" s="533">
        <v>42909</v>
      </c>
      <c r="G10" s="531" t="s">
        <v>1352</v>
      </c>
      <c r="H10" s="531" t="s">
        <v>1353</v>
      </c>
      <c r="I10" s="534">
        <v>0.74652777777777779</v>
      </c>
      <c r="J10" s="533">
        <v>42915</v>
      </c>
      <c r="K10" s="531" t="s">
        <v>1354</v>
      </c>
      <c r="L10" s="531" t="s">
        <v>1355</v>
      </c>
      <c r="M10" s="534">
        <v>0.75694444444444453</v>
      </c>
      <c r="N10" s="531" t="s">
        <v>1345</v>
      </c>
      <c r="O10" s="531"/>
      <c r="P10" s="535" t="s">
        <v>1356</v>
      </c>
      <c r="Q10" s="531" t="s">
        <v>1173</v>
      </c>
      <c r="R10" s="537" t="s">
        <v>1170</v>
      </c>
    </row>
    <row r="11" spans="1:18" x14ac:dyDescent="0.2">
      <c r="A11" s="530" t="s">
        <v>1357</v>
      </c>
      <c r="B11" s="531" t="s">
        <v>1358</v>
      </c>
      <c r="C11" s="531">
        <v>3</v>
      </c>
      <c r="D11" s="532">
        <v>1</v>
      </c>
      <c r="E11" s="531" t="s">
        <v>1359</v>
      </c>
      <c r="F11" s="533">
        <v>42909</v>
      </c>
      <c r="G11" s="531" t="s">
        <v>1360</v>
      </c>
      <c r="H11" s="531" t="s">
        <v>1361</v>
      </c>
      <c r="I11" s="534">
        <v>0.31944444444444448</v>
      </c>
      <c r="J11" s="533">
        <v>42915</v>
      </c>
      <c r="K11" s="531" t="s">
        <v>1354</v>
      </c>
      <c r="L11" s="531" t="s">
        <v>1362</v>
      </c>
      <c r="M11" s="534">
        <v>0.82777777777777783</v>
      </c>
      <c r="N11" s="535" t="s">
        <v>1345</v>
      </c>
      <c r="O11" s="535"/>
      <c r="P11" s="535" t="s">
        <v>1363</v>
      </c>
      <c r="Q11" s="531" t="s">
        <v>1173</v>
      </c>
      <c r="R11" s="537" t="s">
        <v>1170</v>
      </c>
    </row>
    <row r="12" spans="1:18" x14ac:dyDescent="0.2">
      <c r="A12" s="530" t="s">
        <v>1364</v>
      </c>
      <c r="B12" s="538" t="s">
        <v>1365</v>
      </c>
      <c r="C12" s="531">
        <v>1</v>
      </c>
      <c r="D12" s="532">
        <v>0.1</v>
      </c>
      <c r="E12" s="531" t="s">
        <v>1359</v>
      </c>
      <c r="F12" s="533">
        <v>42909</v>
      </c>
      <c r="G12" s="531" t="s">
        <v>1360</v>
      </c>
      <c r="H12" s="531" t="s">
        <v>1361</v>
      </c>
      <c r="I12" s="534">
        <v>0.31944444444444448</v>
      </c>
      <c r="J12" s="533">
        <v>42915</v>
      </c>
      <c r="K12" s="531" t="s">
        <v>1354</v>
      </c>
      <c r="L12" s="531" t="s">
        <v>1362</v>
      </c>
      <c r="M12" s="534">
        <v>0.82777777777777783</v>
      </c>
      <c r="N12" s="535" t="s">
        <v>1345</v>
      </c>
      <c r="O12" s="535"/>
      <c r="P12" s="535" t="s">
        <v>1366</v>
      </c>
      <c r="Q12" s="531" t="s">
        <v>1173</v>
      </c>
      <c r="R12" s="537" t="s">
        <v>1170</v>
      </c>
    </row>
    <row r="13" spans="1:18" ht="24" x14ac:dyDescent="0.2">
      <c r="A13" s="524" t="s">
        <v>1367</v>
      </c>
      <c r="B13" s="525"/>
      <c r="C13" s="526"/>
      <c r="D13" s="526"/>
      <c r="E13" s="527"/>
      <c r="F13" s="527"/>
      <c r="G13" s="527"/>
      <c r="H13" s="527"/>
      <c r="I13" s="527"/>
      <c r="J13" s="527"/>
      <c r="K13" s="527"/>
      <c r="L13" s="527"/>
      <c r="M13" s="527"/>
      <c r="N13" s="527"/>
      <c r="O13" s="527"/>
      <c r="P13" s="525"/>
      <c r="Q13" s="528"/>
      <c r="R13" s="529"/>
    </row>
    <row r="14" spans="1:18" ht="39" x14ac:dyDescent="0.2">
      <c r="A14" s="530" t="s">
        <v>1368</v>
      </c>
      <c r="B14" s="531" t="s">
        <v>1369</v>
      </c>
      <c r="C14" s="531">
        <v>4</v>
      </c>
      <c r="D14" s="532">
        <v>1</v>
      </c>
      <c r="E14" s="531" t="s">
        <v>1370</v>
      </c>
      <c r="F14" s="533">
        <v>42909</v>
      </c>
      <c r="G14" s="531"/>
      <c r="H14" s="531"/>
      <c r="I14" s="534"/>
      <c r="J14" s="533">
        <v>42916</v>
      </c>
      <c r="K14" s="531" t="s">
        <v>1360</v>
      </c>
      <c r="L14" s="531"/>
      <c r="M14" s="534"/>
      <c r="N14" s="531" t="s">
        <v>1371</v>
      </c>
      <c r="O14" s="535" t="s">
        <v>1372</v>
      </c>
      <c r="P14" s="531" t="s">
        <v>1373</v>
      </c>
      <c r="Q14" s="531" t="s">
        <v>1173</v>
      </c>
      <c r="R14" s="537" t="s">
        <v>1170</v>
      </c>
    </row>
    <row r="15" spans="1:18" x14ac:dyDescent="0.2">
      <c r="A15" s="530" t="s">
        <v>1374</v>
      </c>
      <c r="B15" s="539" t="s">
        <v>1375</v>
      </c>
      <c r="C15" s="539">
        <v>3</v>
      </c>
      <c r="D15" s="539">
        <v>1</v>
      </c>
      <c r="E15" s="539" t="s">
        <v>1376</v>
      </c>
      <c r="F15" s="540">
        <v>42909</v>
      </c>
      <c r="G15" s="539"/>
      <c r="H15" s="539"/>
      <c r="I15" s="541"/>
      <c r="J15" s="540">
        <v>42916</v>
      </c>
      <c r="K15" s="539" t="s">
        <v>1354</v>
      </c>
      <c r="L15" s="539"/>
      <c r="M15" s="541"/>
      <c r="N15" s="539" t="s">
        <v>1371</v>
      </c>
      <c r="O15" s="539"/>
      <c r="P15" s="539" t="s">
        <v>1377</v>
      </c>
      <c r="Q15" s="531" t="s">
        <v>1173</v>
      </c>
      <c r="R15" s="537" t="s">
        <v>1170</v>
      </c>
    </row>
    <row r="16" spans="1:18" x14ac:dyDescent="0.2">
      <c r="A16" s="530" t="s">
        <v>1378</v>
      </c>
      <c r="B16" s="531" t="s">
        <v>1379</v>
      </c>
      <c r="C16" s="531">
        <v>3</v>
      </c>
      <c r="D16" s="532">
        <v>1</v>
      </c>
      <c r="E16" s="531" t="s">
        <v>1380</v>
      </c>
      <c r="F16" s="533">
        <v>42909</v>
      </c>
      <c r="G16" s="531" t="s">
        <v>1381</v>
      </c>
      <c r="H16" s="531" t="s">
        <v>1382</v>
      </c>
      <c r="I16" s="534">
        <v>0.3125</v>
      </c>
      <c r="J16" s="533">
        <v>42916</v>
      </c>
      <c r="K16" s="531"/>
      <c r="L16" s="531"/>
      <c r="M16" s="534"/>
      <c r="N16" s="531" t="s">
        <v>1371</v>
      </c>
      <c r="O16" s="531"/>
      <c r="P16" s="531" t="s">
        <v>1383</v>
      </c>
      <c r="Q16" s="531" t="s">
        <v>1173</v>
      </c>
      <c r="R16" s="537" t="s">
        <v>1170</v>
      </c>
    </row>
    <row r="17" spans="1:18" ht="24" x14ac:dyDescent="0.2">
      <c r="A17" s="524" t="s">
        <v>1384</v>
      </c>
      <c r="B17" s="525"/>
      <c r="C17" s="526"/>
      <c r="D17" s="526"/>
      <c r="E17" s="527"/>
      <c r="F17" s="527"/>
      <c r="G17" s="527"/>
      <c r="H17" s="527"/>
      <c r="I17" s="527"/>
      <c r="J17" s="527"/>
      <c r="K17" s="527"/>
      <c r="L17" s="527"/>
      <c r="M17" s="527"/>
      <c r="N17" s="527"/>
      <c r="O17" s="527"/>
      <c r="P17" s="525"/>
      <c r="Q17" s="528"/>
      <c r="R17" s="529"/>
    </row>
    <row r="18" spans="1:18" ht="26" x14ac:dyDescent="0.2">
      <c r="A18" s="530" t="s">
        <v>1385</v>
      </c>
      <c r="B18" s="542" t="s">
        <v>1386</v>
      </c>
      <c r="C18" s="531">
        <v>4</v>
      </c>
      <c r="D18" s="532">
        <v>1</v>
      </c>
      <c r="E18" s="531" t="s">
        <v>1387</v>
      </c>
      <c r="F18" s="533">
        <v>42544</v>
      </c>
      <c r="G18" s="531" t="s">
        <v>1352</v>
      </c>
      <c r="H18" s="531" t="s">
        <v>1388</v>
      </c>
      <c r="I18" s="534">
        <v>0.2673611111111111</v>
      </c>
      <c r="J18" s="533">
        <v>42552</v>
      </c>
      <c r="K18" s="531" t="s">
        <v>1389</v>
      </c>
      <c r="L18" s="531"/>
      <c r="M18" s="534"/>
      <c r="N18" s="531" t="s">
        <v>1390</v>
      </c>
      <c r="O18" s="535" t="s">
        <v>1391</v>
      </c>
      <c r="P18" s="531" t="s">
        <v>1392</v>
      </c>
      <c r="Q18" s="531" t="s">
        <v>1173</v>
      </c>
      <c r="R18" s="537" t="s">
        <v>1170</v>
      </c>
    </row>
    <row r="19" spans="1:18" ht="39" x14ac:dyDescent="0.2">
      <c r="A19" s="530" t="s">
        <v>1393</v>
      </c>
      <c r="B19" s="531" t="s">
        <v>1394</v>
      </c>
      <c r="C19" s="531">
        <v>1</v>
      </c>
      <c r="D19" s="532">
        <v>1</v>
      </c>
      <c r="E19" s="531" t="s">
        <v>1395</v>
      </c>
      <c r="F19" s="533">
        <v>42909</v>
      </c>
      <c r="G19" s="531" t="s">
        <v>1360</v>
      </c>
      <c r="H19" s="531" t="s">
        <v>1396</v>
      </c>
      <c r="I19" s="534">
        <v>0.71527777777777779</v>
      </c>
      <c r="J19" s="533">
        <v>42917</v>
      </c>
      <c r="K19" s="531" t="s">
        <v>1360</v>
      </c>
      <c r="L19" s="531"/>
      <c r="M19" s="534"/>
      <c r="N19" s="531" t="s">
        <v>1397</v>
      </c>
      <c r="O19" s="535" t="s">
        <v>1398</v>
      </c>
      <c r="P19" s="531" t="s">
        <v>1399</v>
      </c>
      <c r="Q19" s="531" t="s">
        <v>1173</v>
      </c>
      <c r="R19" s="537" t="s">
        <v>1170</v>
      </c>
    </row>
    <row r="20" spans="1:18" x14ac:dyDescent="0.2">
      <c r="A20" s="530" t="s">
        <v>1400</v>
      </c>
      <c r="B20" s="531" t="s">
        <v>1401</v>
      </c>
      <c r="C20" s="531">
        <v>4</v>
      </c>
      <c r="D20" s="532">
        <v>1</v>
      </c>
      <c r="E20" s="531" t="s">
        <v>1402</v>
      </c>
      <c r="F20" s="533">
        <v>42909</v>
      </c>
      <c r="G20" s="531" t="s">
        <v>1381</v>
      </c>
      <c r="H20" s="531" t="s">
        <v>1403</v>
      </c>
      <c r="I20" s="534">
        <v>0.94444444444444453</v>
      </c>
      <c r="J20" s="533">
        <v>42917</v>
      </c>
      <c r="K20" s="531" t="s">
        <v>1381</v>
      </c>
      <c r="L20" s="531"/>
      <c r="M20" s="534"/>
      <c r="N20" s="531" t="s">
        <v>1397</v>
      </c>
      <c r="O20" s="531"/>
      <c r="P20" s="531"/>
      <c r="Q20" s="531" t="s">
        <v>1173</v>
      </c>
      <c r="R20" s="537" t="s">
        <v>1170</v>
      </c>
    </row>
    <row r="21" spans="1:18" x14ac:dyDescent="0.2">
      <c r="A21" s="530" t="s">
        <v>1404</v>
      </c>
      <c r="B21" s="531" t="s">
        <v>1405</v>
      </c>
      <c r="C21" s="531">
        <v>6</v>
      </c>
      <c r="D21" s="532">
        <v>2</v>
      </c>
      <c r="E21" s="531" t="s">
        <v>1402</v>
      </c>
      <c r="F21" s="533">
        <v>42909</v>
      </c>
      <c r="G21" s="531" t="s">
        <v>1381</v>
      </c>
      <c r="H21" s="531" t="s">
        <v>1406</v>
      </c>
      <c r="I21" s="534">
        <v>0.21875</v>
      </c>
      <c r="J21" s="533">
        <v>42917</v>
      </c>
      <c r="K21" s="531"/>
      <c r="L21" s="531"/>
      <c r="M21" s="534"/>
      <c r="N21" s="531" t="s">
        <v>1397</v>
      </c>
      <c r="O21" s="531"/>
      <c r="P21" s="531"/>
      <c r="Q21" s="531" t="s">
        <v>1173</v>
      </c>
      <c r="R21" s="537" t="s">
        <v>1170</v>
      </c>
    </row>
    <row r="22" spans="1:18" x14ac:dyDescent="0.2">
      <c r="A22" s="530" t="s">
        <v>1407</v>
      </c>
      <c r="B22" s="531" t="s">
        <v>1408</v>
      </c>
      <c r="C22" s="531">
        <v>6</v>
      </c>
      <c r="D22" s="532">
        <v>2</v>
      </c>
      <c r="E22" s="531" t="s">
        <v>1402</v>
      </c>
      <c r="F22" s="533">
        <v>42909</v>
      </c>
      <c r="G22" s="531"/>
      <c r="H22" s="531"/>
      <c r="I22" s="534"/>
      <c r="J22" s="533">
        <v>42917</v>
      </c>
      <c r="K22" s="531"/>
      <c r="L22" s="531"/>
      <c r="M22" s="534"/>
      <c r="N22" s="535" t="s">
        <v>1397</v>
      </c>
      <c r="O22" s="535"/>
      <c r="P22" s="535"/>
      <c r="Q22" s="531" t="s">
        <v>1173</v>
      </c>
      <c r="R22" s="537" t="s">
        <v>1170</v>
      </c>
    </row>
    <row r="23" spans="1:18" x14ac:dyDescent="0.2">
      <c r="A23" s="530" t="s">
        <v>1409</v>
      </c>
      <c r="B23" s="531" t="s">
        <v>1410</v>
      </c>
      <c r="C23" s="531">
        <v>4</v>
      </c>
      <c r="D23" s="532">
        <v>1</v>
      </c>
      <c r="E23" s="531" t="s">
        <v>1411</v>
      </c>
      <c r="F23" s="533">
        <v>42909</v>
      </c>
      <c r="G23" s="531" t="s">
        <v>1381</v>
      </c>
      <c r="H23" s="531" t="s">
        <v>1412</v>
      </c>
      <c r="I23" s="534">
        <v>0.29166666666666669</v>
      </c>
      <c r="J23" s="533">
        <v>42917</v>
      </c>
      <c r="K23" s="531" t="s">
        <v>1381</v>
      </c>
      <c r="L23" s="531" t="s">
        <v>1413</v>
      </c>
      <c r="M23" s="534">
        <v>0.91319444444444453</v>
      </c>
      <c r="N23" s="535" t="s">
        <v>1397</v>
      </c>
      <c r="O23" s="535"/>
      <c r="P23" s="535" t="s">
        <v>1414</v>
      </c>
      <c r="Q23" s="531" t="s">
        <v>1173</v>
      </c>
      <c r="R23" s="537" t="s">
        <v>1170</v>
      </c>
    </row>
    <row r="24" spans="1:18" x14ac:dyDescent="0.2">
      <c r="A24" s="543"/>
      <c r="B24" s="544"/>
      <c r="C24" s="544"/>
      <c r="D24" s="545"/>
      <c r="E24" s="544"/>
      <c r="F24" s="546"/>
      <c r="G24" s="544"/>
      <c r="H24" s="544"/>
      <c r="I24" s="547"/>
      <c r="J24" s="546"/>
      <c r="K24" s="544"/>
      <c r="L24" s="544"/>
      <c r="M24" s="547"/>
      <c r="N24" s="548"/>
      <c r="O24" s="548"/>
      <c r="P24" s="548"/>
      <c r="Q24" s="549"/>
      <c r="R24" s="537"/>
    </row>
    <row r="25" spans="1:18" x14ac:dyDescent="0.2">
      <c r="A25" s="543"/>
      <c r="B25" s="544"/>
      <c r="C25" s="544"/>
      <c r="D25" s="545"/>
      <c r="E25" s="544"/>
      <c r="F25" s="546"/>
      <c r="G25" s="544"/>
      <c r="H25" s="544"/>
      <c r="I25" s="547"/>
      <c r="J25" s="546"/>
      <c r="K25" s="544"/>
      <c r="L25" s="544"/>
      <c r="M25" s="547"/>
      <c r="N25" s="548"/>
      <c r="O25" s="548"/>
      <c r="P25" s="550"/>
      <c r="Q25" s="551"/>
      <c r="R25" s="552"/>
    </row>
    <row r="26" spans="1:18" ht="16" thickBot="1" x14ac:dyDescent="0.25">
      <c r="A26" s="553" t="s">
        <v>1415</v>
      </c>
      <c r="B26" s="554"/>
      <c r="C26" s="555">
        <f>SUM(C8:C23)</f>
        <v>44</v>
      </c>
      <c r="D26" s="556">
        <f>SUM(D8:D23)</f>
        <v>14.1</v>
      </c>
      <c r="E26" s="557"/>
      <c r="F26" s="558"/>
      <c r="G26" s="557"/>
      <c r="H26" s="557"/>
      <c r="I26" s="557"/>
      <c r="J26" s="558"/>
      <c r="K26" s="557"/>
      <c r="L26" s="557"/>
      <c r="M26" s="557"/>
      <c r="N26" s="557"/>
      <c r="O26" s="557"/>
      <c r="P26" s="559"/>
      <c r="Q26" s="560"/>
      <c r="R26" s="561"/>
    </row>
    <row r="27" spans="1:18" ht="16" thickBot="1" x14ac:dyDescent="0.25"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</row>
    <row r="28" spans="1:18" ht="31" x14ac:dyDescent="0.2">
      <c r="A28" s="502" t="s">
        <v>1416</v>
      </c>
      <c r="B28" s="503"/>
      <c r="C28" s="504"/>
      <c r="D28" s="505"/>
      <c r="E28" s="506"/>
      <c r="F28" s="506"/>
      <c r="G28" s="505"/>
      <c r="H28" s="506"/>
      <c r="I28" s="506"/>
      <c r="J28" s="507"/>
      <c r="K28" s="508"/>
      <c r="L28" s="509"/>
      <c r="M28" s="506"/>
      <c r="N28" s="506"/>
      <c r="O28" s="510" t="s">
        <v>1417</v>
      </c>
      <c r="P28" s="511"/>
      <c r="Q28" s="512"/>
      <c r="R28" s="513"/>
    </row>
    <row r="29" spans="1:18" x14ac:dyDescent="0.2">
      <c r="A29" s="514" t="s">
        <v>1326</v>
      </c>
      <c r="B29" s="515" t="s">
        <v>1327</v>
      </c>
      <c r="C29" s="516" t="s">
        <v>1328</v>
      </c>
      <c r="D29" s="517" t="s">
        <v>1329</v>
      </c>
      <c r="E29" s="517" t="s">
        <v>1330</v>
      </c>
      <c r="F29" s="518" t="s">
        <v>1331</v>
      </c>
      <c r="G29" s="517" t="s">
        <v>1332</v>
      </c>
      <c r="H29" s="517" t="s">
        <v>1333</v>
      </c>
      <c r="I29" s="519" t="s">
        <v>1334</v>
      </c>
      <c r="J29" s="518" t="s">
        <v>1335</v>
      </c>
      <c r="K29" s="520" t="s">
        <v>1332</v>
      </c>
      <c r="L29" s="517" t="s">
        <v>1333</v>
      </c>
      <c r="M29" s="519" t="s">
        <v>1334</v>
      </c>
      <c r="N29" s="519" t="s">
        <v>1336</v>
      </c>
      <c r="O29" s="521" t="s">
        <v>1337</v>
      </c>
      <c r="P29" s="522" t="s">
        <v>1338</v>
      </c>
      <c r="Q29" s="521" t="s">
        <v>1339</v>
      </c>
      <c r="R29" s="523" t="s">
        <v>1340</v>
      </c>
    </row>
    <row r="30" spans="1:18" ht="24" x14ac:dyDescent="0.2">
      <c r="A30" s="524" t="s">
        <v>1418</v>
      </c>
      <c r="B30" s="525"/>
      <c r="C30" s="526"/>
      <c r="D30" s="526"/>
      <c r="E30" s="527"/>
      <c r="F30" s="527"/>
      <c r="G30" s="527"/>
      <c r="H30" s="527"/>
      <c r="I30" s="527"/>
      <c r="J30" s="527"/>
      <c r="K30" s="527"/>
      <c r="L30" s="527"/>
      <c r="M30" s="527"/>
      <c r="N30" s="527"/>
      <c r="O30" s="527"/>
      <c r="P30" s="525"/>
      <c r="Q30" s="528"/>
      <c r="R30" s="529"/>
    </row>
    <row r="31" spans="1:18" ht="182" x14ac:dyDescent="0.2">
      <c r="A31" s="530" t="s">
        <v>1419</v>
      </c>
      <c r="B31" s="531" t="s">
        <v>1420</v>
      </c>
      <c r="C31" s="531">
        <v>4</v>
      </c>
      <c r="D31" s="532">
        <v>1</v>
      </c>
      <c r="E31" s="531" t="s">
        <v>1421</v>
      </c>
      <c r="F31" s="533">
        <v>42903</v>
      </c>
      <c r="G31" s="531" t="s">
        <v>24</v>
      </c>
      <c r="H31" s="531"/>
      <c r="I31" s="534" t="s">
        <v>1422</v>
      </c>
      <c r="J31" s="533">
        <v>42911</v>
      </c>
      <c r="K31" s="531" t="s">
        <v>1360</v>
      </c>
      <c r="L31" s="531" t="s">
        <v>1423</v>
      </c>
      <c r="M31" s="534" t="s">
        <v>1424</v>
      </c>
      <c r="N31" s="531" t="s">
        <v>1425</v>
      </c>
      <c r="O31" s="535" t="s">
        <v>1426</v>
      </c>
      <c r="P31" s="531" t="s">
        <v>1427</v>
      </c>
      <c r="Q31" s="531" t="s">
        <v>1428</v>
      </c>
      <c r="R31" s="562" t="s">
        <v>1428</v>
      </c>
    </row>
    <row r="32" spans="1:18" ht="52" x14ac:dyDescent="0.2">
      <c r="A32" s="530" t="s">
        <v>1429</v>
      </c>
      <c r="B32" s="531" t="s">
        <v>1430</v>
      </c>
      <c r="C32" s="531">
        <v>6</v>
      </c>
      <c r="D32" s="532">
        <v>2</v>
      </c>
      <c r="E32" s="531" t="s">
        <v>1431</v>
      </c>
      <c r="F32" s="533">
        <v>42903</v>
      </c>
      <c r="G32" s="531" t="s">
        <v>1360</v>
      </c>
      <c r="H32" s="531" t="s">
        <v>1432</v>
      </c>
      <c r="I32" s="534">
        <v>0.75</v>
      </c>
      <c r="J32" s="533">
        <v>42911</v>
      </c>
      <c r="K32" s="531" t="s">
        <v>1360</v>
      </c>
      <c r="L32" s="531" t="s">
        <v>1433</v>
      </c>
      <c r="M32" s="534">
        <v>0.54166666666666663</v>
      </c>
      <c r="N32" s="531" t="s">
        <v>1425</v>
      </c>
      <c r="O32" s="563" t="s">
        <v>1434</v>
      </c>
      <c r="P32" s="535" t="s">
        <v>1435</v>
      </c>
      <c r="Q32" s="531" t="s">
        <v>1428</v>
      </c>
      <c r="R32" s="562" t="s">
        <v>1428</v>
      </c>
    </row>
    <row r="33" spans="1:18" ht="78" x14ac:dyDescent="0.2">
      <c r="A33" s="530" t="s">
        <v>1436</v>
      </c>
      <c r="B33" s="535" t="s">
        <v>1437</v>
      </c>
      <c r="C33" s="531">
        <v>3</v>
      </c>
      <c r="D33" s="532">
        <v>1</v>
      </c>
      <c r="E33" s="531" t="s">
        <v>1438</v>
      </c>
      <c r="F33" s="533">
        <v>42903</v>
      </c>
      <c r="G33" s="531" t="s">
        <v>1352</v>
      </c>
      <c r="H33" s="531" t="s">
        <v>1439</v>
      </c>
      <c r="I33" s="534">
        <v>0.57638888888888895</v>
      </c>
      <c r="J33" s="533">
        <v>42911</v>
      </c>
      <c r="K33" s="531" t="s">
        <v>1352</v>
      </c>
      <c r="L33" s="531" t="s">
        <v>1440</v>
      </c>
      <c r="M33" s="534">
        <v>0.84722222222222221</v>
      </c>
      <c r="N33" s="531" t="s">
        <v>1425</v>
      </c>
      <c r="O33" s="535" t="s">
        <v>1441</v>
      </c>
      <c r="P33" s="531" t="s">
        <v>1442</v>
      </c>
      <c r="Q33" s="531" t="s">
        <v>1428</v>
      </c>
      <c r="R33" s="562" t="s">
        <v>1428</v>
      </c>
    </row>
    <row r="34" spans="1:18" ht="78" x14ac:dyDescent="0.2">
      <c r="A34" s="530" t="s">
        <v>1443</v>
      </c>
      <c r="B34" s="531" t="s">
        <v>1444</v>
      </c>
      <c r="C34" s="531">
        <v>1</v>
      </c>
      <c r="D34" s="532">
        <v>1</v>
      </c>
      <c r="E34" s="531" t="s">
        <v>1445</v>
      </c>
      <c r="F34" s="533">
        <v>42903</v>
      </c>
      <c r="G34" s="531" t="s">
        <v>24</v>
      </c>
      <c r="H34" s="531"/>
      <c r="I34" s="534">
        <v>0.70833333333333337</v>
      </c>
      <c r="J34" s="533">
        <v>42911</v>
      </c>
      <c r="K34" s="531" t="s">
        <v>1360</v>
      </c>
      <c r="L34" s="531" t="s">
        <v>1423</v>
      </c>
      <c r="M34" s="534" t="s">
        <v>1424</v>
      </c>
      <c r="N34" s="535" t="s">
        <v>1425</v>
      </c>
      <c r="O34" s="535" t="s">
        <v>1446</v>
      </c>
      <c r="P34" s="535" t="s">
        <v>1447</v>
      </c>
      <c r="Q34" s="531" t="s">
        <v>1428</v>
      </c>
      <c r="R34" s="562" t="s">
        <v>1428</v>
      </c>
    </row>
    <row r="35" spans="1:18" ht="39" x14ac:dyDescent="0.2">
      <c r="A35" s="530" t="s">
        <v>1448</v>
      </c>
      <c r="B35" s="531" t="s">
        <v>1449</v>
      </c>
      <c r="C35" s="531">
        <v>4</v>
      </c>
      <c r="D35" s="532">
        <v>2</v>
      </c>
      <c r="E35" s="531" t="s">
        <v>1351</v>
      </c>
      <c r="F35" s="533">
        <v>42902</v>
      </c>
      <c r="G35" s="531" t="s">
        <v>1381</v>
      </c>
      <c r="H35" s="531" t="s">
        <v>1450</v>
      </c>
      <c r="I35" s="534">
        <v>0.90277777777777779</v>
      </c>
      <c r="J35" s="533">
        <v>42910</v>
      </c>
      <c r="K35" s="531" t="s">
        <v>1381</v>
      </c>
      <c r="L35" s="531" t="s">
        <v>1451</v>
      </c>
      <c r="M35" s="564">
        <v>0.78819444444444453</v>
      </c>
      <c r="N35" s="531" t="s">
        <v>1452</v>
      </c>
      <c r="O35" s="535" t="s">
        <v>1453</v>
      </c>
      <c r="P35" s="531" t="s">
        <v>1454</v>
      </c>
      <c r="Q35" s="531" t="s">
        <v>1428</v>
      </c>
      <c r="R35" s="562" t="s">
        <v>1428</v>
      </c>
    </row>
    <row r="36" spans="1:18" ht="52" x14ac:dyDescent="0.2">
      <c r="A36" s="530" t="s">
        <v>1455</v>
      </c>
      <c r="B36" s="565" t="s">
        <v>1456</v>
      </c>
      <c r="C36" s="531">
        <v>6</v>
      </c>
      <c r="D36" s="532">
        <v>2</v>
      </c>
      <c r="E36" s="531" t="s">
        <v>1387</v>
      </c>
      <c r="F36" s="533">
        <v>42902</v>
      </c>
      <c r="G36" s="531" t="s">
        <v>1381</v>
      </c>
      <c r="H36" s="531" t="s">
        <v>1457</v>
      </c>
      <c r="I36" s="534">
        <v>0.36805555555555558</v>
      </c>
      <c r="J36" s="533">
        <v>42910</v>
      </c>
      <c r="K36" s="531" t="s">
        <v>1360</v>
      </c>
      <c r="L36" s="531" t="s">
        <v>1458</v>
      </c>
      <c r="M36" s="534">
        <v>0.82986111111111116</v>
      </c>
      <c r="N36" s="535" t="s">
        <v>1452</v>
      </c>
      <c r="O36" s="535"/>
      <c r="P36" s="535" t="s">
        <v>1459</v>
      </c>
      <c r="Q36" s="531" t="s">
        <v>1428</v>
      </c>
      <c r="R36" s="562" t="s">
        <v>1428</v>
      </c>
    </row>
    <row r="37" spans="1:18" x14ac:dyDescent="0.2">
      <c r="A37" s="516" t="s">
        <v>1460</v>
      </c>
      <c r="B37" s="531" t="s">
        <v>1461</v>
      </c>
      <c r="C37" s="531">
        <v>3</v>
      </c>
      <c r="D37" s="532">
        <v>1</v>
      </c>
      <c r="E37" s="531" t="s">
        <v>1462</v>
      </c>
      <c r="F37" s="533">
        <v>42904</v>
      </c>
      <c r="G37" s="531" t="s">
        <v>1389</v>
      </c>
      <c r="H37" s="531"/>
      <c r="I37" s="534">
        <v>0.33333333333333331</v>
      </c>
      <c r="J37" s="533">
        <v>42910</v>
      </c>
      <c r="K37" s="531"/>
      <c r="L37" s="531"/>
      <c r="M37" s="534"/>
      <c r="N37" s="531" t="s">
        <v>1463</v>
      </c>
      <c r="O37" s="531"/>
      <c r="P37" s="531" t="s">
        <v>1464</v>
      </c>
      <c r="Q37" s="531" t="s">
        <v>1428</v>
      </c>
      <c r="R37" s="562" t="s">
        <v>1428</v>
      </c>
    </row>
    <row r="38" spans="1:18" ht="52" x14ac:dyDescent="0.2">
      <c r="A38" s="530" t="s">
        <v>1465</v>
      </c>
      <c r="B38" s="535" t="s">
        <v>1466</v>
      </c>
      <c r="C38" s="531">
        <v>6</v>
      </c>
      <c r="D38" s="566">
        <v>2</v>
      </c>
      <c r="E38" s="531" t="s">
        <v>1467</v>
      </c>
      <c r="F38" s="533">
        <v>42902</v>
      </c>
      <c r="G38" s="531" t="s">
        <v>1381</v>
      </c>
      <c r="H38" s="531" t="s">
        <v>1468</v>
      </c>
      <c r="I38" s="534">
        <v>0.43055555555555558</v>
      </c>
      <c r="J38" s="533">
        <v>42910</v>
      </c>
      <c r="K38" s="531"/>
      <c r="L38" s="531"/>
      <c r="M38" s="534"/>
      <c r="N38" s="535" t="s">
        <v>1469</v>
      </c>
      <c r="O38" s="535" t="s">
        <v>1470</v>
      </c>
      <c r="P38" s="535" t="s">
        <v>1471</v>
      </c>
      <c r="Q38" s="531" t="s">
        <v>1472</v>
      </c>
      <c r="R38" s="562" t="s">
        <v>1428</v>
      </c>
    </row>
    <row r="39" spans="1:18" x14ac:dyDescent="0.2">
      <c r="A39" s="567"/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9"/>
    </row>
    <row r="40" spans="1:18" ht="16" thickBot="1" x14ac:dyDescent="0.25">
      <c r="A40" s="553" t="s">
        <v>1415</v>
      </c>
      <c r="B40" s="554"/>
      <c r="C40" s="570">
        <f>SUM(C31:C39)</f>
        <v>33</v>
      </c>
      <c r="D40" s="571">
        <f>SUM(D31:D39)</f>
        <v>12</v>
      </c>
      <c r="E40" s="559"/>
      <c r="F40" s="572"/>
      <c r="G40" s="559"/>
      <c r="H40" s="559"/>
      <c r="I40" s="559"/>
      <c r="J40" s="572"/>
      <c r="K40" s="559"/>
      <c r="L40" s="559"/>
      <c r="M40" s="559"/>
      <c r="N40" s="559"/>
      <c r="O40" s="559"/>
      <c r="P40" s="559"/>
      <c r="Q40" s="560"/>
      <c r="R40" s="561"/>
    </row>
    <row r="41" spans="1:18" x14ac:dyDescent="0.2">
      <c r="A41" s="573"/>
      <c r="B41" s="573"/>
      <c r="C41" s="574"/>
      <c r="D41" s="575"/>
      <c r="E41" s="576"/>
      <c r="F41" s="577"/>
      <c r="G41" s="576"/>
      <c r="H41" s="576"/>
      <c r="I41" s="576"/>
      <c r="J41" s="577"/>
      <c r="K41" s="576"/>
      <c r="L41" s="576"/>
      <c r="M41" s="576"/>
      <c r="N41" s="576"/>
      <c r="O41" s="576"/>
      <c r="P41" s="576"/>
      <c r="Q41" s="578"/>
      <c r="R41" s="527"/>
    </row>
    <row r="42" spans="1:18" ht="26" x14ac:dyDescent="0.3">
      <c r="A42" s="111" t="s">
        <v>1473</v>
      </c>
      <c r="Q42" s="501"/>
      <c r="R42" s="501"/>
    </row>
    <row r="43" spans="1:18" ht="16" thickBot="1" x14ac:dyDescent="0.25">
      <c r="Q43" s="501"/>
      <c r="R43" s="501"/>
    </row>
    <row r="44" spans="1:18" ht="31" x14ac:dyDescent="0.2">
      <c r="A44" s="502" t="s">
        <v>1474</v>
      </c>
      <c r="B44" s="503"/>
      <c r="C44" s="504"/>
      <c r="D44" s="505"/>
      <c r="E44" s="506"/>
      <c r="F44" s="506"/>
      <c r="G44" s="505"/>
      <c r="H44" s="506"/>
      <c r="I44" s="506"/>
      <c r="J44" s="507"/>
      <c r="K44" s="508"/>
      <c r="L44" s="509"/>
      <c r="M44" s="506"/>
      <c r="N44" s="506"/>
      <c r="O44" s="510" t="s">
        <v>1475</v>
      </c>
      <c r="P44" s="511"/>
      <c r="Q44" s="512"/>
      <c r="R44" s="513"/>
    </row>
    <row r="45" spans="1:18" x14ac:dyDescent="0.2">
      <c r="A45" s="514" t="s">
        <v>1326</v>
      </c>
      <c r="B45" s="515" t="s">
        <v>1327</v>
      </c>
      <c r="C45" s="516" t="s">
        <v>1328</v>
      </c>
      <c r="D45" s="517" t="s">
        <v>1329</v>
      </c>
      <c r="E45" s="517" t="s">
        <v>1330</v>
      </c>
      <c r="F45" s="518" t="s">
        <v>1331</v>
      </c>
      <c r="G45" s="517" t="s">
        <v>1332</v>
      </c>
      <c r="H45" s="517" t="s">
        <v>1333</v>
      </c>
      <c r="I45" s="519" t="s">
        <v>1334</v>
      </c>
      <c r="J45" s="518" t="s">
        <v>1335</v>
      </c>
      <c r="K45" s="520" t="s">
        <v>1332</v>
      </c>
      <c r="L45" s="517" t="s">
        <v>1333</v>
      </c>
      <c r="M45" s="519" t="s">
        <v>1334</v>
      </c>
      <c r="N45" s="519" t="s">
        <v>1336</v>
      </c>
      <c r="O45" s="521" t="s">
        <v>1337</v>
      </c>
      <c r="P45" s="522" t="s">
        <v>1338</v>
      </c>
      <c r="Q45" s="521" t="s">
        <v>1339</v>
      </c>
      <c r="R45" s="523" t="s">
        <v>1340</v>
      </c>
    </row>
    <row r="46" spans="1:18" ht="24" x14ac:dyDescent="0.2">
      <c r="A46" s="524" t="s">
        <v>1476</v>
      </c>
      <c r="B46" s="525"/>
      <c r="C46" s="526"/>
      <c r="D46" s="526"/>
      <c r="E46" s="527"/>
      <c r="F46" s="527"/>
      <c r="G46" s="527"/>
      <c r="H46" s="527"/>
      <c r="I46" s="527"/>
      <c r="J46" s="527"/>
      <c r="K46" s="527"/>
      <c r="L46" s="527"/>
      <c r="M46" s="527"/>
      <c r="N46" s="527"/>
      <c r="O46" s="527"/>
      <c r="P46" s="525"/>
      <c r="Q46" s="528"/>
      <c r="R46" s="529"/>
    </row>
    <row r="47" spans="1:18" x14ac:dyDescent="0.2">
      <c r="A47" s="530" t="s">
        <v>1477</v>
      </c>
      <c r="B47" s="531" t="s">
        <v>1478</v>
      </c>
      <c r="C47" s="531">
        <v>2</v>
      </c>
      <c r="D47" s="532">
        <v>1</v>
      </c>
      <c r="E47" s="531" t="s">
        <v>1479</v>
      </c>
      <c r="F47" s="533">
        <v>42904</v>
      </c>
      <c r="G47" s="531" t="s">
        <v>1360</v>
      </c>
      <c r="H47" s="531" t="s">
        <v>1480</v>
      </c>
      <c r="I47" s="534">
        <v>0.69513888888888886</v>
      </c>
      <c r="J47" s="533">
        <v>42910</v>
      </c>
      <c r="K47" s="531" t="s">
        <v>1360</v>
      </c>
      <c r="L47" s="531" t="s">
        <v>1481</v>
      </c>
      <c r="M47" s="534">
        <v>0.89583333333333337</v>
      </c>
      <c r="N47" s="531" t="s">
        <v>1482</v>
      </c>
      <c r="O47" s="531"/>
      <c r="P47" s="531" t="s">
        <v>1483</v>
      </c>
      <c r="Q47" s="531" t="s">
        <v>1472</v>
      </c>
      <c r="R47" s="562" t="s">
        <v>1177</v>
      </c>
    </row>
    <row r="48" spans="1:18" x14ac:dyDescent="0.2">
      <c r="A48" s="530" t="s">
        <v>1484</v>
      </c>
      <c r="B48" s="531" t="s">
        <v>1485</v>
      </c>
      <c r="C48" s="531">
        <v>3</v>
      </c>
      <c r="D48" s="532">
        <v>1</v>
      </c>
      <c r="E48" s="531" t="s">
        <v>1351</v>
      </c>
      <c r="F48" s="533">
        <v>42904</v>
      </c>
      <c r="G48" s="531" t="s">
        <v>1381</v>
      </c>
      <c r="H48" s="531" t="s">
        <v>1486</v>
      </c>
      <c r="I48" s="534">
        <v>0.34027777777777773</v>
      </c>
      <c r="J48" s="533">
        <v>42910</v>
      </c>
      <c r="K48" s="531" t="s">
        <v>1381</v>
      </c>
      <c r="L48" s="531" t="s">
        <v>1487</v>
      </c>
      <c r="M48" s="534">
        <v>0.81944444444444453</v>
      </c>
      <c r="N48" s="531" t="s">
        <v>1482</v>
      </c>
      <c r="O48" s="531"/>
      <c r="P48" s="531" t="s">
        <v>1488</v>
      </c>
      <c r="Q48" s="531" t="s">
        <v>1472</v>
      </c>
      <c r="R48" s="562" t="s">
        <v>1177</v>
      </c>
    </row>
    <row r="49" spans="1:18" ht="52" x14ac:dyDescent="0.2">
      <c r="A49" s="530" t="s">
        <v>1489</v>
      </c>
      <c r="B49" s="531" t="s">
        <v>1490</v>
      </c>
      <c r="C49" s="531">
        <v>2</v>
      </c>
      <c r="D49" s="532">
        <v>1</v>
      </c>
      <c r="E49" s="531" t="s">
        <v>1491</v>
      </c>
      <c r="F49" s="533">
        <v>42904</v>
      </c>
      <c r="G49" s="531"/>
      <c r="H49" s="531"/>
      <c r="I49" s="534"/>
      <c r="J49" s="533">
        <v>42910</v>
      </c>
      <c r="K49" s="531" t="s">
        <v>1360</v>
      </c>
      <c r="L49" s="531" t="s">
        <v>1492</v>
      </c>
      <c r="M49" s="534">
        <v>0.81874999999999998</v>
      </c>
      <c r="N49" s="531" t="s">
        <v>1482</v>
      </c>
      <c r="O49" s="535" t="s">
        <v>1493</v>
      </c>
      <c r="P49" s="531" t="s">
        <v>1494</v>
      </c>
      <c r="Q49" s="531" t="s">
        <v>1472</v>
      </c>
      <c r="R49" s="562" t="s">
        <v>1177</v>
      </c>
    </row>
    <row r="50" spans="1:18" ht="39" x14ac:dyDescent="0.2">
      <c r="A50" s="530" t="s">
        <v>1495</v>
      </c>
      <c r="B50" s="531" t="s">
        <v>1496</v>
      </c>
      <c r="C50" s="531">
        <v>2</v>
      </c>
      <c r="D50" s="532">
        <v>1</v>
      </c>
      <c r="E50" s="531" t="s">
        <v>1497</v>
      </c>
      <c r="F50" s="533">
        <v>42904</v>
      </c>
      <c r="G50" s="531" t="s">
        <v>1360</v>
      </c>
      <c r="H50" s="531" t="s">
        <v>1498</v>
      </c>
      <c r="I50" s="534">
        <v>0.60763888888888895</v>
      </c>
      <c r="J50" s="533">
        <v>42910</v>
      </c>
      <c r="K50" s="531" t="s">
        <v>1381</v>
      </c>
      <c r="L50" s="531"/>
      <c r="M50" s="534">
        <v>0.99652777777777779</v>
      </c>
      <c r="N50" s="531" t="s">
        <v>1482</v>
      </c>
      <c r="O50" s="535" t="s">
        <v>1499</v>
      </c>
      <c r="P50" s="531" t="s">
        <v>1500</v>
      </c>
      <c r="Q50" s="531" t="s">
        <v>1472</v>
      </c>
      <c r="R50" s="562" t="s">
        <v>1177</v>
      </c>
    </row>
    <row r="51" spans="1:18" ht="65" x14ac:dyDescent="0.2">
      <c r="A51" s="579" t="s">
        <v>1501</v>
      </c>
      <c r="B51" s="531" t="s">
        <v>1502</v>
      </c>
      <c r="C51" s="531">
        <v>4</v>
      </c>
      <c r="D51" s="532">
        <v>1</v>
      </c>
      <c r="E51" s="531" t="s">
        <v>1503</v>
      </c>
      <c r="F51" s="533">
        <v>42904</v>
      </c>
      <c r="G51" s="531" t="s">
        <v>1504</v>
      </c>
      <c r="H51" s="531" t="s">
        <v>1505</v>
      </c>
      <c r="I51" s="534">
        <v>0.60763888888888895</v>
      </c>
      <c r="J51" s="533">
        <v>42910</v>
      </c>
      <c r="K51" s="531"/>
      <c r="L51" s="531"/>
      <c r="M51" s="534"/>
      <c r="N51" s="531" t="s">
        <v>1506</v>
      </c>
      <c r="O51" s="535" t="s">
        <v>1507</v>
      </c>
      <c r="P51" s="531" t="s">
        <v>1508</v>
      </c>
      <c r="Q51" s="531" t="s">
        <v>1472</v>
      </c>
      <c r="R51" s="562" t="s">
        <v>1177</v>
      </c>
    </row>
    <row r="52" spans="1:18" x14ac:dyDescent="0.2">
      <c r="A52" s="580" t="s">
        <v>1509</v>
      </c>
      <c r="B52" s="539" t="s">
        <v>1510</v>
      </c>
      <c r="C52" s="539">
        <v>4</v>
      </c>
      <c r="D52" s="539">
        <v>1</v>
      </c>
      <c r="E52" s="539" t="s">
        <v>1387</v>
      </c>
      <c r="F52" s="540">
        <v>42905</v>
      </c>
      <c r="G52" s="539" t="s">
        <v>1511</v>
      </c>
      <c r="H52" s="539"/>
      <c r="I52" s="541">
        <v>0.36458333333333331</v>
      </c>
      <c r="J52" s="540">
        <v>42910</v>
      </c>
      <c r="K52" s="539"/>
      <c r="L52" s="539"/>
      <c r="M52" s="541"/>
      <c r="N52" s="581" t="s">
        <v>1512</v>
      </c>
      <c r="O52" s="582" t="s">
        <v>1513</v>
      </c>
      <c r="P52" s="581" t="s">
        <v>1514</v>
      </c>
      <c r="Q52" s="531" t="s">
        <v>1472</v>
      </c>
      <c r="R52" s="562" t="s">
        <v>1177</v>
      </c>
    </row>
    <row r="53" spans="1:18" x14ac:dyDescent="0.2">
      <c r="A53" s="583" t="s">
        <v>1515</v>
      </c>
      <c r="B53" s="539" t="s">
        <v>1516</v>
      </c>
      <c r="C53" s="539">
        <v>4</v>
      </c>
      <c r="D53" s="539">
        <v>1</v>
      </c>
      <c r="E53" s="539" t="s">
        <v>1517</v>
      </c>
      <c r="F53" s="540">
        <v>42905</v>
      </c>
      <c r="G53" s="539" t="s">
        <v>1518</v>
      </c>
      <c r="H53" s="539"/>
      <c r="I53" s="541">
        <v>0.54166666666666663</v>
      </c>
      <c r="J53" s="540">
        <v>42910</v>
      </c>
      <c r="K53" s="539"/>
      <c r="L53" s="539"/>
      <c r="M53" s="541"/>
      <c r="N53" s="581" t="s">
        <v>1519</v>
      </c>
      <c r="O53" s="581"/>
      <c r="P53" s="581" t="s">
        <v>1520</v>
      </c>
      <c r="Q53" s="531" t="s">
        <v>1472</v>
      </c>
      <c r="R53" s="562" t="s">
        <v>1177</v>
      </c>
    </row>
    <row r="54" spans="1:18" ht="65" x14ac:dyDescent="0.2">
      <c r="A54" s="580" t="s">
        <v>1521</v>
      </c>
      <c r="B54" s="539" t="s">
        <v>1522</v>
      </c>
      <c r="C54" s="539">
        <v>5</v>
      </c>
      <c r="D54" s="539">
        <v>2</v>
      </c>
      <c r="E54" s="539" t="s">
        <v>1523</v>
      </c>
      <c r="F54" s="540">
        <v>42905</v>
      </c>
      <c r="G54" s="539" t="s">
        <v>1518</v>
      </c>
      <c r="H54" s="539"/>
      <c r="I54" s="541">
        <v>0.54166666666666663</v>
      </c>
      <c r="J54" s="540">
        <v>42910</v>
      </c>
      <c r="K54" s="539" t="s">
        <v>24</v>
      </c>
      <c r="L54" s="539"/>
      <c r="M54" s="541"/>
      <c r="N54" s="582" t="s">
        <v>1519</v>
      </c>
      <c r="O54" s="581" t="s">
        <v>1524</v>
      </c>
      <c r="P54" s="582" t="s">
        <v>1525</v>
      </c>
      <c r="Q54" s="531" t="s">
        <v>1472</v>
      </c>
      <c r="R54" s="562" t="s">
        <v>1177</v>
      </c>
    </row>
    <row r="55" spans="1:18" x14ac:dyDescent="0.2">
      <c r="A55" s="584" t="s">
        <v>1526</v>
      </c>
      <c r="B55" s="585" t="s">
        <v>1527</v>
      </c>
      <c r="C55" s="539">
        <v>2</v>
      </c>
      <c r="D55" s="539">
        <v>1</v>
      </c>
      <c r="E55" s="539" t="s">
        <v>1528</v>
      </c>
      <c r="F55" s="540">
        <v>42905</v>
      </c>
      <c r="G55" s="539" t="s">
        <v>1511</v>
      </c>
      <c r="H55" s="539"/>
      <c r="I55" s="541">
        <v>0.36458333333333331</v>
      </c>
      <c r="J55" s="540">
        <v>42910</v>
      </c>
      <c r="K55" s="539"/>
      <c r="L55" s="539"/>
      <c r="M55" s="541"/>
      <c r="N55" s="582" t="s">
        <v>1512</v>
      </c>
      <c r="O55" s="582"/>
      <c r="P55" s="582" t="s">
        <v>1529</v>
      </c>
      <c r="Q55" s="531" t="s">
        <v>1472</v>
      </c>
      <c r="R55" s="562" t="s">
        <v>1177</v>
      </c>
    </row>
    <row r="56" spans="1:18" x14ac:dyDescent="0.2">
      <c r="A56" s="530" t="s">
        <v>1530</v>
      </c>
      <c r="B56" s="531" t="s">
        <v>1531</v>
      </c>
      <c r="C56" s="586">
        <v>3</v>
      </c>
      <c r="D56" s="566">
        <v>1</v>
      </c>
      <c r="E56" s="531" t="s">
        <v>1532</v>
      </c>
      <c r="F56" s="533">
        <v>42906</v>
      </c>
      <c r="G56" s="531" t="s">
        <v>1533</v>
      </c>
      <c r="H56" s="97"/>
      <c r="I56" s="534">
        <v>0.28125</v>
      </c>
      <c r="J56" s="533">
        <v>42910</v>
      </c>
      <c r="K56" s="539"/>
      <c r="L56" s="539"/>
      <c r="M56" s="541"/>
      <c r="N56" s="587" t="s">
        <v>1534</v>
      </c>
      <c r="O56" s="587"/>
      <c r="P56" s="587" t="s">
        <v>1535</v>
      </c>
      <c r="Q56" s="531" t="s">
        <v>1472</v>
      </c>
      <c r="R56" s="562" t="s">
        <v>1177</v>
      </c>
    </row>
    <row r="57" spans="1:18" x14ac:dyDescent="0.2">
      <c r="A57" s="588"/>
      <c r="B57" s="531"/>
      <c r="C57" s="531"/>
      <c r="D57" s="532"/>
      <c r="E57" s="531"/>
      <c r="F57" s="533"/>
      <c r="G57" s="531"/>
      <c r="H57" s="531"/>
      <c r="I57" s="534"/>
      <c r="J57" s="533"/>
      <c r="K57" s="531"/>
      <c r="L57" s="531"/>
      <c r="M57" s="534"/>
      <c r="N57" s="531"/>
      <c r="O57" s="535"/>
      <c r="P57" s="531"/>
      <c r="Q57" s="568"/>
      <c r="R57" s="589"/>
    </row>
    <row r="58" spans="1:18" x14ac:dyDescent="0.2">
      <c r="A58" s="567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590"/>
      <c r="P58" s="590"/>
      <c r="Q58" s="590"/>
      <c r="R58" s="569"/>
    </row>
    <row r="59" spans="1:18" ht="16" thickBot="1" x14ac:dyDescent="0.25">
      <c r="A59" s="553" t="s">
        <v>1415</v>
      </c>
      <c r="B59" s="554"/>
      <c r="C59" s="570">
        <f>SUM(C47:C58)</f>
        <v>31</v>
      </c>
      <c r="D59" s="571">
        <f>SUM(D47:D58)</f>
        <v>11</v>
      </c>
      <c r="E59" s="559"/>
      <c r="F59" s="572"/>
      <c r="G59" s="559"/>
      <c r="H59" s="559"/>
      <c r="I59" s="559"/>
      <c r="J59" s="572"/>
      <c r="K59" s="559"/>
      <c r="L59" s="559"/>
      <c r="M59" s="559"/>
      <c r="N59" s="559"/>
      <c r="O59" s="559"/>
      <c r="P59" s="559"/>
      <c r="Q59" s="560"/>
      <c r="R59" s="561"/>
    </row>
    <row r="60" spans="1:18" ht="16" thickBot="1" x14ac:dyDescent="0.25">
      <c r="A60" s="573"/>
      <c r="B60" s="573"/>
      <c r="C60" s="574"/>
      <c r="D60" s="575"/>
      <c r="E60" s="576"/>
      <c r="F60" s="577"/>
      <c r="G60" s="576"/>
      <c r="H60" s="576"/>
      <c r="I60" s="576"/>
      <c r="J60" s="577"/>
      <c r="K60" s="576"/>
      <c r="L60" s="576"/>
      <c r="M60" s="576"/>
      <c r="N60" s="576"/>
      <c r="O60" s="576"/>
      <c r="P60" s="576"/>
      <c r="Q60" s="578"/>
      <c r="R60" s="527"/>
    </row>
    <row r="61" spans="1:18" ht="31" x14ac:dyDescent="0.2">
      <c r="A61" s="502" t="s">
        <v>1536</v>
      </c>
      <c r="B61" s="503"/>
      <c r="C61" s="504"/>
      <c r="D61" s="505"/>
      <c r="E61" s="506"/>
      <c r="F61" s="506"/>
      <c r="G61" s="505"/>
      <c r="H61" s="506"/>
      <c r="I61" s="506"/>
      <c r="J61" s="507"/>
      <c r="K61" s="508"/>
      <c r="L61" s="509"/>
      <c r="M61" s="506"/>
      <c r="N61" s="506"/>
      <c r="O61" s="510" t="s">
        <v>1475</v>
      </c>
      <c r="P61" s="511"/>
      <c r="Q61" s="512"/>
      <c r="R61" s="513"/>
    </row>
    <row r="62" spans="1:18" x14ac:dyDescent="0.2">
      <c r="A62" s="514" t="s">
        <v>1326</v>
      </c>
      <c r="B62" s="515" t="s">
        <v>1327</v>
      </c>
      <c r="C62" s="516" t="s">
        <v>1328</v>
      </c>
      <c r="D62" s="517" t="s">
        <v>1329</v>
      </c>
      <c r="E62" s="517" t="s">
        <v>1330</v>
      </c>
      <c r="F62" s="518" t="s">
        <v>1331</v>
      </c>
      <c r="G62" s="517" t="s">
        <v>1332</v>
      </c>
      <c r="H62" s="517" t="s">
        <v>1333</v>
      </c>
      <c r="I62" s="519" t="s">
        <v>1334</v>
      </c>
      <c r="J62" s="518" t="s">
        <v>1335</v>
      </c>
      <c r="K62" s="520" t="s">
        <v>1332</v>
      </c>
      <c r="L62" s="517" t="s">
        <v>1333</v>
      </c>
      <c r="M62" s="519" t="s">
        <v>1334</v>
      </c>
      <c r="N62" s="519" t="s">
        <v>1336</v>
      </c>
      <c r="O62" s="521" t="s">
        <v>1337</v>
      </c>
      <c r="P62" s="522" t="s">
        <v>1338</v>
      </c>
      <c r="Q62" s="521" t="s">
        <v>1339</v>
      </c>
      <c r="R62" s="523" t="s">
        <v>1340</v>
      </c>
    </row>
    <row r="63" spans="1:18" ht="24" x14ac:dyDescent="0.2">
      <c r="A63" s="524" t="s">
        <v>1537</v>
      </c>
      <c r="B63" s="525"/>
      <c r="C63" s="526"/>
      <c r="D63" s="526"/>
      <c r="E63" s="527"/>
      <c r="F63" s="527"/>
      <c r="G63" s="527"/>
      <c r="H63" s="527"/>
      <c r="I63" s="527"/>
      <c r="J63" s="527"/>
      <c r="K63" s="527"/>
      <c r="L63" s="527"/>
      <c r="M63" s="527"/>
      <c r="N63" s="527"/>
      <c r="O63" s="527"/>
      <c r="P63" s="525"/>
      <c r="Q63" s="528"/>
      <c r="R63" s="529"/>
    </row>
    <row r="64" spans="1:18" x14ac:dyDescent="0.2">
      <c r="A64" s="530" t="s">
        <v>1538</v>
      </c>
      <c r="B64" s="531" t="s">
        <v>1539</v>
      </c>
      <c r="C64" s="531">
        <v>6</v>
      </c>
      <c r="D64" s="532">
        <v>2</v>
      </c>
      <c r="E64" s="531" t="s">
        <v>1540</v>
      </c>
      <c r="F64" s="533">
        <v>42905</v>
      </c>
      <c r="G64" s="531" t="s">
        <v>1504</v>
      </c>
      <c r="H64" s="531" t="s">
        <v>1541</v>
      </c>
      <c r="I64" s="534">
        <v>0.32291666666666669</v>
      </c>
      <c r="J64" s="533">
        <v>42910</v>
      </c>
      <c r="K64" s="531" t="s">
        <v>1360</v>
      </c>
      <c r="L64" s="531"/>
      <c r="M64" s="534">
        <v>0.9159722222222223</v>
      </c>
      <c r="N64" s="531" t="s">
        <v>1542</v>
      </c>
      <c r="O64" s="531"/>
      <c r="P64" s="531" t="s">
        <v>1543</v>
      </c>
      <c r="Q64" s="531" t="s">
        <v>1544</v>
      </c>
      <c r="R64" s="562" t="s">
        <v>1177</v>
      </c>
    </row>
    <row r="65" spans="1:18" x14ac:dyDescent="0.2">
      <c r="A65" s="579" t="s">
        <v>1545</v>
      </c>
      <c r="B65" s="591" t="s">
        <v>1546</v>
      </c>
      <c r="C65" s="531">
        <v>3</v>
      </c>
      <c r="D65" s="532">
        <v>1</v>
      </c>
      <c r="E65" s="531" t="s">
        <v>1547</v>
      </c>
      <c r="F65" s="533">
        <v>42906</v>
      </c>
      <c r="G65" s="531" t="s">
        <v>1518</v>
      </c>
      <c r="H65" s="531"/>
      <c r="I65" s="534">
        <v>0.54166666666666663</v>
      </c>
      <c r="J65" s="533">
        <v>42910</v>
      </c>
      <c r="K65" s="531"/>
      <c r="L65" s="531"/>
      <c r="M65" s="534"/>
      <c r="N65" s="531" t="s">
        <v>1548</v>
      </c>
      <c r="O65" s="531"/>
      <c r="P65" s="592" t="s">
        <v>1549</v>
      </c>
      <c r="Q65" s="531" t="s">
        <v>1544</v>
      </c>
      <c r="R65" s="562" t="s">
        <v>1177</v>
      </c>
    </row>
    <row r="66" spans="1:18" ht="26" x14ac:dyDescent="0.2">
      <c r="A66" s="579" t="s">
        <v>1550</v>
      </c>
      <c r="B66" s="539" t="s">
        <v>1551</v>
      </c>
      <c r="C66" s="539">
        <v>3</v>
      </c>
      <c r="D66" s="539">
        <v>1</v>
      </c>
      <c r="E66" s="539" t="s">
        <v>1387</v>
      </c>
      <c r="F66" s="540">
        <v>42906</v>
      </c>
      <c r="G66" s="539" t="s">
        <v>1518</v>
      </c>
      <c r="H66" s="539"/>
      <c r="I66" s="541">
        <v>0.54166666666666663</v>
      </c>
      <c r="J66" s="533">
        <v>42910</v>
      </c>
      <c r="K66" s="593"/>
      <c r="L66" s="539"/>
      <c r="M66" s="541"/>
      <c r="N66" s="582" t="s">
        <v>1548</v>
      </c>
      <c r="O66" s="582"/>
      <c r="P66" s="581" t="s">
        <v>1552</v>
      </c>
      <c r="Q66" s="531" t="s">
        <v>1544</v>
      </c>
      <c r="R66" s="562" t="s">
        <v>1177</v>
      </c>
    </row>
    <row r="67" spans="1:18" x14ac:dyDescent="0.2">
      <c r="A67" s="530" t="s">
        <v>1553</v>
      </c>
      <c r="B67" s="531" t="s">
        <v>1554</v>
      </c>
      <c r="C67" s="531">
        <v>7</v>
      </c>
      <c r="D67" s="532">
        <v>2</v>
      </c>
      <c r="E67" s="531" t="s">
        <v>1387</v>
      </c>
      <c r="F67" s="533">
        <v>42907</v>
      </c>
      <c r="G67" s="531" t="s">
        <v>1533</v>
      </c>
      <c r="H67" s="531"/>
      <c r="I67" s="534"/>
      <c r="J67" s="533">
        <v>42911</v>
      </c>
      <c r="K67" s="594"/>
      <c r="L67" s="531"/>
      <c r="M67" s="534"/>
      <c r="N67" s="531" t="s">
        <v>1555</v>
      </c>
      <c r="O67" s="531"/>
      <c r="P67" s="531" t="s">
        <v>1556</v>
      </c>
      <c r="Q67" s="531" t="s">
        <v>1544</v>
      </c>
      <c r="R67" s="562" t="s">
        <v>1177</v>
      </c>
    </row>
    <row r="68" spans="1:18" ht="52" x14ac:dyDescent="0.2">
      <c r="A68" s="579" t="s">
        <v>1557</v>
      </c>
      <c r="B68" s="531" t="s">
        <v>1558</v>
      </c>
      <c r="C68" s="531">
        <v>2</v>
      </c>
      <c r="D68" s="532">
        <v>1</v>
      </c>
      <c r="E68" s="531" t="s">
        <v>1387</v>
      </c>
      <c r="F68" s="533">
        <v>42907</v>
      </c>
      <c r="G68" s="531" t="s">
        <v>1533</v>
      </c>
      <c r="H68" s="531"/>
      <c r="I68" s="534"/>
      <c r="J68" s="533">
        <v>42910</v>
      </c>
      <c r="K68" s="531"/>
      <c r="L68" s="531"/>
      <c r="M68" s="534"/>
      <c r="N68" s="531" t="s">
        <v>1559</v>
      </c>
      <c r="O68" s="531"/>
      <c r="P68" s="535" t="s">
        <v>1560</v>
      </c>
      <c r="Q68" s="531" t="s">
        <v>1544</v>
      </c>
      <c r="R68" s="562" t="s">
        <v>1177</v>
      </c>
    </row>
    <row r="69" spans="1:18" ht="24" x14ac:dyDescent="0.2">
      <c r="A69" s="595" t="s">
        <v>1561</v>
      </c>
      <c r="B69" s="596"/>
      <c r="C69" s="597"/>
      <c r="D69" s="598"/>
      <c r="E69" s="599"/>
      <c r="F69" s="600"/>
      <c r="G69" s="599"/>
      <c r="H69" s="599"/>
      <c r="I69" s="600"/>
      <c r="J69" s="600"/>
      <c r="K69" s="599"/>
      <c r="L69" s="599"/>
      <c r="M69" s="600"/>
      <c r="N69" s="599"/>
      <c r="O69" s="599"/>
      <c r="P69" s="596"/>
      <c r="Q69" s="601"/>
      <c r="R69" s="602"/>
    </row>
    <row r="70" spans="1:18" ht="52" x14ac:dyDescent="0.2">
      <c r="A70" s="579" t="s">
        <v>1562</v>
      </c>
      <c r="B70" s="531" t="s">
        <v>1563</v>
      </c>
      <c r="C70" s="531">
        <v>8</v>
      </c>
      <c r="D70" s="532">
        <v>3</v>
      </c>
      <c r="E70" s="531" t="s">
        <v>1387</v>
      </c>
      <c r="F70" s="533">
        <v>42906</v>
      </c>
      <c r="G70" s="531" t="s">
        <v>1518</v>
      </c>
      <c r="H70" s="531"/>
      <c r="I70" s="534">
        <v>0.54166666666666663</v>
      </c>
      <c r="J70" s="533">
        <v>42910</v>
      </c>
      <c r="K70" s="531"/>
      <c r="L70" s="531"/>
      <c r="M70" s="534"/>
      <c r="N70" s="531" t="s">
        <v>1548</v>
      </c>
      <c r="O70" s="531"/>
      <c r="P70" s="535" t="s">
        <v>1564</v>
      </c>
      <c r="Q70" s="531" t="s">
        <v>1565</v>
      </c>
      <c r="R70" s="562" t="s">
        <v>1177</v>
      </c>
    </row>
    <row r="71" spans="1:18" x14ac:dyDescent="0.2">
      <c r="A71" s="567"/>
      <c r="B71" s="590"/>
      <c r="C71" s="568"/>
      <c r="D71" s="568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590"/>
      <c r="P71" s="590"/>
      <c r="Q71" s="590"/>
      <c r="R71" s="569"/>
    </row>
    <row r="72" spans="1:18" x14ac:dyDescent="0.2">
      <c r="A72" s="567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590"/>
      <c r="P72" s="590"/>
      <c r="Q72" s="590"/>
      <c r="R72" s="569"/>
    </row>
    <row r="73" spans="1:18" ht="16" thickBot="1" x14ac:dyDescent="0.25">
      <c r="A73" s="553" t="s">
        <v>1415</v>
      </c>
      <c r="B73" s="554"/>
      <c r="C73" s="570">
        <f>SUM(C64:C72)</f>
        <v>29</v>
      </c>
      <c r="D73" s="571">
        <f>SUM(D64:D72)</f>
        <v>10</v>
      </c>
      <c r="E73" s="559"/>
      <c r="F73" s="572"/>
      <c r="G73" s="559"/>
      <c r="H73" s="559"/>
      <c r="I73" s="559"/>
      <c r="J73" s="572"/>
      <c r="K73" s="559"/>
      <c r="L73" s="559"/>
      <c r="M73" s="559"/>
      <c r="N73" s="559"/>
      <c r="O73" s="559"/>
      <c r="P73" s="559"/>
      <c r="Q73" s="560"/>
      <c r="R73" s="561"/>
    </row>
    <row r="74" spans="1:18" ht="16" thickBot="1" x14ac:dyDescent="0.25">
      <c r="A74" s="573"/>
      <c r="B74" s="573"/>
      <c r="C74" s="574"/>
      <c r="D74" s="575"/>
      <c r="E74" s="576"/>
      <c r="F74" s="577"/>
      <c r="G74" s="576"/>
      <c r="H74" s="576"/>
      <c r="I74" s="576"/>
      <c r="J74" s="577"/>
      <c r="K74" s="576"/>
      <c r="L74" s="576"/>
      <c r="M74" s="576"/>
      <c r="N74" s="576"/>
      <c r="O74" s="576"/>
      <c r="P74" s="576"/>
      <c r="Q74" s="578"/>
      <c r="R74" s="527"/>
    </row>
    <row r="75" spans="1:18" ht="31" x14ac:dyDescent="0.2">
      <c r="A75" s="603" t="s">
        <v>1566</v>
      </c>
      <c r="B75" s="604"/>
      <c r="C75" s="605"/>
      <c r="D75" s="606"/>
      <c r="E75" s="607"/>
      <c r="F75" s="608"/>
      <c r="G75" s="609"/>
      <c r="H75" s="607"/>
      <c r="I75" s="607"/>
      <c r="J75" s="610"/>
      <c r="K75" s="611"/>
      <c r="L75" s="612"/>
      <c r="M75" s="607"/>
      <c r="N75" s="607"/>
      <c r="O75" s="510" t="s">
        <v>1567</v>
      </c>
      <c r="P75" s="613"/>
      <c r="Q75" s="614"/>
      <c r="R75" s="513"/>
    </row>
    <row r="76" spans="1:18" x14ac:dyDescent="0.2">
      <c r="A76" s="615" t="s">
        <v>1326</v>
      </c>
      <c r="B76" s="616" t="s">
        <v>1327</v>
      </c>
      <c r="C76" s="617" t="s">
        <v>1328</v>
      </c>
      <c r="D76" s="617" t="s">
        <v>1329</v>
      </c>
      <c r="E76" s="516" t="s">
        <v>1330</v>
      </c>
      <c r="F76" s="618" t="s">
        <v>1331</v>
      </c>
      <c r="G76" s="516" t="s">
        <v>1332</v>
      </c>
      <c r="H76" s="516" t="s">
        <v>1333</v>
      </c>
      <c r="I76" s="619" t="s">
        <v>1334</v>
      </c>
      <c r="J76" s="618" t="s">
        <v>1335</v>
      </c>
      <c r="K76" s="620" t="s">
        <v>1332</v>
      </c>
      <c r="L76" s="516" t="s">
        <v>1333</v>
      </c>
      <c r="M76" s="619" t="s">
        <v>1334</v>
      </c>
      <c r="N76" s="619" t="s">
        <v>1336</v>
      </c>
      <c r="O76" s="522" t="s">
        <v>1337</v>
      </c>
      <c r="P76" s="522" t="s">
        <v>1338</v>
      </c>
      <c r="Q76" s="522" t="s">
        <v>1339</v>
      </c>
      <c r="R76" s="523" t="s">
        <v>1340</v>
      </c>
    </row>
    <row r="77" spans="1:18" ht="24" x14ac:dyDescent="0.2">
      <c r="A77" s="621" t="s">
        <v>1568</v>
      </c>
      <c r="B77" s="622"/>
      <c r="C77" s="623"/>
      <c r="D77" s="623"/>
      <c r="E77" s="624"/>
      <c r="F77" s="625"/>
      <c r="G77" s="624"/>
      <c r="H77" s="624"/>
      <c r="I77" s="624"/>
      <c r="J77" s="625"/>
      <c r="K77" s="624"/>
      <c r="L77" s="624"/>
      <c r="M77" s="624"/>
      <c r="N77" s="624"/>
      <c r="O77" s="624"/>
      <c r="P77" s="626"/>
      <c r="Q77" s="627"/>
      <c r="R77" s="529"/>
    </row>
    <row r="78" spans="1:18" ht="52" x14ac:dyDescent="0.2">
      <c r="A78" s="530" t="s">
        <v>1569</v>
      </c>
      <c r="B78" s="531" t="s">
        <v>1570</v>
      </c>
      <c r="C78" s="531">
        <v>2</v>
      </c>
      <c r="D78" s="532">
        <v>1</v>
      </c>
      <c r="E78" s="531" t="s">
        <v>1387</v>
      </c>
      <c r="F78" s="533">
        <v>42906</v>
      </c>
      <c r="G78" s="531" t="s">
        <v>1511</v>
      </c>
      <c r="H78" s="531"/>
      <c r="I78" s="534">
        <v>0.36458333333333331</v>
      </c>
      <c r="J78" s="533">
        <v>42910</v>
      </c>
      <c r="K78" s="531"/>
      <c r="L78" s="531"/>
      <c r="M78" s="534"/>
      <c r="N78" s="531" t="s">
        <v>1571</v>
      </c>
      <c r="O78" s="531"/>
      <c r="P78" s="535" t="s">
        <v>1572</v>
      </c>
      <c r="Q78" s="531" t="s">
        <v>1565</v>
      </c>
      <c r="R78" s="537" t="s">
        <v>1181</v>
      </c>
    </row>
    <row r="79" spans="1:18" x14ac:dyDescent="0.2">
      <c r="A79" s="628"/>
      <c r="B79" s="629"/>
      <c r="C79" s="630"/>
      <c r="D79" s="630"/>
      <c r="E79" s="631"/>
      <c r="F79" s="632"/>
      <c r="G79" s="631"/>
      <c r="H79" s="631"/>
      <c r="I79" s="631"/>
      <c r="J79" s="632"/>
      <c r="K79" s="631"/>
      <c r="L79" s="631"/>
      <c r="M79" s="631"/>
      <c r="N79" s="631"/>
      <c r="O79" s="631"/>
      <c r="P79" s="631"/>
      <c r="Q79" s="633"/>
      <c r="R79" s="634"/>
    </row>
    <row r="80" spans="1:18" x14ac:dyDescent="0.2">
      <c r="A80" s="635"/>
      <c r="B80" s="629"/>
      <c r="C80" s="630"/>
      <c r="D80" s="630"/>
      <c r="E80" s="631"/>
      <c r="F80" s="632"/>
      <c r="G80" s="631"/>
      <c r="H80" s="631"/>
      <c r="I80" s="631"/>
      <c r="J80" s="632"/>
      <c r="K80" s="631"/>
      <c r="L80" s="631"/>
      <c r="M80" s="631"/>
      <c r="N80" s="631"/>
      <c r="O80" s="631"/>
      <c r="P80" s="631"/>
      <c r="Q80" s="633"/>
      <c r="R80" s="634"/>
    </row>
    <row r="81" spans="1:18" ht="16" thickBot="1" x14ac:dyDescent="0.25">
      <c r="A81" s="553" t="s">
        <v>1415</v>
      </c>
      <c r="B81" s="554"/>
      <c r="C81" s="570">
        <f>SUM(C75:C80)</f>
        <v>2</v>
      </c>
      <c r="D81" s="571">
        <f>SUM(D75:D80)</f>
        <v>1</v>
      </c>
      <c r="E81" s="559"/>
      <c r="F81" s="572"/>
      <c r="G81" s="559"/>
      <c r="H81" s="559"/>
      <c r="I81" s="559"/>
      <c r="J81" s="572"/>
      <c r="K81" s="559"/>
      <c r="L81" s="559"/>
      <c r="M81" s="559"/>
      <c r="N81" s="559"/>
      <c r="O81" s="559"/>
      <c r="P81" s="559"/>
      <c r="Q81" s="560"/>
      <c r="R81" s="561"/>
    </row>
    <row r="82" spans="1:18" ht="16" thickBot="1" x14ac:dyDescent="0.25">
      <c r="A82" s="573"/>
      <c r="B82" s="573"/>
      <c r="C82" s="574"/>
      <c r="D82" s="575"/>
      <c r="E82" s="576"/>
      <c r="F82" s="577"/>
      <c r="G82" s="576"/>
      <c r="H82" s="576"/>
      <c r="I82" s="576"/>
      <c r="J82" s="577"/>
      <c r="K82" s="576"/>
      <c r="L82" s="576"/>
      <c r="M82" s="576"/>
      <c r="N82" s="576"/>
      <c r="O82" s="576"/>
      <c r="P82" s="576"/>
      <c r="Q82" s="578"/>
      <c r="R82" s="527"/>
    </row>
    <row r="83" spans="1:18" ht="31" x14ac:dyDescent="0.2">
      <c r="A83" s="502" t="s">
        <v>1573</v>
      </c>
      <c r="B83" s="503"/>
      <c r="C83" s="504"/>
      <c r="D83" s="505"/>
      <c r="E83" s="506"/>
      <c r="F83" s="506"/>
      <c r="G83" s="505"/>
      <c r="H83" s="506"/>
      <c r="I83" s="506"/>
      <c r="J83" s="507"/>
      <c r="K83" s="508"/>
      <c r="L83" s="509"/>
      <c r="M83" s="506"/>
      <c r="N83" s="506"/>
      <c r="O83" s="510" t="s">
        <v>1567</v>
      </c>
      <c r="P83" s="511"/>
      <c r="Q83" s="512"/>
      <c r="R83" s="513"/>
    </row>
    <row r="84" spans="1:18" x14ac:dyDescent="0.2">
      <c r="A84" s="514" t="s">
        <v>1326</v>
      </c>
      <c r="B84" s="515" t="s">
        <v>1327</v>
      </c>
      <c r="C84" s="516" t="s">
        <v>1328</v>
      </c>
      <c r="D84" s="517" t="s">
        <v>1329</v>
      </c>
      <c r="E84" s="517" t="s">
        <v>1330</v>
      </c>
      <c r="F84" s="518" t="s">
        <v>1331</v>
      </c>
      <c r="G84" s="517" t="s">
        <v>1332</v>
      </c>
      <c r="H84" s="517" t="s">
        <v>1333</v>
      </c>
      <c r="I84" s="519" t="s">
        <v>1334</v>
      </c>
      <c r="J84" s="518" t="s">
        <v>1335</v>
      </c>
      <c r="K84" s="520" t="s">
        <v>1332</v>
      </c>
      <c r="L84" s="517" t="s">
        <v>1333</v>
      </c>
      <c r="M84" s="519" t="s">
        <v>1334</v>
      </c>
      <c r="N84" s="519" t="s">
        <v>1336</v>
      </c>
      <c r="O84" s="521" t="s">
        <v>1337</v>
      </c>
      <c r="P84" s="522" t="s">
        <v>1338</v>
      </c>
      <c r="Q84" s="521" t="s">
        <v>1339</v>
      </c>
      <c r="R84" s="523" t="s">
        <v>1340</v>
      </c>
    </row>
    <row r="85" spans="1:18" ht="24" x14ac:dyDescent="0.2">
      <c r="A85" s="524" t="s">
        <v>1574</v>
      </c>
      <c r="B85" s="525"/>
      <c r="C85" s="526"/>
      <c r="D85" s="526"/>
      <c r="E85" s="527"/>
      <c r="F85" s="527"/>
      <c r="G85" s="527"/>
      <c r="H85" s="527"/>
      <c r="I85" s="527"/>
      <c r="J85" s="527"/>
      <c r="K85" s="527"/>
      <c r="L85" s="527"/>
      <c r="M85" s="527"/>
      <c r="N85" s="527"/>
      <c r="O85" s="527"/>
      <c r="P85" s="525"/>
      <c r="Q85" s="528"/>
      <c r="R85" s="529"/>
    </row>
    <row r="86" spans="1:18" x14ac:dyDescent="0.2">
      <c r="A86" s="636" t="s">
        <v>1575</v>
      </c>
      <c r="B86" s="637" t="s">
        <v>1576</v>
      </c>
      <c r="C86" s="638">
        <v>3</v>
      </c>
      <c r="D86" s="639">
        <v>1</v>
      </c>
      <c r="E86" s="637" t="s">
        <v>1577</v>
      </c>
      <c r="F86" s="640">
        <v>42908</v>
      </c>
      <c r="G86" s="637" t="s">
        <v>1360</v>
      </c>
      <c r="H86" s="637" t="s">
        <v>1578</v>
      </c>
      <c r="I86" s="641">
        <v>0.71527777777777779</v>
      </c>
      <c r="J86" s="640">
        <v>42910</v>
      </c>
      <c r="K86" s="637" t="s">
        <v>1360</v>
      </c>
      <c r="L86" s="637"/>
      <c r="M86" s="641"/>
      <c r="N86" s="642" t="s">
        <v>1579</v>
      </c>
      <c r="O86" s="642"/>
      <c r="P86" s="642" t="s">
        <v>1580</v>
      </c>
      <c r="Q86" s="531" t="s">
        <v>1173</v>
      </c>
      <c r="R86" s="537" t="s">
        <v>1181</v>
      </c>
    </row>
    <row r="87" spans="1:18" x14ac:dyDescent="0.2">
      <c r="A87" s="643"/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69"/>
    </row>
    <row r="88" spans="1:18" x14ac:dyDescent="0.2">
      <c r="A88" s="567"/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69"/>
    </row>
    <row r="89" spans="1:18" ht="16" thickBot="1" x14ac:dyDescent="0.25">
      <c r="A89" s="553" t="s">
        <v>1415</v>
      </c>
      <c r="B89" s="554"/>
      <c r="C89" s="570">
        <f>SUM(C83:C88)</f>
        <v>3</v>
      </c>
      <c r="D89" s="571">
        <f>SUM(D83:D88)</f>
        <v>1</v>
      </c>
      <c r="E89" s="559"/>
      <c r="F89" s="572"/>
      <c r="G89" s="559"/>
      <c r="H89" s="559"/>
      <c r="I89" s="559"/>
      <c r="J89" s="572"/>
      <c r="K89" s="559"/>
      <c r="L89" s="559"/>
      <c r="M89" s="559"/>
      <c r="N89" s="559"/>
      <c r="O89" s="559"/>
      <c r="P89" s="559"/>
      <c r="Q89" s="560"/>
      <c r="R89" s="561"/>
    </row>
    <row r="90" spans="1:18" ht="16" thickBot="1" x14ac:dyDescent="0.25">
      <c r="A90" s="573"/>
      <c r="B90" s="573"/>
      <c r="C90" s="574"/>
      <c r="D90" s="575"/>
      <c r="E90" s="576"/>
      <c r="F90" s="577"/>
      <c r="G90" s="576"/>
      <c r="H90" s="576"/>
      <c r="I90" s="576"/>
      <c r="J90" s="577"/>
      <c r="K90" s="576"/>
      <c r="L90" s="576"/>
      <c r="M90" s="576"/>
      <c r="N90" s="576"/>
      <c r="O90" s="576"/>
      <c r="P90" s="576"/>
      <c r="Q90" s="578"/>
      <c r="R90" s="527"/>
    </row>
    <row r="91" spans="1:18" ht="31" x14ac:dyDescent="0.2">
      <c r="A91" s="502" t="s">
        <v>1581</v>
      </c>
      <c r="B91" s="503"/>
      <c r="C91" s="504"/>
      <c r="D91" s="505"/>
      <c r="E91" s="506"/>
      <c r="F91" s="506"/>
      <c r="G91" s="505"/>
      <c r="H91" s="506"/>
      <c r="I91" s="506"/>
      <c r="J91" s="507"/>
      <c r="K91" s="508"/>
      <c r="L91" s="509"/>
      <c r="M91" s="506"/>
      <c r="N91" s="506"/>
      <c r="O91" s="510" t="s">
        <v>1567</v>
      </c>
      <c r="P91" s="511"/>
      <c r="Q91" s="512"/>
      <c r="R91" s="513"/>
    </row>
    <row r="92" spans="1:18" x14ac:dyDescent="0.2">
      <c r="A92" s="514" t="s">
        <v>1326</v>
      </c>
      <c r="B92" s="515" t="s">
        <v>1327</v>
      </c>
      <c r="C92" s="516" t="s">
        <v>1328</v>
      </c>
      <c r="D92" s="517" t="s">
        <v>1329</v>
      </c>
      <c r="E92" s="517" t="s">
        <v>1330</v>
      </c>
      <c r="F92" s="518" t="s">
        <v>1331</v>
      </c>
      <c r="G92" s="517" t="s">
        <v>1332</v>
      </c>
      <c r="H92" s="517" t="s">
        <v>1333</v>
      </c>
      <c r="I92" s="519" t="s">
        <v>1334</v>
      </c>
      <c r="J92" s="518" t="s">
        <v>1335</v>
      </c>
      <c r="K92" s="520" t="s">
        <v>1332</v>
      </c>
      <c r="L92" s="517" t="s">
        <v>1333</v>
      </c>
      <c r="M92" s="519" t="s">
        <v>1334</v>
      </c>
      <c r="N92" s="519" t="s">
        <v>1336</v>
      </c>
      <c r="O92" s="521" t="s">
        <v>1337</v>
      </c>
      <c r="P92" s="522" t="s">
        <v>1338</v>
      </c>
      <c r="Q92" s="521" t="s">
        <v>1339</v>
      </c>
      <c r="R92" s="523" t="s">
        <v>1340</v>
      </c>
    </row>
    <row r="93" spans="1:18" ht="24" x14ac:dyDescent="0.2">
      <c r="A93" s="524" t="s">
        <v>1568</v>
      </c>
      <c r="B93" s="644"/>
      <c r="C93" s="645"/>
      <c r="D93" s="645"/>
      <c r="E93" s="646"/>
      <c r="F93" s="646"/>
      <c r="G93" s="646"/>
      <c r="H93" s="646"/>
      <c r="I93" s="646"/>
      <c r="J93" s="646"/>
      <c r="K93" s="646"/>
      <c r="L93" s="646"/>
      <c r="M93" s="646"/>
      <c r="N93" s="646"/>
      <c r="O93" s="646"/>
      <c r="P93" s="644"/>
      <c r="Q93" s="627"/>
      <c r="R93" s="529"/>
    </row>
    <row r="94" spans="1:18" ht="26" x14ac:dyDescent="0.2">
      <c r="A94" s="647" t="s">
        <v>1582</v>
      </c>
      <c r="B94" s="648" t="s">
        <v>1583</v>
      </c>
      <c r="C94" s="649">
        <v>2</v>
      </c>
      <c r="D94" s="650">
        <v>1</v>
      </c>
      <c r="E94" s="649" t="s">
        <v>1387</v>
      </c>
      <c r="F94" s="651">
        <v>42906</v>
      </c>
      <c r="G94" s="649" t="s">
        <v>1381</v>
      </c>
      <c r="H94" s="649" t="s">
        <v>1584</v>
      </c>
      <c r="I94" s="652">
        <v>0.27083333333333331</v>
      </c>
      <c r="J94" s="651">
        <v>42910</v>
      </c>
      <c r="K94" s="649" t="s">
        <v>1381</v>
      </c>
      <c r="L94" s="649"/>
      <c r="M94" s="652"/>
      <c r="N94" s="653" t="s">
        <v>1585</v>
      </c>
      <c r="O94" s="654"/>
      <c r="P94" s="654" t="s">
        <v>1586</v>
      </c>
      <c r="Q94" s="655" t="s">
        <v>1587</v>
      </c>
      <c r="R94" s="537" t="s">
        <v>1181</v>
      </c>
    </row>
    <row r="95" spans="1:18" ht="26" x14ac:dyDescent="0.2">
      <c r="A95" s="647" t="s">
        <v>1588</v>
      </c>
      <c r="B95" s="649" t="s">
        <v>1589</v>
      </c>
      <c r="C95" s="649">
        <v>1</v>
      </c>
      <c r="D95" s="650">
        <v>1</v>
      </c>
      <c r="E95" s="649" t="s">
        <v>1590</v>
      </c>
      <c r="F95" s="651">
        <v>42906</v>
      </c>
      <c r="G95" s="649" t="s">
        <v>1381</v>
      </c>
      <c r="H95" s="649" t="s">
        <v>1591</v>
      </c>
      <c r="I95" s="652">
        <v>0.65277777777777779</v>
      </c>
      <c r="J95" s="651">
        <v>42910</v>
      </c>
      <c r="K95" s="649"/>
      <c r="L95" s="649"/>
      <c r="M95" s="649"/>
      <c r="N95" s="649" t="s">
        <v>1585</v>
      </c>
      <c r="O95" s="649"/>
      <c r="P95" s="649" t="s">
        <v>1592</v>
      </c>
      <c r="Q95" s="655" t="s">
        <v>1587</v>
      </c>
      <c r="R95" s="537" t="s">
        <v>1181</v>
      </c>
    </row>
    <row r="96" spans="1:18" x14ac:dyDescent="0.2">
      <c r="A96" s="567"/>
      <c r="B96" s="590"/>
      <c r="C96" s="590"/>
      <c r="D96" s="590"/>
      <c r="E96" s="590"/>
      <c r="F96" s="590"/>
      <c r="G96" s="590"/>
      <c r="H96" s="590"/>
      <c r="I96" s="590"/>
      <c r="J96" s="590"/>
      <c r="K96" s="590"/>
      <c r="L96" s="590"/>
      <c r="M96" s="590"/>
      <c r="N96" s="590"/>
      <c r="O96" s="590"/>
      <c r="P96" s="590"/>
      <c r="Q96" s="590"/>
      <c r="R96" s="569"/>
    </row>
    <row r="97" spans="1:18" x14ac:dyDescent="0.2">
      <c r="A97" s="567"/>
      <c r="B97" s="590"/>
      <c r="C97" s="590"/>
      <c r="D97" s="590"/>
      <c r="E97" s="590"/>
      <c r="F97" s="590"/>
      <c r="G97" s="590"/>
      <c r="H97" s="590"/>
      <c r="I97" s="590"/>
      <c r="J97" s="590"/>
      <c r="K97" s="590"/>
      <c r="L97" s="590"/>
      <c r="M97" s="590"/>
      <c r="N97" s="590"/>
      <c r="O97" s="590"/>
      <c r="P97" s="590"/>
      <c r="Q97" s="590"/>
      <c r="R97" s="569"/>
    </row>
    <row r="98" spans="1:18" x14ac:dyDescent="0.2">
      <c r="A98" s="567"/>
      <c r="B98" s="590"/>
      <c r="C98" s="590"/>
      <c r="D98" s="590"/>
      <c r="E98" s="590"/>
      <c r="F98" s="590"/>
      <c r="G98" s="590"/>
      <c r="H98" s="590"/>
      <c r="I98" s="590"/>
      <c r="J98" s="590"/>
      <c r="K98" s="590"/>
      <c r="L98" s="590"/>
      <c r="M98" s="590"/>
      <c r="N98" s="590"/>
      <c r="O98" s="590"/>
      <c r="P98" s="590"/>
      <c r="Q98" s="590"/>
      <c r="R98" s="569"/>
    </row>
    <row r="99" spans="1:18" ht="16" thickBot="1" x14ac:dyDescent="0.25">
      <c r="A99" s="553" t="s">
        <v>1415</v>
      </c>
      <c r="B99" s="554"/>
      <c r="C99" s="570">
        <f>SUM(C91:C98)</f>
        <v>3</v>
      </c>
      <c r="D99" s="571">
        <f>SUM(D91:D98)</f>
        <v>2</v>
      </c>
      <c r="E99" s="559"/>
      <c r="F99" s="572"/>
      <c r="G99" s="559"/>
      <c r="H99" s="559"/>
      <c r="I99" s="559"/>
      <c r="J99" s="572"/>
      <c r="K99" s="559"/>
      <c r="L99" s="559"/>
      <c r="M99" s="559"/>
      <c r="N99" s="559"/>
      <c r="O99" s="559"/>
      <c r="P99" s="559"/>
      <c r="Q99" s="560"/>
      <c r="R99" s="561"/>
    </row>
    <row r="100" spans="1:18" x14ac:dyDescent="0.2">
      <c r="A100" s="573"/>
      <c r="B100" s="573"/>
      <c r="C100" s="574"/>
      <c r="D100" s="575"/>
      <c r="E100" s="576"/>
      <c r="F100" s="577"/>
      <c r="G100" s="576"/>
      <c r="H100" s="576"/>
      <c r="I100" s="576"/>
      <c r="J100" s="577"/>
      <c r="K100" s="576"/>
      <c r="L100" s="576"/>
      <c r="M100" s="576"/>
      <c r="N100" s="576"/>
      <c r="O100" s="576"/>
      <c r="P100" s="576"/>
      <c r="Q100" s="578"/>
      <c r="R100" s="527"/>
    </row>
    <row r="101" spans="1:18" ht="26" x14ac:dyDescent="0.3">
      <c r="A101" s="656" t="s">
        <v>1593</v>
      </c>
      <c r="B101" s="657"/>
      <c r="C101" s="658"/>
      <c r="D101" s="658"/>
      <c r="E101" s="659"/>
      <c r="F101" s="660"/>
      <c r="G101" s="659"/>
      <c r="H101" s="659"/>
      <c r="I101" s="659"/>
      <c r="J101" s="660"/>
      <c r="K101" s="659"/>
      <c r="L101" s="659"/>
      <c r="M101" s="659"/>
      <c r="N101" s="659"/>
      <c r="O101" s="659"/>
      <c r="P101" s="659"/>
      <c r="Q101" s="646"/>
      <c r="R101" s="527"/>
    </row>
    <row r="102" spans="1:18" ht="16" thickBot="1" x14ac:dyDescent="0.25">
      <c r="A102" s="657"/>
      <c r="B102" s="657"/>
      <c r="C102" s="658"/>
      <c r="D102" s="658"/>
      <c r="E102" s="659"/>
      <c r="F102" s="660"/>
      <c r="G102" s="659"/>
      <c r="H102" s="659"/>
      <c r="I102" s="659"/>
      <c r="J102" s="660"/>
      <c r="K102" s="659"/>
      <c r="L102" s="659"/>
      <c r="M102" s="659"/>
      <c r="N102" s="659"/>
      <c r="O102" s="659"/>
      <c r="P102" s="659"/>
      <c r="Q102" s="646"/>
      <c r="R102" s="527"/>
    </row>
    <row r="103" spans="1:18" ht="31" x14ac:dyDescent="0.2">
      <c r="A103" s="661" t="s">
        <v>1594</v>
      </c>
      <c r="B103" s="662"/>
      <c r="C103" s="663"/>
      <c r="D103" s="664"/>
      <c r="E103" s="665"/>
      <c r="F103" s="666"/>
      <c r="G103" s="667"/>
      <c r="H103" s="665"/>
      <c r="I103" s="665"/>
      <c r="J103" s="668"/>
      <c r="K103" s="669"/>
      <c r="L103" s="670"/>
      <c r="M103" s="665"/>
      <c r="N103" s="665"/>
      <c r="O103" s="670"/>
      <c r="P103" s="671"/>
      <c r="Q103" s="672"/>
      <c r="R103" s="673"/>
    </row>
    <row r="104" spans="1:18" x14ac:dyDescent="0.2">
      <c r="A104" s="674" t="s">
        <v>1326</v>
      </c>
      <c r="B104" s="675" t="s">
        <v>1327</v>
      </c>
      <c r="C104" s="676" t="s">
        <v>1328</v>
      </c>
      <c r="D104" s="676" t="s">
        <v>1329</v>
      </c>
      <c r="E104" s="530" t="s">
        <v>1330</v>
      </c>
      <c r="F104" s="677" t="s">
        <v>1331</v>
      </c>
      <c r="G104" s="530" t="s">
        <v>1332</v>
      </c>
      <c r="H104" s="530" t="s">
        <v>1333</v>
      </c>
      <c r="I104" s="678" t="s">
        <v>1334</v>
      </c>
      <c r="J104" s="677" t="s">
        <v>1335</v>
      </c>
      <c r="K104" s="679" t="s">
        <v>1332</v>
      </c>
      <c r="L104" s="530" t="s">
        <v>1333</v>
      </c>
      <c r="M104" s="678" t="s">
        <v>1334</v>
      </c>
      <c r="N104" s="678" t="s">
        <v>1336</v>
      </c>
      <c r="O104" s="680" t="s">
        <v>1337</v>
      </c>
      <c r="P104" s="680" t="s">
        <v>1338</v>
      </c>
      <c r="Q104" s="681" t="s">
        <v>1339</v>
      </c>
      <c r="R104" s="673"/>
    </row>
    <row r="105" spans="1:18" ht="24" x14ac:dyDescent="0.2">
      <c r="A105" s="682" t="s">
        <v>1574</v>
      </c>
      <c r="B105" s="683"/>
      <c r="C105" s="684"/>
      <c r="D105" s="684"/>
      <c r="E105" s="685"/>
      <c r="F105" s="686"/>
      <c r="G105" s="685"/>
      <c r="H105" s="685"/>
      <c r="I105" s="685"/>
      <c r="J105" s="686"/>
      <c r="K105" s="685"/>
      <c r="L105" s="685"/>
      <c r="M105" s="685"/>
      <c r="N105" s="685"/>
      <c r="O105" s="685"/>
      <c r="P105" s="683"/>
      <c r="Q105" s="687"/>
      <c r="R105" s="673"/>
    </row>
    <row r="106" spans="1:18" ht="39" x14ac:dyDescent="0.2">
      <c r="A106" s="688" t="s">
        <v>1595</v>
      </c>
      <c r="B106" s="531" t="s">
        <v>1596</v>
      </c>
      <c r="C106" s="586">
        <v>3</v>
      </c>
      <c r="D106" s="532">
        <v>1</v>
      </c>
      <c r="E106" s="531" t="s">
        <v>1351</v>
      </c>
      <c r="F106" s="533">
        <v>42904</v>
      </c>
      <c r="G106" s="531" t="s">
        <v>1352</v>
      </c>
      <c r="H106" s="531" t="s">
        <v>1597</v>
      </c>
      <c r="I106" s="534">
        <v>0.58680555555555558</v>
      </c>
      <c r="J106" s="533">
        <v>42910</v>
      </c>
      <c r="K106" s="531" t="s">
        <v>1360</v>
      </c>
      <c r="L106" s="531" t="s">
        <v>1598</v>
      </c>
      <c r="M106" s="534">
        <v>0.52777777777777779</v>
      </c>
      <c r="N106" s="535" t="s">
        <v>1599</v>
      </c>
      <c r="O106" s="535"/>
      <c r="P106" s="535" t="s">
        <v>1600</v>
      </c>
      <c r="Q106" s="689" t="s">
        <v>1544</v>
      </c>
      <c r="R106" s="673"/>
    </row>
    <row r="107" spans="1:18" x14ac:dyDescent="0.2">
      <c r="A107" s="690"/>
      <c r="B107" s="691"/>
      <c r="C107" s="692"/>
      <c r="D107" s="692"/>
      <c r="E107" s="693"/>
      <c r="F107" s="694"/>
      <c r="G107" s="693"/>
      <c r="H107" s="693"/>
      <c r="I107" s="693"/>
      <c r="J107" s="694"/>
      <c r="K107" s="693"/>
      <c r="L107" s="693"/>
      <c r="M107" s="693"/>
      <c r="N107" s="693"/>
      <c r="O107" s="693"/>
      <c r="P107" s="693"/>
      <c r="Q107" s="695"/>
      <c r="R107" s="696"/>
    </row>
    <row r="108" spans="1:18" ht="16" thickBot="1" x14ac:dyDescent="0.25">
      <c r="A108" s="553" t="s">
        <v>1415</v>
      </c>
      <c r="B108" s="554"/>
      <c r="C108" s="570">
        <f>SUM(C103:C107)</f>
        <v>3</v>
      </c>
      <c r="D108" s="571">
        <f>SUM(D103:D107)</f>
        <v>1</v>
      </c>
      <c r="E108" s="559"/>
      <c r="F108" s="572"/>
      <c r="G108" s="559"/>
      <c r="H108" s="559"/>
      <c r="I108" s="559"/>
      <c r="J108" s="572"/>
      <c r="K108" s="559"/>
      <c r="L108" s="559"/>
      <c r="M108" s="559"/>
      <c r="N108" s="559"/>
      <c r="O108" s="559"/>
      <c r="P108" s="559"/>
      <c r="Q108" s="697"/>
      <c r="R108" s="698"/>
    </row>
    <row r="109" spans="1:18" x14ac:dyDescent="0.2">
      <c r="A109" s="573"/>
      <c r="B109" s="573"/>
      <c r="C109" s="574"/>
      <c r="D109" s="575"/>
      <c r="E109" s="576"/>
      <c r="F109" s="577"/>
      <c r="G109" s="576"/>
      <c r="H109" s="576"/>
      <c r="I109" s="576"/>
      <c r="J109" s="577"/>
      <c r="K109" s="576"/>
      <c r="L109" s="576"/>
      <c r="M109" s="576"/>
      <c r="N109" s="576"/>
      <c r="O109" s="576"/>
      <c r="P109" s="576"/>
      <c r="Q109" s="578"/>
      <c r="R109" s="527"/>
    </row>
    <row r="110" spans="1:18" ht="26" x14ac:dyDescent="0.3">
      <c r="A110" s="111" t="s">
        <v>1601</v>
      </c>
    </row>
    <row r="111" spans="1:18" ht="27" thickBot="1" x14ac:dyDescent="0.35">
      <c r="A111" s="111"/>
    </row>
    <row r="112" spans="1:18" ht="31" x14ac:dyDescent="0.2">
      <c r="A112" s="502" t="s">
        <v>1602</v>
      </c>
      <c r="B112" s="503"/>
      <c r="C112" s="504"/>
      <c r="D112" s="505"/>
      <c r="E112" s="506"/>
      <c r="F112" s="506"/>
      <c r="G112" s="505"/>
      <c r="H112" s="506"/>
      <c r="I112" s="506"/>
      <c r="J112" s="507"/>
      <c r="K112" s="508"/>
      <c r="L112" s="509"/>
      <c r="M112" s="506"/>
      <c r="N112" s="506"/>
      <c r="O112" s="699"/>
      <c r="P112" s="511"/>
      <c r="Q112" s="512"/>
      <c r="R112" s="513"/>
    </row>
    <row r="113" spans="1:18" x14ac:dyDescent="0.2">
      <c r="A113" s="514" t="s">
        <v>1326</v>
      </c>
      <c r="B113" s="515" t="s">
        <v>1327</v>
      </c>
      <c r="C113" s="516" t="s">
        <v>1328</v>
      </c>
      <c r="D113" s="517" t="s">
        <v>1329</v>
      </c>
      <c r="E113" s="517" t="s">
        <v>1330</v>
      </c>
      <c r="F113" s="518" t="s">
        <v>1331</v>
      </c>
      <c r="G113" s="517" t="s">
        <v>1332</v>
      </c>
      <c r="H113" s="517" t="s">
        <v>1333</v>
      </c>
      <c r="I113" s="519" t="s">
        <v>1334</v>
      </c>
      <c r="J113" s="518" t="s">
        <v>1335</v>
      </c>
      <c r="K113" s="520" t="s">
        <v>1332</v>
      </c>
      <c r="L113" s="517" t="s">
        <v>1333</v>
      </c>
      <c r="M113" s="519" t="s">
        <v>1334</v>
      </c>
      <c r="N113" s="519" t="s">
        <v>1336</v>
      </c>
      <c r="O113" s="521" t="s">
        <v>1337</v>
      </c>
      <c r="P113" s="522" t="s">
        <v>1338</v>
      </c>
      <c r="Q113" s="521" t="s">
        <v>1339</v>
      </c>
      <c r="R113" s="523" t="s">
        <v>1340</v>
      </c>
    </row>
    <row r="114" spans="1:18" ht="24" x14ac:dyDescent="0.2">
      <c r="A114" s="524" t="s">
        <v>1341</v>
      </c>
      <c r="B114" s="525"/>
      <c r="C114" s="526"/>
      <c r="D114" s="526"/>
      <c r="E114" s="527"/>
      <c r="F114" s="527"/>
      <c r="G114" s="527"/>
      <c r="H114" s="527"/>
      <c r="I114" s="527"/>
      <c r="J114" s="527"/>
      <c r="K114" s="527"/>
      <c r="L114" s="527"/>
      <c r="M114" s="527"/>
      <c r="N114" s="527"/>
      <c r="O114" s="527"/>
      <c r="P114" s="525"/>
      <c r="Q114" s="528"/>
      <c r="R114" s="529"/>
    </row>
    <row r="115" spans="1:18" ht="52" x14ac:dyDescent="0.2">
      <c r="A115" s="530" t="s">
        <v>1603</v>
      </c>
      <c r="B115" s="542" t="s">
        <v>1604</v>
      </c>
      <c r="C115" s="531">
        <v>9</v>
      </c>
      <c r="D115" s="532">
        <v>3</v>
      </c>
      <c r="E115" s="542" t="s">
        <v>1387</v>
      </c>
      <c r="F115" s="700">
        <v>42908</v>
      </c>
      <c r="G115" s="542" t="s">
        <v>1381</v>
      </c>
      <c r="H115" s="542" t="s">
        <v>1605</v>
      </c>
      <c r="I115" s="701">
        <v>0.84027777777777779</v>
      </c>
      <c r="J115" s="700">
        <v>42915</v>
      </c>
      <c r="K115" s="542" t="s">
        <v>1354</v>
      </c>
      <c r="L115" s="542" t="s">
        <v>1606</v>
      </c>
      <c r="M115" s="701">
        <v>0.77777777777777779</v>
      </c>
      <c r="N115" s="542" t="s">
        <v>1607</v>
      </c>
      <c r="O115" s="563" t="s">
        <v>1608</v>
      </c>
      <c r="P115" s="542" t="s">
        <v>1609</v>
      </c>
      <c r="Q115" s="531" t="s">
        <v>1610</v>
      </c>
      <c r="R115" s="702" t="s">
        <v>1611</v>
      </c>
    </row>
    <row r="116" spans="1:18" x14ac:dyDescent="0.2">
      <c r="A116" s="567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590"/>
      <c r="P116" s="590"/>
      <c r="Q116" s="590"/>
      <c r="R116" s="569"/>
    </row>
    <row r="117" spans="1:18" x14ac:dyDescent="0.2">
      <c r="A117" s="567"/>
      <c r="B117" s="551"/>
      <c r="C117" s="551"/>
      <c r="D117" s="551"/>
      <c r="E117" s="551"/>
      <c r="F117" s="551"/>
      <c r="G117" s="551"/>
      <c r="H117" s="551"/>
      <c r="I117" s="551"/>
      <c r="J117" s="551"/>
      <c r="K117" s="551"/>
      <c r="L117" s="551"/>
      <c r="M117" s="551"/>
      <c r="N117" s="551"/>
      <c r="O117" s="551"/>
      <c r="P117" s="551"/>
      <c r="Q117" s="551"/>
      <c r="R117" s="552"/>
    </row>
    <row r="118" spans="1:18" ht="16" thickBot="1" x14ac:dyDescent="0.25">
      <c r="A118" s="553" t="s">
        <v>1415</v>
      </c>
      <c r="B118" s="554"/>
      <c r="C118" s="570">
        <f>SUM(C113:C116)</f>
        <v>9</v>
      </c>
      <c r="D118" s="571">
        <f>SUM(D113:D116)</f>
        <v>3</v>
      </c>
      <c r="E118" s="559"/>
      <c r="F118" s="572"/>
      <c r="G118" s="559"/>
      <c r="H118" s="559"/>
      <c r="I118" s="559"/>
      <c r="J118" s="572"/>
      <c r="K118" s="559"/>
      <c r="L118" s="559"/>
      <c r="M118" s="559"/>
      <c r="N118" s="559"/>
      <c r="O118" s="559"/>
      <c r="P118" s="559"/>
      <c r="Q118" s="560"/>
      <c r="R118" s="561"/>
    </row>
    <row r="119" spans="1:18" ht="16" thickBot="1" x14ac:dyDescent="0.25"/>
    <row r="120" spans="1:18" ht="31" x14ac:dyDescent="0.2">
      <c r="A120" s="502" t="s">
        <v>1612</v>
      </c>
      <c r="B120" s="503"/>
      <c r="C120" s="504"/>
      <c r="D120" s="505"/>
      <c r="E120" s="506"/>
      <c r="F120" s="506"/>
      <c r="G120" s="505"/>
      <c r="H120" s="506"/>
      <c r="I120" s="506"/>
      <c r="J120" s="507"/>
      <c r="K120" s="508"/>
      <c r="L120" s="509"/>
      <c r="M120" s="506"/>
      <c r="N120" s="506"/>
      <c r="O120" s="699"/>
      <c r="P120" s="511"/>
      <c r="Q120" s="512"/>
      <c r="R120" s="513"/>
    </row>
    <row r="121" spans="1:18" x14ac:dyDescent="0.2">
      <c r="A121" s="514" t="s">
        <v>1326</v>
      </c>
      <c r="B121" s="515" t="s">
        <v>1327</v>
      </c>
      <c r="C121" s="516" t="s">
        <v>1328</v>
      </c>
      <c r="D121" s="517" t="s">
        <v>1329</v>
      </c>
      <c r="E121" s="517" t="s">
        <v>1330</v>
      </c>
      <c r="F121" s="518" t="s">
        <v>1331</v>
      </c>
      <c r="G121" s="517" t="s">
        <v>1332</v>
      </c>
      <c r="H121" s="517" t="s">
        <v>1333</v>
      </c>
      <c r="I121" s="519" t="s">
        <v>1334</v>
      </c>
      <c r="J121" s="518" t="s">
        <v>1335</v>
      </c>
      <c r="K121" s="520" t="s">
        <v>1332</v>
      </c>
      <c r="L121" s="517" t="s">
        <v>1333</v>
      </c>
      <c r="M121" s="519" t="s">
        <v>1334</v>
      </c>
      <c r="N121" s="519" t="s">
        <v>1336</v>
      </c>
      <c r="O121" s="521" t="s">
        <v>1337</v>
      </c>
      <c r="P121" s="522" t="s">
        <v>1338</v>
      </c>
      <c r="Q121" s="521" t="s">
        <v>1339</v>
      </c>
      <c r="R121" s="523" t="s">
        <v>1340</v>
      </c>
    </row>
    <row r="122" spans="1:18" ht="24" x14ac:dyDescent="0.2">
      <c r="A122" s="524" t="s">
        <v>1613</v>
      </c>
      <c r="B122" s="525"/>
      <c r="C122" s="526"/>
      <c r="D122" s="526"/>
      <c r="E122" s="527"/>
      <c r="F122" s="527"/>
      <c r="G122" s="527"/>
      <c r="H122" s="527"/>
      <c r="I122" s="527"/>
      <c r="J122" s="527"/>
      <c r="K122" s="527"/>
      <c r="L122" s="527"/>
      <c r="M122" s="527"/>
      <c r="N122" s="527"/>
      <c r="O122" s="527"/>
      <c r="P122" s="525"/>
      <c r="Q122" s="528"/>
      <c r="R122" s="529"/>
    </row>
    <row r="123" spans="1:18" ht="26" x14ac:dyDescent="0.2">
      <c r="A123" s="530" t="s">
        <v>1614</v>
      </c>
      <c r="B123" s="531" t="s">
        <v>1615</v>
      </c>
      <c r="C123" s="531">
        <v>2</v>
      </c>
      <c r="D123" s="532">
        <v>1</v>
      </c>
      <c r="E123" s="531" t="s">
        <v>1387</v>
      </c>
      <c r="F123" s="533">
        <v>42909</v>
      </c>
      <c r="G123" s="531" t="s">
        <v>1352</v>
      </c>
      <c r="H123" s="531" t="s">
        <v>1616</v>
      </c>
      <c r="I123" s="534">
        <v>0.41666666666666669</v>
      </c>
      <c r="J123" s="533">
        <v>42915</v>
      </c>
      <c r="K123" s="531" t="s">
        <v>1354</v>
      </c>
      <c r="L123" s="531" t="s">
        <v>1617</v>
      </c>
      <c r="M123" s="534">
        <v>0.63541666666666663</v>
      </c>
      <c r="N123" s="535" t="s">
        <v>1618</v>
      </c>
      <c r="O123" s="535" t="s">
        <v>1619</v>
      </c>
      <c r="P123" s="535" t="s">
        <v>1620</v>
      </c>
      <c r="Q123" s="531" t="s">
        <v>1173</v>
      </c>
      <c r="R123" s="702" t="s">
        <v>1611</v>
      </c>
    </row>
    <row r="124" spans="1:18" x14ac:dyDescent="0.2">
      <c r="A124" s="530" t="s">
        <v>1621</v>
      </c>
      <c r="B124" s="531" t="s">
        <v>1622</v>
      </c>
      <c r="C124" s="531">
        <v>2</v>
      </c>
      <c r="D124" s="532">
        <v>1</v>
      </c>
      <c r="E124" s="531" t="s">
        <v>1387</v>
      </c>
      <c r="F124" s="533">
        <v>42909</v>
      </c>
      <c r="G124" s="531" t="s">
        <v>1352</v>
      </c>
      <c r="H124" s="531" t="s">
        <v>1616</v>
      </c>
      <c r="I124" s="534">
        <v>0.41666666666666669</v>
      </c>
      <c r="J124" s="533">
        <v>42915</v>
      </c>
      <c r="K124" s="531" t="s">
        <v>1354</v>
      </c>
      <c r="L124" s="531" t="s">
        <v>1617</v>
      </c>
      <c r="M124" s="534">
        <v>0.63541666666666663</v>
      </c>
      <c r="N124" s="535" t="s">
        <v>1618</v>
      </c>
      <c r="O124" s="535" t="s">
        <v>1619</v>
      </c>
      <c r="P124" s="535" t="s">
        <v>1623</v>
      </c>
      <c r="Q124" s="531" t="s">
        <v>1173</v>
      </c>
      <c r="R124" s="702" t="s">
        <v>1611</v>
      </c>
    </row>
    <row r="125" spans="1:18" ht="24" x14ac:dyDescent="0.2">
      <c r="A125" s="524" t="s">
        <v>1624</v>
      </c>
      <c r="B125" s="525"/>
      <c r="C125" s="526"/>
      <c r="D125" s="526"/>
      <c r="E125" s="527"/>
      <c r="F125" s="527"/>
      <c r="G125" s="527"/>
      <c r="H125" s="527"/>
      <c r="I125" s="527"/>
      <c r="J125" s="527"/>
      <c r="K125" s="527"/>
      <c r="L125" s="527"/>
      <c r="M125" s="527"/>
      <c r="N125" s="527"/>
      <c r="O125" s="527"/>
      <c r="P125" s="525"/>
      <c r="Q125" s="528"/>
      <c r="R125" s="529"/>
    </row>
    <row r="126" spans="1:18" ht="65" x14ac:dyDescent="0.2">
      <c r="A126" s="530" t="s">
        <v>1625</v>
      </c>
      <c r="B126" s="531" t="s">
        <v>1626</v>
      </c>
      <c r="C126" s="531">
        <v>6</v>
      </c>
      <c r="D126" s="532">
        <v>2</v>
      </c>
      <c r="E126" s="531" t="s">
        <v>1387</v>
      </c>
      <c r="F126" s="533">
        <v>42909</v>
      </c>
      <c r="G126" s="531" t="s">
        <v>1360</v>
      </c>
      <c r="H126" s="531" t="s">
        <v>1627</v>
      </c>
      <c r="I126" s="534">
        <v>0.3298611111111111</v>
      </c>
      <c r="J126" s="533">
        <v>42915</v>
      </c>
      <c r="K126" s="531" t="s">
        <v>1354</v>
      </c>
      <c r="L126" s="531" t="s">
        <v>1628</v>
      </c>
      <c r="M126" s="534">
        <v>0.77777777777777779</v>
      </c>
      <c r="N126" s="535" t="s">
        <v>1629</v>
      </c>
      <c r="O126" s="531"/>
      <c r="P126" s="535" t="s">
        <v>1630</v>
      </c>
      <c r="Q126" s="531" t="s">
        <v>1173</v>
      </c>
      <c r="R126" s="702" t="s">
        <v>1611</v>
      </c>
    </row>
    <row r="127" spans="1:18" ht="24" x14ac:dyDescent="0.2">
      <c r="A127" s="524" t="s">
        <v>1631</v>
      </c>
      <c r="B127" s="525"/>
      <c r="C127" s="526"/>
      <c r="D127" s="526"/>
      <c r="E127" s="527"/>
      <c r="F127" s="527"/>
      <c r="G127" s="527"/>
      <c r="H127" s="527"/>
      <c r="I127" s="527"/>
      <c r="J127" s="527"/>
      <c r="K127" s="527"/>
      <c r="L127" s="527"/>
      <c r="M127" s="527"/>
      <c r="N127" s="527"/>
      <c r="O127" s="527"/>
      <c r="P127" s="525"/>
      <c r="Q127" s="528"/>
      <c r="R127" s="529"/>
    </row>
    <row r="128" spans="1:18" ht="65" x14ac:dyDescent="0.2">
      <c r="A128" s="530" t="s">
        <v>466</v>
      </c>
      <c r="B128" s="542" t="s">
        <v>1632</v>
      </c>
      <c r="C128" s="531">
        <v>0</v>
      </c>
      <c r="D128" s="532">
        <v>1</v>
      </c>
      <c r="E128" s="531" t="s">
        <v>1633</v>
      </c>
      <c r="F128" s="533">
        <v>42910</v>
      </c>
      <c r="G128" s="531"/>
      <c r="H128" s="531"/>
      <c r="I128" s="534"/>
      <c r="J128" s="533">
        <v>42915</v>
      </c>
      <c r="K128" s="531" t="s">
        <v>1354</v>
      </c>
      <c r="L128" s="531" t="s">
        <v>1634</v>
      </c>
      <c r="M128" s="534">
        <v>0.7402777777777777</v>
      </c>
      <c r="N128" s="531" t="s">
        <v>1635</v>
      </c>
      <c r="O128" s="535" t="s">
        <v>1636</v>
      </c>
      <c r="P128" s="531" t="s">
        <v>1637</v>
      </c>
      <c r="Q128" s="531" t="s">
        <v>1173</v>
      </c>
      <c r="R128" s="569"/>
    </row>
    <row r="129" spans="1:18" x14ac:dyDescent="0.2">
      <c r="A129" s="588"/>
      <c r="B129" s="531"/>
      <c r="C129" s="531"/>
      <c r="D129" s="532"/>
      <c r="E129" s="531"/>
      <c r="F129" s="533"/>
      <c r="G129" s="531"/>
      <c r="H129" s="531"/>
      <c r="I129" s="534"/>
      <c r="J129" s="533"/>
      <c r="K129" s="531"/>
      <c r="L129" s="531"/>
      <c r="M129" s="534"/>
      <c r="N129" s="535"/>
      <c r="O129" s="531"/>
      <c r="P129" s="535"/>
      <c r="Q129" s="590"/>
      <c r="R129" s="569"/>
    </row>
    <row r="130" spans="1:18" x14ac:dyDescent="0.2">
      <c r="A130" s="567"/>
      <c r="B130" s="590"/>
      <c r="C130" s="568"/>
      <c r="D130" s="568"/>
      <c r="E130" s="568"/>
      <c r="F130" s="568"/>
      <c r="G130" s="568"/>
      <c r="H130" s="568"/>
      <c r="I130" s="568"/>
      <c r="J130" s="568"/>
      <c r="K130" s="568"/>
      <c r="L130" s="568"/>
      <c r="M130" s="568"/>
      <c r="N130" s="568"/>
      <c r="O130" s="568"/>
      <c r="P130" s="568"/>
      <c r="Q130" s="590"/>
      <c r="R130" s="569"/>
    </row>
    <row r="131" spans="1:18" ht="16" thickBot="1" x14ac:dyDescent="0.25">
      <c r="A131" s="553" t="s">
        <v>1415</v>
      </c>
      <c r="B131" s="554"/>
      <c r="C131" s="555">
        <f>SUM(C123:C128)</f>
        <v>10</v>
      </c>
      <c r="D131" s="556">
        <f>SUM(D123:D128)</f>
        <v>5</v>
      </c>
      <c r="E131" s="557"/>
      <c r="F131" s="558"/>
      <c r="G131" s="557"/>
      <c r="H131" s="557"/>
      <c r="I131" s="557"/>
      <c r="J131" s="558"/>
      <c r="K131" s="557"/>
      <c r="L131" s="557"/>
      <c r="M131" s="557"/>
      <c r="N131" s="557"/>
      <c r="O131" s="557"/>
      <c r="P131" s="557"/>
      <c r="Q131" s="560"/>
      <c r="R131" s="561"/>
    </row>
    <row r="132" spans="1:18" ht="16" thickBot="1" x14ac:dyDescent="0.25"/>
    <row r="133" spans="1:18" ht="31" x14ac:dyDescent="0.2">
      <c r="A133" s="502" t="s">
        <v>1638</v>
      </c>
      <c r="B133" s="503"/>
      <c r="C133" s="504"/>
      <c r="D133" s="505"/>
      <c r="E133" s="506"/>
      <c r="F133" s="506"/>
      <c r="G133" s="505"/>
      <c r="H133" s="506"/>
      <c r="I133" s="506"/>
      <c r="J133" s="507"/>
      <c r="K133" s="508"/>
      <c r="L133" s="509"/>
      <c r="M133" s="506"/>
      <c r="N133" s="506"/>
      <c r="O133" s="699"/>
      <c r="P133" s="511"/>
      <c r="Q133" s="512"/>
      <c r="R133" s="513"/>
    </row>
    <row r="134" spans="1:18" x14ac:dyDescent="0.2">
      <c r="A134" s="514" t="s">
        <v>1326</v>
      </c>
      <c r="B134" s="515" t="s">
        <v>1327</v>
      </c>
      <c r="C134" s="516" t="s">
        <v>1328</v>
      </c>
      <c r="D134" s="517" t="s">
        <v>1329</v>
      </c>
      <c r="E134" s="517" t="s">
        <v>1330</v>
      </c>
      <c r="F134" s="518" t="s">
        <v>1331</v>
      </c>
      <c r="G134" s="517" t="s">
        <v>1332</v>
      </c>
      <c r="H134" s="517" t="s">
        <v>1333</v>
      </c>
      <c r="I134" s="519" t="s">
        <v>1334</v>
      </c>
      <c r="J134" s="518" t="s">
        <v>1335</v>
      </c>
      <c r="K134" s="520" t="s">
        <v>1332</v>
      </c>
      <c r="L134" s="517" t="s">
        <v>1333</v>
      </c>
      <c r="M134" s="519" t="s">
        <v>1334</v>
      </c>
      <c r="N134" s="519" t="s">
        <v>1336</v>
      </c>
      <c r="O134" s="521" t="s">
        <v>1337</v>
      </c>
      <c r="P134" s="522" t="s">
        <v>1338</v>
      </c>
      <c r="Q134" s="521" t="s">
        <v>1339</v>
      </c>
      <c r="R134" s="523" t="s">
        <v>1340</v>
      </c>
    </row>
    <row r="135" spans="1:18" ht="24" x14ac:dyDescent="0.2">
      <c r="A135" s="524" t="s">
        <v>1348</v>
      </c>
      <c r="B135" s="525"/>
      <c r="C135" s="526"/>
      <c r="D135" s="526"/>
      <c r="E135" s="527"/>
      <c r="F135" s="527"/>
      <c r="G135" s="527"/>
      <c r="H135" s="527"/>
      <c r="I135" s="527"/>
      <c r="J135" s="527"/>
      <c r="K135" s="527"/>
      <c r="L135" s="527"/>
      <c r="M135" s="527"/>
      <c r="N135" s="527"/>
      <c r="O135" s="527"/>
      <c r="P135" s="525"/>
      <c r="Q135" s="528"/>
      <c r="R135" s="529"/>
    </row>
    <row r="136" spans="1:18" ht="52" x14ac:dyDescent="0.2">
      <c r="A136" s="530" t="s">
        <v>1639</v>
      </c>
      <c r="B136" s="542" t="s">
        <v>1640</v>
      </c>
      <c r="C136" s="531">
        <v>2</v>
      </c>
      <c r="D136" s="532">
        <v>1</v>
      </c>
      <c r="E136" s="542" t="s">
        <v>1387</v>
      </c>
      <c r="F136" s="700">
        <v>42909</v>
      </c>
      <c r="G136" s="542"/>
      <c r="H136" s="542"/>
      <c r="I136" s="701"/>
      <c r="J136" s="700">
        <v>42915</v>
      </c>
      <c r="K136" s="542"/>
      <c r="L136" s="542"/>
      <c r="M136" s="701"/>
      <c r="N136" s="542" t="s">
        <v>1641</v>
      </c>
      <c r="O136" s="542"/>
      <c r="P136" s="642" t="s">
        <v>1642</v>
      </c>
      <c r="Q136" s="531" t="s">
        <v>1173</v>
      </c>
      <c r="R136" s="702" t="s">
        <v>1611</v>
      </c>
    </row>
    <row r="137" spans="1:18" x14ac:dyDescent="0.2">
      <c r="A137" s="567"/>
      <c r="B137" s="590"/>
      <c r="C137" s="590"/>
      <c r="D137" s="590"/>
      <c r="E137" s="590"/>
      <c r="F137" s="590"/>
      <c r="G137" s="590"/>
      <c r="H137" s="590"/>
      <c r="I137" s="590"/>
      <c r="J137" s="590"/>
      <c r="K137" s="590"/>
      <c r="L137" s="590"/>
      <c r="M137" s="590"/>
      <c r="N137" s="590"/>
      <c r="O137" s="590"/>
      <c r="P137" s="590"/>
      <c r="Q137" s="590"/>
      <c r="R137" s="569"/>
    </row>
    <row r="138" spans="1:18" ht="16" thickBot="1" x14ac:dyDescent="0.25">
      <c r="A138" s="553" t="s">
        <v>1415</v>
      </c>
      <c r="B138" s="554"/>
      <c r="C138" s="570">
        <f>SUM(C134:C137)</f>
        <v>2</v>
      </c>
      <c r="D138" s="571">
        <f>SUM(D134:D137)</f>
        <v>1</v>
      </c>
      <c r="E138" s="559"/>
      <c r="F138" s="572"/>
      <c r="G138" s="559"/>
      <c r="H138" s="559"/>
      <c r="I138" s="559"/>
      <c r="J138" s="572"/>
      <c r="K138" s="559"/>
      <c r="L138" s="559"/>
      <c r="M138" s="559"/>
      <c r="N138" s="559"/>
      <c r="O138" s="559"/>
      <c r="P138" s="559"/>
      <c r="Q138" s="560"/>
      <c r="R138" s="561"/>
    </row>
    <row r="139" spans="1:18" ht="16" thickBot="1" x14ac:dyDescent="0.25"/>
    <row r="140" spans="1:18" ht="31" x14ac:dyDescent="0.2">
      <c r="A140" s="502" t="s">
        <v>1643</v>
      </c>
      <c r="B140" s="503"/>
      <c r="C140" s="504"/>
      <c r="D140" s="505"/>
      <c r="E140" s="506"/>
      <c r="F140" s="506"/>
      <c r="G140" s="505"/>
      <c r="H140" s="506"/>
      <c r="I140" s="506"/>
      <c r="J140" s="507"/>
      <c r="K140" s="508"/>
      <c r="L140" s="509"/>
      <c r="M140" s="506"/>
      <c r="N140" s="506"/>
      <c r="O140" s="699"/>
      <c r="P140" s="511"/>
      <c r="Q140" s="512"/>
      <c r="R140" s="513"/>
    </row>
    <row r="141" spans="1:18" x14ac:dyDescent="0.2">
      <c r="A141" s="514" t="s">
        <v>1326</v>
      </c>
      <c r="B141" s="515" t="s">
        <v>1327</v>
      </c>
      <c r="C141" s="516" t="s">
        <v>1328</v>
      </c>
      <c r="D141" s="517" t="s">
        <v>1329</v>
      </c>
      <c r="E141" s="517" t="s">
        <v>1330</v>
      </c>
      <c r="F141" s="518" t="s">
        <v>1331</v>
      </c>
      <c r="G141" s="517" t="s">
        <v>1332</v>
      </c>
      <c r="H141" s="517" t="s">
        <v>1333</v>
      </c>
      <c r="I141" s="519" t="s">
        <v>1334</v>
      </c>
      <c r="J141" s="518" t="s">
        <v>1335</v>
      </c>
      <c r="K141" s="520" t="s">
        <v>1332</v>
      </c>
      <c r="L141" s="517" t="s">
        <v>1333</v>
      </c>
      <c r="M141" s="519" t="s">
        <v>1334</v>
      </c>
      <c r="N141" s="519" t="s">
        <v>1336</v>
      </c>
      <c r="O141" s="521" t="s">
        <v>1337</v>
      </c>
      <c r="P141" s="522" t="s">
        <v>1338</v>
      </c>
      <c r="Q141" s="521" t="s">
        <v>1339</v>
      </c>
      <c r="R141" s="523" t="s">
        <v>1340</v>
      </c>
    </row>
    <row r="142" spans="1:18" ht="24" x14ac:dyDescent="0.2">
      <c r="A142" s="524" t="s">
        <v>1644</v>
      </c>
      <c r="B142" s="525"/>
      <c r="C142" s="526"/>
      <c r="D142" s="526"/>
      <c r="E142" s="527"/>
      <c r="F142" s="527"/>
      <c r="G142" s="527"/>
      <c r="H142" s="527"/>
      <c r="I142" s="527"/>
      <c r="J142" s="527"/>
      <c r="K142" s="527"/>
      <c r="L142" s="527"/>
      <c r="M142" s="527"/>
      <c r="N142" s="527"/>
      <c r="O142" s="527"/>
      <c r="P142" s="525"/>
      <c r="Q142" s="528"/>
      <c r="R142" s="529"/>
    </row>
    <row r="143" spans="1:18" x14ac:dyDescent="0.2">
      <c r="A143" s="530" t="s">
        <v>1645</v>
      </c>
      <c r="B143" s="542" t="s">
        <v>1646</v>
      </c>
      <c r="C143" s="531">
        <v>4</v>
      </c>
      <c r="D143" s="532">
        <v>1</v>
      </c>
      <c r="E143" s="542" t="s">
        <v>1647</v>
      </c>
      <c r="F143" s="700">
        <v>42906</v>
      </c>
      <c r="G143" s="542" t="s">
        <v>1533</v>
      </c>
      <c r="H143" s="542"/>
      <c r="I143" s="701">
        <v>0.28125</v>
      </c>
      <c r="J143" s="700">
        <v>42910</v>
      </c>
      <c r="K143" s="542"/>
      <c r="L143" s="542"/>
      <c r="M143" s="701"/>
      <c r="N143" s="542" t="s">
        <v>1555</v>
      </c>
      <c r="O143" s="542"/>
      <c r="P143" s="637" t="s">
        <v>1648</v>
      </c>
      <c r="Q143" s="531" t="s">
        <v>1649</v>
      </c>
      <c r="R143" s="702" t="s">
        <v>1650</v>
      </c>
    </row>
    <row r="144" spans="1:18" x14ac:dyDescent="0.2">
      <c r="A144" s="567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590"/>
      <c r="P144" s="590"/>
      <c r="Q144" s="590"/>
      <c r="R144" s="569"/>
    </row>
    <row r="145" spans="1:18" ht="16" thickBot="1" x14ac:dyDescent="0.25">
      <c r="A145" s="553" t="s">
        <v>1415</v>
      </c>
      <c r="B145" s="554"/>
      <c r="C145" s="570">
        <f>SUM(C141:C144)</f>
        <v>4</v>
      </c>
      <c r="D145" s="571">
        <f>SUM(D141:D144)</f>
        <v>1</v>
      </c>
      <c r="E145" s="559"/>
      <c r="F145" s="572"/>
      <c r="G145" s="559"/>
      <c r="H145" s="559"/>
      <c r="I145" s="559"/>
      <c r="J145" s="572"/>
      <c r="K145" s="559"/>
      <c r="L145" s="559"/>
      <c r="M145" s="559"/>
      <c r="N145" s="559"/>
      <c r="O145" s="559"/>
      <c r="P145" s="559"/>
      <c r="Q145" s="560"/>
      <c r="R145" s="561"/>
    </row>
    <row r="146" spans="1:18" ht="16" thickBot="1" x14ac:dyDescent="0.25"/>
    <row r="147" spans="1:18" ht="31" x14ac:dyDescent="0.2">
      <c r="A147" s="502" t="s">
        <v>1651</v>
      </c>
      <c r="B147" s="503"/>
      <c r="C147" s="504"/>
      <c r="D147" s="505"/>
      <c r="E147" s="506"/>
      <c r="F147" s="506"/>
      <c r="G147" s="505"/>
      <c r="H147" s="506"/>
      <c r="I147" s="506"/>
      <c r="J147" s="507"/>
      <c r="K147" s="508"/>
      <c r="L147" s="509"/>
      <c r="M147" s="506"/>
      <c r="N147" s="506"/>
      <c r="O147" s="699"/>
      <c r="P147" s="511"/>
      <c r="Q147" s="512"/>
      <c r="R147" s="513"/>
    </row>
    <row r="148" spans="1:18" x14ac:dyDescent="0.2">
      <c r="A148" s="514" t="s">
        <v>1326</v>
      </c>
      <c r="B148" s="515" t="s">
        <v>1327</v>
      </c>
      <c r="C148" s="516" t="s">
        <v>1328</v>
      </c>
      <c r="D148" s="517" t="s">
        <v>1329</v>
      </c>
      <c r="E148" s="517" t="s">
        <v>1330</v>
      </c>
      <c r="F148" s="518" t="s">
        <v>1331</v>
      </c>
      <c r="G148" s="517" t="s">
        <v>1332</v>
      </c>
      <c r="H148" s="517" t="s">
        <v>1333</v>
      </c>
      <c r="I148" s="519" t="s">
        <v>1334</v>
      </c>
      <c r="J148" s="518" t="s">
        <v>1335</v>
      </c>
      <c r="K148" s="520" t="s">
        <v>1332</v>
      </c>
      <c r="L148" s="517" t="s">
        <v>1333</v>
      </c>
      <c r="M148" s="519" t="s">
        <v>1334</v>
      </c>
      <c r="N148" s="519" t="s">
        <v>1336</v>
      </c>
      <c r="O148" s="521" t="s">
        <v>1337</v>
      </c>
      <c r="P148" s="522" t="s">
        <v>1338</v>
      </c>
      <c r="Q148" s="521" t="s">
        <v>1339</v>
      </c>
      <c r="R148" s="523" t="s">
        <v>1340</v>
      </c>
    </row>
    <row r="149" spans="1:18" ht="24" x14ac:dyDescent="0.2">
      <c r="A149" s="524" t="s">
        <v>1652</v>
      </c>
      <c r="B149" s="525"/>
      <c r="C149" s="526"/>
      <c r="D149" s="526"/>
      <c r="E149" s="527"/>
      <c r="F149" s="527"/>
      <c r="G149" s="527"/>
      <c r="H149" s="527"/>
      <c r="I149" s="527"/>
      <c r="J149" s="527"/>
      <c r="K149" s="527"/>
      <c r="L149" s="527"/>
      <c r="M149" s="527"/>
      <c r="N149" s="527"/>
      <c r="O149" s="527"/>
      <c r="P149" s="525"/>
      <c r="Q149" s="528"/>
      <c r="R149" s="529"/>
    </row>
    <row r="150" spans="1:18" ht="26" x14ac:dyDescent="0.2">
      <c r="A150" s="530" t="s">
        <v>1653</v>
      </c>
      <c r="B150" s="703" t="s">
        <v>1654</v>
      </c>
      <c r="C150" s="531">
        <v>2</v>
      </c>
      <c r="D150" s="532">
        <v>1</v>
      </c>
      <c r="E150" s="542" t="s">
        <v>1655</v>
      </c>
      <c r="F150" s="700">
        <v>42909</v>
      </c>
      <c r="G150" s="542" t="s">
        <v>1656</v>
      </c>
      <c r="H150" s="542"/>
      <c r="I150" s="701"/>
      <c r="J150" s="700">
        <v>42914</v>
      </c>
      <c r="K150" s="542" t="s">
        <v>1360</v>
      </c>
      <c r="L150" s="542"/>
      <c r="M150" s="701"/>
      <c r="N150" s="542" t="s">
        <v>1657</v>
      </c>
      <c r="O150" s="542"/>
      <c r="P150" s="542" t="s">
        <v>1658</v>
      </c>
      <c r="Q150" s="531" t="s">
        <v>1659</v>
      </c>
      <c r="R150" s="702" t="s">
        <v>1660</v>
      </c>
    </row>
    <row r="151" spans="1:18" x14ac:dyDescent="0.2">
      <c r="A151" s="588"/>
      <c r="B151" s="703"/>
      <c r="C151" s="531"/>
      <c r="D151" s="532"/>
      <c r="E151" s="542"/>
      <c r="F151" s="700"/>
      <c r="G151" s="542"/>
      <c r="H151" s="542"/>
      <c r="I151" s="701"/>
      <c r="J151" s="700"/>
      <c r="K151" s="542"/>
      <c r="L151" s="542"/>
      <c r="M151" s="701"/>
      <c r="N151" s="542"/>
      <c r="O151" s="542"/>
      <c r="P151" s="542"/>
      <c r="Q151" s="590"/>
      <c r="R151" s="569"/>
    </row>
    <row r="152" spans="1:18" x14ac:dyDescent="0.2">
      <c r="A152" s="567"/>
      <c r="B152" s="590"/>
      <c r="C152" s="590"/>
      <c r="D152" s="590"/>
      <c r="E152" s="590"/>
      <c r="F152" s="590"/>
      <c r="G152" s="590"/>
      <c r="H152" s="590"/>
      <c r="I152" s="590"/>
      <c r="J152" s="590"/>
      <c r="K152" s="590"/>
      <c r="L152" s="590"/>
      <c r="M152" s="590"/>
      <c r="N152" s="590"/>
      <c r="O152" s="590"/>
      <c r="P152" s="590"/>
      <c r="Q152" s="590"/>
      <c r="R152" s="569"/>
    </row>
    <row r="153" spans="1:18" ht="16" thickBot="1" x14ac:dyDescent="0.25">
      <c r="A153" s="553" t="s">
        <v>1415</v>
      </c>
      <c r="B153" s="554"/>
      <c r="C153" s="570">
        <f>SUM(C148:C152)</f>
        <v>2</v>
      </c>
      <c r="D153" s="571">
        <f>SUM(D148:D152)</f>
        <v>1</v>
      </c>
      <c r="E153" s="559"/>
      <c r="F153" s="572"/>
      <c r="G153" s="559"/>
      <c r="H153" s="559"/>
      <c r="I153" s="559"/>
      <c r="J153" s="572"/>
      <c r="K153" s="559"/>
      <c r="L153" s="559"/>
      <c r="M153" s="559"/>
      <c r="N153" s="559"/>
      <c r="O153" s="559"/>
      <c r="P153" s="559"/>
      <c r="Q153" s="560"/>
      <c r="R153" s="561"/>
    </row>
    <row r="154" spans="1:18" ht="16" thickBot="1" x14ac:dyDescent="0.25">
      <c r="A154" s="573"/>
      <c r="B154" s="573"/>
      <c r="C154" s="574"/>
      <c r="D154" s="575"/>
      <c r="E154" s="576"/>
      <c r="F154" s="577"/>
      <c r="G154" s="576"/>
      <c r="H154" s="576"/>
      <c r="I154" s="576"/>
      <c r="J154" s="577"/>
      <c r="K154" s="576"/>
      <c r="L154" s="576"/>
      <c r="M154" s="576"/>
      <c r="N154" s="576"/>
      <c r="O154" s="576"/>
      <c r="P154" s="576"/>
      <c r="Q154" s="578"/>
      <c r="R154" s="527"/>
    </row>
    <row r="155" spans="1:18" ht="31" x14ac:dyDescent="0.2">
      <c r="A155" s="502" t="s">
        <v>1661</v>
      </c>
      <c r="B155" s="503"/>
      <c r="C155" s="504"/>
      <c r="D155" s="505"/>
      <c r="E155" s="506"/>
      <c r="F155" s="506"/>
      <c r="G155" s="505"/>
      <c r="H155" s="506"/>
      <c r="I155" s="506"/>
      <c r="J155" s="507"/>
      <c r="K155" s="508"/>
      <c r="L155" s="509"/>
      <c r="M155" s="506"/>
      <c r="N155" s="506"/>
      <c r="O155" s="699"/>
      <c r="P155" s="511"/>
      <c r="Q155" s="512"/>
      <c r="R155" s="513"/>
    </row>
    <row r="156" spans="1:18" x14ac:dyDescent="0.2">
      <c r="A156" s="514" t="s">
        <v>1326</v>
      </c>
      <c r="B156" s="515" t="s">
        <v>1327</v>
      </c>
      <c r="C156" s="516" t="s">
        <v>1328</v>
      </c>
      <c r="D156" s="517" t="s">
        <v>1329</v>
      </c>
      <c r="E156" s="517" t="s">
        <v>1330</v>
      </c>
      <c r="F156" s="518" t="s">
        <v>1331</v>
      </c>
      <c r="G156" s="517" t="s">
        <v>1332</v>
      </c>
      <c r="H156" s="517" t="s">
        <v>1333</v>
      </c>
      <c r="I156" s="519" t="s">
        <v>1334</v>
      </c>
      <c r="J156" s="518" t="s">
        <v>1335</v>
      </c>
      <c r="K156" s="520" t="s">
        <v>1332</v>
      </c>
      <c r="L156" s="517" t="s">
        <v>1333</v>
      </c>
      <c r="M156" s="519" t="s">
        <v>1334</v>
      </c>
      <c r="N156" s="519" t="s">
        <v>1336</v>
      </c>
      <c r="O156" s="521" t="s">
        <v>1337</v>
      </c>
      <c r="P156" s="522" t="s">
        <v>1338</v>
      </c>
      <c r="Q156" s="521" t="s">
        <v>1339</v>
      </c>
      <c r="R156" s="523" t="s">
        <v>1340</v>
      </c>
    </row>
    <row r="157" spans="1:18" ht="24" x14ac:dyDescent="0.2">
      <c r="A157" s="524" t="s">
        <v>1662</v>
      </c>
      <c r="B157" s="525"/>
      <c r="C157" s="526"/>
      <c r="D157" s="526"/>
      <c r="E157" s="527"/>
      <c r="F157" s="527"/>
      <c r="G157" s="527"/>
      <c r="H157" s="527"/>
      <c r="I157" s="527"/>
      <c r="J157" s="527"/>
      <c r="K157" s="527"/>
      <c r="L157" s="527"/>
      <c r="M157" s="527"/>
      <c r="N157" s="527"/>
      <c r="O157" s="527"/>
      <c r="P157" s="525"/>
      <c r="Q157" s="528"/>
      <c r="R157" s="529"/>
    </row>
    <row r="158" spans="1:18" x14ac:dyDescent="0.2">
      <c r="A158" s="530" t="s">
        <v>1663</v>
      </c>
      <c r="B158" s="542" t="s">
        <v>1664</v>
      </c>
      <c r="C158" s="531">
        <v>2</v>
      </c>
      <c r="D158" s="532">
        <v>1</v>
      </c>
      <c r="E158" s="542" t="s">
        <v>1387</v>
      </c>
      <c r="F158" s="700">
        <v>42545</v>
      </c>
      <c r="G158" s="542" t="s">
        <v>1665</v>
      </c>
      <c r="H158" s="542"/>
      <c r="I158" s="701">
        <v>0.29166666666666669</v>
      </c>
      <c r="J158" s="700">
        <v>42549</v>
      </c>
      <c r="K158" s="542"/>
      <c r="L158" s="542"/>
      <c r="M158" s="701"/>
      <c r="N158" s="542" t="s">
        <v>1666</v>
      </c>
      <c r="O158" s="542"/>
      <c r="P158" s="542" t="s">
        <v>1667</v>
      </c>
      <c r="Q158" s="531" t="s">
        <v>1659</v>
      </c>
      <c r="R158" s="702" t="s">
        <v>1660</v>
      </c>
    </row>
    <row r="159" spans="1:18" x14ac:dyDescent="0.2">
      <c r="A159" s="588"/>
      <c r="B159" s="703"/>
      <c r="C159" s="531"/>
      <c r="D159" s="532"/>
      <c r="E159" s="542"/>
      <c r="F159" s="700"/>
      <c r="G159" s="542"/>
      <c r="H159" s="542"/>
      <c r="I159" s="701"/>
      <c r="J159" s="700"/>
      <c r="K159" s="542"/>
      <c r="L159" s="542"/>
      <c r="M159" s="701"/>
      <c r="N159" s="542"/>
      <c r="O159" s="542"/>
      <c r="P159" s="542"/>
      <c r="Q159" s="590"/>
      <c r="R159" s="569"/>
    </row>
    <row r="160" spans="1:18" x14ac:dyDescent="0.2">
      <c r="A160" s="567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590"/>
      <c r="P160" s="590"/>
      <c r="Q160" s="590"/>
      <c r="R160" s="569"/>
    </row>
    <row r="161" spans="1:18" ht="16" thickBot="1" x14ac:dyDescent="0.25">
      <c r="A161" s="553" t="s">
        <v>1415</v>
      </c>
      <c r="B161" s="554"/>
      <c r="C161" s="570">
        <f>SUM(C156:C160)</f>
        <v>2</v>
      </c>
      <c r="D161" s="571">
        <f>SUM(D156:D160)</f>
        <v>1</v>
      </c>
      <c r="E161" s="559"/>
      <c r="F161" s="572"/>
      <c r="G161" s="559"/>
      <c r="H161" s="559"/>
      <c r="I161" s="559"/>
      <c r="J161" s="572"/>
      <c r="K161" s="559"/>
      <c r="L161" s="559"/>
      <c r="M161" s="559"/>
      <c r="N161" s="559"/>
      <c r="O161" s="559"/>
      <c r="P161" s="559"/>
      <c r="Q161" s="560"/>
      <c r="R161" s="561"/>
    </row>
    <row r="162" spans="1:18" ht="16" thickBot="1" x14ac:dyDescent="0.25"/>
    <row r="163" spans="1:18" ht="31" x14ac:dyDescent="0.2">
      <c r="A163" s="603" t="s">
        <v>1668</v>
      </c>
      <c r="B163" s="704"/>
      <c r="C163" s="705"/>
      <c r="D163" s="706"/>
      <c r="E163" s="707"/>
      <c r="F163" s="707"/>
      <c r="G163" s="706"/>
      <c r="H163" s="707"/>
      <c r="I163" s="707"/>
      <c r="J163" s="708"/>
      <c r="K163" s="709"/>
      <c r="L163" s="710"/>
      <c r="M163" s="707"/>
      <c r="N163" s="707"/>
      <c r="O163" s="711"/>
      <c r="P163" s="712"/>
      <c r="Q163" s="713"/>
      <c r="R163" s="714"/>
    </row>
    <row r="164" spans="1:18" x14ac:dyDescent="0.2">
      <c r="A164" s="514" t="s">
        <v>1326</v>
      </c>
      <c r="B164" s="515" t="s">
        <v>1327</v>
      </c>
      <c r="C164" s="516" t="s">
        <v>1328</v>
      </c>
      <c r="D164" s="517" t="s">
        <v>1329</v>
      </c>
      <c r="E164" s="517" t="s">
        <v>1330</v>
      </c>
      <c r="F164" s="518" t="s">
        <v>1331</v>
      </c>
      <c r="G164" s="517" t="s">
        <v>1332</v>
      </c>
      <c r="H164" s="517" t="s">
        <v>1333</v>
      </c>
      <c r="I164" s="519" t="s">
        <v>1334</v>
      </c>
      <c r="J164" s="518" t="s">
        <v>1335</v>
      </c>
      <c r="K164" s="520" t="s">
        <v>1332</v>
      </c>
      <c r="L164" s="517" t="s">
        <v>1333</v>
      </c>
      <c r="M164" s="519" t="s">
        <v>1334</v>
      </c>
      <c r="N164" s="519" t="s">
        <v>1336</v>
      </c>
      <c r="O164" s="521" t="s">
        <v>1337</v>
      </c>
      <c r="P164" s="522" t="s">
        <v>1338</v>
      </c>
      <c r="Q164" s="521" t="s">
        <v>1339</v>
      </c>
      <c r="R164" s="523" t="s">
        <v>1340</v>
      </c>
    </row>
    <row r="165" spans="1:18" ht="24" x14ac:dyDescent="0.2">
      <c r="A165" s="524" t="s">
        <v>1574</v>
      </c>
      <c r="B165" s="525"/>
      <c r="C165" s="526"/>
      <c r="D165" s="526"/>
      <c r="E165" s="527"/>
      <c r="F165" s="527"/>
      <c r="G165" s="527"/>
      <c r="H165" s="527"/>
      <c r="I165" s="527"/>
      <c r="J165" s="527"/>
      <c r="K165" s="527"/>
      <c r="L165" s="527"/>
      <c r="M165" s="527"/>
      <c r="N165" s="527"/>
      <c r="O165" s="527"/>
      <c r="P165" s="525"/>
      <c r="Q165" s="528"/>
      <c r="R165" s="529"/>
    </row>
    <row r="166" spans="1:18" ht="26" x14ac:dyDescent="0.2">
      <c r="A166" s="530" t="s">
        <v>1669</v>
      </c>
      <c r="B166" s="531" t="s">
        <v>1670</v>
      </c>
      <c r="C166" s="531">
        <v>2</v>
      </c>
      <c r="D166" s="532">
        <v>1</v>
      </c>
      <c r="E166" s="531" t="s">
        <v>1671</v>
      </c>
      <c r="F166" s="533">
        <v>42903</v>
      </c>
      <c r="G166" s="531" t="s">
        <v>1352</v>
      </c>
      <c r="H166" s="531" t="s">
        <v>1672</v>
      </c>
      <c r="I166" s="534">
        <v>0.68958333333333333</v>
      </c>
      <c r="J166" s="533">
        <v>42910</v>
      </c>
      <c r="K166" s="531" t="s">
        <v>1352</v>
      </c>
      <c r="L166" s="531" t="s">
        <v>1673</v>
      </c>
      <c r="M166" s="534">
        <v>0.80902777777777779</v>
      </c>
      <c r="N166" s="531" t="s">
        <v>1674</v>
      </c>
      <c r="O166" s="535" t="s">
        <v>1675</v>
      </c>
      <c r="P166" s="531" t="s">
        <v>1676</v>
      </c>
      <c r="Q166" s="531" t="s">
        <v>1649</v>
      </c>
      <c r="R166" s="715" t="s">
        <v>1611</v>
      </c>
    </row>
    <row r="167" spans="1:18" x14ac:dyDescent="0.2">
      <c r="A167" s="530"/>
      <c r="B167" s="542"/>
      <c r="C167" s="531"/>
      <c r="D167" s="532"/>
      <c r="E167" s="542"/>
      <c r="F167" s="700"/>
      <c r="G167" s="542"/>
      <c r="H167" s="542"/>
      <c r="I167" s="701"/>
      <c r="J167" s="700"/>
      <c r="K167" s="542"/>
      <c r="L167" s="542"/>
      <c r="M167" s="701"/>
      <c r="N167" s="542"/>
      <c r="O167" s="542"/>
      <c r="P167" s="542"/>
      <c r="Q167" s="590"/>
      <c r="R167" s="715"/>
    </row>
    <row r="168" spans="1:18" ht="16" thickBot="1" x14ac:dyDescent="0.25">
      <c r="A168" s="553" t="s">
        <v>1415</v>
      </c>
      <c r="B168" s="554"/>
      <c r="C168" s="570">
        <f>SUM(C164:C167)</f>
        <v>2</v>
      </c>
      <c r="D168" s="571">
        <f>SUM(D164:D167)</f>
        <v>1</v>
      </c>
      <c r="E168" s="559"/>
      <c r="F168" s="572"/>
      <c r="G168" s="559"/>
      <c r="H168" s="559"/>
      <c r="I168" s="559"/>
      <c r="J168" s="572"/>
      <c r="K168" s="559"/>
      <c r="L168" s="559"/>
      <c r="M168" s="559"/>
      <c r="N168" s="559"/>
      <c r="O168" s="559"/>
      <c r="P168" s="559"/>
      <c r="Q168" s="560"/>
      <c r="R168" s="561"/>
    </row>
  </sheetData>
  <customSheetViews>
    <customSheetView guid="{7B7F6F88-B677-F14C-AB3B-C1B42873B971}" topLeftCell="A154">
      <selection activeCell="D169" sqref="D169"/>
      <pageMargins left="0.7" right="0.7" top="0.75" bottom="0.75" header="0.3" footer="0.3"/>
    </customSheetView>
    <customSheetView guid="{A0126CC2-5846-4EB5-92DD-03BC3FCAB1B5}" topLeftCell="A154">
      <selection activeCell="D169" sqref="D169"/>
      <pageMargins left="0.7" right="0.7" top="0.75" bottom="0.75" header="0.3" footer="0.3"/>
    </customSheetView>
    <customSheetView guid="{7C15ED57-998B-4DF0-A68A-5FDCEFAAAE86}" topLeftCell="A154">
      <selection activeCell="P167" sqref="P167"/>
      <pageMargins left="0.7" right="0.7" top="0.75" bottom="0.75" header="0.3" footer="0.3"/>
    </customSheetView>
    <customSheetView guid="{17D9FB53-A0D4-48EE-8DFD-E7D48DF28BAC}" topLeftCell="A154">
      <selection activeCell="D169" sqref="D169"/>
      <pageMargins left="0.7" right="0.7" top="0.75" bottom="0.75" header="0.3" footer="0.3"/>
    </customSheetView>
    <customSheetView guid="{4FFE4762-6474-4875-A631-C5DF7473F8D1}" topLeftCell="A154">
      <selection activeCell="D169" sqref="D16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I16" sqref="I16"/>
    </sheetView>
  </sheetViews>
  <sheetFormatPr baseColWidth="10" defaultColWidth="8.83203125" defaultRowHeight="21" x14ac:dyDescent="0.25"/>
  <cols>
    <col min="1" max="1" width="26" style="730" customWidth="1"/>
    <col min="2" max="2" width="13.33203125" style="730" customWidth="1"/>
    <col min="3" max="3" width="50.1640625" style="730" customWidth="1"/>
    <col min="4" max="9" width="14.6640625" style="892" customWidth="1"/>
    <col min="10" max="10" width="52.5" style="730" bestFit="1" customWidth="1"/>
    <col min="11" max="11" width="9.83203125" style="893" customWidth="1"/>
    <col min="12" max="12" width="9.6640625" style="893" customWidth="1"/>
    <col min="13" max="13" width="8.1640625" style="893" customWidth="1"/>
    <col min="14" max="14" width="10.5" style="893" customWidth="1"/>
    <col min="15" max="15" width="12.83203125" style="893" customWidth="1"/>
    <col min="16" max="16" width="11" style="730" customWidth="1"/>
    <col min="17" max="17" width="10.83203125" style="730" customWidth="1"/>
    <col min="18" max="18" width="13.5" style="730" bestFit="1" customWidth="1"/>
    <col min="19" max="19" width="13" style="730" customWidth="1"/>
    <col min="20" max="20" width="48.33203125" style="894" customWidth="1"/>
    <col min="21" max="21" width="47.5" style="730" customWidth="1"/>
    <col min="22" max="16384" width="8.83203125" style="730"/>
  </cols>
  <sheetData>
    <row r="1" spans="1:21" x14ac:dyDescent="0.25">
      <c r="A1" s="716"/>
      <c r="B1" s="717" t="s">
        <v>1677</v>
      </c>
      <c r="C1" s="718">
        <v>42907</v>
      </c>
      <c r="D1" s="719" t="s">
        <v>1678</v>
      </c>
      <c r="E1" s="720"/>
      <c r="F1" s="719" t="s">
        <v>1679</v>
      </c>
      <c r="G1" s="720"/>
      <c r="H1" s="721" t="s">
        <v>162</v>
      </c>
      <c r="I1" s="722"/>
      <c r="J1" s="723"/>
      <c r="K1" s="724"/>
      <c r="L1" s="725"/>
      <c r="M1" s="725"/>
      <c r="N1" s="726"/>
      <c r="O1" s="727"/>
      <c r="P1" s="725"/>
      <c r="Q1" s="725"/>
      <c r="R1" s="726"/>
      <c r="S1" s="726"/>
      <c r="T1" s="728"/>
      <c r="U1" s="729"/>
    </row>
    <row r="2" spans="1:21" x14ac:dyDescent="0.25">
      <c r="A2" s="716"/>
      <c r="B2" s="731"/>
      <c r="C2" s="732" t="s">
        <v>1680</v>
      </c>
      <c r="D2" s="733" t="s">
        <v>1681</v>
      </c>
      <c r="E2" s="720"/>
      <c r="F2" s="733" t="s">
        <v>1425</v>
      </c>
      <c r="G2" s="720"/>
      <c r="H2" s="734" t="s">
        <v>1682</v>
      </c>
      <c r="I2" s="734"/>
      <c r="J2" s="735"/>
      <c r="K2" s="736"/>
      <c r="L2" s="737"/>
      <c r="M2" s="737"/>
      <c r="N2" s="738"/>
      <c r="O2" s="739"/>
      <c r="P2" s="737"/>
      <c r="Q2" s="737"/>
      <c r="R2" s="738"/>
      <c r="S2" s="738"/>
      <c r="T2" s="740"/>
      <c r="U2" s="741"/>
    </row>
    <row r="3" spans="1:21" ht="22" thickBot="1" x14ac:dyDescent="0.3">
      <c r="A3" s="716"/>
      <c r="B3" s="731"/>
      <c r="C3" s="742" t="s">
        <v>1683</v>
      </c>
      <c r="D3" s="733" t="s">
        <v>1684</v>
      </c>
      <c r="E3" s="720"/>
      <c r="F3" s="733" t="s">
        <v>1685</v>
      </c>
      <c r="G3" s="720"/>
      <c r="H3" s="743" t="s">
        <v>1686</v>
      </c>
      <c r="I3" s="744"/>
      <c r="J3" s="735"/>
      <c r="K3" s="736"/>
      <c r="L3" s="737"/>
      <c r="M3" s="737"/>
      <c r="N3" s="738"/>
      <c r="O3" s="739"/>
      <c r="P3" s="737"/>
      <c r="Q3" s="737"/>
      <c r="R3" s="738"/>
      <c r="S3" s="738"/>
      <c r="T3" s="740"/>
      <c r="U3" s="741"/>
    </row>
    <row r="4" spans="1:21" ht="25" x14ac:dyDescent="0.25">
      <c r="A4" s="1019" t="s">
        <v>1687</v>
      </c>
      <c r="B4" s="1020"/>
      <c r="C4" s="1021"/>
      <c r="D4" s="745"/>
      <c r="E4" s="746"/>
      <c r="F4" s="747"/>
      <c r="G4" s="746"/>
      <c r="H4" s="746"/>
      <c r="I4" s="746"/>
      <c r="J4" s="748"/>
      <c r="K4" s="749"/>
      <c r="L4" s="749"/>
      <c r="M4" s="750"/>
      <c r="N4" s="751"/>
      <c r="O4" s="749"/>
      <c r="P4" s="750"/>
      <c r="Q4" s="750"/>
      <c r="R4" s="752"/>
      <c r="S4" s="752"/>
      <c r="T4" s="753"/>
      <c r="U4" s="754"/>
    </row>
    <row r="5" spans="1:21" x14ac:dyDescent="0.25">
      <c r="A5" s="755" t="s">
        <v>11</v>
      </c>
      <c r="B5" s="756" t="s">
        <v>1326</v>
      </c>
      <c r="C5" s="757" t="s">
        <v>1327</v>
      </c>
      <c r="D5" s="758" t="s">
        <v>1688</v>
      </c>
      <c r="E5" s="758" t="s">
        <v>1689</v>
      </c>
      <c r="F5" s="758" t="s">
        <v>1688</v>
      </c>
      <c r="G5" s="758" t="s">
        <v>1689</v>
      </c>
      <c r="H5" s="759"/>
      <c r="I5" s="759"/>
      <c r="J5" s="760" t="s">
        <v>1330</v>
      </c>
      <c r="K5" s="761" t="s">
        <v>1331</v>
      </c>
      <c r="L5" s="756" t="s">
        <v>1332</v>
      </c>
      <c r="M5" s="756" t="s">
        <v>1333</v>
      </c>
      <c r="N5" s="762" t="s">
        <v>1334</v>
      </c>
      <c r="O5" s="761" t="s">
        <v>1335</v>
      </c>
      <c r="P5" s="756" t="s">
        <v>1332</v>
      </c>
      <c r="Q5" s="756" t="s">
        <v>1333</v>
      </c>
      <c r="R5" s="762" t="s">
        <v>1334</v>
      </c>
      <c r="S5" s="762" t="s">
        <v>1336</v>
      </c>
      <c r="T5" s="763" t="s">
        <v>1337</v>
      </c>
      <c r="U5" s="756" t="s">
        <v>1338</v>
      </c>
    </row>
    <row r="6" spans="1:21" s="766" customFormat="1" ht="16" x14ac:dyDescent="0.2">
      <c r="A6" s="764" t="s">
        <v>1690</v>
      </c>
      <c r="B6" s="516" t="s">
        <v>1691</v>
      </c>
      <c r="C6" s="542" t="s">
        <v>1692</v>
      </c>
      <c r="D6" s="765"/>
      <c r="E6" s="765"/>
      <c r="F6" s="531">
        <v>4</v>
      </c>
      <c r="G6" s="532">
        <v>1</v>
      </c>
      <c r="H6" s="532"/>
      <c r="I6" s="532"/>
      <c r="J6" s="531" t="s">
        <v>1693</v>
      </c>
      <c r="K6" s="700">
        <v>42910</v>
      </c>
      <c r="L6" s="542" t="s">
        <v>1389</v>
      </c>
      <c r="M6" s="542"/>
      <c r="N6" s="701">
        <v>0.33333333333333331</v>
      </c>
      <c r="O6" s="700">
        <v>42914</v>
      </c>
      <c r="P6" s="542"/>
      <c r="Q6" s="542"/>
      <c r="R6" s="701"/>
      <c r="S6" s="542" t="s">
        <v>1694</v>
      </c>
      <c r="T6" s="542"/>
      <c r="U6" s="637" t="s">
        <v>1695</v>
      </c>
    </row>
    <row r="7" spans="1:21" s="766" customFormat="1" ht="39" x14ac:dyDescent="0.2">
      <c r="A7" s="764" t="s">
        <v>1696</v>
      </c>
      <c r="B7" s="516" t="s">
        <v>1697</v>
      </c>
      <c r="C7" s="542" t="s">
        <v>1698</v>
      </c>
      <c r="D7" s="531">
        <v>3</v>
      </c>
      <c r="E7" s="532">
        <v>1</v>
      </c>
      <c r="F7" s="765"/>
      <c r="G7" s="765"/>
      <c r="H7" s="765"/>
      <c r="I7" s="765"/>
      <c r="J7" s="531" t="s">
        <v>1387</v>
      </c>
      <c r="K7" s="700">
        <v>42910</v>
      </c>
      <c r="L7" s="542" t="s">
        <v>1389</v>
      </c>
      <c r="M7" s="542"/>
      <c r="N7" s="701">
        <v>0.33333333333333331</v>
      </c>
      <c r="O7" s="700">
        <v>42914</v>
      </c>
      <c r="P7" s="542"/>
      <c r="Q7" s="542"/>
      <c r="R7" s="701"/>
      <c r="S7" s="542" t="s">
        <v>1699</v>
      </c>
      <c r="T7" s="542"/>
      <c r="U7" s="642" t="s">
        <v>1700</v>
      </c>
    </row>
    <row r="8" spans="1:21" s="768" customFormat="1" ht="19" x14ac:dyDescent="0.25">
      <c r="A8" s="764" t="s">
        <v>1701</v>
      </c>
      <c r="B8" s="516" t="s">
        <v>1702</v>
      </c>
      <c r="C8" s="542" t="s">
        <v>1703</v>
      </c>
      <c r="D8" s="765"/>
      <c r="E8" s="765"/>
      <c r="F8" s="531">
        <v>5</v>
      </c>
      <c r="G8" s="532">
        <v>2</v>
      </c>
      <c r="H8" s="532"/>
      <c r="I8" s="532"/>
      <c r="J8" s="531" t="s">
        <v>1351</v>
      </c>
      <c r="K8" s="700">
        <v>42910</v>
      </c>
      <c r="L8" s="542" t="s">
        <v>1389</v>
      </c>
      <c r="M8" s="542"/>
      <c r="N8" s="701">
        <v>0.33333333333333331</v>
      </c>
      <c r="O8" s="700">
        <v>42914</v>
      </c>
      <c r="P8" s="542"/>
      <c r="Q8" s="542"/>
      <c r="R8" s="701"/>
      <c r="S8" s="542" t="s">
        <v>1694</v>
      </c>
      <c r="T8" s="767" t="s">
        <v>1704</v>
      </c>
      <c r="U8" s="637" t="s">
        <v>1705</v>
      </c>
    </row>
    <row r="9" spans="1:21" s="768" customFormat="1" ht="39" x14ac:dyDescent="0.25">
      <c r="A9" s="764" t="s">
        <v>1706</v>
      </c>
      <c r="B9" s="530" t="s">
        <v>1707</v>
      </c>
      <c r="C9" s="542" t="s">
        <v>1708</v>
      </c>
      <c r="D9" s="769"/>
      <c r="E9" s="770"/>
      <c r="F9" s="771"/>
      <c r="G9" s="771"/>
      <c r="H9" s="531">
        <v>2</v>
      </c>
      <c r="I9" s="532">
        <v>1</v>
      </c>
      <c r="J9" s="542" t="s">
        <v>1387</v>
      </c>
      <c r="K9" s="700">
        <v>42910</v>
      </c>
      <c r="L9" s="542" t="s">
        <v>1389</v>
      </c>
      <c r="M9" s="542"/>
      <c r="N9" s="701">
        <v>0.33333333333333331</v>
      </c>
      <c r="O9" s="700">
        <v>42913</v>
      </c>
      <c r="P9" s="542"/>
      <c r="Q9" s="542"/>
      <c r="R9" s="701"/>
      <c r="S9" s="542" t="s">
        <v>1709</v>
      </c>
      <c r="T9" s="542" t="s">
        <v>1710</v>
      </c>
      <c r="U9" s="642" t="s">
        <v>1711</v>
      </c>
    </row>
    <row r="10" spans="1:21" x14ac:dyDescent="0.25">
      <c r="A10" s="772"/>
      <c r="B10" s="773"/>
      <c r="C10" s="774"/>
      <c r="D10" s="775"/>
      <c r="E10" s="775"/>
      <c r="F10" s="776"/>
      <c r="G10" s="776"/>
      <c r="H10" s="776"/>
      <c r="I10" s="776"/>
      <c r="J10" s="777"/>
      <c r="K10" s="778"/>
      <c r="L10" s="779"/>
      <c r="M10" s="779"/>
      <c r="N10" s="780"/>
      <c r="O10" s="778"/>
      <c r="P10" s="779"/>
      <c r="Q10" s="779"/>
      <c r="R10" s="780"/>
      <c r="S10" s="779"/>
      <c r="T10" s="781"/>
      <c r="U10" s="782"/>
    </row>
    <row r="11" spans="1:21" s="792" customFormat="1" ht="25" thickBot="1" x14ac:dyDescent="0.35">
      <c r="A11" s="783"/>
      <c r="B11" s="784" t="s">
        <v>1415</v>
      </c>
      <c r="C11" s="785"/>
      <c r="D11" s="786">
        <f>SUM(D6:D9)</f>
        <v>3</v>
      </c>
      <c r="E11" s="786">
        <f>SUM(E6:E10)</f>
        <v>1</v>
      </c>
      <c r="F11" s="786">
        <f>SUM(F6:F9)</f>
        <v>9</v>
      </c>
      <c r="G11" s="786">
        <f>SUM(G6:G10)</f>
        <v>3</v>
      </c>
      <c r="H11" s="786">
        <f>SUM(H6:H9)</f>
        <v>2</v>
      </c>
      <c r="I11" s="786">
        <f>SUM(I6:I10)</f>
        <v>1</v>
      </c>
      <c r="J11" s="787"/>
      <c r="K11" s="788"/>
      <c r="L11" s="788"/>
      <c r="M11" s="788"/>
      <c r="N11" s="788"/>
      <c r="O11" s="788"/>
      <c r="P11" s="783"/>
      <c r="Q11" s="783"/>
      <c r="R11" s="789"/>
      <c r="S11" s="789"/>
      <c r="T11" s="790"/>
      <c r="U11" s="791"/>
    </row>
    <row r="12" spans="1:21" ht="22" thickBot="1" x14ac:dyDescent="0.3">
      <c r="A12" s="793"/>
      <c r="B12" s="794"/>
      <c r="C12" s="794"/>
      <c r="D12" s="795"/>
      <c r="E12" s="795"/>
      <c r="F12" s="796"/>
      <c r="G12" s="796"/>
      <c r="H12" s="796"/>
      <c r="I12" s="796"/>
      <c r="J12" s="794"/>
      <c r="K12" s="797"/>
      <c r="L12" s="797"/>
      <c r="M12" s="797"/>
      <c r="N12" s="797"/>
      <c r="O12" s="797"/>
      <c r="P12" s="794"/>
      <c r="Q12" s="794"/>
      <c r="R12" s="794"/>
      <c r="S12" s="794"/>
      <c r="T12" s="798"/>
      <c r="U12" s="799"/>
    </row>
    <row r="13" spans="1:21" ht="25" x14ac:dyDescent="0.25">
      <c r="A13" s="1022" t="s">
        <v>1712</v>
      </c>
      <c r="B13" s="1023"/>
      <c r="C13" s="1024"/>
      <c r="D13" s="800"/>
      <c r="E13" s="800"/>
      <c r="F13" s="800"/>
      <c r="G13" s="800"/>
      <c r="H13" s="801"/>
      <c r="I13" s="801"/>
      <c r="J13" s="802"/>
      <c r="K13" s="803"/>
      <c r="L13" s="804"/>
      <c r="M13" s="804"/>
      <c r="N13" s="804"/>
      <c r="O13" s="804"/>
      <c r="P13" s="804"/>
      <c r="Q13" s="804"/>
      <c r="R13" s="805"/>
      <c r="S13" s="805"/>
      <c r="T13" s="806"/>
      <c r="U13" s="807"/>
    </row>
    <row r="14" spans="1:21" s="809" customFormat="1" ht="18" x14ac:dyDescent="0.2">
      <c r="A14" s="764" t="s">
        <v>1713</v>
      </c>
      <c r="B14" s="516" t="s">
        <v>1714</v>
      </c>
      <c r="C14" s="542" t="s">
        <v>1715</v>
      </c>
      <c r="D14" s="808"/>
      <c r="E14" s="808"/>
      <c r="F14" s="531">
        <v>3</v>
      </c>
      <c r="G14" s="532">
        <v>1</v>
      </c>
      <c r="H14" s="532"/>
      <c r="I14" s="532"/>
      <c r="J14" s="531" t="s">
        <v>1716</v>
      </c>
      <c r="K14" s="700">
        <v>42910</v>
      </c>
      <c r="L14" s="542" t="s">
        <v>24</v>
      </c>
      <c r="M14" s="542"/>
      <c r="N14" s="701">
        <v>0.29166666666666669</v>
      </c>
      <c r="O14" s="700">
        <v>42914</v>
      </c>
      <c r="P14" s="542"/>
      <c r="Q14" s="542"/>
      <c r="R14" s="701"/>
      <c r="S14" s="542" t="s">
        <v>1694</v>
      </c>
      <c r="T14" s="542"/>
      <c r="U14" s="637" t="s">
        <v>1717</v>
      </c>
    </row>
    <row r="15" spans="1:21" s="768" customFormat="1" ht="19" x14ac:dyDescent="0.25">
      <c r="A15" s="810"/>
      <c r="B15" s="811"/>
      <c r="C15" s="812"/>
      <c r="D15" s="769"/>
      <c r="E15" s="769"/>
      <c r="F15" s="769"/>
      <c r="G15" s="769"/>
      <c r="H15" s="813"/>
      <c r="I15" s="813"/>
      <c r="J15" s="814"/>
      <c r="K15" s="815"/>
      <c r="L15" s="816"/>
      <c r="M15" s="816"/>
      <c r="N15" s="817"/>
      <c r="O15" s="815"/>
      <c r="P15" s="816"/>
      <c r="Q15" s="816"/>
      <c r="R15" s="817"/>
      <c r="S15" s="816"/>
      <c r="T15" s="818"/>
      <c r="U15" s="819"/>
    </row>
    <row r="16" spans="1:21" ht="22" thickBot="1" x14ac:dyDescent="0.3">
      <c r="A16" s="820"/>
      <c r="B16" s="821" t="s">
        <v>1415</v>
      </c>
      <c r="C16" s="822"/>
      <c r="D16" s="823">
        <f t="shared" ref="D16:I16" si="0">SUM(D14:D15)</f>
        <v>0</v>
      </c>
      <c r="E16" s="823">
        <f t="shared" si="0"/>
        <v>0</v>
      </c>
      <c r="F16" s="823">
        <f t="shared" si="0"/>
        <v>3</v>
      </c>
      <c r="G16" s="823">
        <f t="shared" si="0"/>
        <v>1</v>
      </c>
      <c r="H16" s="823">
        <f t="shared" si="0"/>
        <v>0</v>
      </c>
      <c r="I16" s="823">
        <f t="shared" si="0"/>
        <v>0</v>
      </c>
      <c r="J16" s="824"/>
      <c r="K16" s="825"/>
      <c r="L16" s="826"/>
      <c r="M16" s="826"/>
      <c r="N16" s="826"/>
      <c r="O16" s="826"/>
      <c r="P16" s="820"/>
      <c r="Q16" s="820"/>
      <c r="R16" s="827"/>
      <c r="S16" s="827"/>
      <c r="T16" s="828"/>
      <c r="U16" s="829"/>
    </row>
    <row r="17" spans="1:21" ht="22" thickBot="1" x14ac:dyDescent="0.3">
      <c r="A17" s="830"/>
      <c r="B17" s="831"/>
      <c r="C17" s="1025"/>
      <c r="D17" s="1026"/>
      <c r="E17" s="1026"/>
      <c r="F17" s="1026"/>
      <c r="G17" s="1026"/>
      <c r="H17" s="1026"/>
      <c r="I17" s="1026"/>
      <c r="J17" s="1026"/>
      <c r="K17" s="1027"/>
      <c r="L17" s="832"/>
      <c r="M17" s="832"/>
      <c r="N17" s="832"/>
      <c r="O17" s="832"/>
      <c r="P17" s="833"/>
      <c r="Q17" s="833"/>
      <c r="R17" s="794"/>
      <c r="S17" s="794"/>
      <c r="T17" s="798"/>
      <c r="U17" s="799"/>
    </row>
    <row r="18" spans="1:21" ht="25" x14ac:dyDescent="0.25">
      <c r="A18" s="1022" t="s">
        <v>1718</v>
      </c>
      <c r="B18" s="1023"/>
      <c r="C18" s="1024"/>
      <c r="D18" s="834"/>
      <c r="E18" s="835"/>
      <c r="F18" s="835"/>
      <c r="G18" s="835"/>
      <c r="H18" s="836"/>
      <c r="I18" s="836"/>
      <c r="J18" s="837"/>
      <c r="K18" s="838"/>
      <c r="L18" s="839"/>
      <c r="M18" s="839"/>
      <c r="N18" s="839"/>
      <c r="O18" s="839"/>
      <c r="P18" s="839"/>
      <c r="Q18" s="839"/>
      <c r="R18" s="840"/>
      <c r="S18" s="840"/>
      <c r="T18" s="841"/>
      <c r="U18" s="840"/>
    </row>
    <row r="19" spans="1:21" s="766" customFormat="1" ht="16" x14ac:dyDescent="0.2">
      <c r="A19" s="842"/>
      <c r="B19" s="843"/>
      <c r="C19" s="844"/>
      <c r="D19" s="845"/>
      <c r="E19" s="835"/>
      <c r="F19" s="835"/>
      <c r="G19" s="835"/>
      <c r="H19" s="835"/>
      <c r="I19" s="835"/>
      <c r="J19" s="844"/>
      <c r="K19" s="846"/>
      <c r="L19" s="844"/>
      <c r="M19" s="844"/>
      <c r="N19" s="847"/>
      <c r="O19" s="846"/>
      <c r="P19" s="844"/>
      <c r="Q19" s="844"/>
      <c r="R19" s="847"/>
      <c r="S19" s="844"/>
      <c r="T19" s="844"/>
      <c r="U19" s="844"/>
    </row>
    <row r="20" spans="1:21" s="766" customFormat="1" ht="16" x14ac:dyDescent="0.2">
      <c r="A20" s="848"/>
      <c r="B20" s="849"/>
      <c r="C20" s="850"/>
      <c r="D20" s="851"/>
      <c r="E20" s="835"/>
      <c r="F20" s="835"/>
      <c r="G20" s="835"/>
      <c r="H20" s="835"/>
      <c r="I20" s="835"/>
      <c r="J20" s="850"/>
      <c r="K20" s="846"/>
      <c r="L20" s="850"/>
      <c r="M20" s="850"/>
      <c r="N20" s="852"/>
      <c r="O20" s="853"/>
      <c r="P20" s="850"/>
      <c r="Q20" s="850"/>
      <c r="R20" s="852"/>
      <c r="S20" s="850"/>
      <c r="T20" s="850"/>
      <c r="U20" s="854"/>
    </row>
    <row r="21" spans="1:21" s="768" customFormat="1" ht="19" x14ac:dyDescent="0.25">
      <c r="A21" s="855"/>
      <c r="B21" s="856"/>
      <c r="C21" s="857"/>
      <c r="D21" s="769"/>
      <c r="E21" s="769"/>
      <c r="F21" s="769"/>
      <c r="G21" s="769"/>
      <c r="H21" s="769"/>
      <c r="I21" s="769"/>
      <c r="J21" s="857"/>
      <c r="K21" s="858"/>
      <c r="L21" s="857"/>
      <c r="M21" s="857"/>
      <c r="N21" s="859"/>
      <c r="O21" s="858"/>
      <c r="P21" s="857"/>
      <c r="Q21" s="857"/>
      <c r="R21" s="859"/>
      <c r="S21" s="857"/>
      <c r="T21" s="857"/>
      <c r="U21" s="860"/>
    </row>
    <row r="22" spans="1:21" ht="22" thickBot="1" x14ac:dyDescent="0.3">
      <c r="A22" s="820"/>
      <c r="B22" s="821" t="s">
        <v>1415</v>
      </c>
      <c r="C22" s="861"/>
      <c r="D22" s="862">
        <f t="shared" ref="D22:I22" si="1">SUM(D19:D21)</f>
        <v>0</v>
      </c>
      <c r="E22" s="862">
        <f t="shared" si="1"/>
        <v>0</v>
      </c>
      <c r="F22" s="862">
        <f t="shared" si="1"/>
        <v>0</v>
      </c>
      <c r="G22" s="862">
        <f t="shared" si="1"/>
        <v>0</v>
      </c>
      <c r="H22" s="862">
        <f t="shared" si="1"/>
        <v>0</v>
      </c>
      <c r="I22" s="862">
        <f t="shared" si="1"/>
        <v>0</v>
      </c>
      <c r="J22" s="824"/>
      <c r="K22" s="826"/>
      <c r="L22" s="826"/>
      <c r="M22" s="826"/>
      <c r="N22" s="826"/>
      <c r="O22" s="826"/>
      <c r="P22" s="820"/>
      <c r="Q22" s="820"/>
      <c r="R22" s="827"/>
      <c r="S22" s="827"/>
      <c r="T22" s="863"/>
      <c r="U22" s="827"/>
    </row>
    <row r="23" spans="1:21" ht="22" thickBot="1" x14ac:dyDescent="0.3">
      <c r="A23" s="830"/>
      <c r="B23" s="831"/>
      <c r="C23" s="831"/>
      <c r="D23" s="864"/>
      <c r="E23" s="865"/>
      <c r="F23" s="866"/>
      <c r="G23" s="866"/>
      <c r="H23" s="866"/>
      <c r="I23" s="866"/>
      <c r="J23" s="867"/>
      <c r="K23" s="832"/>
      <c r="L23" s="832"/>
      <c r="M23" s="832"/>
      <c r="N23" s="832"/>
      <c r="O23" s="832"/>
      <c r="P23" s="833"/>
      <c r="Q23" s="833"/>
      <c r="R23" s="794"/>
      <c r="S23" s="794"/>
      <c r="T23" s="798"/>
      <c r="U23" s="799"/>
    </row>
    <row r="24" spans="1:21" ht="25" x14ac:dyDescent="0.25">
      <c r="A24" s="1022" t="s">
        <v>1719</v>
      </c>
      <c r="B24" s="1023"/>
      <c r="C24" s="1024"/>
      <c r="D24" s="769"/>
      <c r="E24" s="834"/>
      <c r="F24" s="835"/>
      <c r="G24" s="835"/>
      <c r="H24" s="836"/>
      <c r="I24" s="836"/>
      <c r="J24" s="837"/>
      <c r="K24" s="868"/>
      <c r="L24" s="839"/>
      <c r="M24" s="839"/>
      <c r="N24" s="839"/>
      <c r="O24" s="839"/>
      <c r="P24" s="839"/>
      <c r="Q24" s="839"/>
      <c r="R24" s="840"/>
      <c r="S24" s="840"/>
      <c r="T24" s="841"/>
      <c r="U24" s="829"/>
    </row>
    <row r="25" spans="1:21" s="766" customFormat="1" ht="16" x14ac:dyDescent="0.2">
      <c r="A25" s="764" t="s">
        <v>1720</v>
      </c>
      <c r="B25" s="516" t="s">
        <v>1721</v>
      </c>
      <c r="C25" s="542" t="s">
        <v>1722</v>
      </c>
      <c r="D25" s="531">
        <v>1</v>
      </c>
      <c r="E25" s="532">
        <v>1</v>
      </c>
      <c r="F25" s="765"/>
      <c r="G25" s="765"/>
      <c r="H25" s="765"/>
      <c r="I25" s="765"/>
      <c r="J25" s="531" t="s">
        <v>1723</v>
      </c>
      <c r="K25" s="700">
        <v>42910</v>
      </c>
      <c r="L25" s="542" t="s">
        <v>39</v>
      </c>
      <c r="M25" s="542"/>
      <c r="N25" s="701">
        <v>0.29166666666666669</v>
      </c>
      <c r="O25" s="700">
        <v>42914</v>
      </c>
      <c r="P25" s="542"/>
      <c r="Q25" s="542"/>
      <c r="R25" s="701"/>
      <c r="S25" s="542" t="s">
        <v>1699</v>
      </c>
      <c r="T25" s="542" t="s">
        <v>1724</v>
      </c>
      <c r="U25" s="637" t="s">
        <v>1725</v>
      </c>
    </row>
    <row r="26" spans="1:21" s="768" customFormat="1" ht="19" x14ac:dyDescent="0.25">
      <c r="A26" s="855"/>
      <c r="B26" s="869"/>
      <c r="C26" s="860"/>
      <c r="D26" s="769"/>
      <c r="E26" s="769"/>
      <c r="F26" s="769"/>
      <c r="G26" s="769"/>
      <c r="H26" s="769"/>
      <c r="I26" s="769"/>
      <c r="J26" s="860"/>
      <c r="K26" s="870"/>
      <c r="L26" s="860"/>
      <c r="M26" s="860"/>
      <c r="N26" s="871"/>
      <c r="O26" s="870"/>
      <c r="P26" s="860"/>
      <c r="Q26" s="860"/>
      <c r="R26" s="871"/>
      <c r="S26" s="860"/>
      <c r="T26" s="860"/>
      <c r="U26" s="860"/>
    </row>
    <row r="27" spans="1:21" s="768" customFormat="1" ht="19" x14ac:dyDescent="0.25">
      <c r="A27" s="872"/>
      <c r="B27" s="856"/>
      <c r="C27" s="873"/>
      <c r="D27" s="769"/>
      <c r="E27" s="769"/>
      <c r="F27" s="769"/>
      <c r="G27" s="769"/>
      <c r="H27" s="769"/>
      <c r="I27" s="769"/>
      <c r="J27" s="857"/>
      <c r="K27" s="858"/>
      <c r="L27" s="857"/>
      <c r="M27" s="857"/>
      <c r="N27" s="859"/>
      <c r="O27" s="858"/>
      <c r="P27" s="857"/>
      <c r="Q27" s="857"/>
      <c r="R27" s="859"/>
      <c r="S27" s="857"/>
      <c r="T27" s="857"/>
      <c r="U27" s="874"/>
    </row>
    <row r="28" spans="1:21" ht="22" thickBot="1" x14ac:dyDescent="0.3">
      <c r="A28" s="875"/>
      <c r="B28" s="876" t="s">
        <v>1415</v>
      </c>
      <c r="C28" s="877"/>
      <c r="D28" s="878">
        <f t="shared" ref="D28:I28" si="2">SUM(D25:D27)</f>
        <v>1</v>
      </c>
      <c r="E28" s="878">
        <f t="shared" si="2"/>
        <v>1</v>
      </c>
      <c r="F28" s="878">
        <f t="shared" si="2"/>
        <v>0</v>
      </c>
      <c r="G28" s="878">
        <f t="shared" si="2"/>
        <v>0</v>
      </c>
      <c r="H28" s="878">
        <f t="shared" si="2"/>
        <v>0</v>
      </c>
      <c r="I28" s="878">
        <f t="shared" si="2"/>
        <v>0</v>
      </c>
      <c r="J28" s="879"/>
      <c r="K28" s="880"/>
      <c r="L28" s="880"/>
      <c r="M28" s="880"/>
      <c r="N28" s="880"/>
      <c r="O28" s="880"/>
      <c r="P28" s="875"/>
      <c r="Q28" s="875"/>
      <c r="R28" s="829"/>
      <c r="S28" s="829"/>
      <c r="T28" s="881"/>
      <c r="U28" s="829"/>
    </row>
    <row r="29" spans="1:21" ht="25" x14ac:dyDescent="0.25">
      <c r="A29" s="882"/>
      <c r="B29" s="883" t="s">
        <v>1726</v>
      </c>
      <c r="C29" s="884"/>
      <c r="D29" s="885"/>
      <c r="E29" s="885"/>
      <c r="F29" s="886"/>
      <c r="G29" s="886"/>
      <c r="H29" s="886"/>
      <c r="I29" s="886"/>
      <c r="J29" s="887"/>
      <c r="K29" s="868"/>
      <c r="L29" s="839"/>
      <c r="M29" s="839"/>
      <c r="N29" s="839"/>
      <c r="O29" s="839"/>
      <c r="P29" s="839"/>
      <c r="Q29" s="839"/>
      <c r="R29" s="840"/>
      <c r="S29" s="840"/>
      <c r="T29" s="841"/>
      <c r="U29" s="829"/>
    </row>
    <row r="30" spans="1:21" s="768" customFormat="1" ht="19" x14ac:dyDescent="0.25">
      <c r="A30" s="855"/>
      <c r="B30" s="869"/>
      <c r="C30" s="888"/>
      <c r="D30" s="770"/>
      <c r="E30" s="770"/>
      <c r="F30" s="769"/>
      <c r="G30" s="769"/>
      <c r="H30" s="769"/>
      <c r="I30" s="769"/>
      <c r="J30" s="888"/>
      <c r="K30" s="889"/>
      <c r="L30" s="888"/>
      <c r="M30" s="888"/>
      <c r="N30" s="890"/>
      <c r="O30" s="889"/>
      <c r="P30" s="888"/>
      <c r="Q30" s="888"/>
      <c r="R30" s="890"/>
      <c r="S30" s="891"/>
      <c r="T30" s="891"/>
      <c r="U30" s="891"/>
    </row>
    <row r="31" spans="1:21" x14ac:dyDescent="0.25">
      <c r="A31" s="875"/>
      <c r="B31" s="876" t="s">
        <v>1415</v>
      </c>
      <c r="C31" s="877"/>
      <c r="D31" s="878">
        <f>D30</f>
        <v>0</v>
      </c>
      <c r="E31" s="878">
        <f>E30</f>
        <v>0</v>
      </c>
      <c r="F31" s="878">
        <f t="shared" ref="F31:I31" si="3">F30</f>
        <v>0</v>
      </c>
      <c r="G31" s="878">
        <f t="shared" si="3"/>
        <v>0</v>
      </c>
      <c r="H31" s="878">
        <f t="shared" si="3"/>
        <v>0</v>
      </c>
      <c r="I31" s="878">
        <f t="shared" si="3"/>
        <v>0</v>
      </c>
      <c r="J31" s="879"/>
      <c r="K31" s="880"/>
      <c r="L31" s="880"/>
      <c r="M31" s="880"/>
      <c r="N31" s="880"/>
      <c r="O31" s="880"/>
      <c r="P31" s="875"/>
      <c r="Q31" s="875"/>
      <c r="R31" s="829"/>
      <c r="S31" s="829"/>
      <c r="T31" s="881"/>
      <c r="U31" s="829"/>
    </row>
  </sheetData>
  <customSheetViews>
    <customSheetView guid="{7B7F6F88-B677-F14C-AB3B-C1B42873B971}">
      <selection activeCell="I16" sqref="I16"/>
      <pageMargins left="0.7" right="0.7" top="0.75" bottom="0.75" header="0.3" footer="0.3"/>
    </customSheetView>
    <customSheetView guid="{A0126CC2-5846-4EB5-92DD-03BC3FCAB1B5}">
      <pageMargins left="0.7" right="0.7" top="0.75" bottom="0.75" header="0.3" footer="0.3"/>
    </customSheetView>
    <customSheetView guid="{17D9FB53-A0D4-48EE-8DFD-E7D48DF28BAC}">
      <selection activeCell="I16" sqref="I16"/>
      <pageMargins left="0.7" right="0.7" top="0.75" bottom="0.75" header="0.3" footer="0.3"/>
    </customSheetView>
    <customSheetView guid="{4FFE4762-6474-4875-A631-C5DF7473F8D1}">
      <selection activeCell="I16" sqref="I16"/>
      <pageMargins left="0.7" right="0.7" top="0.75" bottom="0.75" header="0.3" footer="0.3"/>
    </customSheetView>
  </customSheetViews>
  <mergeCells count="5">
    <mergeCell ref="A4:C4"/>
    <mergeCell ref="A13:C13"/>
    <mergeCell ref="C17:K17"/>
    <mergeCell ref="A18:C18"/>
    <mergeCell ref="A24:C2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28" workbookViewId="0">
      <selection activeCell="C19" sqref="C19"/>
    </sheetView>
  </sheetViews>
  <sheetFormatPr baseColWidth="10" defaultColWidth="8.83203125" defaultRowHeight="19" x14ac:dyDescent="0.25"/>
  <cols>
    <col min="1" max="1" width="16.33203125" customWidth="1"/>
    <col min="2" max="2" width="44.6640625" customWidth="1"/>
    <col min="3" max="3" width="47" customWidth="1"/>
    <col min="4" max="4" width="48.83203125" customWidth="1"/>
    <col min="5" max="5" width="10.5" customWidth="1"/>
    <col min="6" max="6" width="9" customWidth="1"/>
    <col min="7" max="7" width="13.6640625" customWidth="1"/>
    <col min="8" max="8" width="14.33203125" customWidth="1"/>
    <col min="9" max="9" width="13.5" bestFit="1" customWidth="1"/>
    <col min="10" max="10" width="37.5" customWidth="1"/>
    <col min="11" max="11" width="49.6640625" customWidth="1"/>
    <col min="13" max="13" width="18.1640625" style="895" customWidth="1"/>
    <col min="14" max="14" width="10.5" style="895" customWidth="1"/>
    <col min="17" max="17" width="10.6640625" bestFit="1" customWidth="1"/>
  </cols>
  <sheetData>
    <row r="1" spans="1:15" ht="38" thickBot="1" x14ac:dyDescent="0.5">
      <c r="A1" s="1003" t="s">
        <v>1727</v>
      </c>
      <c r="B1" s="1004"/>
      <c r="C1" s="1004"/>
      <c r="D1" s="1004"/>
      <c r="E1" s="1004"/>
      <c r="F1" s="1004"/>
      <c r="G1" s="1004" t="s">
        <v>1728</v>
      </c>
      <c r="H1" s="1004"/>
      <c r="I1" s="1004"/>
      <c r="J1" s="1005"/>
      <c r="K1" s="1006"/>
    </row>
    <row r="2" spans="1:15" ht="22" thickBot="1" x14ac:dyDescent="0.3">
      <c r="A2" s="35" t="s">
        <v>2</v>
      </c>
      <c r="B2" s="36" t="s">
        <v>3</v>
      </c>
      <c r="C2" s="36" t="s">
        <v>4</v>
      </c>
      <c r="D2" s="37" t="s">
        <v>5</v>
      </c>
      <c r="E2" s="36" t="s">
        <v>6</v>
      </c>
      <c r="F2" s="36" t="s">
        <v>7</v>
      </c>
      <c r="G2" s="36" t="s">
        <v>8</v>
      </c>
      <c r="H2" s="36" t="s">
        <v>9</v>
      </c>
      <c r="I2" s="36" t="s">
        <v>10</v>
      </c>
      <c r="J2" s="36" t="s">
        <v>11</v>
      </c>
      <c r="K2" s="38" t="s">
        <v>12</v>
      </c>
      <c r="M2" s="896" t="s">
        <v>13</v>
      </c>
      <c r="N2" s="897">
        <v>56</v>
      </c>
    </row>
    <row r="3" spans="1:15" ht="31" x14ac:dyDescent="0.35">
      <c r="A3" s="898"/>
      <c r="B3" s="899" t="s">
        <v>1729</v>
      </c>
      <c r="C3" s="898"/>
      <c r="D3" s="900"/>
      <c r="E3" s="898"/>
      <c r="F3" s="898"/>
      <c r="G3" s="898"/>
      <c r="H3" s="898"/>
      <c r="I3" s="901"/>
      <c r="J3" s="898"/>
      <c r="K3" s="898"/>
      <c r="M3" s="902" t="s">
        <v>20</v>
      </c>
      <c r="N3" s="903">
        <f>N2-N14</f>
        <v>35</v>
      </c>
      <c r="O3" s="904"/>
    </row>
    <row r="4" spans="1:15" s="895" customFormat="1" ht="21" x14ac:dyDescent="0.25">
      <c r="A4" s="888" t="s">
        <v>1663</v>
      </c>
      <c r="B4" s="888" t="s">
        <v>1387</v>
      </c>
      <c r="C4" s="888" t="s">
        <v>1664</v>
      </c>
      <c r="D4" s="888" t="s">
        <v>1667</v>
      </c>
      <c r="E4" s="888">
        <v>2</v>
      </c>
      <c r="F4" s="905">
        <v>1</v>
      </c>
      <c r="G4" s="888" t="s">
        <v>1665</v>
      </c>
      <c r="H4" s="888" t="s">
        <v>1666</v>
      </c>
      <c r="I4" s="906">
        <v>42910</v>
      </c>
      <c r="J4" s="907" t="s">
        <v>1730</v>
      </c>
      <c r="K4" s="888"/>
      <c r="M4" s="908" t="s">
        <v>27</v>
      </c>
      <c r="N4" s="909">
        <f>SUMIFS(E:E,G:G,"CTT")</f>
        <v>12</v>
      </c>
    </row>
    <row r="5" spans="1:15" s="895" customFormat="1" ht="36" x14ac:dyDescent="0.25">
      <c r="A5" s="888" t="s">
        <v>1731</v>
      </c>
      <c r="B5" s="888" t="s">
        <v>1387</v>
      </c>
      <c r="C5" s="888" t="s">
        <v>1732</v>
      </c>
      <c r="D5" s="891" t="s">
        <v>1733</v>
      </c>
      <c r="E5" s="888">
        <v>2</v>
      </c>
      <c r="F5" s="905">
        <v>1</v>
      </c>
      <c r="G5" s="888" t="s">
        <v>24</v>
      </c>
      <c r="H5" s="888" t="s">
        <v>1666</v>
      </c>
      <c r="I5" s="906">
        <v>42910</v>
      </c>
      <c r="J5" s="907" t="s">
        <v>1734</v>
      </c>
      <c r="K5" s="891"/>
      <c r="M5" s="908" t="s">
        <v>32</v>
      </c>
      <c r="N5" s="909">
        <f>SUMIFS(E:E,G:G,"FLU")</f>
        <v>2</v>
      </c>
    </row>
    <row r="6" spans="1:15" s="895" customFormat="1" ht="36" x14ac:dyDescent="0.25">
      <c r="A6" s="910" t="s">
        <v>1735</v>
      </c>
      <c r="B6" s="911" t="s">
        <v>1387</v>
      </c>
      <c r="C6" s="912" t="s">
        <v>1736</v>
      </c>
      <c r="D6" s="913" t="s">
        <v>1737</v>
      </c>
      <c r="E6" s="911">
        <v>2</v>
      </c>
      <c r="F6" s="914">
        <v>1</v>
      </c>
      <c r="G6" s="911" t="s">
        <v>17</v>
      </c>
      <c r="H6" s="911" t="s">
        <v>1738</v>
      </c>
      <c r="I6" s="906">
        <v>42910</v>
      </c>
      <c r="J6" s="907" t="s">
        <v>1739</v>
      </c>
      <c r="K6" s="911"/>
      <c r="M6" s="908" t="s">
        <v>36</v>
      </c>
      <c r="N6" s="909">
        <f>SUMIFS(E:E,G:G,"JCC")</f>
        <v>5</v>
      </c>
    </row>
    <row r="7" spans="1:15" s="895" customFormat="1" ht="72" x14ac:dyDescent="0.25">
      <c r="A7" s="910" t="s">
        <v>1740</v>
      </c>
      <c r="B7" s="911" t="s">
        <v>1741</v>
      </c>
      <c r="C7" s="912" t="s">
        <v>1742</v>
      </c>
      <c r="D7" s="913" t="s">
        <v>1743</v>
      </c>
      <c r="E7" s="911">
        <v>3</v>
      </c>
      <c r="F7" s="914">
        <v>1</v>
      </c>
      <c r="G7" s="911" t="s">
        <v>17</v>
      </c>
      <c r="H7" s="911" t="s">
        <v>1738</v>
      </c>
      <c r="I7" s="906">
        <v>42910</v>
      </c>
      <c r="J7" s="907" t="s">
        <v>1744</v>
      </c>
      <c r="K7" s="913" t="s">
        <v>1745</v>
      </c>
      <c r="M7" s="908" t="s">
        <v>1746</v>
      </c>
      <c r="N7" s="909">
        <f>SUMIFS(E:E,G:G,"EDI")</f>
        <v>0</v>
      </c>
    </row>
    <row r="8" spans="1:15" s="895" customFormat="1" ht="21" x14ac:dyDescent="0.25">
      <c r="A8" s="910" t="s">
        <v>1738</v>
      </c>
      <c r="B8" s="911" t="s">
        <v>1351</v>
      </c>
      <c r="C8" s="912" t="s">
        <v>1747</v>
      </c>
      <c r="D8" s="911" t="s">
        <v>1748</v>
      </c>
      <c r="E8" s="911">
        <v>3</v>
      </c>
      <c r="F8" s="914">
        <v>1</v>
      </c>
      <c r="G8" s="911" t="s">
        <v>17</v>
      </c>
      <c r="H8" s="911" t="s">
        <v>1738</v>
      </c>
      <c r="I8" s="906">
        <v>42910</v>
      </c>
      <c r="J8" s="915" t="s">
        <v>1749</v>
      </c>
      <c r="K8" s="911"/>
      <c r="M8" s="908" t="s">
        <v>45</v>
      </c>
      <c r="N8" s="909">
        <f>SUMIFS(E:E,G:G,"PAR")</f>
        <v>0</v>
      </c>
    </row>
    <row r="9" spans="1:15" s="895" customFormat="1" ht="54" x14ac:dyDescent="0.25">
      <c r="A9" s="910" t="s">
        <v>1750</v>
      </c>
      <c r="B9" s="911" t="s">
        <v>1751</v>
      </c>
      <c r="C9" s="912" t="s">
        <v>1752</v>
      </c>
      <c r="D9" s="913" t="s">
        <v>1753</v>
      </c>
      <c r="E9" s="911">
        <v>3</v>
      </c>
      <c r="F9" s="914">
        <v>1</v>
      </c>
      <c r="G9" s="911" t="s">
        <v>17</v>
      </c>
      <c r="H9" s="911" t="s">
        <v>1754</v>
      </c>
      <c r="I9" s="906">
        <v>42910</v>
      </c>
      <c r="J9" s="915" t="s">
        <v>1755</v>
      </c>
      <c r="K9" s="913" t="s">
        <v>1756</v>
      </c>
      <c r="M9" s="908" t="s">
        <v>51</v>
      </c>
      <c r="N9" s="909">
        <f>SUMIFS(E:E,G:G,"phi")</f>
        <v>0</v>
      </c>
    </row>
    <row r="10" spans="1:15" s="895" customFormat="1" ht="21" x14ac:dyDescent="0.25">
      <c r="A10" s="910" t="s">
        <v>1757</v>
      </c>
      <c r="B10" s="911" t="s">
        <v>1758</v>
      </c>
      <c r="C10" s="912" t="s">
        <v>1759</v>
      </c>
      <c r="D10" s="913" t="s">
        <v>1760</v>
      </c>
      <c r="E10" s="911">
        <v>2</v>
      </c>
      <c r="F10" s="914">
        <v>1</v>
      </c>
      <c r="G10" s="911" t="s">
        <v>121</v>
      </c>
      <c r="H10" s="911" t="s">
        <v>1754</v>
      </c>
      <c r="I10" s="906">
        <v>42910</v>
      </c>
      <c r="J10" s="915" t="s">
        <v>1761</v>
      </c>
      <c r="K10" s="916"/>
      <c r="M10" s="908" t="s">
        <v>57</v>
      </c>
      <c r="N10" s="909">
        <f>SUMIFS(E:E,G:G,"BRK")</f>
        <v>0</v>
      </c>
    </row>
    <row r="11" spans="1:15" s="895" customFormat="1" ht="21" x14ac:dyDescent="0.25">
      <c r="A11" s="910" t="s">
        <v>1762</v>
      </c>
      <c r="B11" s="911" t="s">
        <v>1763</v>
      </c>
      <c r="C11" s="912" t="s">
        <v>1764</v>
      </c>
      <c r="D11" s="911" t="s">
        <v>1765</v>
      </c>
      <c r="E11" s="911">
        <v>1</v>
      </c>
      <c r="F11" s="914">
        <v>1</v>
      </c>
      <c r="G11" s="911" t="s">
        <v>17</v>
      </c>
      <c r="H11" s="911" t="s">
        <v>1754</v>
      </c>
      <c r="I11" s="906">
        <v>42910</v>
      </c>
      <c r="J11" s="915" t="s">
        <v>1766</v>
      </c>
      <c r="K11" s="917"/>
      <c r="M11" s="918" t="s">
        <v>61</v>
      </c>
      <c r="N11" s="919">
        <v>2</v>
      </c>
    </row>
    <row r="12" spans="1:15" s="895" customFormat="1" ht="36" x14ac:dyDescent="0.25">
      <c r="A12" s="910" t="s">
        <v>1767</v>
      </c>
      <c r="B12" s="911" t="s">
        <v>1387</v>
      </c>
      <c r="C12" s="912" t="s">
        <v>1768</v>
      </c>
      <c r="D12" s="913" t="s">
        <v>1769</v>
      </c>
      <c r="E12" s="911">
        <v>3</v>
      </c>
      <c r="F12" s="914">
        <v>1</v>
      </c>
      <c r="G12" s="911" t="s">
        <v>121</v>
      </c>
      <c r="H12" s="911" t="s">
        <v>1754</v>
      </c>
      <c r="I12" s="906">
        <v>42910</v>
      </c>
      <c r="J12" s="915" t="s">
        <v>1770</v>
      </c>
      <c r="K12" s="917"/>
      <c r="M12" s="920" t="s">
        <v>67</v>
      </c>
      <c r="N12" s="921">
        <f>SUMIFS(E:E,G:G,"H")</f>
        <v>0</v>
      </c>
    </row>
    <row r="13" spans="1:15" s="895" customFormat="1" ht="21" x14ac:dyDescent="0.25">
      <c r="A13" s="922"/>
      <c r="B13" s="923"/>
      <c r="C13" s="923"/>
      <c r="D13" s="924"/>
      <c r="E13" s="925"/>
      <c r="F13" s="926"/>
      <c r="G13" s="923"/>
      <c r="H13" s="927"/>
      <c r="I13" s="928"/>
      <c r="J13" s="929"/>
      <c r="K13" s="927"/>
      <c r="M13" s="920"/>
      <c r="N13" s="921"/>
    </row>
    <row r="14" spans="1:15" s="895" customFormat="1" ht="21" x14ac:dyDescent="0.25">
      <c r="A14" s="922"/>
      <c r="B14" s="923"/>
      <c r="C14" s="923"/>
      <c r="D14" s="924"/>
      <c r="E14" s="925"/>
      <c r="F14" s="926"/>
      <c r="G14" s="923"/>
      <c r="H14" s="927"/>
      <c r="I14" s="928"/>
      <c r="J14" s="929"/>
      <c r="K14" s="927"/>
      <c r="M14" s="930" t="s">
        <v>77</v>
      </c>
      <c r="N14" s="931">
        <f>SUM(M4:N12)</f>
        <v>21</v>
      </c>
    </row>
    <row r="15" spans="1:15" x14ac:dyDescent="0.25">
      <c r="A15" s="922"/>
      <c r="B15" s="923"/>
      <c r="C15" s="923"/>
      <c r="D15" s="932"/>
      <c r="E15" s="925"/>
      <c r="F15" s="926"/>
      <c r="G15" s="923"/>
      <c r="H15" s="927"/>
      <c r="I15" s="928"/>
      <c r="J15" s="929"/>
      <c r="K15" s="927"/>
    </row>
    <row r="16" spans="1:15" x14ac:dyDescent="0.25">
      <c r="A16" s="922"/>
      <c r="B16" s="923"/>
      <c r="C16" s="923"/>
      <c r="D16" s="927"/>
      <c r="E16" s="925"/>
      <c r="F16" s="926"/>
      <c r="G16" s="923"/>
      <c r="H16" s="927"/>
      <c r="I16" s="928"/>
      <c r="J16" s="929"/>
      <c r="K16" s="927"/>
    </row>
    <row r="17" spans="1:11" customFormat="1" ht="16" x14ac:dyDescent="0.2">
      <c r="A17" s="922"/>
      <c r="B17" s="923"/>
      <c r="C17" s="923"/>
      <c r="D17" s="927"/>
      <c r="E17" s="925"/>
      <c r="F17" s="926"/>
      <c r="G17" s="923"/>
      <c r="H17" s="927"/>
      <c r="I17" s="928"/>
      <c r="J17" s="929"/>
      <c r="K17" s="927"/>
    </row>
    <row r="18" spans="1:11" customFormat="1" ht="16" x14ac:dyDescent="0.2">
      <c r="A18" s="922"/>
      <c r="B18" s="923"/>
      <c r="C18" s="923"/>
      <c r="D18" s="924"/>
      <c r="E18" s="925"/>
      <c r="F18" s="926"/>
      <c r="G18" s="923"/>
      <c r="H18" s="927"/>
      <c r="I18" s="928"/>
      <c r="J18" s="929"/>
      <c r="K18" s="924"/>
    </row>
    <row r="19" spans="1:11" customFormat="1" ht="16" x14ac:dyDescent="0.2">
      <c r="A19" s="922"/>
      <c r="B19" s="923"/>
      <c r="C19" s="923"/>
      <c r="D19" s="924"/>
      <c r="E19" s="923"/>
      <c r="F19" s="923"/>
      <c r="G19" s="923"/>
      <c r="H19" s="924"/>
      <c r="I19" s="928"/>
      <c r="J19" s="929"/>
      <c r="K19" s="924"/>
    </row>
    <row r="20" spans="1:11" customFormat="1" ht="16" x14ac:dyDescent="0.2">
      <c r="A20" s="922"/>
      <c r="B20" s="923"/>
      <c r="C20" s="923"/>
      <c r="D20" s="927"/>
      <c r="E20" s="925"/>
      <c r="F20" s="926"/>
      <c r="G20" s="923"/>
      <c r="H20" s="927"/>
      <c r="I20" s="928"/>
      <c r="J20" s="933"/>
      <c r="K20" s="924"/>
    </row>
    <row r="21" spans="1:11" customFormat="1" x14ac:dyDescent="0.25">
      <c r="A21" s="934"/>
      <c r="B21" s="935"/>
      <c r="C21" s="936"/>
      <c r="D21" s="937"/>
      <c r="E21" s="938"/>
      <c r="F21" s="938"/>
      <c r="G21" s="939"/>
      <c r="H21" s="940"/>
      <c r="I21" s="941"/>
      <c r="J21" s="942"/>
      <c r="K21" s="943"/>
    </row>
    <row r="22" spans="1:11" customFormat="1" ht="15" x14ac:dyDescent="0.2">
      <c r="A22" s="12"/>
      <c r="B22" s="944"/>
      <c r="C22" s="14"/>
      <c r="D22" s="16"/>
      <c r="E22" s="14"/>
      <c r="F22" s="14"/>
      <c r="G22" s="14"/>
      <c r="H22" s="7"/>
      <c r="I22" s="9"/>
      <c r="J22" s="7"/>
      <c r="K22" s="14"/>
    </row>
    <row r="23" spans="1:11" customFormat="1" ht="15" x14ac:dyDescent="0.2">
      <c r="A23" s="31"/>
      <c r="B23" s="30"/>
      <c r="C23" s="30"/>
      <c r="D23" s="945"/>
      <c r="E23" s="30"/>
      <c r="F23" s="30"/>
      <c r="G23" s="30"/>
      <c r="H23" s="23"/>
      <c r="I23" s="946"/>
      <c r="J23" s="23"/>
      <c r="K23" s="31"/>
    </row>
    <row r="24" spans="1:11" customFormat="1" ht="31" x14ac:dyDescent="0.35">
      <c r="A24" s="12"/>
      <c r="B24" s="14"/>
      <c r="C24" s="14"/>
      <c r="D24" s="947"/>
      <c r="E24" s="948">
        <f>SUM(E4:E23)</f>
        <v>21</v>
      </c>
      <c r="F24" s="948">
        <f>SUM(F4:F23)</f>
        <v>9</v>
      </c>
      <c r="G24" s="14"/>
      <c r="H24" s="7"/>
      <c r="I24" s="9"/>
      <c r="J24" s="7"/>
      <c r="K24" s="12"/>
    </row>
    <row r="25" spans="1:11" customFormat="1" ht="15" x14ac:dyDescent="0.2">
      <c r="A25" s="12"/>
      <c r="B25" s="14"/>
      <c r="C25" s="14"/>
      <c r="D25" s="16"/>
      <c r="E25" s="14"/>
      <c r="F25" s="14"/>
      <c r="G25" s="14"/>
      <c r="H25" s="7"/>
      <c r="I25" s="9"/>
      <c r="J25" s="7"/>
      <c r="K25" s="12"/>
    </row>
    <row r="26" spans="1:11" customFormat="1" ht="15" x14ac:dyDescent="0.2">
      <c r="A26" s="12"/>
      <c r="B26" s="14"/>
      <c r="C26" s="14"/>
      <c r="D26" s="16"/>
      <c r="E26" s="14"/>
      <c r="F26" s="14"/>
      <c r="G26" s="14"/>
      <c r="H26" s="7"/>
      <c r="I26" s="9"/>
      <c r="J26" s="7"/>
      <c r="K26" s="12"/>
    </row>
    <row r="27" spans="1:11" customFormat="1" ht="15" x14ac:dyDescent="0.2">
      <c r="A27" s="12"/>
      <c r="B27" s="14"/>
      <c r="C27" s="14"/>
      <c r="D27" s="16"/>
      <c r="E27" s="14"/>
      <c r="F27" s="14"/>
      <c r="G27" s="14"/>
      <c r="H27" s="7"/>
      <c r="I27" s="9"/>
      <c r="J27" s="7"/>
      <c r="K27" s="12"/>
    </row>
    <row r="29" spans="1:11" customFormat="1" ht="20" x14ac:dyDescent="0.25">
      <c r="A29" s="949"/>
      <c r="B29" s="949"/>
      <c r="G29" s="950"/>
      <c r="H29" s="950"/>
      <c r="I29" s="950"/>
      <c r="J29" s="951"/>
      <c r="K29" s="951"/>
    </row>
    <row r="30" spans="1:11" customFormat="1" ht="168" x14ac:dyDescent="0.3">
      <c r="A30" s="952" t="s">
        <v>1771</v>
      </c>
      <c r="B30" s="952"/>
      <c r="C30" s="952"/>
      <c r="D30" s="952"/>
      <c r="E30" s="952"/>
      <c r="F30" s="952"/>
      <c r="G30" s="952"/>
      <c r="H30" s="952"/>
      <c r="I30" s="952"/>
      <c r="J30" s="952"/>
      <c r="K30" s="952"/>
    </row>
    <row r="31" spans="1:11" customFormat="1" ht="24" x14ac:dyDescent="0.3">
      <c r="A31" s="1028" t="s">
        <v>1772</v>
      </c>
      <c r="B31" s="1029"/>
      <c r="C31" s="1029"/>
      <c r="D31" s="1029"/>
      <c r="E31" s="1029"/>
      <c r="F31" s="1030"/>
      <c r="G31" s="953"/>
      <c r="H31" s="954"/>
      <c r="I31" s="954"/>
      <c r="J31" s="954"/>
      <c r="K31" s="954"/>
    </row>
    <row r="32" spans="1:11" customFormat="1" ht="24" x14ac:dyDescent="0.3">
      <c r="A32" s="955" t="s">
        <v>1773</v>
      </c>
      <c r="B32" s="1031" t="s">
        <v>1774</v>
      </c>
      <c r="C32" s="1032"/>
      <c r="D32" s="1032"/>
      <c r="E32" s="1032"/>
      <c r="F32" s="1033"/>
      <c r="G32" s="956"/>
      <c r="H32" s="957"/>
      <c r="I32" s="957"/>
      <c r="J32" s="957"/>
      <c r="K32" s="957"/>
    </row>
    <row r="33" spans="1:18" ht="28.5" customHeight="1" thickBot="1" x14ac:dyDescent="0.35">
      <c r="A33" s="958" t="s">
        <v>1775</v>
      </c>
      <c r="B33" s="1034" t="s">
        <v>1776</v>
      </c>
      <c r="C33" s="1035"/>
      <c r="D33" s="1035"/>
      <c r="E33" s="1035"/>
      <c r="F33" s="1036"/>
      <c r="G33" s="959"/>
      <c r="H33" s="960"/>
      <c r="I33" s="960"/>
      <c r="J33" s="960"/>
      <c r="K33" s="960"/>
    </row>
    <row r="34" spans="1:18" ht="28.5" customHeight="1" x14ac:dyDescent="0.3">
      <c r="A34" s="955" t="s">
        <v>1775</v>
      </c>
      <c r="B34" s="1031" t="s">
        <v>1777</v>
      </c>
      <c r="C34" s="1032"/>
      <c r="D34" s="1032"/>
      <c r="E34" s="1032"/>
      <c r="F34" s="1033"/>
      <c r="G34" s="956"/>
      <c r="H34" s="957"/>
      <c r="I34" s="957"/>
      <c r="J34" s="957"/>
      <c r="K34" s="957"/>
      <c r="L34" s="951"/>
      <c r="M34" s="1037" t="s">
        <v>1778</v>
      </c>
      <c r="N34" s="1038"/>
      <c r="O34" s="1039" t="s">
        <v>1208</v>
      </c>
      <c r="P34" s="1039"/>
      <c r="Q34" s="1040"/>
    </row>
    <row r="35" spans="1:18" ht="28.5" customHeight="1" thickBot="1" x14ac:dyDescent="0.35">
      <c r="A35" s="958" t="s">
        <v>1775</v>
      </c>
      <c r="B35" s="1034" t="s">
        <v>1779</v>
      </c>
      <c r="C35" s="1035"/>
      <c r="D35" s="1035"/>
      <c r="E35" s="1035"/>
      <c r="F35" s="1036"/>
      <c r="G35" s="959"/>
      <c r="H35" s="960"/>
      <c r="I35" s="960"/>
      <c r="J35" s="960"/>
      <c r="K35" s="960"/>
      <c r="L35" s="952"/>
      <c r="M35" s="961"/>
      <c r="N35" s="961"/>
      <c r="O35" s="952"/>
      <c r="P35" s="962" t="s">
        <v>1780</v>
      </c>
      <c r="Q35" s="962" t="s">
        <v>1781</v>
      </c>
    </row>
    <row r="36" spans="1:18" ht="28.5" customHeight="1" thickTop="1" x14ac:dyDescent="0.3">
      <c r="A36" s="1041" t="s">
        <v>1782</v>
      </c>
      <c r="B36" s="1042"/>
      <c r="C36" s="1042"/>
      <c r="D36" s="1042"/>
      <c r="E36" s="1042"/>
      <c r="F36" s="1043"/>
      <c r="G36" s="963"/>
      <c r="H36" s="964"/>
      <c r="I36" s="964"/>
      <c r="J36" s="964"/>
      <c r="K36" s="964"/>
      <c r="L36" s="954"/>
      <c r="M36" s="950"/>
      <c r="N36" s="950"/>
      <c r="O36" s="954"/>
      <c r="P36" s="965">
        <v>21</v>
      </c>
      <c r="Q36" s="966">
        <v>9</v>
      </c>
    </row>
    <row r="37" spans="1:18" ht="28.5" customHeight="1" x14ac:dyDescent="0.3">
      <c r="A37" s="1044" t="s">
        <v>1783</v>
      </c>
      <c r="B37" s="1045"/>
      <c r="C37" s="1045"/>
      <c r="D37" s="1045"/>
      <c r="E37" s="1045"/>
      <c r="F37" s="1046"/>
      <c r="G37" s="967" t="s">
        <v>1784</v>
      </c>
      <c r="H37" s="968"/>
      <c r="I37" s="968"/>
      <c r="J37" s="968"/>
      <c r="K37" s="968"/>
      <c r="L37" s="957"/>
      <c r="M37" s="969"/>
      <c r="N37" s="969"/>
      <c r="O37" s="957"/>
      <c r="P37" s="970"/>
      <c r="Q37" s="971"/>
    </row>
    <row r="38" spans="1:18" ht="28.5" customHeight="1" x14ac:dyDescent="0.3">
      <c r="A38" s="972" t="s">
        <v>1785</v>
      </c>
      <c r="B38" s="973"/>
      <c r="C38" s="973"/>
      <c r="D38" s="973"/>
      <c r="E38" s="973"/>
      <c r="F38" s="973"/>
      <c r="G38" s="974"/>
      <c r="H38" s="974"/>
      <c r="I38" s="974"/>
      <c r="J38" s="974"/>
      <c r="K38" s="974"/>
      <c r="L38" s="960"/>
      <c r="M38" s="975"/>
      <c r="N38" s="975"/>
      <c r="O38" s="960"/>
      <c r="P38" s="976"/>
      <c r="Q38" s="977"/>
    </row>
    <row r="39" spans="1:18" ht="28.5" customHeight="1" x14ac:dyDescent="0.3">
      <c r="L39" s="957"/>
      <c r="M39" s="969"/>
      <c r="N39" s="969"/>
      <c r="O39" s="957"/>
      <c r="P39" s="978" t="s">
        <v>1786</v>
      </c>
      <c r="Q39" s="979">
        <v>1</v>
      </c>
    </row>
    <row r="40" spans="1:18" ht="28.5" customHeight="1" x14ac:dyDescent="0.3">
      <c r="L40" s="960"/>
      <c r="M40" s="975"/>
      <c r="N40" s="975"/>
      <c r="O40" s="960"/>
      <c r="P40" s="976" t="s">
        <v>1787</v>
      </c>
      <c r="Q40" s="977">
        <v>0</v>
      </c>
    </row>
    <row r="41" spans="1:18" ht="28.5" customHeight="1" thickBot="1" x14ac:dyDescent="0.35">
      <c r="L41" s="964"/>
      <c r="M41" s="980"/>
      <c r="N41" s="980"/>
      <c r="O41" s="964"/>
      <c r="P41" s="981">
        <f>SUM(P36:P40)</f>
        <v>21</v>
      </c>
      <c r="Q41" s="981">
        <f>SUM(Q36:Q40)</f>
        <v>10</v>
      </c>
      <c r="R41" s="111"/>
    </row>
    <row r="42" spans="1:18" ht="28.5" customHeight="1" thickTop="1" x14ac:dyDescent="0.3">
      <c r="L42" s="968"/>
      <c r="M42" s="982"/>
      <c r="N42" s="982"/>
      <c r="O42" s="968"/>
      <c r="P42" s="983"/>
      <c r="Q42" s="984"/>
    </row>
    <row r="43" spans="1:18" ht="28.5" customHeight="1" x14ac:dyDescent="0.3">
      <c r="L43" s="974"/>
      <c r="M43" s="985"/>
      <c r="N43" s="985"/>
      <c r="O43" s="974"/>
      <c r="P43" s="974"/>
      <c r="Q43" s="986"/>
    </row>
  </sheetData>
  <customSheetViews>
    <customSheetView guid="{7B7F6F88-B677-F14C-AB3B-C1B42873B971}" topLeftCell="A28">
      <selection activeCell="C19" sqref="C19"/>
      <pageMargins left="0.7" right="0.7" top="0.75" bottom="0.75" header="0.3" footer="0.3"/>
    </customSheetView>
    <customSheetView guid="{17D9FB53-A0D4-48EE-8DFD-E7D48DF28BAC}">
      <selection activeCell="B20" sqref="B20"/>
      <pageMargins left="0.7" right="0.7" top="0.75" bottom="0.75" header="0.3" footer="0.3"/>
    </customSheetView>
    <customSheetView guid="{4FFE4762-6474-4875-A631-C5DF7473F8D1}">
      <selection activeCell="B20" sqref="B20"/>
      <pageMargins left="0.7" right="0.7" top="0.75" bottom="0.75" header="0.3" footer="0.3"/>
    </customSheetView>
  </customSheetViews>
  <mergeCells count="11">
    <mergeCell ref="M34:N34"/>
    <mergeCell ref="O34:Q34"/>
    <mergeCell ref="B35:F35"/>
    <mergeCell ref="A36:F36"/>
    <mergeCell ref="A37:F37"/>
    <mergeCell ref="B34:F34"/>
    <mergeCell ref="A1:F1"/>
    <mergeCell ref="G1:K1"/>
    <mergeCell ref="A31:F31"/>
    <mergeCell ref="B32:F32"/>
    <mergeCell ref="B33:F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13" zoomScale="80" zoomScaleNormal="80" workbookViewId="0">
      <selection activeCell="D28" sqref="D28"/>
    </sheetView>
  </sheetViews>
  <sheetFormatPr baseColWidth="10" defaultColWidth="8.83203125" defaultRowHeight="39.75" customHeight="1" x14ac:dyDescent="0.2"/>
  <cols>
    <col min="2" max="2" width="27.5" customWidth="1"/>
    <col min="3" max="3" width="30.6640625" customWidth="1"/>
    <col min="4" max="4" width="40.1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39.75" customHeight="1" thickBot="1" x14ac:dyDescent="0.5">
      <c r="A1" s="1003" t="s">
        <v>114</v>
      </c>
      <c r="B1" s="1004"/>
      <c r="C1" s="1004"/>
      <c r="D1" s="1004"/>
      <c r="E1" s="1004"/>
      <c r="F1" s="1004"/>
      <c r="G1" s="1004" t="s">
        <v>1010</v>
      </c>
      <c r="H1" s="1004"/>
      <c r="I1" s="1004"/>
      <c r="J1" s="1005"/>
      <c r="K1" s="1006"/>
    </row>
    <row r="2" spans="1:14" ht="39.75" customHeight="1" thickBot="1" x14ac:dyDescent="0.3">
      <c r="A2" s="35" t="s">
        <v>2</v>
      </c>
      <c r="B2" s="36" t="s">
        <v>3</v>
      </c>
      <c r="C2" s="36" t="s">
        <v>4</v>
      </c>
      <c r="D2" s="37" t="s">
        <v>5</v>
      </c>
      <c r="E2" s="36" t="s">
        <v>6</v>
      </c>
      <c r="F2" s="36" t="s">
        <v>7</v>
      </c>
      <c r="G2" s="36" t="s">
        <v>8</v>
      </c>
      <c r="H2" s="36" t="s">
        <v>9</v>
      </c>
      <c r="I2" s="36" t="s">
        <v>10</v>
      </c>
      <c r="J2" s="36" t="s">
        <v>11</v>
      </c>
      <c r="K2" s="38" t="s">
        <v>12</v>
      </c>
      <c r="M2" s="5" t="s">
        <v>13</v>
      </c>
      <c r="N2" s="5">
        <v>55</v>
      </c>
    </row>
    <row r="3" spans="1:14" ht="39.75" customHeight="1" x14ac:dyDescent="0.3">
      <c r="A3" s="100"/>
      <c r="B3" s="100" t="s">
        <v>1011</v>
      </c>
      <c r="C3" s="100" t="s">
        <v>1044</v>
      </c>
      <c r="D3" s="101"/>
      <c r="E3" s="100"/>
      <c r="F3" s="100"/>
      <c r="G3" s="100"/>
      <c r="H3" s="100"/>
      <c r="I3" s="102"/>
      <c r="J3" s="100"/>
      <c r="K3" s="100"/>
      <c r="M3" s="10" t="s">
        <v>20</v>
      </c>
      <c r="N3" s="10">
        <f>N2-N14</f>
        <v>27</v>
      </c>
    </row>
    <row r="4" spans="1:14" ht="39.75" customHeight="1" x14ac:dyDescent="0.2">
      <c r="A4" s="6">
        <v>1</v>
      </c>
      <c r="B4" s="7" t="s">
        <v>1012</v>
      </c>
      <c r="C4" s="7" t="s">
        <v>1013</v>
      </c>
      <c r="D4" s="8" t="s">
        <v>1014</v>
      </c>
      <c r="E4" s="7">
        <v>4</v>
      </c>
      <c r="F4" s="7">
        <v>0</v>
      </c>
      <c r="G4" s="7" t="s">
        <v>17</v>
      </c>
      <c r="H4" s="7" t="s">
        <v>1015</v>
      </c>
      <c r="I4" s="9">
        <v>42910</v>
      </c>
      <c r="J4" s="7"/>
      <c r="K4" s="6" t="s">
        <v>1016</v>
      </c>
      <c r="M4" t="s">
        <v>27</v>
      </c>
      <c r="N4">
        <f>SUMIFS(E:E,G:G,"CTT")</f>
        <v>24</v>
      </c>
    </row>
    <row r="5" spans="1:14" ht="39.75" customHeight="1" x14ac:dyDescent="0.2">
      <c r="A5" s="12">
        <v>2</v>
      </c>
      <c r="B5" s="191" t="s">
        <v>1017</v>
      </c>
      <c r="C5" s="191" t="s">
        <v>1018</v>
      </c>
      <c r="D5" s="8" t="s">
        <v>1019</v>
      </c>
      <c r="E5" s="191">
        <v>2</v>
      </c>
      <c r="F5" s="191">
        <v>0</v>
      </c>
      <c r="G5" s="191" t="s">
        <v>24</v>
      </c>
      <c r="H5" s="191" t="s">
        <v>1015</v>
      </c>
      <c r="I5" s="192">
        <v>42910</v>
      </c>
      <c r="M5" t="s">
        <v>32</v>
      </c>
      <c r="N5">
        <f>SUMIFS(E:E,G:G,"FLU")</f>
        <v>4</v>
      </c>
    </row>
    <row r="6" spans="1:14" ht="39.75" customHeight="1" x14ac:dyDescent="0.2">
      <c r="A6" s="12">
        <v>3</v>
      </c>
      <c r="B6" s="68" t="s">
        <v>1020</v>
      </c>
      <c r="C6" s="14">
        <v>106671</v>
      </c>
      <c r="D6" s="16" t="s">
        <v>1021</v>
      </c>
      <c r="E6" s="14">
        <v>1</v>
      </c>
      <c r="F6" s="14">
        <v>0</v>
      </c>
      <c r="G6" s="12" t="s">
        <v>17</v>
      </c>
      <c r="H6" s="14" t="s">
        <v>1015</v>
      </c>
      <c r="I6" s="15">
        <v>42910</v>
      </c>
      <c r="J6" s="14" t="s">
        <v>1022</v>
      </c>
      <c r="K6" s="12" t="s">
        <v>1023</v>
      </c>
      <c r="M6" t="s">
        <v>36</v>
      </c>
      <c r="N6">
        <f>SUMIFS(E:E,G:G,"JCC")</f>
        <v>0</v>
      </c>
    </row>
    <row r="7" spans="1:14" ht="39.75" customHeight="1" x14ac:dyDescent="0.2">
      <c r="A7" s="12"/>
      <c r="B7" s="68" t="s">
        <v>1024</v>
      </c>
      <c r="C7" s="66"/>
      <c r="D7" s="67"/>
      <c r="E7" s="66"/>
      <c r="F7" s="66"/>
      <c r="G7" s="66"/>
      <c r="H7" s="66"/>
      <c r="I7" s="66"/>
      <c r="J7" s="66"/>
      <c r="K7" s="66"/>
      <c r="M7" t="s">
        <v>41</v>
      </c>
      <c r="N7">
        <f>SUMIFS(E:E,G:G,"EDI")</f>
        <v>0</v>
      </c>
    </row>
    <row r="8" spans="1:14" ht="39.75" customHeight="1" x14ac:dyDescent="0.2">
      <c r="A8" s="12">
        <v>4</v>
      </c>
      <c r="B8" s="14" t="s">
        <v>14</v>
      </c>
      <c r="C8" s="14" t="s">
        <v>1025</v>
      </c>
      <c r="D8" s="16" t="s">
        <v>1026</v>
      </c>
      <c r="E8" s="14">
        <v>2</v>
      </c>
      <c r="F8" s="14">
        <v>0</v>
      </c>
      <c r="G8" s="12" t="s">
        <v>24</v>
      </c>
      <c r="H8" s="14" t="s">
        <v>1015</v>
      </c>
      <c r="I8" s="15">
        <v>42910</v>
      </c>
      <c r="J8" s="14"/>
      <c r="K8" s="12"/>
      <c r="M8" t="s">
        <v>45</v>
      </c>
      <c r="N8">
        <f>SUMIFS(E:E,G:G,"par")</f>
        <v>0</v>
      </c>
    </row>
    <row r="9" spans="1:14" ht="39.75" customHeight="1" x14ac:dyDescent="0.2">
      <c r="A9" s="12">
        <v>5</v>
      </c>
      <c r="B9" s="14" t="s">
        <v>1027</v>
      </c>
      <c r="C9" s="14" t="s">
        <v>1028</v>
      </c>
      <c r="D9" s="16" t="s">
        <v>1029</v>
      </c>
      <c r="E9" s="14">
        <v>2</v>
      </c>
      <c r="F9" s="14">
        <v>0</v>
      </c>
      <c r="G9" s="12" t="s">
        <v>17</v>
      </c>
      <c r="H9" s="14" t="s">
        <v>1015</v>
      </c>
      <c r="I9" s="15">
        <v>42910</v>
      </c>
      <c r="J9" s="7"/>
      <c r="K9" s="6"/>
      <c r="M9" t="s">
        <v>51</v>
      </c>
      <c r="N9">
        <f>SUMIFS(E:E,G:G,"phi")</f>
        <v>0</v>
      </c>
    </row>
    <row r="10" spans="1:14" ht="39.75" customHeight="1" x14ac:dyDescent="0.2">
      <c r="A10" s="6">
        <v>6</v>
      </c>
      <c r="B10" s="14" t="s">
        <v>1017</v>
      </c>
      <c r="C10" s="14" t="s">
        <v>1040</v>
      </c>
      <c r="D10" s="16" t="s">
        <v>1041</v>
      </c>
      <c r="E10" s="14">
        <v>2</v>
      </c>
      <c r="F10" s="14">
        <v>0</v>
      </c>
      <c r="G10" s="14" t="s">
        <v>17</v>
      </c>
      <c r="H10" s="14" t="s">
        <v>1015</v>
      </c>
      <c r="I10" s="15">
        <v>42910</v>
      </c>
      <c r="J10" s="14"/>
      <c r="K10" s="17"/>
      <c r="M10" t="s">
        <v>57</v>
      </c>
      <c r="N10">
        <f>SUMIFS(E:E,G:G,"BRK")</f>
        <v>0</v>
      </c>
    </row>
    <row r="11" spans="1:14" ht="39.75" customHeight="1" x14ac:dyDescent="0.2">
      <c r="A11" s="12">
        <v>7</v>
      </c>
      <c r="B11" s="14" t="s">
        <v>14</v>
      </c>
      <c r="C11" s="14" t="s">
        <v>1032</v>
      </c>
      <c r="D11" s="16" t="s">
        <v>1033</v>
      </c>
      <c r="E11" s="14">
        <v>1</v>
      </c>
      <c r="F11" s="14">
        <v>0</v>
      </c>
      <c r="G11" s="14" t="s">
        <v>17</v>
      </c>
      <c r="H11" s="14" t="s">
        <v>1015</v>
      </c>
      <c r="I11" s="15">
        <v>42910</v>
      </c>
      <c r="J11" s="14"/>
      <c r="K11" s="17"/>
      <c r="M11" s="22" t="s">
        <v>61</v>
      </c>
      <c r="N11" s="22">
        <f>SUMIFS(E:E,G:G,"SPC")</f>
        <v>0</v>
      </c>
    </row>
    <row r="12" spans="1:14" ht="39.75" customHeight="1" x14ac:dyDescent="0.2">
      <c r="A12" s="14"/>
      <c r="B12" s="14"/>
      <c r="C12" s="14"/>
      <c r="D12" s="16"/>
      <c r="E12" s="14"/>
      <c r="F12" s="14"/>
      <c r="G12" s="14"/>
      <c r="H12" s="14"/>
      <c r="I12" s="15"/>
      <c r="J12" s="14"/>
      <c r="K12" s="14"/>
      <c r="M12" s="25" t="s">
        <v>67</v>
      </c>
      <c r="N12" s="25">
        <f>SUMIFS(E:E,G:G,"H")</f>
        <v>0</v>
      </c>
    </row>
    <row r="13" spans="1:14" ht="39.75" customHeight="1" x14ac:dyDescent="0.2">
      <c r="A13" s="14"/>
      <c r="B13" s="14"/>
      <c r="C13" s="14"/>
      <c r="D13" s="16"/>
      <c r="E13" s="33">
        <f>SUM(E4:E12)</f>
        <v>14</v>
      </c>
      <c r="F13" s="14"/>
      <c r="G13" s="14"/>
      <c r="H13" s="14"/>
      <c r="I13" s="15"/>
      <c r="J13" s="7"/>
      <c r="K13" s="7"/>
      <c r="M13" s="25"/>
      <c r="N13" s="25"/>
    </row>
    <row r="14" spans="1:14" ht="39.75" customHeight="1" x14ac:dyDescent="0.2">
      <c r="A14" s="6"/>
      <c r="B14" s="7"/>
      <c r="C14" s="7"/>
      <c r="D14" s="8"/>
      <c r="E14" s="7"/>
      <c r="F14" s="7"/>
      <c r="G14" s="7"/>
      <c r="H14" s="7"/>
      <c r="I14" s="7"/>
      <c r="J14" s="7"/>
      <c r="K14" s="6"/>
      <c r="M14" s="29" t="s">
        <v>77</v>
      </c>
      <c r="N14" s="29">
        <f>SUM(M4:N12)</f>
        <v>28</v>
      </c>
    </row>
    <row r="15" spans="1:14" ht="39.75" customHeight="1" x14ac:dyDescent="0.2">
      <c r="A15" s="6"/>
      <c r="B15" s="7"/>
      <c r="C15" s="7"/>
      <c r="D15" s="8"/>
      <c r="E15" s="7"/>
      <c r="F15" s="7"/>
      <c r="G15" s="7"/>
      <c r="H15" s="7"/>
      <c r="I15" s="7"/>
      <c r="J15" s="7"/>
      <c r="K15" s="6"/>
    </row>
    <row r="16" spans="1:14" ht="39.75" customHeight="1" x14ac:dyDescent="0.25">
      <c r="A16" s="12"/>
      <c r="B16" s="7"/>
      <c r="C16" s="7"/>
      <c r="D16" s="8"/>
      <c r="E16" s="7"/>
      <c r="F16" s="7"/>
      <c r="G16" s="7"/>
      <c r="H16" s="7"/>
      <c r="I16" s="9"/>
      <c r="J16" s="7"/>
      <c r="K16" s="6"/>
      <c r="M16" s="57"/>
    </row>
    <row r="17" spans="1:13" ht="39.75" customHeight="1" x14ac:dyDescent="0.3">
      <c r="A17" s="100"/>
      <c r="B17" s="100" t="s">
        <v>1034</v>
      </c>
      <c r="C17" s="100" t="s">
        <v>1045</v>
      </c>
      <c r="D17" s="101"/>
      <c r="E17" s="100"/>
      <c r="F17" s="100"/>
      <c r="G17" s="100"/>
      <c r="H17" s="100"/>
      <c r="I17" s="102"/>
      <c r="J17" s="100"/>
      <c r="K17" s="100"/>
      <c r="M17" t="s">
        <v>1035</v>
      </c>
    </row>
    <row r="18" spans="1:13" ht="39.75" customHeight="1" x14ac:dyDescent="0.2">
      <c r="A18" s="12">
        <v>1</v>
      </c>
      <c r="B18" s="14" t="s">
        <v>14</v>
      </c>
      <c r="C18" s="14" t="s">
        <v>1036</v>
      </c>
      <c r="D18" s="16" t="s">
        <v>1037</v>
      </c>
      <c r="E18" s="14">
        <v>7</v>
      </c>
      <c r="F18" s="14">
        <v>0</v>
      </c>
      <c r="G18" s="14" t="s">
        <v>17</v>
      </c>
      <c r="H18" s="14" t="s">
        <v>1015</v>
      </c>
      <c r="I18" s="9">
        <v>42910</v>
      </c>
      <c r="J18" s="14"/>
      <c r="K18" s="12"/>
    </row>
    <row r="19" spans="1:13" ht="39.75" customHeight="1" x14ac:dyDescent="0.2">
      <c r="A19" s="12">
        <v>2</v>
      </c>
      <c r="B19" s="14" t="s">
        <v>14</v>
      </c>
      <c r="C19" s="14" t="s">
        <v>1038</v>
      </c>
      <c r="D19" s="16" t="s">
        <v>1039</v>
      </c>
      <c r="E19" s="14">
        <v>3</v>
      </c>
      <c r="F19" s="14">
        <v>0</v>
      </c>
      <c r="G19" s="14" t="s">
        <v>17</v>
      </c>
      <c r="H19" s="14" t="s">
        <v>1015</v>
      </c>
      <c r="I19" s="9">
        <v>42910</v>
      </c>
      <c r="J19" s="15"/>
      <c r="K19" s="12"/>
    </row>
    <row r="20" spans="1:13" ht="39.75" customHeight="1" x14ac:dyDescent="0.2">
      <c r="A20" s="12">
        <v>3</v>
      </c>
      <c r="B20" s="7" t="s">
        <v>14</v>
      </c>
      <c r="C20" s="7" t="s">
        <v>1030</v>
      </c>
      <c r="D20" s="8" t="s">
        <v>1031</v>
      </c>
      <c r="E20" s="7">
        <v>2</v>
      </c>
      <c r="F20" s="7">
        <v>0</v>
      </c>
      <c r="G20" s="7" t="s">
        <v>17</v>
      </c>
      <c r="H20" s="7" t="s">
        <v>1015</v>
      </c>
      <c r="I20" s="9">
        <v>42910</v>
      </c>
      <c r="J20" s="7"/>
      <c r="K20" s="6"/>
    </row>
    <row r="21" spans="1:13" ht="39.75" customHeight="1" x14ac:dyDescent="0.2">
      <c r="A21" s="12">
        <v>4</v>
      </c>
      <c r="B21" s="14" t="s">
        <v>14</v>
      </c>
      <c r="C21" s="14" t="s">
        <v>1042</v>
      </c>
      <c r="D21" s="16" t="s">
        <v>1043</v>
      </c>
      <c r="E21" s="14">
        <v>2</v>
      </c>
      <c r="F21" s="14">
        <v>0</v>
      </c>
      <c r="G21" s="14" t="s">
        <v>17</v>
      </c>
      <c r="H21" s="14" t="s">
        <v>1015</v>
      </c>
      <c r="I21" s="15">
        <v>42910</v>
      </c>
      <c r="J21" s="15"/>
      <c r="K21" s="12"/>
    </row>
    <row r="22" spans="1:13" ht="39.75" customHeight="1" x14ac:dyDescent="0.2">
      <c r="A22" s="12"/>
      <c r="B22" s="14"/>
      <c r="C22" s="14"/>
      <c r="D22" s="16"/>
      <c r="E22" s="14"/>
      <c r="F22" s="14"/>
      <c r="G22" s="12"/>
      <c r="H22" s="14"/>
      <c r="I22" s="14"/>
      <c r="J22" s="14"/>
      <c r="K22" s="12"/>
    </row>
    <row r="23" spans="1:13" ht="39.75" customHeight="1" x14ac:dyDescent="0.2">
      <c r="A23" s="12"/>
      <c r="B23" s="14"/>
      <c r="C23" s="14"/>
      <c r="D23" s="16"/>
      <c r="E23" s="14"/>
      <c r="F23" s="14"/>
      <c r="G23" s="12"/>
      <c r="H23" s="14"/>
      <c r="I23" s="14"/>
      <c r="J23" s="14"/>
      <c r="K23" s="12"/>
    </row>
    <row r="24" spans="1:13" ht="39.75" customHeight="1" x14ac:dyDescent="0.2">
      <c r="A24" s="12"/>
      <c r="B24" s="14"/>
      <c r="C24" s="14"/>
      <c r="D24" s="16"/>
      <c r="E24" s="14"/>
      <c r="F24" s="14"/>
      <c r="G24" s="12"/>
      <c r="H24" s="14"/>
      <c r="I24" s="14"/>
      <c r="J24" s="14"/>
      <c r="K24" s="12"/>
    </row>
    <row r="25" spans="1:13" ht="39.75" customHeight="1" x14ac:dyDescent="0.2">
      <c r="A25" s="12"/>
      <c r="B25" s="14"/>
      <c r="C25" s="14"/>
      <c r="D25" s="16"/>
      <c r="E25" s="14"/>
      <c r="F25" s="14"/>
      <c r="G25" s="12"/>
      <c r="H25" s="14"/>
      <c r="I25" s="14"/>
      <c r="J25" s="14"/>
      <c r="K25" s="12"/>
    </row>
    <row r="26" spans="1:13" ht="39.75" customHeight="1" x14ac:dyDescent="0.2">
      <c r="A26" s="6"/>
      <c r="B26" s="7"/>
      <c r="C26" s="7"/>
      <c r="D26" s="8"/>
      <c r="E26" s="7"/>
      <c r="F26" s="7"/>
      <c r="G26" s="7"/>
      <c r="H26" s="7"/>
      <c r="I26" s="7"/>
      <c r="J26" s="7"/>
      <c r="K26" s="6"/>
    </row>
    <row r="27" spans="1:13" ht="39.75" customHeight="1" x14ac:dyDescent="0.2">
      <c r="A27" s="12"/>
      <c r="B27" s="14"/>
      <c r="C27" s="14"/>
      <c r="D27" s="16"/>
      <c r="E27" s="14"/>
      <c r="F27" s="14"/>
      <c r="G27" s="12"/>
      <c r="H27" s="14"/>
      <c r="I27" s="14"/>
      <c r="J27" s="14"/>
      <c r="K27" s="12"/>
    </row>
    <row r="28" spans="1:13" ht="39.75" customHeight="1" x14ac:dyDescent="0.2">
      <c r="A28" s="12"/>
      <c r="B28" s="14"/>
      <c r="C28" s="14"/>
      <c r="D28" s="16"/>
      <c r="E28" s="14"/>
      <c r="F28" s="14"/>
      <c r="G28" s="14"/>
      <c r="H28" s="14"/>
      <c r="I28" s="15"/>
      <c r="J28" s="15"/>
      <c r="K28" s="12"/>
    </row>
  </sheetData>
  <customSheetViews>
    <customSheetView guid="{7B7F6F88-B677-F14C-AB3B-C1B42873B971}" scale="80" topLeftCell="A13">
      <selection activeCell="D28" sqref="D28"/>
      <pageMargins left="0.7" right="0.7" top="0.75" bottom="0.75" header="0.3" footer="0.3"/>
    </customSheetView>
    <customSheetView guid="{A0126CC2-5846-4EB5-92DD-03BC3FCAB1B5}" scale="80">
      <selection activeCell="C19" sqref="C19"/>
      <pageMargins left="0.7" right="0.7" top="0.75" bottom="0.75" header="0.3" footer="0.3"/>
    </customSheetView>
    <customSheetView guid="{7C15ED57-998B-4DF0-A68A-5FDCEFAAAE86}" scale="80">
      <selection activeCell="C19" sqref="C19"/>
      <pageMargins left="0.7" right="0.7" top="0.75" bottom="0.75" header="0.3" footer="0.3"/>
    </customSheetView>
    <customSheetView guid="{17D9FB53-A0D4-48EE-8DFD-E7D48DF28BAC}" scale="80">
      <selection activeCell="I14" sqref="I14"/>
      <pageMargins left="0.7" right="0.7" top="0.75" bottom="0.75" header="0.3" footer="0.3"/>
    </customSheetView>
    <customSheetView guid="{4FFE4762-6474-4875-A631-C5DF7473F8D1}" scale="80" topLeftCell="A13">
      <selection activeCell="D28" sqref="D28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O26"/>
  <sheetViews>
    <sheetView tabSelected="1" zoomScale="80" zoomScaleNormal="80" workbookViewId="0">
      <selection activeCell="A4" sqref="A4:XFD4"/>
    </sheetView>
  </sheetViews>
  <sheetFormatPr baseColWidth="10" defaultColWidth="8.83203125" defaultRowHeight="37.5" customHeight="1" x14ac:dyDescent="0.2"/>
  <cols>
    <col min="1" max="1" width="9.1640625" customWidth="1"/>
    <col min="2" max="2" width="30.83203125" customWidth="1"/>
    <col min="3" max="3" width="37.5" customWidth="1"/>
    <col min="4" max="4" width="38.83203125" customWidth="1"/>
    <col min="5" max="5" width="10.5" customWidth="1"/>
    <col min="6" max="6" width="10.33203125" customWidth="1"/>
    <col min="7" max="7" width="15.1640625" customWidth="1"/>
    <col min="8" max="8" width="19.5" customWidth="1"/>
    <col min="9" max="9" width="16" customWidth="1"/>
    <col min="10" max="10" width="15.1640625" customWidth="1"/>
    <col min="11" max="11" width="60.83203125" customWidth="1"/>
    <col min="13" max="13" width="18.1640625" customWidth="1"/>
  </cols>
  <sheetData>
    <row r="1" spans="1:15" ht="37.5" customHeight="1" thickBot="1" x14ac:dyDescent="0.4">
      <c r="A1" s="1007" t="s">
        <v>114</v>
      </c>
      <c r="B1" s="1008"/>
      <c r="C1" s="1008"/>
      <c r="D1" s="1008"/>
      <c r="E1" s="1008"/>
      <c r="F1" s="1008"/>
      <c r="G1" s="1008" t="s">
        <v>115</v>
      </c>
      <c r="H1" s="1008"/>
      <c r="I1" s="1008"/>
      <c r="J1" s="1009"/>
      <c r="K1" s="1010"/>
    </row>
    <row r="2" spans="1:15" ht="37.5" customHeight="1" thickBot="1" x14ac:dyDescent="0.3">
      <c r="A2" s="35" t="s">
        <v>2</v>
      </c>
      <c r="B2" s="36" t="s">
        <v>3</v>
      </c>
      <c r="C2" s="36" t="s">
        <v>4</v>
      </c>
      <c r="D2" s="37" t="s">
        <v>5</v>
      </c>
      <c r="E2" s="36" t="s">
        <v>6</v>
      </c>
      <c r="F2" s="36" t="s">
        <v>7</v>
      </c>
      <c r="G2" s="36" t="s">
        <v>8</v>
      </c>
      <c r="H2" s="36" t="s">
        <v>9</v>
      </c>
      <c r="I2" s="36" t="s">
        <v>10</v>
      </c>
      <c r="J2" s="36" t="s">
        <v>11</v>
      </c>
      <c r="K2" s="38" t="s">
        <v>12</v>
      </c>
      <c r="M2" s="5" t="s">
        <v>13</v>
      </c>
      <c r="N2" s="5">
        <v>55</v>
      </c>
    </row>
    <row r="3" spans="1:15" ht="37.5" customHeight="1" x14ac:dyDescent="0.35">
      <c r="A3" s="39"/>
      <c r="B3" s="40" t="s">
        <v>162</v>
      </c>
      <c r="C3" s="58" t="s">
        <v>163</v>
      </c>
      <c r="D3" s="59"/>
      <c r="E3" s="39"/>
      <c r="F3" s="39"/>
      <c r="G3" s="39"/>
      <c r="H3" s="39"/>
      <c r="I3" s="39"/>
      <c r="J3" s="39"/>
      <c r="K3" s="39"/>
      <c r="M3" s="10" t="s">
        <v>20</v>
      </c>
      <c r="N3" s="10">
        <f>N2-N13</f>
        <v>17</v>
      </c>
      <c r="O3" s="43"/>
    </row>
    <row r="4" spans="1:15" ht="37.5" customHeight="1" x14ac:dyDescent="0.2">
      <c r="A4" s="47">
        <v>1</v>
      </c>
      <c r="B4" s="20" t="s">
        <v>14</v>
      </c>
      <c r="C4" s="20" t="s">
        <v>166</v>
      </c>
      <c r="D4" s="61" t="s">
        <v>167</v>
      </c>
      <c r="E4" s="20">
        <v>3</v>
      </c>
      <c r="F4" s="20">
        <v>1</v>
      </c>
      <c r="G4" s="20" t="s">
        <v>121</v>
      </c>
      <c r="H4" s="20" t="s">
        <v>165</v>
      </c>
      <c r="I4" s="26">
        <v>42910</v>
      </c>
      <c r="J4" s="20" t="s">
        <v>19</v>
      </c>
      <c r="K4" s="47"/>
      <c r="M4" t="s">
        <v>32</v>
      </c>
      <c r="N4">
        <f>SUMIFS(E:E,G:G,"FLU")</f>
        <v>6</v>
      </c>
    </row>
    <row r="5" spans="1:15" ht="37.5" customHeight="1" x14ac:dyDescent="0.2">
      <c r="A5" s="44">
        <v>2</v>
      </c>
      <c r="B5" s="32" t="s">
        <v>28</v>
      </c>
      <c r="C5" s="32" t="s">
        <v>168</v>
      </c>
      <c r="D5" s="45" t="s">
        <v>169</v>
      </c>
      <c r="E5" s="32">
        <v>6</v>
      </c>
      <c r="F5" s="32">
        <v>2</v>
      </c>
      <c r="G5" s="32" t="s">
        <v>64</v>
      </c>
      <c r="H5" s="20" t="s">
        <v>165</v>
      </c>
      <c r="I5" s="26">
        <v>42910</v>
      </c>
      <c r="J5" s="46" t="s">
        <v>170</v>
      </c>
      <c r="K5" s="62" t="s">
        <v>171</v>
      </c>
      <c r="M5" t="s">
        <v>36</v>
      </c>
      <c r="N5">
        <f>SUMIFS(E:E,G:G,"JCC")</f>
        <v>20</v>
      </c>
    </row>
    <row r="6" spans="1:15" ht="37.5" customHeight="1" x14ac:dyDescent="0.2">
      <c r="A6" s="47">
        <v>3</v>
      </c>
      <c r="B6" s="20" t="s">
        <v>28</v>
      </c>
      <c r="C6" s="20" t="s">
        <v>172</v>
      </c>
      <c r="D6" s="21" t="s">
        <v>173</v>
      </c>
      <c r="E6" s="20">
        <v>2</v>
      </c>
      <c r="F6" s="20">
        <v>1</v>
      </c>
      <c r="G6" s="20" t="s">
        <v>17</v>
      </c>
      <c r="H6" s="20" t="s">
        <v>165</v>
      </c>
      <c r="I6" s="26">
        <v>42910</v>
      </c>
      <c r="J6" s="20" t="s">
        <v>174</v>
      </c>
      <c r="K6" s="47"/>
      <c r="M6" t="s">
        <v>41</v>
      </c>
      <c r="N6">
        <f>SUMIFS(E:E,G:G,"EDI")</f>
        <v>9</v>
      </c>
    </row>
    <row r="7" spans="1:15" ht="37.5" customHeight="1" x14ac:dyDescent="0.2">
      <c r="A7" s="44">
        <v>4</v>
      </c>
      <c r="B7" s="20" t="s">
        <v>14</v>
      </c>
      <c r="C7" s="32" t="s">
        <v>175</v>
      </c>
      <c r="D7" s="45" t="s">
        <v>176</v>
      </c>
      <c r="E7" s="32">
        <v>3</v>
      </c>
      <c r="F7" s="32">
        <v>2</v>
      </c>
      <c r="G7" s="32" t="s">
        <v>17</v>
      </c>
      <c r="H7" s="20" t="s">
        <v>165</v>
      </c>
      <c r="I7" s="26">
        <v>42910</v>
      </c>
      <c r="J7" s="20" t="s">
        <v>19</v>
      </c>
      <c r="K7" s="44"/>
      <c r="M7" t="s">
        <v>45</v>
      </c>
      <c r="N7">
        <f>SUMIFS(E:E,G:G,"par")</f>
        <v>0</v>
      </c>
    </row>
    <row r="8" spans="1:15" ht="37.5" customHeight="1" x14ac:dyDescent="0.2">
      <c r="A8" s="47">
        <v>5</v>
      </c>
      <c r="B8" s="32" t="s">
        <v>14</v>
      </c>
      <c r="C8" s="32" t="s">
        <v>177</v>
      </c>
      <c r="D8" s="45" t="s">
        <v>178</v>
      </c>
      <c r="E8" s="32">
        <v>4</v>
      </c>
      <c r="F8" s="32">
        <v>2</v>
      </c>
      <c r="G8" s="44" t="s">
        <v>121</v>
      </c>
      <c r="H8" s="32" t="s">
        <v>165</v>
      </c>
      <c r="I8" s="46">
        <v>42910</v>
      </c>
      <c r="J8" s="32" t="s">
        <v>19</v>
      </c>
      <c r="K8" s="44"/>
      <c r="M8" t="s">
        <v>51</v>
      </c>
      <c r="N8">
        <f>SUMIFS(E:E,G:G,"phi")</f>
        <v>0</v>
      </c>
    </row>
    <row r="9" spans="1:15" ht="37.5" customHeight="1" x14ac:dyDescent="0.2">
      <c r="A9" s="44">
        <v>6</v>
      </c>
      <c r="B9" s="14" t="s">
        <v>28</v>
      </c>
      <c r="C9" s="14" t="s">
        <v>179</v>
      </c>
      <c r="D9" s="16" t="s">
        <v>180</v>
      </c>
      <c r="E9" s="14">
        <v>3</v>
      </c>
      <c r="F9" s="14">
        <v>1</v>
      </c>
      <c r="G9" s="12" t="s">
        <v>17</v>
      </c>
      <c r="H9" s="14" t="s">
        <v>165</v>
      </c>
      <c r="I9" s="15">
        <v>42910</v>
      </c>
      <c r="J9" s="14" t="s">
        <v>181</v>
      </c>
      <c r="K9" s="12"/>
      <c r="M9" t="s">
        <v>57</v>
      </c>
      <c r="N9">
        <f>SUMIFS(E:E,G:G,"BRK")</f>
        <v>3</v>
      </c>
    </row>
    <row r="10" spans="1:15" ht="37.5" customHeight="1" x14ac:dyDescent="0.2">
      <c r="A10" s="47">
        <v>7</v>
      </c>
      <c r="B10" s="14" t="s">
        <v>182</v>
      </c>
      <c r="C10" s="14" t="s">
        <v>183</v>
      </c>
      <c r="D10" s="16" t="s">
        <v>184</v>
      </c>
      <c r="E10" s="14">
        <v>3</v>
      </c>
      <c r="F10" s="14">
        <v>1</v>
      </c>
      <c r="G10" s="14" t="s">
        <v>17</v>
      </c>
      <c r="H10" s="14" t="s">
        <v>165</v>
      </c>
      <c r="I10" s="15">
        <v>42910</v>
      </c>
      <c r="J10" s="14" t="s">
        <v>185</v>
      </c>
      <c r="K10" s="19" t="s">
        <v>186</v>
      </c>
      <c r="M10" s="22" t="s">
        <v>61</v>
      </c>
      <c r="N10" s="22">
        <f>SUMIFS(E:E,G:G,"SPC")</f>
        <v>0</v>
      </c>
    </row>
    <row r="11" spans="1:15" ht="37.5" customHeight="1" x14ac:dyDescent="0.2">
      <c r="A11" s="44">
        <v>8</v>
      </c>
      <c r="B11" s="14" t="s">
        <v>14</v>
      </c>
      <c r="C11" s="14" t="s">
        <v>187</v>
      </c>
      <c r="D11" s="16" t="s">
        <v>188</v>
      </c>
      <c r="E11" s="14">
        <v>4</v>
      </c>
      <c r="F11" s="14">
        <v>1</v>
      </c>
      <c r="G11" s="12" t="s">
        <v>121</v>
      </c>
      <c r="H11" s="14" t="s">
        <v>165</v>
      </c>
      <c r="I11" s="15">
        <v>42910</v>
      </c>
      <c r="J11" s="14" t="s">
        <v>19</v>
      </c>
      <c r="K11" s="12"/>
      <c r="M11" s="25" t="s">
        <v>67</v>
      </c>
      <c r="N11" s="25">
        <f>SUMIFS(E:E,G:G,"H")</f>
        <v>0</v>
      </c>
    </row>
    <row r="12" spans="1:15" ht="37.5" customHeight="1" x14ac:dyDescent="0.2">
      <c r="A12" s="47">
        <v>9</v>
      </c>
      <c r="B12" s="14" t="s">
        <v>189</v>
      </c>
      <c r="C12" s="14" t="s">
        <v>190</v>
      </c>
      <c r="D12" s="16" t="s">
        <v>191</v>
      </c>
      <c r="E12" s="14">
        <v>2</v>
      </c>
      <c r="F12" s="14">
        <v>1</v>
      </c>
      <c r="G12" s="12" t="s">
        <v>24</v>
      </c>
      <c r="H12" s="14" t="s">
        <v>165</v>
      </c>
      <c r="I12" s="15">
        <v>42910</v>
      </c>
      <c r="J12" s="14" t="s">
        <v>192</v>
      </c>
      <c r="K12" s="12"/>
      <c r="M12" s="25"/>
      <c r="N12" s="25"/>
    </row>
    <row r="13" spans="1:15" ht="37.5" customHeight="1" x14ac:dyDescent="0.2">
      <c r="A13" s="44">
        <v>10</v>
      </c>
      <c r="B13" s="14" t="s">
        <v>14</v>
      </c>
      <c r="C13" s="14" t="s">
        <v>193</v>
      </c>
      <c r="D13" s="16" t="s">
        <v>194</v>
      </c>
      <c r="E13" s="14">
        <v>3</v>
      </c>
      <c r="F13" s="14">
        <v>1</v>
      </c>
      <c r="G13" s="12" t="s">
        <v>121</v>
      </c>
      <c r="H13" s="14" t="s">
        <v>165</v>
      </c>
      <c r="I13" s="15">
        <v>42910</v>
      </c>
      <c r="J13" s="14" t="s">
        <v>19</v>
      </c>
      <c r="K13" s="12"/>
      <c r="M13" s="29" t="s">
        <v>77</v>
      </c>
      <c r="N13" s="29">
        <f>SUM(M4:N11)</f>
        <v>38</v>
      </c>
    </row>
    <row r="14" spans="1:15" ht="37.5" customHeight="1" x14ac:dyDescent="0.2">
      <c r="A14" s="47">
        <v>11</v>
      </c>
      <c r="B14" s="14" t="s">
        <v>14</v>
      </c>
      <c r="C14" s="14" t="s">
        <v>195</v>
      </c>
      <c r="D14" s="16" t="s">
        <v>196</v>
      </c>
      <c r="E14" s="14">
        <v>2</v>
      </c>
      <c r="F14" s="14">
        <v>1</v>
      </c>
      <c r="G14" s="14" t="s">
        <v>121</v>
      </c>
      <c r="H14" s="14" t="s">
        <v>165</v>
      </c>
      <c r="I14" s="15">
        <v>42910</v>
      </c>
      <c r="J14" s="15" t="s">
        <v>19</v>
      </c>
      <c r="K14" s="12" t="s">
        <v>197</v>
      </c>
    </row>
    <row r="15" spans="1:15" ht="37.5" customHeight="1" x14ac:dyDescent="0.25">
      <c r="A15" s="44">
        <v>12</v>
      </c>
      <c r="B15" s="14" t="s">
        <v>14</v>
      </c>
      <c r="C15" s="14" t="s">
        <v>198</v>
      </c>
      <c r="D15" s="16" t="s">
        <v>199</v>
      </c>
      <c r="E15" s="14">
        <v>3</v>
      </c>
      <c r="F15" s="14">
        <v>1</v>
      </c>
      <c r="G15" s="14" t="s">
        <v>39</v>
      </c>
      <c r="H15" s="14" t="s">
        <v>165</v>
      </c>
      <c r="I15" s="15">
        <v>42910</v>
      </c>
      <c r="J15" s="15" t="s">
        <v>19</v>
      </c>
      <c r="K15" s="12" t="s">
        <v>200</v>
      </c>
      <c r="M15" s="57"/>
    </row>
    <row r="16" spans="1:15" ht="37.5" customHeight="1" x14ac:dyDescent="0.25">
      <c r="A16" s="47">
        <v>13</v>
      </c>
      <c r="B16" s="14" t="s">
        <v>28</v>
      </c>
      <c r="C16" s="14" t="s">
        <v>201</v>
      </c>
      <c r="D16" s="16" t="s">
        <v>202</v>
      </c>
      <c r="E16" s="14">
        <v>3</v>
      </c>
      <c r="F16" s="14">
        <v>1</v>
      </c>
      <c r="G16" s="12" t="s">
        <v>121</v>
      </c>
      <c r="H16" s="14" t="s">
        <v>165</v>
      </c>
      <c r="I16" s="15">
        <v>42910</v>
      </c>
      <c r="J16" s="14" t="s">
        <v>203</v>
      </c>
      <c r="K16" s="12"/>
      <c r="M16" s="57"/>
    </row>
    <row r="17" spans="1:13" ht="37.5" customHeight="1" x14ac:dyDescent="0.25">
      <c r="A17" s="44">
        <v>14</v>
      </c>
      <c r="B17" s="14" t="s">
        <v>28</v>
      </c>
      <c r="C17" s="14" t="s">
        <v>204</v>
      </c>
      <c r="D17" s="16" t="s">
        <v>205</v>
      </c>
      <c r="E17" s="14">
        <v>3</v>
      </c>
      <c r="F17" s="14">
        <v>1</v>
      </c>
      <c r="G17" s="63" t="s">
        <v>64</v>
      </c>
      <c r="H17" s="14" t="s">
        <v>165</v>
      </c>
      <c r="I17" s="15">
        <v>42910</v>
      </c>
      <c r="J17" s="14" t="s">
        <v>206</v>
      </c>
      <c r="K17" s="63"/>
      <c r="M17" s="57"/>
    </row>
    <row r="18" spans="1:13" ht="37.5" customHeight="1" x14ac:dyDescent="0.25">
      <c r="A18" s="47">
        <v>15</v>
      </c>
      <c r="B18" s="14" t="s">
        <v>14</v>
      </c>
      <c r="C18" s="14" t="s">
        <v>207</v>
      </c>
      <c r="D18" s="16" t="s">
        <v>208</v>
      </c>
      <c r="E18" s="14">
        <v>4</v>
      </c>
      <c r="F18" s="14">
        <v>1</v>
      </c>
      <c r="G18" s="12" t="s">
        <v>24</v>
      </c>
      <c r="H18" s="14" t="s">
        <v>165</v>
      </c>
      <c r="I18" s="15">
        <v>42910</v>
      </c>
      <c r="J18" s="15" t="s">
        <v>19</v>
      </c>
      <c r="K18" s="12"/>
      <c r="M18" s="57"/>
    </row>
    <row r="19" spans="1:13" ht="37.5" customHeight="1" x14ac:dyDescent="0.2">
      <c r="A19" s="44">
        <v>16</v>
      </c>
      <c r="B19" s="14" t="s">
        <v>14</v>
      </c>
      <c r="C19" s="14" t="s">
        <v>209</v>
      </c>
      <c r="D19" s="16" t="s">
        <v>210</v>
      </c>
      <c r="E19" s="14">
        <v>2</v>
      </c>
      <c r="F19" s="14">
        <v>1</v>
      </c>
      <c r="G19" s="12" t="s">
        <v>17</v>
      </c>
      <c r="H19" s="14" t="s">
        <v>165</v>
      </c>
      <c r="I19" s="15">
        <v>42910</v>
      </c>
      <c r="J19" s="14" t="s">
        <v>19</v>
      </c>
      <c r="K19" s="12"/>
    </row>
    <row r="20" spans="1:13" ht="37.5" customHeight="1" x14ac:dyDescent="0.2">
      <c r="A20" s="47">
        <v>17</v>
      </c>
      <c r="B20" s="14" t="s">
        <v>14</v>
      </c>
      <c r="C20" s="14" t="s">
        <v>211</v>
      </c>
      <c r="D20" s="16" t="s">
        <v>212</v>
      </c>
      <c r="E20" s="14">
        <v>1</v>
      </c>
      <c r="F20" s="14">
        <v>1</v>
      </c>
      <c r="G20" s="12" t="s">
        <v>121</v>
      </c>
      <c r="H20" s="14" t="s">
        <v>165</v>
      </c>
      <c r="I20" s="15">
        <v>42910</v>
      </c>
      <c r="J20" s="14" t="s">
        <v>19</v>
      </c>
      <c r="K20" s="12"/>
    </row>
    <row r="21" spans="1:13" ht="37.5" customHeight="1" x14ac:dyDescent="0.2">
      <c r="A21" s="44">
        <v>18</v>
      </c>
      <c r="B21" s="32" t="s">
        <v>14</v>
      </c>
      <c r="C21" s="32" t="s">
        <v>213</v>
      </c>
      <c r="D21" s="45" t="s">
        <v>214</v>
      </c>
      <c r="E21" s="32">
        <v>2</v>
      </c>
      <c r="F21" s="32">
        <v>1</v>
      </c>
      <c r="G21" s="32" t="s">
        <v>17</v>
      </c>
      <c r="H21" s="64" t="s">
        <v>215</v>
      </c>
      <c r="I21" s="46">
        <v>42910</v>
      </c>
      <c r="J21" s="52" t="s">
        <v>19</v>
      </c>
      <c r="K21" s="12"/>
    </row>
    <row r="22" spans="1:13" ht="37.5" customHeight="1" x14ac:dyDescent="0.3">
      <c r="A22" s="12"/>
      <c r="B22" s="14"/>
      <c r="C22" s="14"/>
      <c r="D22" s="16"/>
      <c r="E22" s="33">
        <f>SUM(E4:E21)</f>
        <v>53</v>
      </c>
      <c r="F22" s="33">
        <f>SUM(F4:F21)</f>
        <v>21</v>
      </c>
      <c r="G22" s="12"/>
      <c r="H22" s="65"/>
      <c r="I22" s="14"/>
      <c r="J22" s="14"/>
    </row>
    <row r="23" spans="1:13" ht="37.5" customHeight="1" x14ac:dyDescent="0.2">
      <c r="A23" s="14"/>
      <c r="B23" s="14"/>
      <c r="C23" s="14"/>
      <c r="D23" s="16"/>
      <c r="E23" s="14"/>
      <c r="F23" s="14"/>
      <c r="G23" s="14"/>
      <c r="H23" s="14"/>
      <c r="I23" s="14"/>
      <c r="J23" s="14"/>
      <c r="K23" s="14"/>
    </row>
    <row r="24" spans="1:13" ht="37.5" customHeight="1" x14ac:dyDescent="0.2">
      <c r="A24" s="14"/>
      <c r="B24" s="14"/>
      <c r="C24" s="14"/>
      <c r="D24" s="16"/>
      <c r="E24" s="14"/>
      <c r="F24" s="14"/>
      <c r="G24" s="14"/>
      <c r="H24" s="14"/>
      <c r="I24" s="14"/>
      <c r="J24" s="14"/>
      <c r="K24" s="14"/>
    </row>
    <row r="25" spans="1:13" ht="37.5" customHeight="1" x14ac:dyDescent="0.2">
      <c r="A25" s="14"/>
      <c r="B25" s="14"/>
      <c r="C25" s="14"/>
      <c r="D25" s="16"/>
      <c r="E25" s="14"/>
      <c r="F25" s="14"/>
      <c r="G25" s="14"/>
      <c r="H25" s="14"/>
      <c r="I25" s="14"/>
      <c r="J25" s="14"/>
      <c r="K25" s="14"/>
    </row>
    <row r="26" spans="1:13" ht="37.5" customHeight="1" x14ac:dyDescent="0.2">
      <c r="A26" s="14"/>
      <c r="B26" s="14"/>
      <c r="C26" s="14"/>
      <c r="D26" s="16"/>
      <c r="E26" s="14"/>
      <c r="F26" s="14"/>
      <c r="G26" s="14"/>
      <c r="H26" s="14"/>
      <c r="I26" s="14"/>
      <c r="J26" s="14"/>
      <c r="K26" s="14"/>
    </row>
  </sheetData>
  <customSheetViews>
    <customSheetView guid="{7B7F6F88-B677-F14C-AB3B-C1B42873B971}" scale="80" topLeftCell="A10">
      <selection activeCell="D27" sqref="D27"/>
      <pageMargins left="0.7" right="0.7" top="0.75" bottom="0.75" header="0.3" footer="0.3"/>
    </customSheetView>
    <customSheetView guid="{A0126CC2-5846-4EB5-92DD-03BC3FCAB1B5}" scale="80">
      <selection activeCell="C20" sqref="C20"/>
      <pageMargins left="0.7" right="0.7" top="0.75" bottom="0.75" header="0.3" footer="0.3"/>
    </customSheetView>
    <customSheetView guid="{7C15ED57-998B-4DF0-A68A-5FDCEFAAAE86}" scale="80">
      <selection activeCell="C20" sqref="C20"/>
      <pageMargins left="0.7" right="0.7" top="0.75" bottom="0.75" header="0.3" footer="0.3"/>
    </customSheetView>
    <customSheetView guid="{17D9FB53-A0D4-48EE-8DFD-E7D48DF28BAC}" scale="80">
      <selection activeCell="D19" sqref="D19"/>
      <pageMargins left="0.7" right="0.7" top="0.75" bottom="0.75" header="0.3" footer="0.3"/>
    </customSheetView>
    <customSheetView guid="{4FFE4762-6474-4875-A631-C5DF7473F8D1}" scale="80" topLeftCell="A10">
      <selection activeCell="D27" sqref="D27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O22"/>
  <sheetViews>
    <sheetView topLeftCell="A10" zoomScale="80" zoomScaleNormal="80" workbookViewId="0">
      <selection activeCell="D26" sqref="D26"/>
    </sheetView>
  </sheetViews>
  <sheetFormatPr baseColWidth="10" defaultColWidth="8.83203125" defaultRowHeight="44.25" customHeight="1" x14ac:dyDescent="0.2"/>
  <cols>
    <col min="2" max="2" width="30.83203125" customWidth="1"/>
    <col min="3" max="3" width="32.6640625" customWidth="1"/>
    <col min="4" max="4" width="38" customWidth="1"/>
    <col min="5" max="5" width="10.5" customWidth="1"/>
    <col min="6" max="6" width="10.33203125" customWidth="1"/>
    <col min="7" max="7" width="15.1640625" customWidth="1"/>
    <col min="8" max="8" width="19.5" customWidth="1"/>
    <col min="9" max="9" width="16" customWidth="1"/>
    <col min="10" max="10" width="15.1640625" customWidth="1"/>
    <col min="11" max="11" width="53.83203125" customWidth="1"/>
    <col min="13" max="13" width="18.1640625" customWidth="1"/>
  </cols>
  <sheetData>
    <row r="1" spans="1:15" ht="44.25" customHeight="1" thickBot="1" x14ac:dyDescent="0.4">
      <c r="A1" s="1007" t="s">
        <v>114</v>
      </c>
      <c r="B1" s="1008"/>
      <c r="C1" s="1008"/>
      <c r="D1" s="1008"/>
      <c r="E1" s="1008"/>
      <c r="F1" s="1008"/>
      <c r="G1" s="1008" t="s">
        <v>115</v>
      </c>
      <c r="H1" s="1008"/>
      <c r="I1" s="1008"/>
      <c r="J1" s="1009"/>
      <c r="K1" s="1010"/>
    </row>
    <row r="2" spans="1:15" ht="44.25" customHeight="1" thickBot="1" x14ac:dyDescent="0.3">
      <c r="A2" s="35" t="s">
        <v>2</v>
      </c>
      <c r="B2" s="36" t="s">
        <v>3</v>
      </c>
      <c r="C2" s="36" t="s">
        <v>4</v>
      </c>
      <c r="D2" s="37" t="s">
        <v>5</v>
      </c>
      <c r="E2" s="36" t="s">
        <v>6</v>
      </c>
      <c r="F2" s="36" t="s">
        <v>7</v>
      </c>
      <c r="G2" s="36" t="s">
        <v>8</v>
      </c>
      <c r="H2" s="36" t="s">
        <v>9</v>
      </c>
      <c r="I2" s="36" t="s">
        <v>10</v>
      </c>
      <c r="J2" s="36" t="s">
        <v>11</v>
      </c>
      <c r="K2" s="38" t="s">
        <v>12</v>
      </c>
      <c r="M2" s="5" t="s">
        <v>13</v>
      </c>
      <c r="N2" s="5">
        <v>59</v>
      </c>
    </row>
    <row r="3" spans="1:15" ht="44.25" customHeight="1" x14ac:dyDescent="0.35">
      <c r="A3" s="39"/>
      <c r="B3" s="40" t="s">
        <v>116</v>
      </c>
      <c r="C3" s="41" t="s">
        <v>117</v>
      </c>
      <c r="D3" s="42"/>
      <c r="E3" s="39"/>
      <c r="F3" s="39"/>
      <c r="G3" s="39"/>
      <c r="H3" s="39"/>
      <c r="I3" s="39"/>
      <c r="J3" s="39"/>
      <c r="K3" s="39"/>
      <c r="M3" s="10" t="s">
        <v>20</v>
      </c>
      <c r="N3" s="10">
        <f>N2-N14</f>
        <v>30</v>
      </c>
      <c r="O3" s="43"/>
    </row>
    <row r="4" spans="1:15" ht="44.25" customHeight="1" x14ac:dyDescent="0.2">
      <c r="A4" s="44">
        <v>1</v>
      </c>
      <c r="B4" s="32" t="s">
        <v>118</v>
      </c>
      <c r="C4" s="32" t="s">
        <v>119</v>
      </c>
      <c r="D4" s="45" t="s">
        <v>120</v>
      </c>
      <c r="E4" s="32">
        <v>4</v>
      </c>
      <c r="F4" s="32">
        <v>1</v>
      </c>
      <c r="G4" s="32" t="s">
        <v>121</v>
      </c>
      <c r="H4" s="33" t="s">
        <v>122</v>
      </c>
      <c r="I4" s="46">
        <v>42910</v>
      </c>
      <c r="J4" s="32" t="s">
        <v>123</v>
      </c>
      <c r="K4" s="32" t="s">
        <v>124</v>
      </c>
      <c r="M4" t="s">
        <v>27</v>
      </c>
      <c r="N4">
        <f>SUMIFS(E:E,G:G,"CTT")</f>
        <v>16</v>
      </c>
    </row>
    <row r="5" spans="1:15" ht="44.25" customHeight="1" x14ac:dyDescent="0.2">
      <c r="A5" s="47">
        <v>2</v>
      </c>
      <c r="B5" s="20" t="s">
        <v>14</v>
      </c>
      <c r="C5" s="20" t="s">
        <v>125</v>
      </c>
      <c r="D5" s="21" t="s">
        <v>126</v>
      </c>
      <c r="E5" s="20">
        <v>1</v>
      </c>
      <c r="F5" s="20">
        <v>1</v>
      </c>
      <c r="G5" s="20" t="s">
        <v>24</v>
      </c>
      <c r="H5" s="33" t="s">
        <v>122</v>
      </c>
      <c r="I5" s="26">
        <v>42910</v>
      </c>
      <c r="J5" s="20" t="s">
        <v>19</v>
      </c>
      <c r="K5" s="20" t="s">
        <v>127</v>
      </c>
      <c r="M5" t="s">
        <v>32</v>
      </c>
      <c r="N5">
        <f>SUMIFS(E:E,G:G,"FLU")</f>
        <v>5</v>
      </c>
    </row>
    <row r="6" spans="1:15" ht="44.25" customHeight="1" x14ac:dyDescent="0.2">
      <c r="A6" s="44">
        <v>3</v>
      </c>
      <c r="B6" s="48" t="s">
        <v>14</v>
      </c>
      <c r="C6" s="48" t="s">
        <v>128</v>
      </c>
      <c r="D6" s="49" t="s">
        <v>129</v>
      </c>
      <c r="E6" s="48">
        <v>2</v>
      </c>
      <c r="F6" s="48">
        <v>1</v>
      </c>
      <c r="G6" s="48" t="s">
        <v>17</v>
      </c>
      <c r="H6" s="33" t="s">
        <v>122</v>
      </c>
      <c r="I6" s="50">
        <v>42910</v>
      </c>
      <c r="J6" s="50" t="s">
        <v>19</v>
      </c>
      <c r="K6" s="51"/>
      <c r="M6" t="s">
        <v>36</v>
      </c>
      <c r="N6">
        <f>SUMIFS(E:E,G:G,"JCC")</f>
        <v>6</v>
      </c>
    </row>
    <row r="7" spans="1:15" ht="44.25" customHeight="1" x14ac:dyDescent="0.2">
      <c r="A7" s="47">
        <v>4</v>
      </c>
      <c r="B7" s="48" t="s">
        <v>130</v>
      </c>
      <c r="C7" s="48" t="s">
        <v>131</v>
      </c>
      <c r="D7" s="49" t="s">
        <v>132</v>
      </c>
      <c r="E7" s="48">
        <v>2</v>
      </c>
      <c r="F7" s="48">
        <v>1</v>
      </c>
      <c r="G7" s="48" t="s">
        <v>24</v>
      </c>
      <c r="H7" s="33" t="s">
        <v>122</v>
      </c>
      <c r="I7" s="50">
        <v>42910</v>
      </c>
      <c r="J7" s="48" t="s">
        <v>133</v>
      </c>
      <c r="K7" s="48" t="s">
        <v>56</v>
      </c>
      <c r="M7" t="s">
        <v>41</v>
      </c>
      <c r="N7">
        <f>SUMIFS(E:E,G:G,"EDI")</f>
        <v>0</v>
      </c>
    </row>
    <row r="8" spans="1:15" ht="44.25" customHeight="1" x14ac:dyDescent="0.2">
      <c r="A8" s="44">
        <v>5</v>
      </c>
      <c r="B8" s="48" t="s">
        <v>134</v>
      </c>
      <c r="C8" s="48" t="s">
        <v>135</v>
      </c>
      <c r="D8" s="49" t="s">
        <v>136</v>
      </c>
      <c r="E8" s="48">
        <v>2</v>
      </c>
      <c r="F8" s="48">
        <v>1</v>
      </c>
      <c r="G8" s="48" t="s">
        <v>39</v>
      </c>
      <c r="H8" s="33" t="s">
        <v>122</v>
      </c>
      <c r="I8" s="50">
        <v>42910</v>
      </c>
      <c r="J8" s="52" t="s">
        <v>137</v>
      </c>
      <c r="K8" s="48" t="s">
        <v>138</v>
      </c>
      <c r="M8" t="s">
        <v>45</v>
      </c>
      <c r="N8">
        <f>SUMIFS(E:E,G:G,"par")</f>
        <v>0</v>
      </c>
    </row>
    <row r="9" spans="1:15" ht="44.25" customHeight="1" x14ac:dyDescent="0.2">
      <c r="A9" s="47">
        <v>6</v>
      </c>
      <c r="B9" s="48" t="s">
        <v>139</v>
      </c>
      <c r="C9" s="48" t="s">
        <v>140</v>
      </c>
      <c r="D9" s="49" t="s">
        <v>141</v>
      </c>
      <c r="E9" s="48">
        <v>11</v>
      </c>
      <c r="F9" s="48">
        <v>3</v>
      </c>
      <c r="G9" s="48" t="s">
        <v>17</v>
      </c>
      <c r="H9" s="33" t="s">
        <v>122</v>
      </c>
      <c r="I9" s="50">
        <v>42910</v>
      </c>
      <c r="J9" s="50" t="s">
        <v>142</v>
      </c>
      <c r="K9" s="48" t="s">
        <v>143</v>
      </c>
      <c r="M9" t="s">
        <v>51</v>
      </c>
      <c r="N9">
        <f>SUMIFS(E:E,G:G,"phi")</f>
        <v>0</v>
      </c>
    </row>
    <row r="10" spans="1:15" ht="44.25" customHeight="1" x14ac:dyDescent="0.2">
      <c r="A10" s="44">
        <v>7</v>
      </c>
      <c r="B10" s="48" t="s">
        <v>144</v>
      </c>
      <c r="C10" s="48" t="s">
        <v>145</v>
      </c>
      <c r="D10" s="49" t="s">
        <v>146</v>
      </c>
      <c r="E10" s="48">
        <v>2</v>
      </c>
      <c r="F10" s="48">
        <v>1</v>
      </c>
      <c r="G10" s="51" t="s">
        <v>24</v>
      </c>
      <c r="H10" s="33" t="s">
        <v>122</v>
      </c>
      <c r="I10" s="50">
        <v>42910</v>
      </c>
      <c r="J10" s="48" t="s">
        <v>147</v>
      </c>
      <c r="K10" s="51" t="s">
        <v>148</v>
      </c>
      <c r="M10" t="s">
        <v>57</v>
      </c>
      <c r="N10">
        <f>SUMIFS(E:E,G:G,"BRK")</f>
        <v>2</v>
      </c>
    </row>
    <row r="11" spans="1:15" ht="44.25" customHeight="1" x14ac:dyDescent="0.2">
      <c r="A11" s="47">
        <v>8</v>
      </c>
      <c r="B11" s="48" t="s">
        <v>28</v>
      </c>
      <c r="C11" s="48" t="s">
        <v>149</v>
      </c>
      <c r="D11" s="49" t="s">
        <v>150</v>
      </c>
      <c r="E11" s="48">
        <v>2</v>
      </c>
      <c r="F11" s="48">
        <v>1</v>
      </c>
      <c r="G11" s="48" t="s">
        <v>121</v>
      </c>
      <c r="H11" s="33" t="s">
        <v>122</v>
      </c>
      <c r="I11" s="50">
        <v>42910</v>
      </c>
      <c r="J11" s="50" t="s">
        <v>151</v>
      </c>
      <c r="K11" s="48"/>
      <c r="M11" s="22" t="s">
        <v>61</v>
      </c>
      <c r="N11" s="22">
        <f>SUMIFS(E:E,G:G,"SPC")</f>
        <v>0</v>
      </c>
    </row>
    <row r="12" spans="1:15" ht="44.25" customHeight="1" x14ac:dyDescent="0.2">
      <c r="A12" s="44">
        <v>9</v>
      </c>
      <c r="B12" s="48" t="s">
        <v>152</v>
      </c>
      <c r="C12" s="48" t="s">
        <v>153</v>
      </c>
      <c r="D12" s="49" t="s">
        <v>154</v>
      </c>
      <c r="E12" s="48">
        <v>1</v>
      </c>
      <c r="F12" s="48">
        <v>1</v>
      </c>
      <c r="G12" s="48" t="s">
        <v>17</v>
      </c>
      <c r="H12" s="33" t="s">
        <v>122</v>
      </c>
      <c r="I12" s="50">
        <v>42910</v>
      </c>
      <c r="J12" s="48" t="s">
        <v>155</v>
      </c>
      <c r="K12" s="48" t="s">
        <v>156</v>
      </c>
      <c r="M12" s="25" t="s">
        <v>67</v>
      </c>
      <c r="N12" s="25">
        <f>SUMIFS(E:E,G:G,"H")</f>
        <v>0</v>
      </c>
    </row>
    <row r="13" spans="1:15" ht="44.25" customHeight="1" x14ac:dyDescent="0.2">
      <c r="A13" s="53">
        <v>10</v>
      </c>
      <c r="B13" s="48" t="s">
        <v>157</v>
      </c>
      <c r="C13" s="48" t="s">
        <v>158</v>
      </c>
      <c r="D13" s="49" t="s">
        <v>159</v>
      </c>
      <c r="E13" s="48">
        <v>2</v>
      </c>
      <c r="F13" s="48">
        <v>1</v>
      </c>
      <c r="G13" s="48" t="s">
        <v>17</v>
      </c>
      <c r="H13" s="33" t="s">
        <v>122</v>
      </c>
      <c r="I13" s="50">
        <v>42910</v>
      </c>
      <c r="J13" s="50" t="s">
        <v>160</v>
      </c>
      <c r="K13" s="48" t="s">
        <v>161</v>
      </c>
      <c r="M13" s="25"/>
      <c r="N13" s="25"/>
    </row>
    <row r="14" spans="1:15" ht="44.25" customHeight="1" x14ac:dyDescent="0.2">
      <c r="A14" s="51"/>
      <c r="B14" s="54"/>
      <c r="C14" s="54"/>
      <c r="D14" s="55"/>
      <c r="E14" s="54"/>
      <c r="F14" s="54"/>
      <c r="G14" s="56"/>
      <c r="H14" s="54"/>
      <c r="I14" s="54"/>
      <c r="J14" s="54"/>
      <c r="K14" s="56"/>
      <c r="M14" s="29" t="s">
        <v>77</v>
      </c>
      <c r="N14" s="29">
        <f>SUM(M4:N12)</f>
        <v>29</v>
      </c>
    </row>
    <row r="15" spans="1:15" ht="44.25" customHeight="1" x14ac:dyDescent="0.2">
      <c r="A15" s="53"/>
      <c r="B15" s="48"/>
      <c r="C15" s="48"/>
      <c r="D15" s="49"/>
      <c r="E15" s="48"/>
      <c r="F15" s="48"/>
      <c r="G15" s="48"/>
      <c r="H15" s="48"/>
      <c r="I15" s="50"/>
      <c r="J15" s="50"/>
      <c r="K15" s="53"/>
    </row>
    <row r="16" spans="1:15" ht="44.25" customHeight="1" x14ac:dyDescent="0.25">
      <c r="A16" s="53"/>
      <c r="B16" s="48"/>
      <c r="C16" s="48"/>
      <c r="D16" s="49"/>
      <c r="E16" s="48"/>
      <c r="F16" s="48"/>
      <c r="G16" s="53"/>
      <c r="H16" s="48"/>
      <c r="I16" s="48"/>
      <c r="J16" s="48"/>
      <c r="K16" s="53"/>
      <c r="M16" s="57"/>
    </row>
    <row r="17" spans="1:13" ht="44.25" customHeight="1" x14ac:dyDescent="0.25">
      <c r="A17" s="53"/>
      <c r="B17" s="48"/>
      <c r="C17" s="48"/>
      <c r="D17" s="49"/>
      <c r="E17" s="48"/>
      <c r="F17" s="48"/>
      <c r="G17" s="53"/>
      <c r="H17" s="48"/>
      <c r="I17" s="48"/>
      <c r="J17" s="48"/>
      <c r="K17" s="53"/>
      <c r="M17" s="57"/>
    </row>
    <row r="18" spans="1:13" ht="44.25" customHeight="1" x14ac:dyDescent="0.25">
      <c r="A18" s="53"/>
      <c r="B18" s="48"/>
      <c r="C18" s="48"/>
      <c r="D18" s="49"/>
      <c r="E18" s="48"/>
      <c r="F18" s="48"/>
      <c r="G18" s="53"/>
      <c r="H18" s="48"/>
      <c r="I18" s="48"/>
      <c r="J18" s="48"/>
      <c r="K18" s="53"/>
      <c r="M18" s="57"/>
    </row>
    <row r="19" spans="1:13" ht="44.25" customHeight="1" x14ac:dyDescent="0.25">
      <c r="A19" s="53"/>
      <c r="B19" s="48"/>
      <c r="C19" s="48"/>
      <c r="D19" s="49"/>
      <c r="E19" s="33">
        <f>SUM(E4:E18)</f>
        <v>29</v>
      </c>
      <c r="F19" s="33">
        <f>SUM(F4:F18)</f>
        <v>12</v>
      </c>
      <c r="G19" s="53"/>
      <c r="H19" s="48"/>
      <c r="I19" s="48"/>
      <c r="J19" s="48"/>
      <c r="K19" s="53"/>
      <c r="M19" s="57"/>
    </row>
    <row r="20" spans="1:13" ht="44.25" customHeight="1" x14ac:dyDescent="0.2">
      <c r="A20" s="12"/>
      <c r="B20" s="14"/>
      <c r="C20" s="14"/>
      <c r="D20" s="16"/>
      <c r="E20" s="14"/>
      <c r="F20" s="14"/>
      <c r="G20" s="12"/>
      <c r="H20" s="48"/>
      <c r="I20" s="48"/>
      <c r="J20" s="48"/>
      <c r="K20" s="53"/>
    </row>
    <row r="21" spans="1:13" ht="44.25" customHeight="1" x14ac:dyDescent="0.2">
      <c r="A21" s="12"/>
      <c r="B21" s="14"/>
      <c r="C21" s="14"/>
      <c r="D21" s="16"/>
      <c r="E21" s="14"/>
      <c r="F21" s="14"/>
      <c r="G21" s="12"/>
      <c r="H21" s="14"/>
      <c r="I21" s="14"/>
      <c r="J21" s="14"/>
      <c r="K21" s="12"/>
    </row>
    <row r="22" spans="1:13" ht="44.25" customHeight="1" x14ac:dyDescent="0.2">
      <c r="A22" s="12"/>
      <c r="B22" s="14"/>
      <c r="C22" s="14"/>
      <c r="D22" s="16"/>
      <c r="E22" s="14"/>
      <c r="F22" s="14"/>
      <c r="G22" s="12"/>
      <c r="H22" s="14"/>
      <c r="I22" s="14"/>
      <c r="J22" s="14"/>
      <c r="K22" s="12"/>
    </row>
  </sheetData>
  <customSheetViews>
    <customSheetView guid="{7B7F6F88-B677-F14C-AB3B-C1B42873B971}" scale="80" topLeftCell="A10">
      <selection activeCell="D26" sqref="D26"/>
      <pageMargins left="0.7" right="0.7" top="0.75" bottom="0.75" header="0.3" footer="0.3"/>
      <pageSetup scale="27" orientation="portrait" r:id="rId1"/>
    </customSheetView>
    <customSheetView guid="{A0126CC2-5846-4EB5-92DD-03BC3FCAB1B5}" scale="80">
      <selection activeCell="C17" sqref="C17"/>
      <pageMargins left="0.7" right="0.7" top="0.75" bottom="0.75" header="0.3" footer="0.3"/>
      <pageSetup scale="27" orientation="portrait" r:id="rId2"/>
    </customSheetView>
    <customSheetView guid="{7C15ED57-998B-4DF0-A68A-5FDCEFAAAE86}" scale="80">
      <selection activeCell="C17" sqref="C17"/>
      <pageMargins left="0.7" right="0.7" top="0.75" bottom="0.75" header="0.3" footer="0.3"/>
      <pageSetup scale="27" orientation="portrait" r:id="rId3"/>
    </customSheetView>
    <customSheetView guid="{17D9FB53-A0D4-48EE-8DFD-E7D48DF28BAC}" scale="80">
      <selection activeCell="D14" sqref="D14"/>
      <pageMargins left="0.7" right="0.7" top="0.75" bottom="0.75" header="0.3" footer="0.3"/>
      <pageSetup scale="27" orientation="portrait" r:id="rId4"/>
    </customSheetView>
    <customSheetView guid="{4FFE4762-6474-4875-A631-C5DF7473F8D1}" scale="80" topLeftCell="A10">
      <selection activeCell="D26" sqref="D26"/>
      <pageMargins left="0.7" right="0.7" top="0.75" bottom="0.75" header="0.3" footer="0.3"/>
      <pageSetup scale="27" orientation="portrait" r:id="rId5"/>
    </customSheetView>
  </customSheetViews>
  <mergeCells count="2">
    <mergeCell ref="A1:F1"/>
    <mergeCell ref="G1:K1"/>
  </mergeCells>
  <pageMargins left="0.7" right="0.7" top="0.75" bottom="0.75" header="0.3" footer="0.3"/>
  <pageSetup scale="27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O27"/>
  <sheetViews>
    <sheetView topLeftCell="C13" zoomScale="80" zoomScaleNormal="80" workbookViewId="0">
      <selection activeCell="G28" sqref="G28"/>
    </sheetView>
  </sheetViews>
  <sheetFormatPr baseColWidth="10" defaultColWidth="8.83203125" defaultRowHeight="45" customHeight="1" x14ac:dyDescent="0.2"/>
  <cols>
    <col min="1" max="1" width="9.83203125" customWidth="1"/>
    <col min="2" max="2" width="30.5" customWidth="1"/>
    <col min="3" max="3" width="32.83203125" customWidth="1"/>
    <col min="4" max="4" width="41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9.83203125" customWidth="1"/>
    <col min="13" max="13" width="18.1640625" customWidth="1"/>
  </cols>
  <sheetData>
    <row r="1" spans="1:15" ht="45" customHeight="1" thickBot="1" x14ac:dyDescent="0.4">
      <c r="A1" s="1011" t="s">
        <v>0</v>
      </c>
      <c r="B1" s="1012"/>
      <c r="C1" s="1012"/>
      <c r="D1" s="1012"/>
      <c r="E1" s="1012"/>
      <c r="F1" s="1012"/>
      <c r="G1" s="1012" t="s">
        <v>1</v>
      </c>
      <c r="H1" s="1012"/>
      <c r="I1" s="1012"/>
      <c r="J1" s="1013"/>
      <c r="K1" s="1014"/>
    </row>
    <row r="2" spans="1:15" ht="4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60</v>
      </c>
    </row>
    <row r="3" spans="1:15" ht="45" customHeight="1" x14ac:dyDescent="0.2">
      <c r="A3" s="6">
        <v>1</v>
      </c>
      <c r="B3" s="7" t="s">
        <v>14</v>
      </c>
      <c r="C3" s="7" t="s">
        <v>15</v>
      </c>
      <c r="D3" s="8" t="s">
        <v>16</v>
      </c>
      <c r="E3" s="7">
        <v>3</v>
      </c>
      <c r="F3" s="7">
        <v>1</v>
      </c>
      <c r="G3" s="7" t="s">
        <v>17</v>
      </c>
      <c r="H3" s="7" t="s">
        <v>18</v>
      </c>
      <c r="I3" s="9">
        <v>42910</v>
      </c>
      <c r="J3" s="7" t="s">
        <v>19</v>
      </c>
      <c r="K3" s="6"/>
      <c r="M3" s="10" t="s">
        <v>20</v>
      </c>
      <c r="N3" s="10">
        <f>N2-N14</f>
        <v>3</v>
      </c>
      <c r="O3" s="11"/>
    </row>
    <row r="4" spans="1:15" ht="45" customHeight="1" x14ac:dyDescent="0.2">
      <c r="A4" s="12">
        <v>2</v>
      </c>
      <c r="B4" s="7" t="s">
        <v>21</v>
      </c>
      <c r="C4" s="7" t="s">
        <v>22</v>
      </c>
      <c r="D4" s="8" t="s">
        <v>23</v>
      </c>
      <c r="E4" s="7">
        <v>2</v>
      </c>
      <c r="F4" s="7">
        <v>1</v>
      </c>
      <c r="G4" s="7" t="s">
        <v>24</v>
      </c>
      <c r="H4" s="7" t="s">
        <v>18</v>
      </c>
      <c r="I4" s="9">
        <v>42910</v>
      </c>
      <c r="J4" s="7" t="s">
        <v>25</v>
      </c>
      <c r="K4" s="13" t="s">
        <v>26</v>
      </c>
      <c r="M4" t="s">
        <v>27</v>
      </c>
      <c r="N4">
        <f>SUMIFS(E:E,G:G,"CTT")</f>
        <v>31</v>
      </c>
    </row>
    <row r="5" spans="1:15" ht="45" customHeight="1" x14ac:dyDescent="0.2">
      <c r="A5" s="6">
        <v>3</v>
      </c>
      <c r="B5" s="14" t="s">
        <v>28</v>
      </c>
      <c r="C5" s="14" t="s">
        <v>29</v>
      </c>
      <c r="D5" s="8" t="s">
        <v>30</v>
      </c>
      <c r="E5" s="14">
        <v>2</v>
      </c>
      <c r="F5" s="14">
        <v>1</v>
      </c>
      <c r="G5" s="14" t="s">
        <v>17</v>
      </c>
      <c r="H5" s="7" t="s">
        <v>18</v>
      </c>
      <c r="I5" s="9">
        <v>42910</v>
      </c>
      <c r="J5" s="15" t="s">
        <v>31</v>
      </c>
      <c r="K5" s="12"/>
      <c r="M5" t="s">
        <v>32</v>
      </c>
      <c r="N5">
        <f>SUMIFS(E:E,G:G,"FLU")</f>
        <v>14</v>
      </c>
    </row>
    <row r="6" spans="1:15" ht="45" customHeight="1" x14ac:dyDescent="0.2">
      <c r="A6" s="12">
        <v>4</v>
      </c>
      <c r="B6" s="7" t="s">
        <v>21</v>
      </c>
      <c r="C6" s="7" t="s">
        <v>33</v>
      </c>
      <c r="D6" s="8" t="s">
        <v>34</v>
      </c>
      <c r="E6" s="7">
        <v>3</v>
      </c>
      <c r="F6" s="7">
        <v>1</v>
      </c>
      <c r="G6" s="7" t="s">
        <v>24</v>
      </c>
      <c r="H6" s="7" t="s">
        <v>18</v>
      </c>
      <c r="I6" s="9">
        <v>42910</v>
      </c>
      <c r="J6" s="7" t="s">
        <v>35</v>
      </c>
      <c r="K6" s="6"/>
      <c r="M6" t="s">
        <v>36</v>
      </c>
      <c r="N6">
        <f>SUMIFS(E:E,G:G,"JCC")</f>
        <v>0</v>
      </c>
    </row>
    <row r="7" spans="1:15" ht="45" customHeight="1" x14ac:dyDescent="0.2">
      <c r="A7" s="6">
        <v>5</v>
      </c>
      <c r="B7" s="14" t="s">
        <v>28</v>
      </c>
      <c r="C7" s="14" t="s">
        <v>37</v>
      </c>
      <c r="D7" s="16" t="s">
        <v>38</v>
      </c>
      <c r="E7" s="14">
        <v>2</v>
      </c>
      <c r="F7" s="14">
        <v>1</v>
      </c>
      <c r="G7" s="14" t="s">
        <v>39</v>
      </c>
      <c r="H7" s="14" t="s">
        <v>18</v>
      </c>
      <c r="I7" s="15">
        <v>42910</v>
      </c>
      <c r="J7" s="14" t="s">
        <v>40</v>
      </c>
      <c r="K7" s="17"/>
      <c r="M7" t="s">
        <v>41</v>
      </c>
      <c r="N7">
        <f>SUMIFS(E:E,G:G,"EDI")</f>
        <v>8</v>
      </c>
    </row>
    <row r="8" spans="1:15" ht="45" customHeight="1" x14ac:dyDescent="0.2">
      <c r="A8" s="12">
        <v>6</v>
      </c>
      <c r="B8" s="14" t="s">
        <v>28</v>
      </c>
      <c r="C8" s="18" t="s">
        <v>42</v>
      </c>
      <c r="D8" s="16" t="s">
        <v>43</v>
      </c>
      <c r="E8" s="14">
        <v>3</v>
      </c>
      <c r="F8" s="14">
        <v>1</v>
      </c>
      <c r="G8" s="14" t="s">
        <v>17</v>
      </c>
      <c r="H8" s="14" t="s">
        <v>18</v>
      </c>
      <c r="I8" s="15">
        <v>42910</v>
      </c>
      <c r="J8" s="15" t="s">
        <v>44</v>
      </c>
      <c r="K8" s="12"/>
      <c r="M8" t="s">
        <v>45</v>
      </c>
      <c r="N8">
        <f>SUMIFS(E:E,G:G,"par")</f>
        <v>0</v>
      </c>
    </row>
    <row r="9" spans="1:15" ht="45" customHeight="1" x14ac:dyDescent="0.2">
      <c r="A9" s="6">
        <v>7</v>
      </c>
      <c r="B9" s="14" t="s">
        <v>46</v>
      </c>
      <c r="C9" s="7" t="s">
        <v>47</v>
      </c>
      <c r="D9" s="8" t="s">
        <v>48</v>
      </c>
      <c r="E9" s="7">
        <v>2</v>
      </c>
      <c r="F9" s="14">
        <v>1</v>
      </c>
      <c r="G9" s="14" t="s">
        <v>39</v>
      </c>
      <c r="H9" s="14" t="s">
        <v>18</v>
      </c>
      <c r="I9" s="15">
        <v>42910</v>
      </c>
      <c r="J9" s="14" t="s">
        <v>49</v>
      </c>
      <c r="K9" s="19" t="s">
        <v>50</v>
      </c>
      <c r="M9" t="s">
        <v>51</v>
      </c>
      <c r="N9">
        <f>SUMIFS(E:E,G:G,"phi")</f>
        <v>0</v>
      </c>
    </row>
    <row r="10" spans="1:15" ht="45" customHeight="1" x14ac:dyDescent="0.2">
      <c r="A10" s="12">
        <v>8</v>
      </c>
      <c r="B10" s="14" t="s">
        <v>52</v>
      </c>
      <c r="C10" s="14" t="s">
        <v>53</v>
      </c>
      <c r="D10" s="16" t="s">
        <v>54</v>
      </c>
      <c r="E10" s="14">
        <v>2</v>
      </c>
      <c r="F10" s="14">
        <v>1</v>
      </c>
      <c r="G10" s="14" t="s">
        <v>17</v>
      </c>
      <c r="H10" s="14" t="s">
        <v>18</v>
      </c>
      <c r="I10" s="15">
        <v>42910</v>
      </c>
      <c r="J10" s="14" t="s">
        <v>55</v>
      </c>
      <c r="K10" s="19" t="s">
        <v>56</v>
      </c>
      <c r="M10" t="s">
        <v>57</v>
      </c>
      <c r="N10">
        <f>SUMIFS(E:E,G:G,"BRK")</f>
        <v>4</v>
      </c>
    </row>
    <row r="11" spans="1:15" ht="45" customHeight="1" x14ac:dyDescent="0.2">
      <c r="A11" s="6">
        <v>9</v>
      </c>
      <c r="B11" s="20" t="s">
        <v>28</v>
      </c>
      <c r="C11" s="20" t="s">
        <v>58</v>
      </c>
      <c r="D11" s="21" t="s">
        <v>59</v>
      </c>
      <c r="E11" s="20">
        <v>5</v>
      </c>
      <c r="F11" s="20">
        <v>2</v>
      </c>
      <c r="G11" s="20" t="s">
        <v>17</v>
      </c>
      <c r="H11" s="14" t="s">
        <v>18</v>
      </c>
      <c r="I11" s="15">
        <v>42910</v>
      </c>
      <c r="J11" s="20" t="s">
        <v>60</v>
      </c>
      <c r="K11" s="20"/>
      <c r="M11" s="22" t="s">
        <v>61</v>
      </c>
      <c r="N11" s="22">
        <f>SUMIFS(E:E,G:G,"SPC")</f>
        <v>0</v>
      </c>
    </row>
    <row r="12" spans="1:15" ht="45" customHeight="1" x14ac:dyDescent="0.2">
      <c r="A12" s="12">
        <v>10</v>
      </c>
      <c r="B12" s="20" t="s">
        <v>28</v>
      </c>
      <c r="C12" s="20" t="s">
        <v>62</v>
      </c>
      <c r="D12" s="21" t="s">
        <v>63</v>
      </c>
      <c r="E12" s="20">
        <v>2</v>
      </c>
      <c r="F12" s="20">
        <v>1</v>
      </c>
      <c r="G12" s="23" t="s">
        <v>64</v>
      </c>
      <c r="H12" s="14" t="s">
        <v>18</v>
      </c>
      <c r="I12" s="15">
        <v>42910</v>
      </c>
      <c r="J12" s="20" t="s">
        <v>65</v>
      </c>
      <c r="K12" s="24" t="s">
        <v>66</v>
      </c>
      <c r="M12" s="25" t="s">
        <v>67</v>
      </c>
      <c r="N12" s="25">
        <f>SUMIFS(E:E,G:G,"H")</f>
        <v>0</v>
      </c>
    </row>
    <row r="13" spans="1:15" ht="45" customHeight="1" x14ac:dyDescent="0.2">
      <c r="A13" s="6">
        <v>11</v>
      </c>
      <c r="B13" s="20" t="s">
        <v>68</v>
      </c>
      <c r="C13" s="20" t="s">
        <v>69</v>
      </c>
      <c r="D13" s="21" t="s">
        <v>70</v>
      </c>
      <c r="E13" s="20">
        <v>2</v>
      </c>
      <c r="F13" s="20">
        <v>1</v>
      </c>
      <c r="G13" s="20" t="s">
        <v>24</v>
      </c>
      <c r="H13" s="20" t="s">
        <v>18</v>
      </c>
      <c r="I13" s="26">
        <v>42910</v>
      </c>
      <c r="J13" s="20" t="s">
        <v>71</v>
      </c>
      <c r="K13" s="27" t="s">
        <v>72</v>
      </c>
      <c r="M13" s="25"/>
      <c r="N13" s="25"/>
    </row>
    <row r="14" spans="1:15" ht="45" customHeight="1" x14ac:dyDescent="0.2">
      <c r="A14" s="12">
        <v>12</v>
      </c>
      <c r="B14" s="14" t="s">
        <v>68</v>
      </c>
      <c r="C14" s="14" t="s">
        <v>73</v>
      </c>
      <c r="D14" s="16" t="s">
        <v>74</v>
      </c>
      <c r="E14" s="14">
        <v>3</v>
      </c>
      <c r="F14" s="14">
        <v>1</v>
      </c>
      <c r="G14" s="14" t="s">
        <v>24</v>
      </c>
      <c r="H14" s="14" t="s">
        <v>18</v>
      </c>
      <c r="I14" s="15">
        <v>42910</v>
      </c>
      <c r="J14" s="7" t="s">
        <v>75</v>
      </c>
      <c r="K14" s="28" t="s">
        <v>76</v>
      </c>
      <c r="M14" s="29" t="s">
        <v>77</v>
      </c>
      <c r="N14" s="29">
        <f>SUM(M4:N12)</f>
        <v>57</v>
      </c>
    </row>
    <row r="15" spans="1:15" ht="45" customHeight="1" x14ac:dyDescent="0.2">
      <c r="A15" s="6">
        <v>13</v>
      </c>
      <c r="B15" s="14" t="s">
        <v>78</v>
      </c>
      <c r="C15" s="14" t="s">
        <v>79</v>
      </c>
      <c r="D15" s="16" t="s">
        <v>80</v>
      </c>
      <c r="E15" s="14">
        <v>1</v>
      </c>
      <c r="F15" s="14">
        <v>1</v>
      </c>
      <c r="G15" s="14" t="s">
        <v>24</v>
      </c>
      <c r="H15" s="14" t="s">
        <v>18</v>
      </c>
      <c r="I15" s="15">
        <v>42910</v>
      </c>
      <c r="J15" s="14" t="s">
        <v>81</v>
      </c>
      <c r="K15" s="19" t="s">
        <v>82</v>
      </c>
    </row>
    <row r="16" spans="1:15" ht="45" customHeight="1" x14ac:dyDescent="0.2">
      <c r="A16" s="12">
        <v>14</v>
      </c>
      <c r="B16" s="7" t="s">
        <v>83</v>
      </c>
      <c r="C16" s="7" t="s">
        <v>84</v>
      </c>
      <c r="D16" s="8" t="s">
        <v>85</v>
      </c>
      <c r="E16" s="7">
        <v>3</v>
      </c>
      <c r="F16" s="7">
        <v>1</v>
      </c>
      <c r="G16" s="7" t="s">
        <v>24</v>
      </c>
      <c r="H16" s="7" t="s">
        <v>18</v>
      </c>
      <c r="I16" s="9">
        <v>42910</v>
      </c>
      <c r="J16" s="7" t="s">
        <v>86</v>
      </c>
      <c r="K16" s="6"/>
    </row>
    <row r="17" spans="1:11" ht="45" customHeight="1" x14ac:dyDescent="0.2">
      <c r="A17" s="6">
        <v>15</v>
      </c>
      <c r="B17" s="14" t="s">
        <v>14</v>
      </c>
      <c r="C17" s="14" t="s">
        <v>88</v>
      </c>
      <c r="D17" s="16" t="s">
        <v>89</v>
      </c>
      <c r="E17" s="14">
        <v>3</v>
      </c>
      <c r="F17" s="14">
        <v>1</v>
      </c>
      <c r="G17" s="14" t="s">
        <v>17</v>
      </c>
      <c r="H17" s="14" t="s">
        <v>18</v>
      </c>
      <c r="I17" s="15">
        <v>42910</v>
      </c>
      <c r="J17" s="15" t="s">
        <v>19</v>
      </c>
      <c r="K17" s="12"/>
    </row>
    <row r="18" spans="1:11" ht="45" customHeight="1" x14ac:dyDescent="0.2">
      <c r="A18" s="12">
        <v>16</v>
      </c>
      <c r="B18" s="14" t="s">
        <v>90</v>
      </c>
      <c r="C18" s="18" t="s">
        <v>91</v>
      </c>
      <c r="D18" s="16" t="s">
        <v>92</v>
      </c>
      <c r="E18" s="14">
        <v>4</v>
      </c>
      <c r="F18" s="14">
        <v>1</v>
      </c>
      <c r="G18" s="14" t="s">
        <v>17</v>
      </c>
      <c r="H18" s="14" t="s">
        <v>18</v>
      </c>
      <c r="I18" s="15">
        <v>42910</v>
      </c>
      <c r="J18" s="14" t="s">
        <v>93</v>
      </c>
      <c r="K18" s="19" t="s">
        <v>94</v>
      </c>
    </row>
    <row r="19" spans="1:11" ht="45" customHeight="1" x14ac:dyDescent="0.2">
      <c r="A19" s="6">
        <v>17</v>
      </c>
      <c r="B19" s="14" t="s">
        <v>95</v>
      </c>
      <c r="C19" s="14" t="s">
        <v>96</v>
      </c>
      <c r="D19" s="16" t="s">
        <v>97</v>
      </c>
      <c r="E19" s="14">
        <v>4</v>
      </c>
      <c r="F19" s="14">
        <v>1</v>
      </c>
      <c r="G19" s="14" t="s">
        <v>17</v>
      </c>
      <c r="H19" s="14" t="s">
        <v>18</v>
      </c>
      <c r="I19" s="15">
        <v>42910</v>
      </c>
      <c r="J19" s="15" t="s">
        <v>98</v>
      </c>
      <c r="K19" s="19" t="s">
        <v>99</v>
      </c>
    </row>
    <row r="20" spans="1:11" ht="45" customHeight="1" x14ac:dyDescent="0.2">
      <c r="A20" s="12">
        <v>18</v>
      </c>
      <c r="B20" s="14" t="s">
        <v>28</v>
      </c>
      <c r="C20" s="14" t="s">
        <v>100</v>
      </c>
      <c r="D20" s="16" t="s">
        <v>101</v>
      </c>
      <c r="E20" s="14">
        <v>3</v>
      </c>
      <c r="F20" s="14">
        <v>1</v>
      </c>
      <c r="G20" s="12" t="s">
        <v>17</v>
      </c>
      <c r="H20" s="14" t="s">
        <v>18</v>
      </c>
      <c r="I20" s="15">
        <v>42910</v>
      </c>
      <c r="J20" s="14" t="s">
        <v>102</v>
      </c>
      <c r="K20" s="12"/>
    </row>
    <row r="21" spans="1:11" ht="45" customHeight="1" x14ac:dyDescent="0.2">
      <c r="A21" s="6">
        <v>19</v>
      </c>
      <c r="B21" s="14" t="s">
        <v>14</v>
      </c>
      <c r="C21" s="18" t="s">
        <v>103</v>
      </c>
      <c r="D21" s="16" t="s">
        <v>104</v>
      </c>
      <c r="E21" s="14">
        <v>4</v>
      </c>
      <c r="F21" s="14">
        <v>1</v>
      </c>
      <c r="G21" s="30" t="s">
        <v>64</v>
      </c>
      <c r="H21" s="14" t="s">
        <v>18</v>
      </c>
      <c r="I21" s="15">
        <v>42910</v>
      </c>
      <c r="J21" s="14" t="s">
        <v>19</v>
      </c>
      <c r="K21" s="14"/>
    </row>
    <row r="22" spans="1:11" ht="45" customHeight="1" x14ac:dyDescent="0.2">
      <c r="A22" s="12">
        <v>20</v>
      </c>
      <c r="B22" s="14" t="s">
        <v>28</v>
      </c>
      <c r="C22" s="14" t="s">
        <v>105</v>
      </c>
      <c r="D22" s="16" t="s">
        <v>106</v>
      </c>
      <c r="E22" s="14">
        <v>2</v>
      </c>
      <c r="F22" s="14">
        <v>1</v>
      </c>
      <c r="G22" s="31" t="s">
        <v>64</v>
      </c>
      <c r="H22" s="14" t="s">
        <v>18</v>
      </c>
      <c r="I22" s="15">
        <v>42910</v>
      </c>
      <c r="J22" s="14" t="s">
        <v>107</v>
      </c>
      <c r="K22" s="12"/>
    </row>
    <row r="23" spans="1:11" ht="45" customHeight="1" x14ac:dyDescent="0.2">
      <c r="A23" s="6">
        <v>21</v>
      </c>
      <c r="B23" s="14" t="s">
        <v>108</v>
      </c>
      <c r="C23" s="14" t="s">
        <v>109</v>
      </c>
      <c r="D23" s="16" t="s">
        <v>110</v>
      </c>
      <c r="E23" s="14">
        <v>2</v>
      </c>
      <c r="F23" s="14">
        <v>1</v>
      </c>
      <c r="G23" s="14" t="s">
        <v>17</v>
      </c>
      <c r="H23" s="32" t="s">
        <v>18</v>
      </c>
      <c r="I23" s="15">
        <v>42910</v>
      </c>
      <c r="J23" s="14" t="s">
        <v>111</v>
      </c>
      <c r="K23" s="19" t="s">
        <v>112</v>
      </c>
    </row>
    <row r="24" spans="1:11" ht="45" customHeight="1" x14ac:dyDescent="0.2">
      <c r="A24" s="6"/>
      <c r="B24" s="14"/>
      <c r="C24" s="14"/>
      <c r="D24" s="16"/>
      <c r="E24" s="14"/>
      <c r="F24" s="14"/>
      <c r="G24" s="14"/>
      <c r="H24" s="32"/>
      <c r="I24" s="15"/>
      <c r="J24" s="14"/>
      <c r="K24" s="19"/>
    </row>
    <row r="25" spans="1:11" ht="45" customHeight="1" x14ac:dyDescent="0.3">
      <c r="A25" s="12"/>
      <c r="B25" s="14"/>
      <c r="C25" s="14"/>
      <c r="D25" s="16"/>
      <c r="E25" s="33">
        <f>SUM(E3:E23)</f>
        <v>57</v>
      </c>
      <c r="F25" s="33">
        <f>SUM(F3:F23)</f>
        <v>22</v>
      </c>
      <c r="G25" s="14"/>
      <c r="H25" s="34" t="s">
        <v>113</v>
      </c>
      <c r="I25" s="15"/>
      <c r="J25" s="14"/>
      <c r="K25" s="14"/>
    </row>
    <row r="26" spans="1:11" ht="45" customHeight="1" x14ac:dyDescent="0.2">
      <c r="A26" s="12"/>
      <c r="B26" s="14"/>
      <c r="C26" s="14"/>
      <c r="D26" s="16"/>
      <c r="E26" s="14"/>
      <c r="F26" s="14"/>
      <c r="G26" s="14"/>
      <c r="H26" s="32"/>
      <c r="I26" s="15"/>
      <c r="J26" s="14"/>
      <c r="K26" s="19"/>
    </row>
    <row r="27" spans="1:11" ht="45" customHeight="1" x14ac:dyDescent="0.2">
      <c r="A27" s="12"/>
      <c r="B27" s="14"/>
      <c r="C27" s="14"/>
      <c r="D27" s="16"/>
      <c r="E27" s="14"/>
      <c r="F27" s="14"/>
      <c r="G27" s="14"/>
      <c r="H27" s="14"/>
      <c r="I27" s="15"/>
      <c r="J27" s="15"/>
      <c r="K27" s="12"/>
    </row>
  </sheetData>
  <customSheetViews>
    <customSheetView guid="{7B7F6F88-B677-F14C-AB3B-C1B42873B971}" scale="80" topLeftCell="C13">
      <selection activeCell="G28" sqref="G28"/>
      <pageMargins left="0.7" right="0.7" top="0.75" bottom="0.75" header="0.3" footer="0.3"/>
    </customSheetView>
    <customSheetView guid="{A0126CC2-5846-4EB5-92DD-03BC3FCAB1B5}" scale="80" topLeftCell="C1">
      <selection activeCell="K12" sqref="K12"/>
      <pageMargins left="0.7" right="0.7" top="0.75" bottom="0.75" header="0.3" footer="0.3"/>
    </customSheetView>
    <customSheetView guid="{7C15ED57-998B-4DF0-A68A-5FDCEFAAAE86}" scale="80" topLeftCell="C1">
      <selection activeCell="K12" sqref="K12"/>
      <pageMargins left="0.7" right="0.7" top="0.75" bottom="0.75" header="0.3" footer="0.3"/>
    </customSheetView>
    <customSheetView guid="{17D9FB53-A0D4-48EE-8DFD-E7D48DF28BAC}" scale="80" topLeftCell="C1">
      <selection activeCell="D8" sqref="D8"/>
      <pageMargins left="0.7" right="0.7" top="0.75" bottom="0.75" header="0.3" footer="0.3"/>
    </customSheetView>
    <customSheetView guid="{4FFE4762-6474-4875-A631-C5DF7473F8D1}" scale="80" topLeftCell="C13">
      <selection activeCell="G28" sqref="G28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N25"/>
  <sheetViews>
    <sheetView topLeftCell="D1" zoomScale="90" zoomScaleNormal="90" workbookViewId="0">
      <selection activeCell="J9" sqref="J9"/>
    </sheetView>
  </sheetViews>
  <sheetFormatPr baseColWidth="10" defaultColWidth="8.83203125" defaultRowHeight="35.25" customHeight="1" x14ac:dyDescent="0.2"/>
  <cols>
    <col min="2" max="2" width="29.83203125" customWidth="1"/>
    <col min="3" max="3" width="30.33203125" customWidth="1"/>
    <col min="4" max="4" width="30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43.5" customHeight="1" thickBot="1" x14ac:dyDescent="0.4">
      <c r="A1" s="1007" t="s">
        <v>216</v>
      </c>
      <c r="B1" s="1008"/>
      <c r="C1" s="1008"/>
      <c r="D1" s="1008"/>
      <c r="E1" s="1008"/>
      <c r="F1" s="1008"/>
      <c r="G1" s="1008" t="s">
        <v>516</v>
      </c>
      <c r="H1" s="1008"/>
      <c r="I1" s="1008"/>
      <c r="J1" s="1009"/>
      <c r="K1" s="1010"/>
    </row>
    <row r="2" spans="1:14" ht="35.2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51</v>
      </c>
    </row>
    <row r="3" spans="1:14" ht="35.25" customHeight="1" x14ac:dyDescent="0.2">
      <c r="A3" s="12">
        <v>1</v>
      </c>
      <c r="B3" s="14" t="s">
        <v>14</v>
      </c>
      <c r="C3" s="14" t="s">
        <v>517</v>
      </c>
      <c r="D3" s="78" t="s">
        <v>518</v>
      </c>
      <c r="E3" s="14">
        <v>2</v>
      </c>
      <c r="F3" s="14">
        <v>1</v>
      </c>
      <c r="G3" s="14" t="s">
        <v>17</v>
      </c>
      <c r="H3" s="14" t="s">
        <v>519</v>
      </c>
      <c r="I3" s="15">
        <v>42910</v>
      </c>
      <c r="J3" s="14" t="s">
        <v>19</v>
      </c>
      <c r="K3" s="90"/>
      <c r="M3" s="10" t="s">
        <v>20</v>
      </c>
      <c r="N3" s="10">
        <f>N2-N14</f>
        <v>8</v>
      </c>
    </row>
    <row r="4" spans="1:14" ht="35.25" customHeight="1" x14ac:dyDescent="0.2">
      <c r="A4" s="12">
        <v>2</v>
      </c>
      <c r="B4" s="14" t="s">
        <v>28</v>
      </c>
      <c r="C4" s="14" t="s">
        <v>520</v>
      </c>
      <c r="D4" s="16" t="s">
        <v>521</v>
      </c>
      <c r="E4" s="14">
        <v>3</v>
      </c>
      <c r="F4" s="14">
        <v>1</v>
      </c>
      <c r="G4" s="12" t="s">
        <v>17</v>
      </c>
      <c r="H4" s="14" t="s">
        <v>519</v>
      </c>
      <c r="I4" s="15">
        <v>42910</v>
      </c>
      <c r="J4" s="7" t="s">
        <v>522</v>
      </c>
      <c r="K4" s="6"/>
      <c r="M4" t="s">
        <v>27</v>
      </c>
      <c r="N4">
        <f>SUMIFS(E:E,G:G,"CTT")</f>
        <v>5</v>
      </c>
    </row>
    <row r="5" spans="1:14" ht="35.25" customHeight="1" x14ac:dyDescent="0.2">
      <c r="A5" s="7">
        <v>3</v>
      </c>
      <c r="B5" s="7" t="s">
        <v>523</v>
      </c>
      <c r="C5" s="7" t="s">
        <v>524</v>
      </c>
      <c r="D5" s="8" t="s">
        <v>525</v>
      </c>
      <c r="E5" s="7">
        <v>3</v>
      </c>
      <c r="F5" s="7">
        <v>1</v>
      </c>
      <c r="G5" s="7" t="s">
        <v>24</v>
      </c>
      <c r="H5" s="7" t="s">
        <v>519</v>
      </c>
      <c r="I5" s="9">
        <v>42910</v>
      </c>
      <c r="J5" s="7" t="s">
        <v>526</v>
      </c>
      <c r="K5" s="28" t="s">
        <v>527</v>
      </c>
      <c r="M5" t="s">
        <v>32</v>
      </c>
      <c r="N5">
        <f>SUMIFS(E:E,G:G,"FLU")</f>
        <v>31</v>
      </c>
    </row>
    <row r="6" spans="1:14" ht="35.25" customHeight="1" x14ac:dyDescent="0.2">
      <c r="A6" s="118" t="s">
        <v>528</v>
      </c>
      <c r="B6" s="118" t="s">
        <v>529</v>
      </c>
      <c r="C6" s="14" t="s">
        <v>530</v>
      </c>
      <c r="D6" s="78" t="s">
        <v>531</v>
      </c>
      <c r="E6" s="14">
        <v>4</v>
      </c>
      <c r="F6" s="14">
        <v>2</v>
      </c>
      <c r="G6" s="30" t="s">
        <v>64</v>
      </c>
      <c r="H6" s="14" t="s">
        <v>519</v>
      </c>
      <c r="I6" s="15">
        <v>42910</v>
      </c>
      <c r="J6" s="14" t="s">
        <v>532</v>
      </c>
      <c r="K6" s="19" t="s">
        <v>533</v>
      </c>
      <c r="M6" t="s">
        <v>36</v>
      </c>
      <c r="N6">
        <f>SUMIFS(E:E,G:G,"JCC")</f>
        <v>0</v>
      </c>
    </row>
    <row r="7" spans="1:14" ht="35.25" customHeight="1" x14ac:dyDescent="0.2">
      <c r="A7" s="118" t="s">
        <v>534</v>
      </c>
      <c r="B7" s="118" t="s">
        <v>529</v>
      </c>
      <c r="C7" s="14" t="s">
        <v>530</v>
      </c>
      <c r="D7" s="78" t="s">
        <v>531</v>
      </c>
      <c r="E7" s="14">
        <v>1</v>
      </c>
      <c r="F7" s="14">
        <v>0</v>
      </c>
      <c r="G7" s="14" t="s">
        <v>39</v>
      </c>
      <c r="H7" s="14" t="s">
        <v>519</v>
      </c>
      <c r="I7" s="15">
        <v>42910</v>
      </c>
      <c r="J7" s="15"/>
      <c r="K7" s="12" t="s">
        <v>535</v>
      </c>
      <c r="M7" t="s">
        <v>41</v>
      </c>
      <c r="N7">
        <f>SUMIFS(E:E,G:G,"EDI")</f>
        <v>4</v>
      </c>
    </row>
    <row r="8" spans="1:14" ht="35.25" customHeight="1" x14ac:dyDescent="0.2">
      <c r="A8" s="118" t="s">
        <v>536</v>
      </c>
      <c r="B8" s="118" t="s">
        <v>529</v>
      </c>
      <c r="C8" s="14" t="s">
        <v>530</v>
      </c>
      <c r="D8" s="78" t="s">
        <v>531</v>
      </c>
      <c r="E8" s="7">
        <v>1</v>
      </c>
      <c r="F8" s="7">
        <v>0</v>
      </c>
      <c r="G8" s="7" t="s">
        <v>24</v>
      </c>
      <c r="H8" s="14" t="s">
        <v>519</v>
      </c>
      <c r="I8" s="15">
        <v>42910</v>
      </c>
      <c r="J8" s="7"/>
      <c r="K8" s="6"/>
      <c r="M8" t="s">
        <v>45</v>
      </c>
      <c r="N8">
        <f>SUMIFS(E:E,G:G,"par")</f>
        <v>0</v>
      </c>
    </row>
    <row r="9" spans="1:14" ht="35.25" customHeight="1" x14ac:dyDescent="0.2">
      <c r="A9" s="12">
        <v>5</v>
      </c>
      <c r="B9" s="14" t="s">
        <v>537</v>
      </c>
      <c r="C9" s="14" t="s">
        <v>538</v>
      </c>
      <c r="D9" s="16" t="s">
        <v>539</v>
      </c>
      <c r="E9" s="14">
        <v>12</v>
      </c>
      <c r="F9" s="14">
        <v>4</v>
      </c>
      <c r="G9" s="14" t="s">
        <v>24</v>
      </c>
      <c r="H9" s="14" t="s">
        <v>519</v>
      </c>
      <c r="I9" s="15">
        <v>42910</v>
      </c>
      <c r="J9" s="15" t="s">
        <v>540</v>
      </c>
      <c r="K9" s="14" t="s">
        <v>541</v>
      </c>
      <c r="M9" t="s">
        <v>51</v>
      </c>
      <c r="N9">
        <f>SUMIFS(E:E,G:G,"phi")</f>
        <v>0</v>
      </c>
    </row>
    <row r="10" spans="1:14" ht="35.25" customHeight="1" x14ac:dyDescent="0.2">
      <c r="A10" s="12">
        <v>6</v>
      </c>
      <c r="B10" s="7" t="s">
        <v>542</v>
      </c>
      <c r="C10" s="7">
        <v>33852</v>
      </c>
      <c r="D10" s="8" t="s">
        <v>543</v>
      </c>
      <c r="E10" s="7">
        <v>3</v>
      </c>
      <c r="F10" s="7">
        <v>1</v>
      </c>
      <c r="G10" s="7" t="s">
        <v>24</v>
      </c>
      <c r="H10" s="7" t="s">
        <v>519</v>
      </c>
      <c r="I10" s="9">
        <v>42910</v>
      </c>
      <c r="J10" s="7" t="s">
        <v>544</v>
      </c>
      <c r="K10" s="28" t="s">
        <v>545</v>
      </c>
      <c r="M10" t="s">
        <v>57</v>
      </c>
      <c r="N10">
        <f>SUMIFS(E:E,G:G,"BRK")</f>
        <v>3</v>
      </c>
    </row>
    <row r="11" spans="1:14" ht="35.25" customHeight="1" x14ac:dyDescent="0.2">
      <c r="A11" s="12">
        <v>7</v>
      </c>
      <c r="B11" s="7" t="s">
        <v>546</v>
      </c>
      <c r="C11" s="7" t="s">
        <v>547</v>
      </c>
      <c r="D11" s="8" t="s">
        <v>548</v>
      </c>
      <c r="E11" s="7">
        <v>2</v>
      </c>
      <c r="F11" s="7">
        <v>1</v>
      </c>
      <c r="G11" s="7" t="s">
        <v>24</v>
      </c>
      <c r="H11" s="7" t="s">
        <v>519</v>
      </c>
      <c r="I11" s="9">
        <v>42910</v>
      </c>
      <c r="J11" s="7" t="s">
        <v>549</v>
      </c>
      <c r="K11" s="7" t="s">
        <v>550</v>
      </c>
      <c r="M11" s="22" t="s">
        <v>61</v>
      </c>
      <c r="N11" s="22">
        <f>SUMIFS(E:E,G:G,"SPC")</f>
        <v>0</v>
      </c>
    </row>
    <row r="12" spans="1:14" s="95" customFormat="1" ht="35.25" customHeight="1" x14ac:dyDescent="0.2">
      <c r="A12" s="12">
        <v>8</v>
      </c>
      <c r="B12" s="92" t="s">
        <v>551</v>
      </c>
      <c r="C12" s="92" t="s">
        <v>552</v>
      </c>
      <c r="D12" s="92" t="s">
        <v>553</v>
      </c>
      <c r="E12" s="92">
        <v>2</v>
      </c>
      <c r="F12" s="92">
        <v>1</v>
      </c>
      <c r="G12" s="92" t="s">
        <v>24</v>
      </c>
      <c r="H12" s="92" t="s">
        <v>519</v>
      </c>
      <c r="I12" s="94">
        <v>42910</v>
      </c>
      <c r="J12" s="92" t="s">
        <v>554</v>
      </c>
      <c r="K12" s="92" t="s">
        <v>555</v>
      </c>
      <c r="M12" s="119" t="s">
        <v>67</v>
      </c>
      <c r="N12" s="120">
        <f>SUMIFS(E:E,G:G,"H")</f>
        <v>0</v>
      </c>
    </row>
    <row r="13" spans="1:14" ht="35.25" customHeight="1" x14ac:dyDescent="0.2">
      <c r="A13" s="14">
        <v>9</v>
      </c>
      <c r="B13" s="14" t="s">
        <v>556</v>
      </c>
      <c r="C13" s="14" t="s">
        <v>557</v>
      </c>
      <c r="D13" s="16" t="s">
        <v>558</v>
      </c>
      <c r="E13" s="14">
        <v>3</v>
      </c>
      <c r="F13" s="14">
        <v>1</v>
      </c>
      <c r="G13" s="14" t="s">
        <v>24</v>
      </c>
      <c r="H13" s="14" t="s">
        <v>519</v>
      </c>
      <c r="I13" s="15">
        <v>42910</v>
      </c>
      <c r="J13" s="14" t="s">
        <v>559</v>
      </c>
      <c r="K13" s="14"/>
      <c r="M13" s="25"/>
      <c r="N13" s="25"/>
    </row>
    <row r="14" spans="1:14" ht="35.25" customHeight="1" x14ac:dyDescent="0.2">
      <c r="A14" s="6">
        <v>10</v>
      </c>
      <c r="B14" s="7" t="s">
        <v>68</v>
      </c>
      <c r="C14" s="7" t="s">
        <v>560</v>
      </c>
      <c r="D14" s="8" t="s">
        <v>561</v>
      </c>
      <c r="E14" s="7">
        <v>3</v>
      </c>
      <c r="F14" s="7">
        <v>1</v>
      </c>
      <c r="G14" s="7" t="s">
        <v>24</v>
      </c>
      <c r="H14" s="7" t="s">
        <v>519</v>
      </c>
      <c r="I14" s="9">
        <v>42910</v>
      </c>
      <c r="J14" s="7" t="s">
        <v>562</v>
      </c>
      <c r="K14" s="7" t="s">
        <v>563</v>
      </c>
      <c r="M14" s="29" t="s">
        <v>77</v>
      </c>
      <c r="N14" s="29">
        <f>SUM(M4:N12)</f>
        <v>43</v>
      </c>
    </row>
    <row r="15" spans="1:14" ht="35.25" customHeight="1" x14ac:dyDescent="0.2">
      <c r="A15" s="7">
        <v>11</v>
      </c>
      <c r="B15" s="14" t="s">
        <v>378</v>
      </c>
      <c r="C15" s="18" t="s">
        <v>564</v>
      </c>
      <c r="D15" s="16" t="s">
        <v>565</v>
      </c>
      <c r="E15" s="14">
        <v>2</v>
      </c>
      <c r="F15" s="14">
        <v>1</v>
      </c>
      <c r="G15" s="14" t="s">
        <v>24</v>
      </c>
      <c r="H15" s="14" t="s">
        <v>519</v>
      </c>
      <c r="I15" s="15">
        <v>42910</v>
      </c>
      <c r="J15" s="14" t="s">
        <v>566</v>
      </c>
      <c r="K15" s="14" t="s">
        <v>567</v>
      </c>
    </row>
    <row r="16" spans="1:14" ht="35.25" customHeight="1" x14ac:dyDescent="0.2">
      <c r="A16" s="12">
        <v>12</v>
      </c>
      <c r="B16" s="14" t="s">
        <v>568</v>
      </c>
      <c r="C16" s="18" t="s">
        <v>569</v>
      </c>
      <c r="D16" s="16" t="s">
        <v>570</v>
      </c>
      <c r="E16" s="14">
        <v>2</v>
      </c>
      <c r="F16" s="14">
        <v>1</v>
      </c>
      <c r="G16" s="14" t="s">
        <v>39</v>
      </c>
      <c r="H16" s="14" t="s">
        <v>519</v>
      </c>
      <c r="I16" s="15">
        <v>42910</v>
      </c>
      <c r="J16" s="14" t="s">
        <v>571</v>
      </c>
      <c r="K16" s="14"/>
    </row>
    <row r="17" spans="1:11" ht="35.25" customHeight="1" x14ac:dyDescent="0.2">
      <c r="A17" s="6"/>
      <c r="B17" s="7"/>
      <c r="C17" s="76"/>
      <c r="D17" s="8"/>
      <c r="E17" s="7"/>
      <c r="F17" s="7"/>
      <c r="G17" s="7"/>
      <c r="H17" s="7"/>
      <c r="I17" s="9"/>
      <c r="J17" s="7"/>
      <c r="K17" s="7"/>
    </row>
    <row r="18" spans="1:11" ht="35.25" customHeight="1" x14ac:dyDescent="0.2">
      <c r="A18" s="6"/>
      <c r="B18" s="7"/>
      <c r="C18" s="76"/>
      <c r="D18" s="8"/>
      <c r="E18" s="7"/>
      <c r="F18" s="7"/>
      <c r="G18" s="7"/>
      <c r="H18" s="7"/>
      <c r="I18" s="9"/>
      <c r="J18" s="7"/>
      <c r="K18" s="7"/>
    </row>
    <row r="19" spans="1:11" ht="35.25" customHeight="1" x14ac:dyDescent="0.2">
      <c r="A19" s="6"/>
      <c r="B19" s="7"/>
      <c r="C19" s="76"/>
      <c r="D19" s="8"/>
      <c r="E19" s="7"/>
      <c r="F19" s="7"/>
      <c r="G19" s="7"/>
      <c r="H19" s="7"/>
      <c r="I19" s="9"/>
      <c r="J19" s="7"/>
      <c r="K19" s="7"/>
    </row>
    <row r="20" spans="1:11" ht="35.25" customHeight="1" x14ac:dyDescent="0.3">
      <c r="A20" s="6"/>
      <c r="B20" s="7"/>
      <c r="C20" s="7"/>
      <c r="D20" s="8"/>
      <c r="E20" s="7">
        <f>SUM(E3:E19)</f>
        <v>43</v>
      </c>
      <c r="F20" s="99">
        <f>SUM(F3:F16)</f>
        <v>16</v>
      </c>
      <c r="G20" s="7"/>
      <c r="H20" s="121" t="s">
        <v>572</v>
      </c>
      <c r="I20" s="122"/>
      <c r="J20" s="122"/>
      <c r="K20" s="122"/>
    </row>
    <row r="21" spans="1:11" ht="35.25" customHeight="1" x14ac:dyDescent="0.3">
      <c r="A21" s="6"/>
      <c r="B21" s="7"/>
      <c r="C21" s="7"/>
      <c r="D21" s="8"/>
      <c r="E21" s="7"/>
      <c r="F21" s="7"/>
      <c r="G21" s="7"/>
      <c r="H21" s="123" t="s">
        <v>573</v>
      </c>
      <c r="I21" s="7"/>
      <c r="J21" s="7"/>
      <c r="K21" s="6"/>
    </row>
    <row r="22" spans="1:11" ht="35.25" customHeight="1" x14ac:dyDescent="0.2">
      <c r="A22" s="12"/>
      <c r="B22" s="14"/>
      <c r="C22" s="14"/>
      <c r="D22" s="16"/>
      <c r="E22" s="14"/>
      <c r="F22" s="14"/>
      <c r="G22" s="12"/>
      <c r="H22" s="14"/>
      <c r="I22" s="14"/>
      <c r="J22" s="14"/>
      <c r="K22" s="12"/>
    </row>
    <row r="23" spans="1:11" ht="35.25" customHeight="1" x14ac:dyDescent="0.2">
      <c r="A23" s="12"/>
      <c r="B23" s="14"/>
      <c r="C23" s="14"/>
      <c r="D23" s="16"/>
      <c r="E23" s="14"/>
      <c r="F23" s="14"/>
      <c r="G23" s="14"/>
      <c r="H23" s="14"/>
      <c r="I23" s="15"/>
      <c r="J23" s="15"/>
      <c r="K23" s="12"/>
    </row>
    <row r="24" spans="1:11" ht="35.25" customHeight="1" x14ac:dyDescent="0.2">
      <c r="A24" s="12"/>
      <c r="B24" s="14"/>
      <c r="C24" s="14"/>
      <c r="D24" s="16"/>
      <c r="E24" s="14"/>
      <c r="F24" s="14"/>
      <c r="G24" s="12"/>
      <c r="H24" s="14"/>
      <c r="I24" s="14"/>
      <c r="J24" s="14"/>
      <c r="K24" s="12"/>
    </row>
    <row r="25" spans="1:11" ht="35.25" customHeight="1" x14ac:dyDescent="0.2">
      <c r="A25" s="12"/>
      <c r="B25" s="14"/>
      <c r="C25" s="14"/>
      <c r="D25" s="16"/>
      <c r="E25" s="14"/>
      <c r="F25" s="14"/>
      <c r="G25" s="12"/>
      <c r="H25" s="14"/>
      <c r="I25" s="14"/>
      <c r="J25" s="14"/>
      <c r="K25" s="12"/>
    </row>
  </sheetData>
  <customSheetViews>
    <customSheetView guid="{7B7F6F88-B677-F14C-AB3B-C1B42873B971}" scale="90" topLeftCell="D1">
      <selection activeCell="J9" sqref="J9"/>
      <pageMargins left="0.7" right="0.7" top="0.75" bottom="0.75" header="0.3" footer="0.3"/>
      <pageSetup paperSize="9" orientation="portrait" r:id="rId1"/>
    </customSheetView>
    <customSheetView guid="{A0126CC2-5846-4EB5-92DD-03BC3FCAB1B5}" scale="90">
      <selection activeCell="H16" sqref="H16"/>
      <pageMargins left="0.7" right="0.7" top="0.75" bottom="0.75" header="0.3" footer="0.3"/>
      <pageSetup paperSize="9" orientation="portrait" r:id="rId2"/>
    </customSheetView>
    <customSheetView guid="{7C15ED57-998B-4DF0-A68A-5FDCEFAAAE86}" scale="90">
      <selection activeCell="H16" sqref="H16"/>
      <pageMargins left="0.7" right="0.7" top="0.75" bottom="0.75" header="0.3" footer="0.3"/>
      <pageSetup paperSize="9" orientation="portrait" r:id="rId3"/>
    </customSheetView>
    <customSheetView guid="{17D9FB53-A0D4-48EE-8DFD-E7D48DF28BAC}" scale="90">
      <selection activeCell="D18" sqref="D18"/>
      <pageMargins left="0.7" right="0.7" top="0.75" bottom="0.75" header="0.3" footer="0.3"/>
      <pageSetup paperSize="9" orientation="portrait" r:id="rId4"/>
    </customSheetView>
    <customSheetView guid="{4FFE4762-6474-4875-A631-C5DF7473F8D1}" scale="90" topLeftCell="D1">
      <selection activeCell="K13" sqref="K13"/>
      <pageMargins left="0.7" right="0.7" top="0.75" bottom="0.75" header="0.3" footer="0.3"/>
      <pageSetup paperSize="9" orientation="portrait" r:id="rId5"/>
    </customSheetView>
  </customSheetViews>
  <mergeCells count="2">
    <mergeCell ref="A1:F1"/>
    <mergeCell ref="G1:K1"/>
  </mergeCells>
  <pageMargins left="0.7" right="0.7" top="0.75" bottom="0.75" header="0.3" footer="0.3"/>
  <pageSetup paperSize="9"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N29"/>
  <sheetViews>
    <sheetView topLeftCell="A13" zoomScale="80" zoomScaleNormal="80" workbookViewId="0">
      <selection activeCell="E28" sqref="E28"/>
    </sheetView>
  </sheetViews>
  <sheetFormatPr baseColWidth="10" defaultColWidth="8.83203125" defaultRowHeight="39" customHeight="1" x14ac:dyDescent="0.2"/>
  <cols>
    <col min="2" max="2" width="31.1640625" customWidth="1"/>
    <col min="3" max="3" width="28.5" customWidth="1"/>
    <col min="4" max="4" width="38.6640625" customWidth="1"/>
    <col min="5" max="5" width="10.5" customWidth="1"/>
    <col min="6" max="6" width="10.33203125" customWidth="1"/>
    <col min="7" max="7" width="15.1640625" customWidth="1"/>
    <col min="8" max="8" width="13.33203125" customWidth="1"/>
    <col min="9" max="9" width="16" customWidth="1"/>
    <col min="10" max="10" width="15.1640625" customWidth="1"/>
    <col min="11" max="11" width="40.1640625" customWidth="1"/>
    <col min="13" max="13" width="18.1640625" customWidth="1"/>
  </cols>
  <sheetData>
    <row r="1" spans="1:14" ht="39" customHeight="1" thickBot="1" x14ac:dyDescent="0.4">
      <c r="A1" s="999" t="s">
        <v>216</v>
      </c>
      <c r="B1" s="1000"/>
      <c r="C1" s="1000"/>
      <c r="D1" s="1000"/>
      <c r="E1" s="1000"/>
      <c r="F1" s="1000"/>
      <c r="G1" s="1000" t="s">
        <v>325</v>
      </c>
      <c r="H1" s="1000"/>
      <c r="I1" s="1000"/>
      <c r="J1" s="1001"/>
      <c r="K1" s="1002"/>
    </row>
    <row r="2" spans="1:14" ht="39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59</v>
      </c>
    </row>
    <row r="3" spans="1:14" ht="39" customHeight="1" x14ac:dyDescent="0.2">
      <c r="A3" s="6">
        <v>1</v>
      </c>
      <c r="B3" s="7" t="s">
        <v>28</v>
      </c>
      <c r="C3" s="7" t="s">
        <v>326</v>
      </c>
      <c r="D3" s="8" t="s">
        <v>327</v>
      </c>
      <c r="E3" s="7">
        <v>1</v>
      </c>
      <c r="F3" s="7">
        <v>1</v>
      </c>
      <c r="G3" s="7" t="s">
        <v>39</v>
      </c>
      <c r="H3" s="28" t="s">
        <v>328</v>
      </c>
      <c r="I3" s="9">
        <v>42910</v>
      </c>
      <c r="J3" s="7" t="s">
        <v>329</v>
      </c>
      <c r="K3" s="6"/>
      <c r="M3" s="10" t="s">
        <v>20</v>
      </c>
      <c r="N3" s="10">
        <f>N2-N14</f>
        <v>0</v>
      </c>
    </row>
    <row r="4" spans="1:14" ht="39" customHeight="1" x14ac:dyDescent="0.2">
      <c r="A4" s="12">
        <v>2</v>
      </c>
      <c r="B4" s="14" t="s">
        <v>28</v>
      </c>
      <c r="C4" s="14" t="s">
        <v>330</v>
      </c>
      <c r="D4" s="16" t="s">
        <v>331</v>
      </c>
      <c r="E4" s="14">
        <v>3</v>
      </c>
      <c r="F4" s="14">
        <v>2</v>
      </c>
      <c r="G4" s="14" t="s">
        <v>17</v>
      </c>
      <c r="H4" s="19" t="s">
        <v>328</v>
      </c>
      <c r="I4" s="15">
        <v>42910</v>
      </c>
      <c r="J4" s="14" t="s">
        <v>332</v>
      </c>
      <c r="K4" s="12"/>
      <c r="M4" t="s">
        <v>27</v>
      </c>
      <c r="N4">
        <f>SUMIFS(E:E,G:G,"CTT")</f>
        <v>6</v>
      </c>
    </row>
    <row r="5" spans="1:14" ht="39" customHeight="1" x14ac:dyDescent="0.2">
      <c r="A5" s="6">
        <v>3</v>
      </c>
      <c r="B5" s="14" t="s">
        <v>14</v>
      </c>
      <c r="C5" s="14" t="s">
        <v>333</v>
      </c>
      <c r="D5" s="16" t="s">
        <v>334</v>
      </c>
      <c r="E5" s="14">
        <v>3</v>
      </c>
      <c r="F5" s="14">
        <v>1</v>
      </c>
      <c r="G5" s="14" t="s">
        <v>121</v>
      </c>
      <c r="H5" s="19" t="s">
        <v>328</v>
      </c>
      <c r="I5" s="15">
        <v>42910</v>
      </c>
      <c r="J5" s="15" t="s">
        <v>19</v>
      </c>
      <c r="K5" s="12"/>
      <c r="M5" t="s">
        <v>32</v>
      </c>
      <c r="N5">
        <f>SUMIFS(E:E,G:G,"FLU")</f>
        <v>17</v>
      </c>
    </row>
    <row r="6" spans="1:14" ht="39" customHeight="1" x14ac:dyDescent="0.2">
      <c r="A6" s="12">
        <v>4</v>
      </c>
      <c r="B6" s="14" t="s">
        <v>14</v>
      </c>
      <c r="C6" s="7" t="s">
        <v>335</v>
      </c>
      <c r="D6" s="8" t="s">
        <v>336</v>
      </c>
      <c r="E6" s="7">
        <v>3</v>
      </c>
      <c r="F6" s="7">
        <v>1</v>
      </c>
      <c r="G6" s="7" t="s">
        <v>121</v>
      </c>
      <c r="H6" s="19" t="s">
        <v>328</v>
      </c>
      <c r="I6" s="15">
        <v>42910</v>
      </c>
      <c r="J6" s="15" t="s">
        <v>19</v>
      </c>
      <c r="K6" s="6"/>
      <c r="M6" t="s">
        <v>36</v>
      </c>
      <c r="N6">
        <f>SUMIFS(E:E,G:G,"JCC")</f>
        <v>26</v>
      </c>
    </row>
    <row r="7" spans="1:14" ht="39" customHeight="1" x14ac:dyDescent="0.2">
      <c r="A7" s="87" t="s">
        <v>337</v>
      </c>
      <c r="B7" s="88" t="s">
        <v>14</v>
      </c>
      <c r="C7" s="14" t="s">
        <v>338</v>
      </c>
      <c r="D7" s="16" t="s">
        <v>339</v>
      </c>
      <c r="E7" s="14">
        <v>4</v>
      </c>
      <c r="F7" s="14">
        <v>2</v>
      </c>
      <c r="G7" s="14" t="s">
        <v>121</v>
      </c>
      <c r="H7" s="19" t="s">
        <v>328</v>
      </c>
      <c r="I7" s="15">
        <v>42910</v>
      </c>
      <c r="J7" s="14" t="s">
        <v>19</v>
      </c>
      <c r="K7" s="17"/>
      <c r="M7" t="s">
        <v>41</v>
      </c>
      <c r="N7">
        <f>SUMIFS(E:E,G:G,"EDI")</f>
        <v>0</v>
      </c>
    </row>
    <row r="8" spans="1:14" ht="39" customHeight="1" x14ac:dyDescent="0.2">
      <c r="A8" s="87" t="s">
        <v>340</v>
      </c>
      <c r="B8" s="88" t="s">
        <v>14</v>
      </c>
      <c r="C8" s="14" t="s">
        <v>338</v>
      </c>
      <c r="D8" s="16" t="s">
        <v>339</v>
      </c>
      <c r="E8" s="14">
        <v>1</v>
      </c>
      <c r="F8" s="14">
        <v>0</v>
      </c>
      <c r="G8" s="14" t="s">
        <v>17</v>
      </c>
      <c r="H8" s="19"/>
      <c r="I8" s="15"/>
      <c r="J8" s="14"/>
      <c r="K8" s="17"/>
      <c r="M8" t="s">
        <v>45</v>
      </c>
      <c r="N8">
        <f>SUMIFS(E:E,G:G,"par")</f>
        <v>0</v>
      </c>
    </row>
    <row r="9" spans="1:14" ht="39" customHeight="1" x14ac:dyDescent="0.2">
      <c r="A9" s="12">
        <v>6</v>
      </c>
      <c r="B9" s="7" t="s">
        <v>28</v>
      </c>
      <c r="C9" s="7" t="s">
        <v>341</v>
      </c>
      <c r="D9" s="8" t="s">
        <v>342</v>
      </c>
      <c r="E9" s="7">
        <v>3</v>
      </c>
      <c r="F9" s="7">
        <v>2</v>
      </c>
      <c r="G9" s="7" t="s">
        <v>39</v>
      </c>
      <c r="H9" s="28" t="s">
        <v>328</v>
      </c>
      <c r="I9" s="15">
        <v>42910</v>
      </c>
      <c r="J9" s="7" t="s">
        <v>343</v>
      </c>
      <c r="K9" s="12" t="s">
        <v>344</v>
      </c>
      <c r="M9" t="s">
        <v>51</v>
      </c>
      <c r="N9">
        <f>SUMIFS(E:E,G:G,"phi")</f>
        <v>0</v>
      </c>
    </row>
    <row r="10" spans="1:14" ht="39" customHeight="1" x14ac:dyDescent="0.2">
      <c r="A10" s="6">
        <v>7</v>
      </c>
      <c r="B10" s="14" t="s">
        <v>14</v>
      </c>
      <c r="C10" s="14" t="s">
        <v>345</v>
      </c>
      <c r="D10" s="16" t="s">
        <v>346</v>
      </c>
      <c r="E10" s="14">
        <v>3</v>
      </c>
      <c r="F10" s="14">
        <v>1</v>
      </c>
      <c r="G10" s="14" t="s">
        <v>24</v>
      </c>
      <c r="H10" s="19" t="s">
        <v>328</v>
      </c>
      <c r="I10" s="15">
        <v>42910</v>
      </c>
      <c r="J10" s="14" t="s">
        <v>19</v>
      </c>
      <c r="K10" s="12"/>
      <c r="M10" t="s">
        <v>57</v>
      </c>
      <c r="N10">
        <f>SUMIFS(E:E,G:G,"BRK")</f>
        <v>10</v>
      </c>
    </row>
    <row r="11" spans="1:14" ht="39" customHeight="1" x14ac:dyDescent="0.2">
      <c r="A11" s="12">
        <v>8</v>
      </c>
      <c r="B11" s="14" t="s">
        <v>14</v>
      </c>
      <c r="C11" s="14" t="s">
        <v>347</v>
      </c>
      <c r="D11" s="16" t="s">
        <v>348</v>
      </c>
      <c r="E11" s="14">
        <v>5</v>
      </c>
      <c r="F11" s="14">
        <v>2</v>
      </c>
      <c r="G11" s="12" t="s">
        <v>121</v>
      </c>
      <c r="H11" s="19" t="s">
        <v>328</v>
      </c>
      <c r="I11" s="15">
        <v>42910</v>
      </c>
      <c r="J11" s="14" t="s">
        <v>19</v>
      </c>
      <c r="K11" s="12"/>
      <c r="M11" s="22" t="s">
        <v>61</v>
      </c>
      <c r="N11" s="22">
        <f>SUMIFS(E:E,G:G,"SPC")</f>
        <v>0</v>
      </c>
    </row>
    <row r="12" spans="1:14" ht="39" customHeight="1" x14ac:dyDescent="0.2">
      <c r="A12" s="6">
        <v>9</v>
      </c>
      <c r="B12" s="14" t="s">
        <v>349</v>
      </c>
      <c r="C12" s="14" t="s">
        <v>350</v>
      </c>
      <c r="D12" s="16" t="s">
        <v>351</v>
      </c>
      <c r="E12" s="14">
        <v>3</v>
      </c>
      <c r="F12" s="14">
        <v>1</v>
      </c>
      <c r="G12" s="12" t="s">
        <v>24</v>
      </c>
      <c r="H12" s="19" t="s">
        <v>328</v>
      </c>
      <c r="I12" s="15">
        <v>42910</v>
      </c>
      <c r="J12" s="14" t="s">
        <v>352</v>
      </c>
      <c r="K12" s="12" t="s">
        <v>353</v>
      </c>
      <c r="M12" s="25" t="s">
        <v>67</v>
      </c>
      <c r="N12" s="25">
        <f>SUMIFS(E:E,G:G,"H")</f>
        <v>0</v>
      </c>
    </row>
    <row r="13" spans="1:14" ht="39" customHeight="1" x14ac:dyDescent="0.2">
      <c r="A13" s="12">
        <v>10</v>
      </c>
      <c r="B13" s="14" t="s">
        <v>14</v>
      </c>
      <c r="C13" s="14" t="s">
        <v>354</v>
      </c>
      <c r="D13" s="16" t="s">
        <v>355</v>
      </c>
      <c r="E13" s="14">
        <v>3</v>
      </c>
      <c r="F13" s="14">
        <v>1</v>
      </c>
      <c r="G13" s="12" t="s">
        <v>121</v>
      </c>
      <c r="H13" s="19" t="s">
        <v>328</v>
      </c>
      <c r="I13" s="15">
        <v>42910</v>
      </c>
      <c r="J13" s="14" t="s">
        <v>19</v>
      </c>
      <c r="K13" s="12"/>
      <c r="M13" s="25"/>
      <c r="N13" s="25"/>
    </row>
    <row r="14" spans="1:14" ht="39" customHeight="1" x14ac:dyDescent="0.2">
      <c r="A14" s="6">
        <v>11</v>
      </c>
      <c r="B14" s="14" t="s">
        <v>14</v>
      </c>
      <c r="C14" s="14" t="s">
        <v>356</v>
      </c>
      <c r="D14" s="16" t="s">
        <v>357</v>
      </c>
      <c r="E14" s="14">
        <v>3</v>
      </c>
      <c r="F14" s="14">
        <v>1</v>
      </c>
      <c r="G14" s="12" t="s">
        <v>24</v>
      </c>
      <c r="H14" s="19" t="s">
        <v>328</v>
      </c>
      <c r="I14" s="15">
        <v>42910</v>
      </c>
      <c r="J14" s="14" t="s">
        <v>19</v>
      </c>
      <c r="K14" s="6"/>
      <c r="M14" s="29" t="s">
        <v>77</v>
      </c>
      <c r="N14" s="29">
        <f>SUM(M4:N12)</f>
        <v>59</v>
      </c>
    </row>
    <row r="15" spans="1:14" ht="39" customHeight="1" x14ac:dyDescent="0.2">
      <c r="A15" s="12">
        <v>12</v>
      </c>
      <c r="B15" s="7" t="s">
        <v>28</v>
      </c>
      <c r="C15" s="7" t="s">
        <v>358</v>
      </c>
      <c r="D15" s="8" t="s">
        <v>359</v>
      </c>
      <c r="E15" s="7">
        <v>3</v>
      </c>
      <c r="F15" s="7">
        <v>1</v>
      </c>
      <c r="G15" s="7" t="s">
        <v>39</v>
      </c>
      <c r="H15" s="19" t="s">
        <v>328</v>
      </c>
      <c r="I15" s="15">
        <v>42910</v>
      </c>
      <c r="J15" s="7" t="s">
        <v>360</v>
      </c>
      <c r="K15" s="6"/>
    </row>
    <row r="16" spans="1:14" ht="39" customHeight="1" x14ac:dyDescent="0.2">
      <c r="A16" s="6">
        <v>13</v>
      </c>
      <c r="B16" s="14" t="s">
        <v>14</v>
      </c>
      <c r="C16" s="14" t="s">
        <v>361</v>
      </c>
      <c r="D16" s="16" t="s">
        <v>362</v>
      </c>
      <c r="E16" s="14">
        <v>2</v>
      </c>
      <c r="F16" s="14">
        <v>1</v>
      </c>
      <c r="G16" s="14" t="s">
        <v>17</v>
      </c>
      <c r="H16" s="19" t="s">
        <v>328</v>
      </c>
      <c r="I16" s="15">
        <v>42910</v>
      </c>
      <c r="J16" s="14" t="s">
        <v>19</v>
      </c>
      <c r="K16" s="12" t="s">
        <v>363</v>
      </c>
      <c r="M16" s="89" t="s">
        <v>364</v>
      </c>
    </row>
    <row r="17" spans="1:13" ht="39" customHeight="1" x14ac:dyDescent="0.2">
      <c r="A17" s="12">
        <v>14</v>
      </c>
      <c r="B17" s="76" t="s">
        <v>365</v>
      </c>
      <c r="C17" s="7" t="s">
        <v>366</v>
      </c>
      <c r="D17" s="8" t="s">
        <v>367</v>
      </c>
      <c r="E17" s="7">
        <v>2</v>
      </c>
      <c r="F17" s="7">
        <v>1</v>
      </c>
      <c r="G17" s="7" t="s">
        <v>24</v>
      </c>
      <c r="H17" s="19" t="s">
        <v>328</v>
      </c>
      <c r="I17" s="15">
        <v>42910</v>
      </c>
      <c r="J17" s="7" t="s">
        <v>368</v>
      </c>
      <c r="K17" s="6"/>
      <c r="M17" s="89"/>
    </row>
    <row r="18" spans="1:13" ht="39" customHeight="1" x14ac:dyDescent="0.2">
      <c r="A18" s="6">
        <v>15</v>
      </c>
      <c r="B18" s="14" t="s">
        <v>14</v>
      </c>
      <c r="C18" s="7" t="s">
        <v>369</v>
      </c>
      <c r="D18" s="8" t="s">
        <v>370</v>
      </c>
      <c r="E18" s="7">
        <v>5</v>
      </c>
      <c r="F18" s="7">
        <v>2</v>
      </c>
      <c r="G18" s="7" t="s">
        <v>121</v>
      </c>
      <c r="H18" s="19" t="s">
        <v>328</v>
      </c>
      <c r="I18" s="15">
        <v>42910</v>
      </c>
      <c r="J18" s="14" t="s">
        <v>19</v>
      </c>
      <c r="K18" s="6"/>
      <c r="M18" s="89"/>
    </row>
    <row r="19" spans="1:13" ht="39" customHeight="1" x14ac:dyDescent="0.2">
      <c r="A19" s="12">
        <v>16</v>
      </c>
      <c r="B19" s="14" t="s">
        <v>371</v>
      </c>
      <c r="C19" s="14" t="s">
        <v>372</v>
      </c>
      <c r="D19" s="16" t="s">
        <v>373</v>
      </c>
      <c r="E19" s="14">
        <v>2</v>
      </c>
      <c r="F19" s="14">
        <v>1</v>
      </c>
      <c r="G19" s="14" t="s">
        <v>24</v>
      </c>
      <c r="H19" s="19" t="s">
        <v>328</v>
      </c>
      <c r="I19" s="15">
        <v>42910</v>
      </c>
      <c r="J19" s="15" t="s">
        <v>374</v>
      </c>
      <c r="K19" s="14" t="s">
        <v>375</v>
      </c>
      <c r="M19" s="89"/>
    </row>
    <row r="20" spans="1:13" ht="39" customHeight="1" x14ac:dyDescent="0.2">
      <c r="A20" s="6">
        <v>17</v>
      </c>
      <c r="B20" s="14" t="s">
        <v>14</v>
      </c>
      <c r="C20" s="14" t="s">
        <v>376</v>
      </c>
      <c r="D20" s="16" t="s">
        <v>377</v>
      </c>
      <c r="E20" s="14">
        <v>2</v>
      </c>
      <c r="F20" s="14">
        <v>1</v>
      </c>
      <c r="G20" s="12" t="s">
        <v>121</v>
      </c>
      <c r="H20" s="19" t="s">
        <v>328</v>
      </c>
      <c r="I20" s="15">
        <v>42910</v>
      </c>
      <c r="J20" s="14" t="s">
        <v>19</v>
      </c>
      <c r="K20" s="12"/>
      <c r="M20" s="89"/>
    </row>
    <row r="21" spans="1:13" ht="39" customHeight="1" x14ac:dyDescent="0.2">
      <c r="A21" s="12">
        <v>18</v>
      </c>
      <c r="B21" s="14" t="s">
        <v>378</v>
      </c>
      <c r="C21" s="14" t="s">
        <v>379</v>
      </c>
      <c r="D21" s="16" t="s">
        <v>380</v>
      </c>
      <c r="E21" s="32">
        <v>2</v>
      </c>
      <c r="F21" s="32">
        <v>1</v>
      </c>
      <c r="G21" s="14" t="s">
        <v>24</v>
      </c>
      <c r="H21" s="19" t="s">
        <v>328</v>
      </c>
      <c r="I21" s="15">
        <v>42910</v>
      </c>
      <c r="J21" s="14" t="s">
        <v>381</v>
      </c>
      <c r="K21" s="14" t="s">
        <v>382</v>
      </c>
      <c r="M21" s="89"/>
    </row>
    <row r="22" spans="1:13" ht="39" customHeight="1" x14ac:dyDescent="0.2">
      <c r="A22" s="7">
        <v>19</v>
      </c>
      <c r="B22" s="14" t="s">
        <v>383</v>
      </c>
      <c r="C22" s="14">
        <v>3854</v>
      </c>
      <c r="D22" s="16" t="s">
        <v>384</v>
      </c>
      <c r="E22" s="32">
        <v>2</v>
      </c>
      <c r="F22" s="32">
        <v>1</v>
      </c>
      <c r="G22" s="14" t="s">
        <v>24</v>
      </c>
      <c r="H22" s="19" t="s">
        <v>328</v>
      </c>
      <c r="I22" s="15">
        <v>42910</v>
      </c>
      <c r="J22" s="14" t="s">
        <v>385</v>
      </c>
      <c r="K22" s="14"/>
      <c r="M22" s="89"/>
    </row>
    <row r="23" spans="1:13" ht="39" customHeight="1" x14ac:dyDescent="0.2">
      <c r="A23" s="14">
        <v>20</v>
      </c>
      <c r="B23" s="90" t="s">
        <v>386</v>
      </c>
      <c r="C23" s="90" t="s">
        <v>387</v>
      </c>
      <c r="D23" s="90" t="s">
        <v>388</v>
      </c>
      <c r="E23" s="14">
        <v>3</v>
      </c>
      <c r="F23" s="14">
        <v>1</v>
      </c>
      <c r="G23" s="90" t="s">
        <v>39</v>
      </c>
      <c r="H23" s="91" t="s">
        <v>328</v>
      </c>
      <c r="I23" s="15">
        <v>42910</v>
      </c>
      <c r="J23" s="90" t="s">
        <v>389</v>
      </c>
      <c r="K23" s="90" t="s">
        <v>390</v>
      </c>
      <c r="M23" s="89"/>
    </row>
    <row r="24" spans="1:13" s="95" customFormat="1" ht="39" customHeight="1" x14ac:dyDescent="0.2">
      <c r="A24" s="7">
        <v>21</v>
      </c>
      <c r="B24" s="92" t="s">
        <v>391</v>
      </c>
      <c r="C24" s="92">
        <v>71205</v>
      </c>
      <c r="D24" s="92" t="s">
        <v>392</v>
      </c>
      <c r="E24" s="92">
        <v>1</v>
      </c>
      <c r="F24" s="92">
        <v>1</v>
      </c>
      <c r="G24" s="92" t="s">
        <v>121</v>
      </c>
      <c r="H24" s="93" t="s">
        <v>328</v>
      </c>
      <c r="I24" s="94">
        <v>42910</v>
      </c>
      <c r="J24" s="92" t="s">
        <v>393</v>
      </c>
      <c r="K24" s="92" t="s">
        <v>394</v>
      </c>
      <c r="M24" s="96"/>
    </row>
    <row r="25" spans="1:13" ht="39" customHeight="1" x14ac:dyDescent="0.2">
      <c r="A25" s="12"/>
      <c r="B25" s="14"/>
      <c r="C25" s="14"/>
      <c r="D25" s="16"/>
      <c r="E25" s="33">
        <f>SUM(E3:E24)</f>
        <v>59</v>
      </c>
      <c r="F25" s="33">
        <f>SUM(F3:F24)</f>
        <v>26</v>
      </c>
      <c r="G25" s="12"/>
      <c r="H25" s="14"/>
      <c r="I25" s="14"/>
      <c r="J25" s="14"/>
      <c r="K25" s="12"/>
      <c r="M25" s="89"/>
    </row>
    <row r="26" spans="1:13" ht="39" customHeight="1" x14ac:dyDescent="0.2">
      <c r="A26" s="12"/>
      <c r="B26" s="97"/>
      <c r="C26" s="97"/>
      <c r="D26" s="97"/>
      <c r="E26" s="92"/>
      <c r="F26" s="92"/>
      <c r="G26" s="97"/>
      <c r="H26" s="98"/>
      <c r="I26" s="94"/>
      <c r="J26" s="97"/>
      <c r="K26" s="97"/>
      <c r="M26" s="89"/>
    </row>
    <row r="27" spans="1:13" ht="39" customHeight="1" x14ac:dyDescent="0.2">
      <c r="A27" s="12"/>
      <c r="B27" s="14"/>
      <c r="C27" s="14"/>
      <c r="D27" s="16"/>
      <c r="E27" s="33"/>
      <c r="F27" s="33"/>
      <c r="G27" s="12"/>
      <c r="H27" s="14"/>
      <c r="I27" s="14"/>
      <c r="J27" s="14"/>
      <c r="K27" s="12"/>
      <c r="M27" s="89"/>
    </row>
    <row r="28" spans="1:13" ht="39" customHeight="1" x14ac:dyDescent="0.2">
      <c r="A28" s="6"/>
      <c r="B28" s="7"/>
      <c r="C28" s="7"/>
      <c r="D28" s="8"/>
      <c r="E28" s="7"/>
      <c r="F28" s="7"/>
      <c r="G28" s="7"/>
      <c r="H28" s="7"/>
      <c r="I28" s="7"/>
      <c r="J28" s="7"/>
      <c r="K28" s="6"/>
    </row>
    <row r="29" spans="1:13" ht="39" customHeight="1" x14ac:dyDescent="0.2">
      <c r="A29" s="6"/>
      <c r="B29" s="7"/>
      <c r="C29" s="7"/>
      <c r="D29" s="8"/>
      <c r="E29" s="7"/>
      <c r="F29" s="7"/>
      <c r="G29" s="7"/>
      <c r="H29" s="7"/>
      <c r="I29" s="7"/>
      <c r="J29" s="7"/>
      <c r="K29" s="6"/>
    </row>
  </sheetData>
  <customSheetViews>
    <customSheetView guid="{7B7F6F88-B677-F14C-AB3B-C1B42873B971}" scale="80" topLeftCell="A13">
      <selection activeCell="E28" sqref="E28"/>
      <pageMargins left="0.7" right="0.7" top="0.75" bottom="0.75" header="0.3" footer="0.3"/>
    </customSheetView>
    <customSheetView guid="{A0126CC2-5846-4EB5-92DD-03BC3FCAB1B5}" scale="80">
      <selection activeCell="D18" sqref="D18"/>
      <pageMargins left="0.7" right="0.7" top="0.75" bottom="0.75" header="0.3" footer="0.3"/>
    </customSheetView>
    <customSheetView guid="{7C15ED57-998B-4DF0-A68A-5FDCEFAAAE86}" scale="80">
      <selection activeCell="D18" sqref="D18"/>
      <pageMargins left="0.7" right="0.7" top="0.75" bottom="0.75" header="0.3" footer="0.3"/>
    </customSheetView>
    <customSheetView guid="{17D9FB53-A0D4-48EE-8DFD-E7D48DF28BAC}" scale="80" topLeftCell="A10">
      <selection activeCell="D19" sqref="D19"/>
      <pageMargins left="0.7" right="0.7" top="0.75" bottom="0.75" header="0.3" footer="0.3"/>
    </customSheetView>
    <customSheetView guid="{4FFE4762-6474-4875-A631-C5DF7473F8D1}" scale="80">
      <selection activeCell="D19" sqref="D19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D1" zoomScale="80" zoomScaleNormal="80" workbookViewId="0">
      <selection activeCell="K15" sqref="K15"/>
    </sheetView>
  </sheetViews>
  <sheetFormatPr baseColWidth="10" defaultColWidth="8.83203125" defaultRowHeight="45" customHeight="1" x14ac:dyDescent="0.2"/>
  <cols>
    <col min="1" max="1" width="13.5" customWidth="1"/>
    <col min="2" max="2" width="33.1640625" customWidth="1"/>
    <col min="3" max="3" width="35.33203125" customWidth="1"/>
    <col min="4" max="4" width="40" customWidth="1"/>
    <col min="5" max="5" width="10.5" customWidth="1"/>
    <col min="6" max="6" width="10.33203125" customWidth="1"/>
    <col min="7" max="7" width="15.5" customWidth="1"/>
    <col min="8" max="8" width="14.5" customWidth="1"/>
    <col min="9" max="9" width="16" customWidth="1"/>
    <col min="10" max="10" width="15.1640625" customWidth="1"/>
    <col min="11" max="11" width="57.83203125" customWidth="1"/>
    <col min="13" max="13" width="18.1640625" customWidth="1"/>
  </cols>
  <sheetData>
    <row r="1" spans="1:14" ht="45" customHeight="1" thickBot="1" x14ac:dyDescent="0.4">
      <c r="A1" s="1015" t="s">
        <v>216</v>
      </c>
      <c r="B1" s="1016"/>
      <c r="C1" s="1016"/>
      <c r="D1" s="1016"/>
      <c r="E1" s="1016"/>
      <c r="F1" s="1016"/>
      <c r="G1" s="1016" t="s">
        <v>699</v>
      </c>
      <c r="H1" s="1016"/>
      <c r="I1" s="1016"/>
      <c r="J1" s="1017"/>
      <c r="K1" s="1018"/>
    </row>
    <row r="2" spans="1:14" ht="45" customHeight="1" thickBot="1" x14ac:dyDescent="0.3">
      <c r="A2" s="35" t="s">
        <v>2</v>
      </c>
      <c r="B2" s="36" t="s">
        <v>3</v>
      </c>
      <c r="C2" s="36" t="s">
        <v>4</v>
      </c>
      <c r="D2" s="37" t="s">
        <v>5</v>
      </c>
      <c r="E2" s="36" t="s">
        <v>6</v>
      </c>
      <c r="F2" s="36" t="s">
        <v>7</v>
      </c>
      <c r="G2" s="36" t="s">
        <v>8</v>
      </c>
      <c r="H2" s="36" t="s">
        <v>9</v>
      </c>
      <c r="I2" s="36" t="s">
        <v>10</v>
      </c>
      <c r="J2" s="36" t="s">
        <v>11</v>
      </c>
      <c r="K2" s="38" t="s">
        <v>12</v>
      </c>
      <c r="M2" s="5" t="s">
        <v>13</v>
      </c>
      <c r="N2" s="5">
        <v>60</v>
      </c>
    </row>
    <row r="3" spans="1:14" ht="45" customHeight="1" x14ac:dyDescent="0.3">
      <c r="A3" s="135">
        <v>60</v>
      </c>
      <c r="B3" s="135" t="s">
        <v>116</v>
      </c>
      <c r="C3" s="136" t="s">
        <v>700</v>
      </c>
      <c r="D3" s="137"/>
      <c r="E3" s="135"/>
      <c r="F3" s="135"/>
      <c r="G3" s="135"/>
      <c r="H3" s="135"/>
      <c r="I3" s="135"/>
      <c r="J3" s="135"/>
      <c r="K3" s="135" t="s">
        <v>701</v>
      </c>
      <c r="M3" s="10" t="s">
        <v>20</v>
      </c>
      <c r="N3" s="10">
        <f>N2-N14</f>
        <v>4</v>
      </c>
    </row>
    <row r="4" spans="1:14" ht="45" customHeight="1" x14ac:dyDescent="0.2">
      <c r="A4" s="138" t="s">
        <v>702</v>
      </c>
      <c r="B4" s="138" t="s">
        <v>703</v>
      </c>
      <c r="C4" s="138" t="s">
        <v>704</v>
      </c>
      <c r="D4" s="16" t="s">
        <v>705</v>
      </c>
      <c r="E4" s="14">
        <v>15</v>
      </c>
      <c r="F4" s="14">
        <v>6</v>
      </c>
      <c r="G4" s="14" t="s">
        <v>24</v>
      </c>
      <c r="H4" s="33" t="s">
        <v>706</v>
      </c>
      <c r="I4" s="15">
        <v>42910</v>
      </c>
      <c r="J4" s="14" t="s">
        <v>707</v>
      </c>
      <c r="K4" s="48" t="s">
        <v>708</v>
      </c>
      <c r="M4" t="s">
        <v>27</v>
      </c>
      <c r="N4">
        <f>SUMIFS(E:E,G:G,"CTT")</f>
        <v>6</v>
      </c>
    </row>
    <row r="5" spans="1:14" ht="45" customHeight="1" x14ac:dyDescent="0.2">
      <c r="A5" s="138" t="s">
        <v>709</v>
      </c>
      <c r="B5" s="138" t="s">
        <v>710</v>
      </c>
      <c r="C5" s="138" t="s">
        <v>711</v>
      </c>
      <c r="D5" s="16" t="s">
        <v>712</v>
      </c>
      <c r="E5" s="14">
        <v>5</v>
      </c>
      <c r="F5" s="14">
        <v>0</v>
      </c>
      <c r="G5" s="14" t="s">
        <v>39</v>
      </c>
      <c r="H5" s="33" t="s">
        <v>706</v>
      </c>
      <c r="I5" s="15">
        <v>42910</v>
      </c>
      <c r="J5" s="14"/>
      <c r="K5" s="14"/>
      <c r="M5" t="s">
        <v>32</v>
      </c>
      <c r="N5">
        <f>SUMIFS(E:E,G:G,"FLU")</f>
        <v>22</v>
      </c>
    </row>
    <row r="6" spans="1:14" ht="45" customHeight="1" x14ac:dyDescent="0.2">
      <c r="A6" s="6">
        <v>2</v>
      </c>
      <c r="B6" s="7" t="s">
        <v>713</v>
      </c>
      <c r="C6" s="7" t="s">
        <v>714</v>
      </c>
      <c r="D6" s="8" t="s">
        <v>715</v>
      </c>
      <c r="E6" s="7">
        <v>3</v>
      </c>
      <c r="F6" s="7">
        <v>1</v>
      </c>
      <c r="G6" s="7" t="s">
        <v>24</v>
      </c>
      <c r="H6" s="113" t="s">
        <v>706</v>
      </c>
      <c r="I6" s="9">
        <v>42910</v>
      </c>
      <c r="J6" s="7" t="s">
        <v>716</v>
      </c>
      <c r="K6" s="6" t="s">
        <v>717</v>
      </c>
      <c r="M6" t="s">
        <v>36</v>
      </c>
      <c r="N6">
        <f>SUMIFS(E:E,G:G,"JCC")</f>
        <v>0</v>
      </c>
    </row>
    <row r="7" spans="1:14" ht="45" customHeight="1" x14ac:dyDescent="0.2">
      <c r="A7" s="109">
        <v>3</v>
      </c>
      <c r="B7" s="7" t="s">
        <v>14</v>
      </c>
      <c r="C7" s="14" t="s">
        <v>718</v>
      </c>
      <c r="D7" s="16" t="s">
        <v>719</v>
      </c>
      <c r="E7" s="14">
        <v>7</v>
      </c>
      <c r="F7" s="14">
        <v>2</v>
      </c>
      <c r="G7" s="7" t="s">
        <v>477</v>
      </c>
      <c r="H7" s="113" t="s">
        <v>706</v>
      </c>
      <c r="I7" s="9">
        <v>42910</v>
      </c>
      <c r="J7" s="7" t="s">
        <v>19</v>
      </c>
      <c r="K7" s="109"/>
      <c r="M7" t="s">
        <v>41</v>
      </c>
      <c r="N7">
        <f>SUMIFS(E:E,G:G,"EDI")</f>
        <v>0</v>
      </c>
    </row>
    <row r="8" spans="1:14" ht="45" customHeight="1" x14ac:dyDescent="0.2">
      <c r="A8" s="6">
        <v>4</v>
      </c>
      <c r="B8" s="7" t="s">
        <v>383</v>
      </c>
      <c r="C8" s="7">
        <v>3823</v>
      </c>
      <c r="D8" s="79" t="s">
        <v>720</v>
      </c>
      <c r="E8" s="7">
        <v>2</v>
      </c>
      <c r="F8" s="7">
        <v>1</v>
      </c>
      <c r="G8" s="7" t="s">
        <v>24</v>
      </c>
      <c r="H8" s="113" t="s">
        <v>706</v>
      </c>
      <c r="I8" s="9">
        <v>42910</v>
      </c>
      <c r="J8" s="7" t="s">
        <v>721</v>
      </c>
      <c r="K8" s="6"/>
      <c r="M8" t="s">
        <v>45</v>
      </c>
      <c r="N8">
        <f>SUMIFS(E:E,G:G,"par")</f>
        <v>23</v>
      </c>
    </row>
    <row r="9" spans="1:14" ht="45" customHeight="1" x14ac:dyDescent="0.2">
      <c r="A9" s="109">
        <v>5</v>
      </c>
      <c r="B9" s="7" t="s">
        <v>28</v>
      </c>
      <c r="C9" s="14" t="s">
        <v>722</v>
      </c>
      <c r="D9" s="78" t="s">
        <v>723</v>
      </c>
      <c r="E9" s="14">
        <v>1</v>
      </c>
      <c r="F9" s="14">
        <v>1</v>
      </c>
      <c r="G9" s="7" t="s">
        <v>17</v>
      </c>
      <c r="H9" s="113" t="s">
        <v>706</v>
      </c>
      <c r="I9" s="9">
        <v>42910</v>
      </c>
      <c r="J9" s="15" t="s">
        <v>724</v>
      </c>
      <c r="K9" s="12"/>
      <c r="M9" t="s">
        <v>51</v>
      </c>
      <c r="N9">
        <f>SUMIFS(E:E,G:G,"phi")</f>
        <v>0</v>
      </c>
    </row>
    <row r="10" spans="1:14" ht="45" customHeight="1" x14ac:dyDescent="0.2">
      <c r="A10" s="6">
        <v>6</v>
      </c>
      <c r="B10" s="7" t="s">
        <v>725</v>
      </c>
      <c r="C10" s="7" t="s">
        <v>726</v>
      </c>
      <c r="D10" s="8" t="s">
        <v>727</v>
      </c>
      <c r="E10" s="7">
        <v>2</v>
      </c>
      <c r="F10" s="7">
        <v>1</v>
      </c>
      <c r="G10" s="7" t="s">
        <v>24</v>
      </c>
      <c r="H10" s="7" t="s">
        <v>728</v>
      </c>
      <c r="I10" s="9">
        <v>42910</v>
      </c>
      <c r="J10" s="7" t="s">
        <v>729</v>
      </c>
      <c r="K10" s="139" t="s">
        <v>730</v>
      </c>
      <c r="M10" t="s">
        <v>57</v>
      </c>
      <c r="N10">
        <f>SUMIFS(E:E,G:G,"BRK")</f>
        <v>5</v>
      </c>
    </row>
    <row r="11" spans="1:14" ht="45" customHeight="1" x14ac:dyDescent="0.2">
      <c r="A11" s="109">
        <v>7</v>
      </c>
      <c r="B11" s="7" t="s">
        <v>14</v>
      </c>
      <c r="C11" s="14" t="s">
        <v>731</v>
      </c>
      <c r="D11" s="16" t="s">
        <v>732</v>
      </c>
      <c r="E11" s="14">
        <v>3</v>
      </c>
      <c r="F11" s="14">
        <v>1</v>
      </c>
      <c r="G11" s="7" t="s">
        <v>477</v>
      </c>
      <c r="H11" s="7" t="s">
        <v>728</v>
      </c>
      <c r="I11" s="9">
        <v>42910</v>
      </c>
      <c r="J11" s="7" t="s">
        <v>19</v>
      </c>
      <c r="K11" s="6"/>
      <c r="M11" s="22" t="s">
        <v>61</v>
      </c>
      <c r="N11" s="22">
        <f>SUMIFS(E:E,G:G,"SPC")</f>
        <v>0</v>
      </c>
    </row>
    <row r="12" spans="1:14" ht="45" customHeight="1" x14ac:dyDescent="0.2">
      <c r="A12" s="6">
        <v>8</v>
      </c>
      <c r="B12" s="7" t="s">
        <v>14</v>
      </c>
      <c r="C12" s="14" t="s">
        <v>733</v>
      </c>
      <c r="D12" s="16" t="s">
        <v>734</v>
      </c>
      <c r="E12" s="14">
        <v>5</v>
      </c>
      <c r="F12" s="14">
        <v>2</v>
      </c>
      <c r="G12" s="7" t="s">
        <v>477</v>
      </c>
      <c r="H12" s="7" t="s">
        <v>728</v>
      </c>
      <c r="I12" s="9">
        <v>42910</v>
      </c>
      <c r="J12" s="7" t="s">
        <v>19</v>
      </c>
      <c r="K12" s="6"/>
      <c r="M12" s="25" t="s">
        <v>67</v>
      </c>
      <c r="N12" s="25">
        <f>SUMIFS(E:E,G:G,"H")</f>
        <v>0</v>
      </c>
    </row>
    <row r="13" spans="1:14" ht="45" customHeight="1" x14ac:dyDescent="0.2">
      <c r="A13" s="109">
        <v>9</v>
      </c>
      <c r="B13" s="7" t="s">
        <v>14</v>
      </c>
      <c r="C13" s="7" t="s">
        <v>735</v>
      </c>
      <c r="D13" s="8" t="s">
        <v>736</v>
      </c>
      <c r="E13" s="7">
        <v>4</v>
      </c>
      <c r="F13" s="7">
        <v>1</v>
      </c>
      <c r="G13" s="7" t="s">
        <v>477</v>
      </c>
      <c r="H13" s="7" t="s">
        <v>728</v>
      </c>
      <c r="I13" s="9">
        <v>42910</v>
      </c>
      <c r="J13" s="7" t="s">
        <v>19</v>
      </c>
      <c r="K13" s="140"/>
      <c r="M13" s="25"/>
      <c r="N13" s="25"/>
    </row>
    <row r="14" spans="1:14" ht="45" customHeight="1" x14ac:dyDescent="0.2">
      <c r="A14" s="6">
        <v>10</v>
      </c>
      <c r="B14" s="7" t="s">
        <v>28</v>
      </c>
      <c r="C14" s="7" t="s">
        <v>737</v>
      </c>
      <c r="D14" s="8" t="s">
        <v>738</v>
      </c>
      <c r="E14" s="7">
        <v>3</v>
      </c>
      <c r="F14" s="7">
        <v>1</v>
      </c>
      <c r="G14" s="7" t="s">
        <v>17</v>
      </c>
      <c r="H14" s="7" t="s">
        <v>728</v>
      </c>
      <c r="I14" s="9">
        <v>42910</v>
      </c>
      <c r="J14" s="7" t="s">
        <v>739</v>
      </c>
      <c r="K14" s="140"/>
      <c r="M14" s="29" t="s">
        <v>77</v>
      </c>
      <c r="N14" s="29">
        <f>SUM(M4:N12)</f>
        <v>56</v>
      </c>
    </row>
    <row r="15" spans="1:14" ht="45" customHeight="1" x14ac:dyDescent="0.2">
      <c r="A15" s="109">
        <v>11</v>
      </c>
      <c r="B15" s="7" t="s">
        <v>14</v>
      </c>
      <c r="C15" s="7" t="s">
        <v>740</v>
      </c>
      <c r="D15" s="8" t="s">
        <v>741</v>
      </c>
      <c r="E15" s="7">
        <v>3</v>
      </c>
      <c r="F15" s="7">
        <v>1</v>
      </c>
      <c r="G15" s="7" t="s">
        <v>477</v>
      </c>
      <c r="H15" s="7" t="s">
        <v>728</v>
      </c>
      <c r="I15" s="9">
        <v>42910</v>
      </c>
      <c r="J15" s="7" t="s">
        <v>19</v>
      </c>
      <c r="K15" s="141"/>
    </row>
    <row r="16" spans="1:14" ht="45" customHeight="1" x14ac:dyDescent="0.2">
      <c r="A16" s="6">
        <v>12</v>
      </c>
      <c r="B16" s="7" t="s">
        <v>14</v>
      </c>
      <c r="C16" s="7" t="s">
        <v>742</v>
      </c>
      <c r="D16" s="8" t="s">
        <v>743</v>
      </c>
      <c r="E16" s="7">
        <v>1</v>
      </c>
      <c r="F16" s="7">
        <v>1</v>
      </c>
      <c r="G16" s="7" t="s">
        <v>477</v>
      </c>
      <c r="H16" s="7" t="s">
        <v>728</v>
      </c>
      <c r="I16" s="9">
        <v>42910</v>
      </c>
      <c r="J16" s="7" t="s">
        <v>19</v>
      </c>
      <c r="K16" s="141"/>
      <c r="M16" t="s">
        <v>744</v>
      </c>
    </row>
    <row r="17" spans="1:13" ht="45" customHeight="1" x14ac:dyDescent="0.2">
      <c r="A17" s="109">
        <v>13</v>
      </c>
      <c r="B17" s="7" t="s">
        <v>745</v>
      </c>
      <c r="C17" s="7" t="s">
        <v>746</v>
      </c>
      <c r="D17" s="8" t="s">
        <v>747</v>
      </c>
      <c r="E17" s="7">
        <v>2</v>
      </c>
      <c r="F17" s="7">
        <v>1</v>
      </c>
      <c r="G17" s="7" t="s">
        <v>17</v>
      </c>
      <c r="H17" s="7" t="s">
        <v>728</v>
      </c>
      <c r="I17" s="9">
        <v>42910</v>
      </c>
      <c r="J17" s="7" t="s">
        <v>748</v>
      </c>
      <c r="K17" s="142" t="s">
        <v>555</v>
      </c>
      <c r="M17" t="s">
        <v>749</v>
      </c>
    </row>
    <row r="18" spans="1:13" ht="45" customHeight="1" x14ac:dyDescent="0.2">
      <c r="A18" s="6"/>
      <c r="B18" s="7"/>
      <c r="C18" s="7"/>
      <c r="D18" s="8"/>
      <c r="E18" s="113"/>
      <c r="F18" s="113"/>
      <c r="G18" s="7"/>
      <c r="H18" s="7"/>
      <c r="I18" s="9"/>
      <c r="J18" s="7"/>
      <c r="K18" s="140"/>
      <c r="M18" s="143" t="s">
        <v>750</v>
      </c>
    </row>
    <row r="19" spans="1:13" ht="45" customHeight="1" x14ac:dyDescent="0.2">
      <c r="A19" s="6"/>
      <c r="B19" s="7"/>
      <c r="C19" s="7"/>
      <c r="D19" s="8"/>
      <c r="E19" s="113"/>
      <c r="F19" s="113"/>
      <c r="G19" s="7"/>
      <c r="H19" s="7"/>
      <c r="I19" s="9"/>
      <c r="J19" s="7"/>
      <c r="K19" s="140"/>
      <c r="M19" s="143" t="s">
        <v>751</v>
      </c>
    </row>
    <row r="20" spans="1:13" ht="45" customHeight="1" x14ac:dyDescent="0.2">
      <c r="A20" s="6"/>
      <c r="B20" s="7"/>
      <c r="C20" s="7"/>
      <c r="D20" s="8"/>
      <c r="E20" s="113"/>
      <c r="F20" s="113"/>
      <c r="G20" s="7"/>
      <c r="H20" s="7"/>
      <c r="I20" s="9"/>
      <c r="J20" s="7"/>
      <c r="K20" s="140"/>
      <c r="M20" t="s">
        <v>752</v>
      </c>
    </row>
    <row r="21" spans="1:13" ht="45" customHeight="1" x14ac:dyDescent="0.2">
      <c r="A21" s="6"/>
      <c r="B21" s="7"/>
      <c r="C21" s="7"/>
      <c r="D21" s="8"/>
      <c r="E21" s="113">
        <f>SUM(E4:E18)</f>
        <v>56</v>
      </c>
      <c r="F21" s="113">
        <f>SUM(F4:F18)</f>
        <v>20</v>
      </c>
      <c r="G21" s="7"/>
      <c r="H21" s="7"/>
      <c r="I21" s="9"/>
      <c r="J21" s="7"/>
      <c r="K21" s="140"/>
      <c r="M21" s="89" t="s">
        <v>753</v>
      </c>
    </row>
    <row r="22" spans="1:13" ht="45" customHeight="1" x14ac:dyDescent="0.2">
      <c r="A22" s="6"/>
      <c r="B22" s="7"/>
      <c r="C22" s="7"/>
      <c r="D22" s="8"/>
      <c r="E22" s="7"/>
      <c r="F22" s="7"/>
      <c r="G22" s="7"/>
      <c r="H22" s="7"/>
      <c r="I22" s="9"/>
      <c r="J22" s="7"/>
      <c r="K22" s="140"/>
      <c r="M22" s="89"/>
    </row>
    <row r="23" spans="1:13" ht="45" customHeight="1" x14ac:dyDescent="0.2">
      <c r="A23" s="14"/>
      <c r="B23" s="7"/>
      <c r="C23" s="7"/>
      <c r="D23" s="8"/>
      <c r="E23" s="7"/>
      <c r="F23" s="7"/>
      <c r="G23" s="7"/>
      <c r="H23" s="7"/>
      <c r="I23" s="9"/>
      <c r="J23" s="7"/>
      <c r="K23" s="144"/>
      <c r="M23" s="89"/>
    </row>
  </sheetData>
  <customSheetViews>
    <customSheetView guid="{7B7F6F88-B677-F14C-AB3B-C1B42873B971}" scale="80" topLeftCell="D1">
      <selection activeCell="K15" sqref="K15"/>
      <pageMargins left="0.7" right="0.7" top="0.75" bottom="0.75" header="0.3" footer="0.3"/>
      <pageSetup paperSize="9" scale="23" orientation="portrait" r:id="rId1"/>
    </customSheetView>
    <customSheetView guid="{A0126CC2-5846-4EB5-92DD-03BC3FCAB1B5}" scale="80">
      <selection activeCell="D28" sqref="D28"/>
      <pageMargins left="0.7" right="0.7" top="0.75" bottom="0.75" header="0.3" footer="0.3"/>
      <pageSetup paperSize="9" scale="23" orientation="portrait" r:id="rId2"/>
    </customSheetView>
    <customSheetView guid="{7C15ED57-998B-4DF0-A68A-5FDCEFAAAE86}" scale="80">
      <selection activeCell="D28" sqref="D28"/>
      <pageMargins left="0.7" right="0.7" top="0.75" bottom="0.75" header="0.3" footer="0.3"/>
      <pageSetup paperSize="9" scale="23" orientation="portrait" r:id="rId3"/>
    </customSheetView>
    <customSheetView guid="{17D9FB53-A0D4-48EE-8DFD-E7D48DF28BAC}" scale="80" topLeftCell="A7">
      <selection activeCell="D16" sqref="D16"/>
      <pageMargins left="0.7" right="0.7" top="0.75" bottom="0.75" header="0.3" footer="0.3"/>
      <pageSetup paperSize="9" scale="23" orientation="portrait" r:id="rId4"/>
    </customSheetView>
    <customSheetView guid="{4FFE4762-6474-4875-A631-C5DF7473F8D1}" scale="80">
      <selection activeCell="D16" sqref="D16"/>
      <pageMargins left="0.7" right="0.7" top="0.75" bottom="0.75" header="0.3" footer="0.3"/>
      <pageSetup paperSize="9" scale="23" orientation="portrait" r:id="rId5"/>
    </customSheetView>
  </customSheetViews>
  <mergeCells count="2">
    <mergeCell ref="A1:F1"/>
    <mergeCell ref="G1:K1"/>
  </mergeCells>
  <pageMargins left="0.7" right="0.7" top="0.75" bottom="0.75" header="0.3" footer="0.3"/>
  <pageSetup paperSize="9" scale="23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GUIDE</vt:lpstr>
      <vt:lpstr>WP#1</vt:lpstr>
      <vt:lpstr>NY#1</vt:lpstr>
      <vt:lpstr>DC#1</vt:lpstr>
      <vt:lpstr>DS#2</vt:lpstr>
      <vt:lpstr>BO#1</vt:lpstr>
      <vt:lpstr>MV#1</vt:lpstr>
      <vt:lpstr>NF#1</vt:lpstr>
      <vt:lpstr>NF#2</vt:lpstr>
      <vt:lpstr>NF#3</vt:lpstr>
      <vt:lpstr>NF#4</vt:lpstr>
      <vt:lpstr>NF#5</vt:lpstr>
      <vt:lpstr>NF#6</vt:lpstr>
      <vt:lpstr>NF#7</vt:lpstr>
      <vt:lpstr>NT#8</vt:lpstr>
      <vt:lpstr>NT#9</vt:lpstr>
      <vt:lpstr>DL#1</vt:lpstr>
      <vt:lpstr>DL#2</vt:lpstr>
      <vt:lpstr>DP#1</vt:lpstr>
      <vt:lpstr>DN#1</vt:lpstr>
      <vt:lpstr>DN#2</vt:lpstr>
      <vt:lpstr>BRK+ EDI </vt:lpstr>
      <vt:lpstr>美东接驳</vt:lpstr>
      <vt:lpstr>EC NY 上车</vt:lpstr>
      <vt:lpstr>小波东 BUS#20 NY5C</vt:lpstr>
    </vt:vector>
  </TitlesOfParts>
  <Company>LL</Company>
  <LinksUpToDate>false</LinksUpToDate>
  <SharedDoc>true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Lee</dc:creator>
  <cp:lastModifiedBy>Microsoft Office User</cp:lastModifiedBy>
  <dcterms:created xsi:type="dcterms:W3CDTF">2017-06-23T21:34:43Z</dcterms:created>
  <dcterms:modified xsi:type="dcterms:W3CDTF">2017-06-24T01:23:15Z</dcterms:modified>
</cp:coreProperties>
</file>