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lu1/Desktop/LL/"/>
    </mc:Choice>
  </mc:AlternateContent>
  <bookViews>
    <workbookView xWindow="0" yWindow="460" windowWidth="28720" windowHeight="17540" activeTab="16"/>
  </bookViews>
  <sheets>
    <sheet name="GUIDE" sheetId="1" r:id="rId1"/>
    <sheet name="DC#1" sheetId="2" r:id="rId2"/>
    <sheet name="DC#2" sheetId="3" r:id="rId3"/>
    <sheet name="DC#3" sheetId="4" r:id="rId4"/>
    <sheet name="DS#4" sheetId="5" r:id="rId5"/>
    <sheet name="NF#1" sheetId="6" r:id="rId6"/>
    <sheet name="NF#2" sheetId="7" r:id="rId7"/>
    <sheet name="NF#3" sheetId="8" r:id="rId8"/>
    <sheet name="NF#4" sheetId="9" r:id="rId9"/>
    <sheet name="NF#5" sheetId="10" r:id="rId10"/>
    <sheet name="NF#6" sheetId="11" r:id="rId11"/>
    <sheet name="NF#7" sheetId="12" r:id="rId12"/>
    <sheet name="NF#8" sheetId="13" r:id="rId13"/>
    <sheet name="NF#9" sheetId="14" r:id="rId14"/>
    <sheet name="NF#10" sheetId="15" r:id="rId15"/>
    <sheet name="NF#11" sheetId="16" r:id="rId16"/>
    <sheet name="DP#2" sheetId="17" r:id="rId17"/>
    <sheet name="NF#13" sheetId="18" r:id="rId18"/>
    <sheet name="NT#14" sheetId="19" r:id="rId19"/>
    <sheet name="NT#15" sheetId="20" r:id="rId20"/>
    <sheet name="NT#16" sheetId="21" r:id="rId21"/>
    <sheet name="NT#17" sheetId="22" r:id="rId22"/>
    <sheet name="NT#18" sheetId="23" r:id="rId23"/>
    <sheet name="NF#19" sheetId="24" r:id="rId24"/>
    <sheet name="BO#1" sheetId="25" r:id="rId25"/>
    <sheet name="BO#2" sheetId="26" r:id="rId26"/>
    <sheet name="DL#1" sheetId="27" r:id="rId27"/>
    <sheet name="GF#1" sheetId="28" r:id="rId28"/>
    <sheet name="DP#1" sheetId="29" r:id="rId29"/>
    <sheet name="MV#1" sheetId="30" r:id="rId30"/>
    <sheet name="MV#2" sheetId="31" r:id="rId31"/>
    <sheet name="AC#1" sheetId="32" r:id="rId32"/>
    <sheet name="CM#1" sheetId="33" r:id="rId33"/>
    <sheet name="CM#2" sheetId="34" r:id="rId34"/>
    <sheet name="DN#1" sheetId="35" r:id="rId35"/>
    <sheet name="DN#2" sheetId="36" r:id="rId36"/>
    <sheet name="DN#3" sheetId="37" r:id="rId37"/>
    <sheet name="DN#4" sheetId="38" r:id="rId38"/>
    <sheet name="DN#5" sheetId="39" r:id="rId39"/>
    <sheet name="DN#6" sheetId="40" r:id="rId40"/>
    <sheet name="DN#7" sheetId="41" r:id="rId41"/>
    <sheet name="DN#8" sheetId="42" r:id="rId42"/>
    <sheet name="QB#1" sheetId="43" r:id="rId43"/>
    <sheet name="QB#2" sheetId="44" r:id="rId44"/>
    <sheet name="TR#1" sheetId="45" r:id="rId45"/>
    <sheet name="TR#2" sheetId="46" r:id="rId46"/>
    <sheet name="TR#3" sheetId="47" r:id="rId47"/>
    <sheet name="TR#4" sheetId="48" r:id="rId48"/>
    <sheet name="TR#5" sheetId="49" r:id="rId49"/>
    <sheet name="TR#6" sheetId="50" r:id="rId50"/>
    <sheet name="TN#1" sheetId="51" r:id="rId51"/>
    <sheet name="TN#2" sheetId="52" r:id="rId52"/>
    <sheet name="TN#3" sheetId="53" r:id="rId53"/>
    <sheet name="TN#4" sheetId="54" r:id="rId54"/>
    <sheet name="TN#5" sheetId="55" r:id="rId55"/>
    <sheet name="CP#1" sheetId="56" r:id="rId56"/>
    <sheet name="CP#2" sheetId="57" r:id="rId57"/>
    <sheet name="FL8A#1" sheetId="58" r:id="rId58"/>
  </sheets>
  <definedNames>
    <definedName name="_xlnm._FilterDatabase" localSheetId="32" hidden="1">'CM#1'!$B$1:$B$27</definedName>
    <definedName name="_xlnm._FilterDatabase" localSheetId="33" hidden="1">'CM#2'!$B$1:$B$24</definedName>
    <definedName name="Z_3E620D75_5A3A_4010_A11E_D582F46E4B65_.wvu.FilterData" localSheetId="32" hidden="1">'CM#1'!$B$1:$B$27</definedName>
    <definedName name="Z_3E620D75_5A3A_4010_A11E_D582F46E4B65_.wvu.FilterData" localSheetId="33" hidden="1">'CM#2'!$B$1:$B$24</definedName>
    <definedName name="Z_6C8FEBBD_1491_4125_9624_7DF7F60681AC_.wvu.FilterData" localSheetId="32" hidden="1">'CM#1'!$B$1:$B$27</definedName>
    <definedName name="Z_6C8FEBBD_1491_4125_9624_7DF7F60681AC_.wvu.FilterData" localSheetId="33" hidden="1">'CM#2'!$B$1:$B$24</definedName>
    <definedName name="Z_749AE4D5_1255_4109_B577_311561B07A15_.wvu.FilterData" localSheetId="32" hidden="1">'CM#1'!$B$1:$B$27</definedName>
    <definedName name="Z_749AE4D5_1255_4109_B577_311561B07A15_.wvu.FilterData" localSheetId="33" hidden="1">'CM#2'!$B$1:$B$24</definedName>
    <definedName name="Z_ACD5D2F2_7A03_4C8C_BC2B_F99E350EC1C8_.wvu.FilterData" localSheetId="32" hidden="1">'CM#1'!$B$1:$B$27</definedName>
    <definedName name="Z_ACD5D2F2_7A03_4C8C_BC2B_F99E350EC1C8_.wvu.FilterData" localSheetId="33" hidden="1">'CM#2'!$B$1:$B$24</definedName>
    <definedName name="Z_B15E5708_4FB9_4097_9371_0C114BD9C156_.wvu.FilterData" localSheetId="32" hidden="1">'CM#1'!$B$1:$B$27</definedName>
    <definedName name="Z_B15E5708_4FB9_4097_9371_0C114BD9C156_.wvu.FilterData" localSheetId="33" hidden="1">'CM#2'!$B$1:$B$24</definedName>
    <definedName name="Z_B3E8A49D_E8C0_48AA_A8DB_9D299B92A8A1_.wvu.FilterData" localSheetId="32" hidden="1">'CM#1'!$B$1:$B$27</definedName>
    <definedName name="Z_B3E8A49D_E8C0_48AA_A8DB_9D299B92A8A1_.wvu.FilterData" localSheetId="33" hidden="1">'CM#2'!$B$1:$B$24</definedName>
    <definedName name="Z_BCA9CBB9_9547_47F0_BDEA_9087BD919FA4_.wvu.FilterData" localSheetId="32" hidden="1">'CM#1'!$B$1:$B$27</definedName>
    <definedName name="Z_BCA9CBB9_9547_47F0_BDEA_9087BD919FA4_.wvu.FilterData" localSheetId="33" hidden="1">'CM#2'!$B$1:$B$24</definedName>
    <definedName name="Z_BFA6A5A3_00BE_4038_B0F1_BBAC56A07C9A_.wvu.FilterData" localSheetId="32" hidden="1">'CM#1'!$B$1:$B$27</definedName>
    <definedName name="Z_BFA6A5A3_00BE_4038_B0F1_BBAC56A07C9A_.wvu.FilterData" localSheetId="33" hidden="1">'CM#2'!$B$1:$B$24</definedName>
    <definedName name="Z_C7343692_8406_8E4B_88B9_BD8D63A86AF6_.wvu.FilterData" localSheetId="32" hidden="1">'CM#1'!$B$1:$B$27</definedName>
    <definedName name="Z_C7343692_8406_8E4B_88B9_BD8D63A86AF6_.wvu.FilterData" localSheetId="33" hidden="1">'CM#2'!$B$1:$B$24</definedName>
    <definedName name="Z_ED988F52_624C_4A63_8EBE_D4116532E4F7_.wvu.FilterData" localSheetId="32" hidden="1">'CM#1'!$B$1:$B$27</definedName>
    <definedName name="Z_ED988F52_624C_4A63_8EBE_D4116532E4F7_.wvu.FilterData" localSheetId="33" hidden="1">'CM#2'!$B$1:$B$24</definedName>
    <definedName name="Z_EF28A1CE_B9E3_4921_831A_EBB8CAD9A016_.wvu.FilterData" localSheetId="32" hidden="1">'CM#1'!$B$1:$B$27</definedName>
    <definedName name="Z_EF28A1CE_B9E3_4921_831A_EBB8CAD9A016_.wvu.FilterData" localSheetId="33" hidden="1">'CM#2'!$B$1:$B$24</definedName>
    <definedName name="Z_F0596C33_E0D9_481A_A618_18E7B3CB22D6_.wvu.FilterData" localSheetId="32" hidden="1">'CM#1'!$B$1:$B$27</definedName>
    <definedName name="Z_F0596C33_E0D9_481A_A618_18E7B3CB22D6_.wvu.FilterData" localSheetId="33" hidden="1">'CM#2'!$B$1:$B$24</definedName>
    <definedName name="Z_FA0950AE_F948_4EF9_88F0_61D2F0DAA935_.wvu.FilterData" localSheetId="32" hidden="1">'CM#1'!$B$1:$B$27</definedName>
    <definedName name="Z_FA0950AE_F948_4EF9_88F0_61D2F0DAA935_.wvu.FilterData" localSheetId="33" hidden="1">'CM#2'!$B$1:$B$24</definedName>
    <definedName name="Z_FF4B42DB_878E_4BC4_ABCC_528047DE9636_.wvu.FilterData" localSheetId="32" hidden="1">'CM#1'!$B$1:$B$27</definedName>
    <definedName name="Z_FF4B42DB_878E_4BC4_ABCC_528047DE9636_.wvu.FilterData" localSheetId="33" hidden="1">'CM#2'!$B$1:$B$24</definedName>
  </definedNames>
  <calcPr calcId="150001" concurrentCalc="0"/>
  <customWorkbookViews>
    <customWorkbookView name="Frances Lee - Personal View" guid="{BCA9CBB9-9547-47F0-BDEA-9087BD919FA4}" mergeInterval="0" personalView="1" maximized="1" windowWidth="1916" windowHeight="855" activeSheetId="2"/>
    <customWorkbookView name="Microsoft Office User - Personal View" guid="{C7343692-8406-8E4B-88B9-BD8D63A86AF6}" mergeInterval="0" personalView="1" maximized="1" windowWidth="1436" windowHeight="704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24" l="1"/>
  <c r="N12" i="24"/>
  <c r="N11" i="24"/>
  <c r="N10" i="24"/>
  <c r="N9" i="24"/>
  <c r="N8" i="24"/>
  <c r="N7" i="24"/>
  <c r="N6" i="24"/>
  <c r="N5" i="24"/>
  <c r="N4" i="24"/>
  <c r="N14" i="24"/>
  <c r="N3" i="24"/>
  <c r="F28" i="18"/>
  <c r="E28" i="18"/>
  <c r="F25" i="17"/>
  <c r="E25" i="17"/>
  <c r="F19" i="16"/>
  <c r="E19" i="16"/>
  <c r="F22" i="15"/>
  <c r="E22" i="15"/>
  <c r="F22" i="14"/>
  <c r="E22" i="14"/>
  <c r="F21" i="13"/>
  <c r="E21" i="13"/>
  <c r="F21" i="12"/>
  <c r="E21" i="12"/>
  <c r="F23" i="11"/>
  <c r="E23" i="11"/>
  <c r="F18" i="10"/>
  <c r="E18" i="10"/>
  <c r="F20" i="9"/>
  <c r="E20" i="9"/>
  <c r="F18" i="8"/>
  <c r="E18" i="8"/>
  <c r="F16" i="7"/>
  <c r="E16" i="7"/>
  <c r="F17" i="6"/>
  <c r="E17" i="6"/>
  <c r="F30" i="23"/>
  <c r="E30" i="23"/>
  <c r="F12" i="23"/>
  <c r="E12" i="23"/>
  <c r="F22" i="21"/>
  <c r="E22" i="21"/>
  <c r="F22" i="22"/>
  <c r="E22" i="22"/>
  <c r="F20" i="20"/>
  <c r="E20" i="20"/>
  <c r="F19" i="19"/>
  <c r="E19" i="19"/>
  <c r="N12" i="13"/>
  <c r="N11" i="13"/>
  <c r="N10" i="13"/>
  <c r="N9" i="13"/>
  <c r="N8" i="13"/>
  <c r="N7" i="13"/>
  <c r="N6" i="13"/>
  <c r="N5" i="13"/>
  <c r="N4" i="13"/>
  <c r="N14" i="13"/>
  <c r="N3" i="13"/>
  <c r="N12" i="23"/>
  <c r="N11" i="23"/>
  <c r="N10" i="23"/>
  <c r="N9" i="23"/>
  <c r="N8" i="23"/>
  <c r="N7" i="23"/>
  <c r="N6" i="23"/>
  <c r="N5" i="23"/>
  <c r="N4" i="23"/>
  <c r="N14" i="23"/>
  <c r="N3" i="23"/>
  <c r="N12" i="21"/>
  <c r="N11" i="21"/>
  <c r="N10" i="21"/>
  <c r="N9" i="21"/>
  <c r="N8" i="21"/>
  <c r="N7" i="21"/>
  <c r="N6" i="21"/>
  <c r="N5" i="21"/>
  <c r="N4" i="21"/>
  <c r="N12" i="22"/>
  <c r="N11" i="22"/>
  <c r="N10" i="22"/>
  <c r="N9" i="22"/>
  <c r="N8" i="22"/>
  <c r="N7" i="22"/>
  <c r="N6" i="22"/>
  <c r="N5" i="22"/>
  <c r="N4" i="22"/>
  <c r="N12" i="20"/>
  <c r="N11" i="20"/>
  <c r="N10" i="20"/>
  <c r="N9" i="20"/>
  <c r="N8" i="20"/>
  <c r="N7" i="20"/>
  <c r="N6" i="20"/>
  <c r="N5" i="20"/>
  <c r="N4" i="20"/>
  <c r="N12" i="19"/>
  <c r="N11" i="19"/>
  <c r="N10" i="19"/>
  <c r="N9" i="19"/>
  <c r="N8" i="19"/>
  <c r="N7" i="19"/>
  <c r="N6" i="19"/>
  <c r="N5" i="19"/>
  <c r="N4" i="19"/>
  <c r="N14" i="19"/>
  <c r="N3" i="19"/>
  <c r="N12" i="18"/>
  <c r="N11" i="18"/>
  <c r="N10" i="18"/>
  <c r="N9" i="18"/>
  <c r="N8" i="18"/>
  <c r="N7" i="18"/>
  <c r="N6" i="18"/>
  <c r="N5" i="18"/>
  <c r="N4" i="18"/>
  <c r="N14" i="18"/>
  <c r="N3" i="18"/>
  <c r="N12" i="17"/>
  <c r="N11" i="17"/>
  <c r="N10" i="17"/>
  <c r="N9" i="17"/>
  <c r="N8" i="17"/>
  <c r="N7" i="17"/>
  <c r="N6" i="17"/>
  <c r="N5" i="17"/>
  <c r="N4" i="17"/>
  <c r="N14" i="17"/>
  <c r="N3" i="17"/>
  <c r="N12" i="16"/>
  <c r="N11" i="16"/>
  <c r="N10" i="16"/>
  <c r="N9" i="16"/>
  <c r="N8" i="16"/>
  <c r="N7" i="16"/>
  <c r="N6" i="16"/>
  <c r="N5" i="16"/>
  <c r="N4" i="16"/>
  <c r="N12" i="15"/>
  <c r="N11" i="15"/>
  <c r="N10" i="15"/>
  <c r="N9" i="15"/>
  <c r="N8" i="15"/>
  <c r="N7" i="15"/>
  <c r="N6" i="15"/>
  <c r="N5" i="15"/>
  <c r="N4" i="15"/>
  <c r="N14" i="15"/>
  <c r="N3" i="15"/>
  <c r="N12" i="14"/>
  <c r="N11" i="14"/>
  <c r="N10" i="14"/>
  <c r="N9" i="14"/>
  <c r="N8" i="14"/>
  <c r="N7" i="14"/>
  <c r="N6" i="14"/>
  <c r="N5" i="14"/>
  <c r="N4" i="14"/>
  <c r="N14" i="14"/>
  <c r="N3" i="14"/>
  <c r="N12" i="12"/>
  <c r="N11" i="12"/>
  <c r="N10" i="12"/>
  <c r="N9" i="12"/>
  <c r="N8" i="12"/>
  <c r="N7" i="12"/>
  <c r="N6" i="12"/>
  <c r="N5" i="12"/>
  <c r="N4" i="12"/>
  <c r="N14" i="12"/>
  <c r="N3" i="12"/>
  <c r="N12" i="11"/>
  <c r="N11" i="11"/>
  <c r="N10" i="11"/>
  <c r="N9" i="11"/>
  <c r="N8" i="11"/>
  <c r="N7" i="11"/>
  <c r="N6" i="11"/>
  <c r="N5" i="11"/>
  <c r="N4" i="11"/>
  <c r="N14" i="11"/>
  <c r="N3" i="11"/>
  <c r="N12" i="10"/>
  <c r="N11" i="10"/>
  <c r="N10" i="10"/>
  <c r="N9" i="10"/>
  <c r="N8" i="10"/>
  <c r="N7" i="10"/>
  <c r="N6" i="10"/>
  <c r="N5" i="10"/>
  <c r="N4" i="10"/>
  <c r="N12" i="9"/>
  <c r="N11" i="9"/>
  <c r="N10" i="9"/>
  <c r="N9" i="9"/>
  <c r="N8" i="9"/>
  <c r="N7" i="9"/>
  <c r="N6" i="9"/>
  <c r="N5" i="9"/>
  <c r="N4" i="9"/>
  <c r="N14" i="9"/>
  <c r="N3" i="9"/>
  <c r="N12" i="8"/>
  <c r="N11" i="8"/>
  <c r="N10" i="8"/>
  <c r="N9" i="8"/>
  <c r="N8" i="8"/>
  <c r="N7" i="8"/>
  <c r="N6" i="8"/>
  <c r="N5" i="8"/>
  <c r="N4" i="8"/>
  <c r="N14" i="8"/>
  <c r="N3" i="8"/>
  <c r="N12" i="7"/>
  <c r="N11" i="7"/>
  <c r="N10" i="7"/>
  <c r="N9" i="7"/>
  <c r="N8" i="7"/>
  <c r="N7" i="7"/>
  <c r="N6" i="7"/>
  <c r="N5" i="7"/>
  <c r="N4" i="7"/>
  <c r="N14" i="7"/>
  <c r="N3" i="7"/>
  <c r="N12" i="6"/>
  <c r="N11" i="6"/>
  <c r="N10" i="6"/>
  <c r="N9" i="6"/>
  <c r="N8" i="6"/>
  <c r="N7" i="6"/>
  <c r="N6" i="6"/>
  <c r="N5" i="6"/>
  <c r="N4" i="6"/>
  <c r="N14" i="6"/>
  <c r="N3" i="6"/>
  <c r="N14" i="10"/>
  <c r="N3" i="10"/>
  <c r="N14" i="20"/>
  <c r="N3" i="20"/>
  <c r="N14" i="16"/>
  <c r="N3" i="16"/>
  <c r="N14" i="21"/>
  <c r="N3" i="21"/>
  <c r="N14" i="22"/>
  <c r="N3" i="22"/>
  <c r="F21" i="58"/>
  <c r="E21" i="58"/>
  <c r="N12" i="58"/>
  <c r="N11" i="58"/>
  <c r="N10" i="58"/>
  <c r="N9" i="58"/>
  <c r="N8" i="58"/>
  <c r="N7" i="58"/>
  <c r="N6" i="58"/>
  <c r="N5" i="58"/>
  <c r="N4" i="58"/>
  <c r="N14" i="58"/>
  <c r="N3" i="58"/>
  <c r="F20" i="55"/>
  <c r="E20" i="55"/>
  <c r="F17" i="54"/>
  <c r="E17" i="54"/>
  <c r="F20" i="52"/>
  <c r="E20" i="52"/>
  <c r="F19" i="51"/>
  <c r="E19" i="51"/>
  <c r="F21" i="53"/>
  <c r="E21" i="53"/>
  <c r="N12" i="55"/>
  <c r="N11" i="55"/>
  <c r="N10" i="55"/>
  <c r="N9" i="55"/>
  <c r="N8" i="55"/>
  <c r="N7" i="55"/>
  <c r="N6" i="55"/>
  <c r="N5" i="55"/>
  <c r="N4" i="55"/>
  <c r="N12" i="54"/>
  <c r="N11" i="54"/>
  <c r="N10" i="54"/>
  <c r="N9" i="54"/>
  <c r="N8" i="54"/>
  <c r="N7" i="54"/>
  <c r="N6" i="54"/>
  <c r="N5" i="54"/>
  <c r="N4" i="54"/>
  <c r="N12" i="53"/>
  <c r="N11" i="53"/>
  <c r="N10" i="53"/>
  <c r="N9" i="53"/>
  <c r="N8" i="53"/>
  <c r="N7" i="53"/>
  <c r="N6" i="53"/>
  <c r="N5" i="53"/>
  <c r="N4" i="53"/>
  <c r="N12" i="52"/>
  <c r="N11" i="52"/>
  <c r="N10" i="52"/>
  <c r="N9" i="52"/>
  <c r="N8" i="52"/>
  <c r="N7" i="52"/>
  <c r="N6" i="52"/>
  <c r="N5" i="52"/>
  <c r="N4" i="52"/>
  <c r="N12" i="51"/>
  <c r="N11" i="51"/>
  <c r="N10" i="51"/>
  <c r="N9" i="51"/>
  <c r="N8" i="51"/>
  <c r="N7" i="51"/>
  <c r="N6" i="51"/>
  <c r="N5" i="51"/>
  <c r="N4" i="51"/>
  <c r="N14" i="54"/>
  <c r="N3" i="54"/>
  <c r="N14" i="52"/>
  <c r="N3" i="52"/>
  <c r="N14" i="51"/>
  <c r="N3" i="51"/>
  <c r="N14" i="53"/>
  <c r="N3" i="53"/>
  <c r="N14" i="55"/>
  <c r="N3" i="55"/>
  <c r="F18" i="50"/>
  <c r="E18" i="50"/>
  <c r="F26" i="48"/>
  <c r="E26" i="48"/>
  <c r="F20" i="49"/>
  <c r="E20" i="49"/>
  <c r="N12" i="49"/>
  <c r="N11" i="49"/>
  <c r="N10" i="49"/>
  <c r="N9" i="49"/>
  <c r="N8" i="49"/>
  <c r="N7" i="49"/>
  <c r="N6" i="49"/>
  <c r="N5" i="49"/>
  <c r="N4" i="49"/>
  <c r="N12" i="48"/>
  <c r="N11" i="48"/>
  <c r="N10" i="48"/>
  <c r="N9" i="48"/>
  <c r="N8" i="48"/>
  <c r="N7" i="48"/>
  <c r="N6" i="48"/>
  <c r="N5" i="48"/>
  <c r="N4" i="48"/>
  <c r="N12" i="50"/>
  <c r="N11" i="50"/>
  <c r="N10" i="50"/>
  <c r="N9" i="50"/>
  <c r="N8" i="50"/>
  <c r="N7" i="50"/>
  <c r="N6" i="50"/>
  <c r="N5" i="50"/>
  <c r="N4" i="50"/>
  <c r="N14" i="50"/>
  <c r="N3" i="50"/>
  <c r="N14" i="49"/>
  <c r="N3" i="49"/>
  <c r="N14" i="48"/>
  <c r="N3" i="48"/>
  <c r="F19" i="47"/>
  <c r="E19" i="47"/>
  <c r="F20" i="46"/>
  <c r="E20" i="46"/>
  <c r="F21" i="45"/>
  <c r="E21" i="45"/>
  <c r="N12" i="47"/>
  <c r="N11" i="47"/>
  <c r="N10" i="47"/>
  <c r="N9" i="47"/>
  <c r="N8" i="47"/>
  <c r="N7" i="47"/>
  <c r="N6" i="47"/>
  <c r="N5" i="47"/>
  <c r="N4" i="47"/>
  <c r="N12" i="46"/>
  <c r="N11" i="46"/>
  <c r="N10" i="46"/>
  <c r="N9" i="46"/>
  <c r="N8" i="46"/>
  <c r="N7" i="46"/>
  <c r="N6" i="46"/>
  <c r="N5" i="46"/>
  <c r="N4" i="46"/>
  <c r="N12" i="45"/>
  <c r="N11" i="45"/>
  <c r="N10" i="45"/>
  <c r="N9" i="45"/>
  <c r="N8" i="45"/>
  <c r="N7" i="45"/>
  <c r="N6" i="45"/>
  <c r="N5" i="45"/>
  <c r="N4" i="45"/>
  <c r="N14" i="47"/>
  <c r="N3" i="47"/>
  <c r="N14" i="46"/>
  <c r="N3" i="46"/>
  <c r="N14" i="45"/>
  <c r="N3" i="45"/>
  <c r="F28" i="57"/>
  <c r="E28" i="57"/>
  <c r="N12" i="57"/>
  <c r="N11" i="57"/>
  <c r="N10" i="57"/>
  <c r="N9" i="57"/>
  <c r="N8" i="57"/>
  <c r="N7" i="57"/>
  <c r="N6" i="57"/>
  <c r="N5" i="57"/>
  <c r="N4" i="57"/>
  <c r="N14" i="57"/>
  <c r="N3" i="57"/>
  <c r="F17" i="56"/>
  <c r="E17" i="56"/>
  <c r="N12" i="56"/>
  <c r="N11" i="56"/>
  <c r="N10" i="56"/>
  <c r="N9" i="56"/>
  <c r="N8" i="56"/>
  <c r="N7" i="56"/>
  <c r="N6" i="56"/>
  <c r="N5" i="56"/>
  <c r="N4" i="56"/>
  <c r="N14" i="56"/>
  <c r="N3" i="56"/>
  <c r="F24" i="44"/>
  <c r="E24" i="44"/>
  <c r="N12" i="44"/>
  <c r="N11" i="44"/>
  <c r="N10" i="44"/>
  <c r="N9" i="44"/>
  <c r="N8" i="44"/>
  <c r="N7" i="44"/>
  <c r="N6" i="44"/>
  <c r="N5" i="44"/>
  <c r="N4" i="44"/>
  <c r="F17" i="43"/>
  <c r="E17" i="43"/>
  <c r="N12" i="43"/>
  <c r="N11" i="43"/>
  <c r="N10" i="43"/>
  <c r="N9" i="43"/>
  <c r="N8" i="43"/>
  <c r="N7" i="43"/>
  <c r="N6" i="43"/>
  <c r="N5" i="43"/>
  <c r="N4" i="43"/>
  <c r="N14" i="43"/>
  <c r="N3" i="43"/>
  <c r="N14" i="44"/>
  <c r="N3" i="44"/>
  <c r="F27" i="41"/>
  <c r="E27" i="41"/>
  <c r="F11" i="41"/>
  <c r="E11" i="41"/>
  <c r="F23" i="40"/>
  <c r="E23" i="40"/>
  <c r="F22" i="39"/>
  <c r="E22" i="39"/>
  <c r="F21" i="37"/>
  <c r="E21" i="37"/>
  <c r="F22" i="38"/>
  <c r="E22" i="38"/>
  <c r="F20" i="36"/>
  <c r="E20" i="36"/>
  <c r="F25" i="35"/>
  <c r="E25" i="35"/>
  <c r="N12" i="40"/>
  <c r="N11" i="40"/>
  <c r="N10" i="40"/>
  <c r="N9" i="40"/>
  <c r="N8" i="40"/>
  <c r="N7" i="40"/>
  <c r="N6" i="40"/>
  <c r="N5" i="40"/>
  <c r="N4" i="40"/>
  <c r="N12" i="41"/>
  <c r="N11" i="41"/>
  <c r="N10" i="41"/>
  <c r="N9" i="41"/>
  <c r="N8" i="41"/>
  <c r="N7" i="41"/>
  <c r="N6" i="41"/>
  <c r="N5" i="41"/>
  <c r="N4" i="41"/>
  <c r="N12" i="39"/>
  <c r="N11" i="39"/>
  <c r="N10" i="39"/>
  <c r="N9" i="39"/>
  <c r="N8" i="39"/>
  <c r="N7" i="39"/>
  <c r="N6" i="39"/>
  <c r="N5" i="39"/>
  <c r="N4" i="39"/>
  <c r="N12" i="37"/>
  <c r="N11" i="37"/>
  <c r="N10" i="37"/>
  <c r="N9" i="37"/>
  <c r="N8" i="37"/>
  <c r="N7" i="37"/>
  <c r="N6" i="37"/>
  <c r="N5" i="37"/>
  <c r="N4" i="37"/>
  <c r="N12" i="38"/>
  <c r="N11" i="38"/>
  <c r="N10" i="38"/>
  <c r="N9" i="38"/>
  <c r="N8" i="38"/>
  <c r="N7" i="38"/>
  <c r="N6" i="38"/>
  <c r="N5" i="38"/>
  <c r="N4" i="38"/>
  <c r="N12" i="36"/>
  <c r="N11" i="36"/>
  <c r="N10" i="36"/>
  <c r="N9" i="36"/>
  <c r="N8" i="36"/>
  <c r="N7" i="36"/>
  <c r="N6" i="36"/>
  <c r="N5" i="36"/>
  <c r="N4" i="36"/>
  <c r="N12" i="35"/>
  <c r="N11" i="35"/>
  <c r="N10" i="35"/>
  <c r="N9" i="35"/>
  <c r="N8" i="35"/>
  <c r="N7" i="35"/>
  <c r="N6" i="35"/>
  <c r="N5" i="35"/>
  <c r="N4" i="35"/>
  <c r="N14" i="41"/>
  <c r="N3" i="41"/>
  <c r="N14" i="40"/>
  <c r="N3" i="40"/>
  <c r="N14" i="39"/>
  <c r="N3" i="39"/>
  <c r="N14" i="37"/>
  <c r="N3" i="37"/>
  <c r="N14" i="38"/>
  <c r="N3" i="38"/>
  <c r="N14" i="36"/>
  <c r="N3" i="36"/>
  <c r="N14" i="35"/>
  <c r="N3" i="35"/>
  <c r="F21" i="42"/>
  <c r="E21" i="42"/>
  <c r="N12" i="42"/>
  <c r="N11" i="42"/>
  <c r="N10" i="42"/>
  <c r="N9" i="42"/>
  <c r="N8" i="42"/>
  <c r="N7" i="42"/>
  <c r="N6" i="42"/>
  <c r="N5" i="42"/>
  <c r="N4" i="42"/>
  <c r="N14" i="42"/>
  <c r="N3" i="42"/>
  <c r="F20" i="34"/>
  <c r="E20" i="34"/>
  <c r="N12" i="34"/>
  <c r="N11" i="34"/>
  <c r="N10" i="34"/>
  <c r="N9" i="34"/>
  <c r="N8" i="34"/>
  <c r="N7" i="34"/>
  <c r="N6" i="34"/>
  <c r="N5" i="34"/>
  <c r="N4" i="34"/>
  <c r="F25" i="33"/>
  <c r="E25" i="33"/>
  <c r="N12" i="33"/>
  <c r="N11" i="33"/>
  <c r="N10" i="33"/>
  <c r="N9" i="33"/>
  <c r="N8" i="33"/>
  <c r="N7" i="33"/>
  <c r="N6" i="33"/>
  <c r="N5" i="33"/>
  <c r="N4" i="33"/>
  <c r="N14" i="34"/>
  <c r="N3" i="34"/>
  <c r="N14" i="33"/>
  <c r="N3" i="33"/>
  <c r="F23" i="32"/>
  <c r="E23" i="32"/>
  <c r="N12" i="32"/>
  <c r="N11" i="32"/>
  <c r="N10" i="32"/>
  <c r="N9" i="32"/>
  <c r="N8" i="32"/>
  <c r="N7" i="32"/>
  <c r="N6" i="32"/>
  <c r="N5" i="32"/>
  <c r="N4" i="32"/>
  <c r="N14" i="32"/>
  <c r="N3" i="32"/>
  <c r="F18" i="31"/>
  <c r="E18" i="31"/>
  <c r="N12" i="31"/>
  <c r="N11" i="31"/>
  <c r="N10" i="31"/>
  <c r="N9" i="31"/>
  <c r="N8" i="31"/>
  <c r="N7" i="31"/>
  <c r="N6" i="31"/>
  <c r="N5" i="31"/>
  <c r="N4" i="31"/>
  <c r="F21" i="30"/>
  <c r="E21" i="30"/>
  <c r="N12" i="30"/>
  <c r="N11" i="30"/>
  <c r="N10" i="30"/>
  <c r="N9" i="30"/>
  <c r="N8" i="30"/>
  <c r="N7" i="30"/>
  <c r="N6" i="30"/>
  <c r="N5" i="30"/>
  <c r="N4" i="30"/>
  <c r="N14" i="31"/>
  <c r="N3" i="31"/>
  <c r="N14" i="30"/>
  <c r="N3" i="30"/>
  <c r="F25" i="28"/>
  <c r="E25" i="28"/>
  <c r="N12" i="28"/>
  <c r="N11" i="28"/>
  <c r="N10" i="28"/>
  <c r="N9" i="28"/>
  <c r="N8" i="28"/>
  <c r="N7" i="28"/>
  <c r="N6" i="28"/>
  <c r="N5" i="28"/>
  <c r="N4" i="28"/>
  <c r="N14" i="28"/>
  <c r="N3" i="28"/>
  <c r="F19" i="29"/>
  <c r="E19" i="29"/>
  <c r="N12" i="29"/>
  <c r="N11" i="29"/>
  <c r="N10" i="29"/>
  <c r="N9" i="29"/>
  <c r="N8" i="29"/>
  <c r="N7" i="29"/>
  <c r="N6" i="29"/>
  <c r="N5" i="29"/>
  <c r="N4" i="29"/>
  <c r="N14" i="29"/>
  <c r="N3" i="29"/>
  <c r="F18" i="27"/>
  <c r="E18" i="27"/>
  <c r="N12" i="27"/>
  <c r="N11" i="27"/>
  <c r="N10" i="27"/>
  <c r="N9" i="27"/>
  <c r="N8" i="27"/>
  <c r="N7" i="27"/>
  <c r="N6" i="27"/>
  <c r="N5" i="27"/>
  <c r="N4" i="27"/>
  <c r="N14" i="27"/>
  <c r="N3" i="27"/>
  <c r="F25" i="4"/>
  <c r="E25" i="4"/>
  <c r="F21" i="3"/>
  <c r="E21" i="3"/>
  <c r="F21" i="2"/>
  <c r="E21" i="2"/>
  <c r="N12" i="4"/>
  <c r="N11" i="4"/>
  <c r="N10" i="4"/>
  <c r="N9" i="4"/>
  <c r="N8" i="4"/>
  <c r="N7" i="4"/>
  <c r="N6" i="4"/>
  <c r="N5" i="4"/>
  <c r="N4" i="4"/>
  <c r="N12" i="3"/>
  <c r="N11" i="3"/>
  <c r="N10" i="3"/>
  <c r="N9" i="3"/>
  <c r="N8" i="3"/>
  <c r="N7" i="3"/>
  <c r="N6" i="3"/>
  <c r="N5" i="3"/>
  <c r="N4" i="3"/>
  <c r="N12" i="2"/>
  <c r="N11" i="2"/>
  <c r="N10" i="2"/>
  <c r="N9" i="2"/>
  <c r="N8" i="2"/>
  <c r="N7" i="2"/>
  <c r="N6" i="2"/>
  <c r="N5" i="2"/>
  <c r="N4" i="2"/>
  <c r="F21" i="5"/>
  <c r="E21" i="5"/>
  <c r="N12" i="5"/>
  <c r="N11" i="5"/>
  <c r="N10" i="5"/>
  <c r="N9" i="5"/>
  <c r="N8" i="5"/>
  <c r="N7" i="5"/>
  <c r="N6" i="5"/>
  <c r="N5" i="5"/>
  <c r="N4" i="5"/>
  <c r="N14" i="5"/>
  <c r="N3" i="5"/>
  <c r="N14" i="4"/>
  <c r="N3" i="4"/>
  <c r="N14" i="3"/>
  <c r="N3" i="3"/>
  <c r="N14" i="2"/>
  <c r="N3" i="2"/>
  <c r="F22" i="25"/>
  <c r="E22" i="25"/>
  <c r="N12" i="25"/>
  <c r="N11" i="25"/>
  <c r="N10" i="25"/>
  <c r="N9" i="25"/>
  <c r="N8" i="25"/>
  <c r="N7" i="25"/>
  <c r="N6" i="25"/>
  <c r="N5" i="25"/>
  <c r="N4" i="25"/>
  <c r="F28" i="26"/>
  <c r="E28" i="26"/>
  <c r="N12" i="26"/>
  <c r="N11" i="26"/>
  <c r="N10" i="26"/>
  <c r="N9" i="26"/>
  <c r="N8" i="26"/>
  <c r="N7" i="26"/>
  <c r="N6" i="26"/>
  <c r="N5" i="26"/>
  <c r="N4" i="26"/>
  <c r="N14" i="26"/>
  <c r="N3" i="26"/>
  <c r="N14" i="25"/>
  <c r="N3" i="25"/>
</calcChain>
</file>

<file path=xl/comments1.xml><?xml version="1.0" encoding="utf-8"?>
<comments xmlns="http://schemas.openxmlformats.org/spreadsheetml/2006/main">
  <authors>
    <author>Ken Fung</author>
    <author>Sally Zhang</author>
  </authors>
  <commentList>
    <comment ref="F16" authorId="0" guid="{AE6C5EBB-1D82-4510-8B68-23E3BA124D6C}">
      <text>
        <r>
          <rPr>
            <b/>
            <sz val="9"/>
            <color indexed="81"/>
            <rFont val="Tahoma"/>
            <family val="2"/>
          </rPr>
          <t>Ken Fung:</t>
        </r>
        <r>
          <rPr>
            <sz val="9"/>
            <color indexed="81"/>
            <rFont val="Tahoma"/>
            <family val="2"/>
          </rPr>
          <t xml:space="preserve">
NF
</t>
        </r>
      </text>
    </comment>
    <comment ref="F39" authorId="0" guid="{8BB4C1E6-7DD2-452D-82FE-CF32446ED451}">
      <text>
        <r>
          <rPr>
            <i/>
            <sz val="9"/>
            <color indexed="81"/>
            <rFont val="Tahoma"/>
            <family val="2"/>
          </rPr>
          <t>Ken Fung:</t>
        </r>
        <r>
          <rPr>
            <b/>
            <sz val="9"/>
            <color indexed="81"/>
            <rFont val="Tahoma"/>
            <family val="2"/>
          </rPr>
          <t xml:space="preserve">
DC
</t>
        </r>
      </text>
    </comment>
    <comment ref="F44" authorId="1" guid="{2B40AD49-31D5-4B63-AEDA-BA2873CA5C65}">
      <text>
        <r>
          <rPr>
            <b/>
            <sz val="9"/>
            <color indexed="81"/>
            <rFont val="Tahoma"/>
            <family val="2"/>
          </rPr>
          <t>Sally Zhang:</t>
        </r>
        <r>
          <rPr>
            <i/>
            <sz val="9"/>
            <color indexed="81"/>
            <rFont val="Tahoma"/>
            <family val="2"/>
          </rPr>
          <t xml:space="preserve">
2017年1月-8月周日不能出团 可check in
</t>
        </r>
      </text>
    </comment>
    <comment ref="F49" authorId="1" guid="{22F7E8C2-E20F-4E5C-BAAF-71A7084E7C82}">
      <text>
        <r>
          <rPr>
            <b/>
            <sz val="9"/>
            <color indexed="81"/>
            <rFont val="Tahoma"/>
            <family val="2"/>
          </rPr>
          <t>Sally Zhang:</t>
        </r>
        <r>
          <rPr>
            <i/>
            <sz val="9"/>
            <color indexed="81"/>
            <rFont val="Tahoma"/>
            <family val="2"/>
          </rPr>
          <t xml:space="preserve">
请假9/6-2017season
</t>
        </r>
      </text>
    </comment>
    <comment ref="F147" authorId="1" guid="{F8A3D289-7020-4595-B617-854A11328108}">
      <text>
        <r>
          <rPr>
            <b/>
            <sz val="9"/>
            <color indexed="81"/>
            <rFont val="Tahoma"/>
            <family val="2"/>
          </rPr>
          <t>Sally Zhang:</t>
        </r>
        <r>
          <rPr>
            <i/>
            <sz val="9"/>
            <color indexed="81"/>
            <rFont val="Tahoma"/>
            <family val="2"/>
          </rPr>
          <t xml:space="preserve">
QB 暂时bill sally zhang 账号
</t>
        </r>
      </text>
    </comment>
  </commentList>
</comments>
</file>

<file path=xl/sharedStrings.xml><?xml version="1.0" encoding="utf-8"?>
<sst xmlns="http://schemas.openxmlformats.org/spreadsheetml/2006/main" count="8061" uniqueCount="3247">
  <si>
    <t>日期：07-01-2017</t>
  </si>
  <si>
    <t>團：2 天波士顿 (BO2)</t>
  </si>
  <si>
    <t>組號</t>
  </si>
  <si>
    <t>代理名</t>
  </si>
  <si>
    <t>確認號</t>
  </si>
  <si>
    <t>電話</t>
  </si>
  <si>
    <t>人數</t>
  </si>
  <si>
    <t>房間</t>
  </si>
  <si>
    <t>上車點</t>
  </si>
  <si>
    <t>團號</t>
  </si>
  <si>
    <t>出發日期</t>
  </si>
  <si>
    <t>INVOICE</t>
  </si>
  <si>
    <t>備註/座位#</t>
  </si>
  <si>
    <t>Planed pax</t>
  </si>
  <si>
    <t>BUS#2</t>
  </si>
  <si>
    <t>CTT + FLU 8:30</t>
  </si>
  <si>
    <t>available seats</t>
  </si>
  <si>
    <t>TAKETOURS</t>
  </si>
  <si>
    <t>JF26-489-6827</t>
  </si>
  <si>
    <t xml:space="preserve"> 8456712697;8456712726</t>
  </si>
  <si>
    <t>FLU</t>
  </si>
  <si>
    <t>BO2</t>
  </si>
  <si>
    <t>AUTO</t>
  </si>
  <si>
    <t>ChinaTown</t>
  </si>
  <si>
    <t>T4F</t>
  </si>
  <si>
    <t>E-607843</t>
  </si>
  <si>
    <t>+1 5167286941</t>
  </si>
  <si>
    <t>LL157744</t>
  </si>
  <si>
    <t>this is the guests' Honeymoon trip. 
please make it nice while they are on tour.</t>
  </si>
  <si>
    <t>Flushing</t>
  </si>
  <si>
    <t>U-HAPPY TRAVEL INC-ANITA</t>
  </si>
  <si>
    <t>8126063060</t>
  </si>
  <si>
    <t>LL155725</t>
  </si>
  <si>
    <t>seat#13.14</t>
  </si>
  <si>
    <t>Jersey city</t>
  </si>
  <si>
    <t>J&amp;S TRAVEL JOY</t>
  </si>
  <si>
    <t>104703/JS51</t>
  </si>
  <si>
    <t>516-315-0877</t>
  </si>
  <si>
    <t>LL156271</t>
  </si>
  <si>
    <t>seat#17-19</t>
  </si>
  <si>
    <t>East Brunswick</t>
  </si>
  <si>
    <t>公司CINDY</t>
  </si>
  <si>
    <t xml:space="preserve"> 106296/F23326</t>
  </si>
  <si>
    <t xml:space="preserve"> 917- 803-1208</t>
  </si>
  <si>
    <t>LL158436</t>
  </si>
  <si>
    <t>SEAT#21.22</t>
  </si>
  <si>
    <t>Parsippany</t>
  </si>
  <si>
    <t>豪华</t>
  </si>
  <si>
    <t>105320/1064</t>
  </si>
  <si>
    <t>626-823-0788</t>
  </si>
  <si>
    <t>LL157118</t>
  </si>
  <si>
    <t>SEAT#23.24.28</t>
  </si>
  <si>
    <t>Philadelphia</t>
  </si>
  <si>
    <t>公司Cindy</t>
  </si>
  <si>
    <t>106565/F23366</t>
  </si>
  <si>
    <t>516-287-2868</t>
  </si>
  <si>
    <t>LL158793</t>
  </si>
  <si>
    <t>SEAT#27</t>
  </si>
  <si>
    <t>Brooklyn</t>
  </si>
  <si>
    <t>新聯合</t>
  </si>
  <si>
    <t>105763/95549</t>
  </si>
  <si>
    <t>718-510-4135</t>
  </si>
  <si>
    <t>LL157695</t>
  </si>
  <si>
    <t>seat#31.32</t>
  </si>
  <si>
    <t>Special</t>
  </si>
  <si>
    <t>E-613630</t>
  </si>
  <si>
    <t>1 9178480105</t>
  </si>
  <si>
    <t>LL158850</t>
  </si>
  <si>
    <t xml:space="preserve">adjacent rooms please  </t>
  </si>
  <si>
    <t>Hold</t>
  </si>
  <si>
    <t>106702/95578</t>
  </si>
  <si>
    <t>718-501-8659</t>
  </si>
  <si>
    <t>LL158986</t>
  </si>
  <si>
    <t>SEAT#25.26</t>
  </si>
  <si>
    <t>公司MANDY</t>
  </si>
  <si>
    <t xml:space="preserve">106947/F23443 </t>
  </si>
  <si>
    <t>347-822-1883</t>
  </si>
  <si>
    <t>LL159287</t>
  </si>
  <si>
    <t>SEAT#37-41</t>
  </si>
  <si>
    <t>TOTAL pax</t>
  </si>
  <si>
    <t>公司LILY</t>
  </si>
  <si>
    <t>107417/F23540</t>
  </si>
  <si>
    <t>646-407-6680</t>
  </si>
  <si>
    <t>LL159914</t>
  </si>
  <si>
    <t>SEAT#45.46</t>
  </si>
  <si>
    <t>E-609238</t>
  </si>
  <si>
    <t>+420 725144336</t>
  </si>
  <si>
    <t>CTT</t>
  </si>
  <si>
    <t>LL157987</t>
  </si>
  <si>
    <t>公司Sherery</t>
  </si>
  <si>
    <t xml:space="preserve">107470 ;F23550 </t>
  </si>
  <si>
    <t>929-312-1988</t>
  </si>
  <si>
    <t>LL159984</t>
  </si>
  <si>
    <t>公司Jenny</t>
  </si>
  <si>
    <t>E-619444</t>
  </si>
  <si>
    <t>+1 3025134328</t>
  </si>
  <si>
    <t>LL160001</t>
  </si>
  <si>
    <t>C-2033976-US</t>
  </si>
  <si>
    <t>1-2015629066</t>
  </si>
  <si>
    <t>LL160004</t>
  </si>
  <si>
    <t>JT22-491-9777</t>
  </si>
  <si>
    <t>7182641612;347-493-9443</t>
  </si>
  <si>
    <t>Wonder Holding</t>
  </si>
  <si>
    <t>107504; LI,JIANYONG</t>
  </si>
  <si>
    <t>2672319640</t>
  </si>
  <si>
    <t>LL160049</t>
  </si>
  <si>
    <t>加訂酒店: Flushing Central Hotel $160, Ramada Flushing Queens $170??</t>
  </si>
  <si>
    <t xml:space="preserve">JT27-492-2007 </t>
  </si>
  <si>
    <t>5853979087;6462674412</t>
  </si>
  <si>
    <t>BUS#1</t>
  </si>
  <si>
    <t xml:space="preserve">CTT+ EDI </t>
  </si>
  <si>
    <t>JN11-488-6867</t>
  </si>
  <si>
    <t>2016966664;5512221364</t>
  </si>
  <si>
    <t>C-611316</t>
  </si>
  <si>
    <t xml:space="preserve">86-13550371872 </t>
  </si>
  <si>
    <t>LL154769</t>
  </si>
  <si>
    <t>E-594277</t>
  </si>
  <si>
    <t>+84 903855609</t>
  </si>
  <si>
    <t>LL155213</t>
  </si>
  <si>
    <t>C.C.H Int'l Inc. 彩虹</t>
  </si>
  <si>
    <t>104028/Nancy</t>
  </si>
  <si>
    <t>8613881866806</t>
  </si>
  <si>
    <t>LL155397</t>
  </si>
  <si>
    <r>
      <rPr>
        <b/>
        <sz val="11"/>
        <color theme="1"/>
        <rFont val="Calibri"/>
        <family val="2"/>
        <scheme val="minor"/>
      </rPr>
      <t xml:space="preserve">SEAT#13-15  </t>
    </r>
    <r>
      <rPr>
        <sz val="11"/>
        <color theme="1"/>
        <rFont val="Calibri"/>
        <family val="2"/>
        <scheme val="minor"/>
      </rPr>
      <t>(没有告知代理SEAT#)</t>
    </r>
  </si>
  <si>
    <t>E-600151</t>
  </si>
  <si>
    <t>+1 845-279-3893</t>
  </si>
  <si>
    <t>LL156349</t>
  </si>
  <si>
    <t>鳴揚 Abby</t>
  </si>
  <si>
    <t>105553;TAN/MANCHAO</t>
  </si>
  <si>
    <t>6465157099</t>
  </si>
  <si>
    <t>BRK</t>
  </si>
  <si>
    <t>LL157398</t>
  </si>
  <si>
    <t>SEAT#33-38</t>
  </si>
  <si>
    <t>公司SHU</t>
  </si>
  <si>
    <t>105838/A29643</t>
  </si>
  <si>
    <t>347-279-6037</t>
  </si>
  <si>
    <t>LL157789</t>
  </si>
  <si>
    <t>SEAT#39.40.44</t>
  </si>
  <si>
    <t>E-608518</t>
  </si>
  <si>
    <t>+1 9167174468</t>
  </si>
  <si>
    <t>LL157859</t>
  </si>
  <si>
    <t xml:space="preserve">end tour in Boston  </t>
  </si>
  <si>
    <t>BAY SKY- SHANICE</t>
  </si>
  <si>
    <t>106223； MR LIN</t>
  </si>
  <si>
    <t>646-204-1574</t>
  </si>
  <si>
    <t>LL158332</t>
  </si>
  <si>
    <t>SEAT#17.18.19.20</t>
  </si>
  <si>
    <t>Vip Bus Iris</t>
  </si>
  <si>
    <t>106390/007900</t>
  </si>
  <si>
    <t>347-988-1187</t>
  </si>
  <si>
    <t>LL158554</t>
  </si>
  <si>
    <t>SEAT#23.24</t>
  </si>
  <si>
    <t>Rainbow Digital</t>
  </si>
  <si>
    <t xml:space="preserve"> 106742; Suman Christian</t>
  </si>
  <si>
    <t>718-689-4923; 718-853-5329</t>
  </si>
  <si>
    <t>LL159036</t>
  </si>
  <si>
    <t>E-614545</t>
  </si>
  <si>
    <t>+1 9179463576</t>
  </si>
  <si>
    <t>LL159056</t>
  </si>
  <si>
    <t>JT17-490-9767</t>
  </si>
  <si>
    <t>9702945036;9702945036</t>
  </si>
  <si>
    <t>3PAX CHANGE TO 4PAX</t>
  </si>
  <si>
    <t>JT10-491-3537</t>
  </si>
  <si>
    <t>7203052170;7202996107</t>
  </si>
  <si>
    <t xml:space="preserve"> JT27-491-6047</t>
  </si>
  <si>
    <t>512167414</t>
  </si>
  <si>
    <t>JT17-491-7467</t>
  </si>
  <si>
    <t>9095604555</t>
  </si>
  <si>
    <t>E-618625</t>
  </si>
  <si>
    <t>+1 9177697525</t>
  </si>
  <si>
    <t>LL159825</t>
  </si>
  <si>
    <t>公司STEPHANIE</t>
  </si>
  <si>
    <t>107275/ A29884</t>
  </si>
  <si>
    <t>646-348-0702</t>
  </si>
  <si>
    <t>LL159724</t>
  </si>
  <si>
    <t>SEAT#49</t>
  </si>
  <si>
    <t>日期：7-1</t>
  </si>
  <si>
    <t>團：华盛顿DC2天1夜</t>
  </si>
  <si>
    <t>BUS#4</t>
  </si>
  <si>
    <t>仙人洞</t>
  </si>
  <si>
    <t>DM Investment Management Inc</t>
  </si>
  <si>
    <t>102120/LUOSHENYU</t>
  </si>
  <si>
    <t>13816101113</t>
  </si>
  <si>
    <t>DS2仙人洞</t>
  </si>
  <si>
    <t>LL152872</t>
  </si>
  <si>
    <t>2A</t>
  </si>
  <si>
    <t xml:space="preserve">JF21-488-1247 </t>
  </si>
  <si>
    <t xml:space="preserve"> 4252159651;4252365646</t>
  </si>
  <si>
    <t>JCC</t>
  </si>
  <si>
    <t>2B</t>
  </si>
  <si>
    <t>JE17-488-5317</t>
  </si>
  <si>
    <t>2019705266</t>
  </si>
  <si>
    <t>C-2029110-US</t>
  </si>
  <si>
    <t>86-5103672795
yajun_qi@hotmail.com</t>
  </si>
  <si>
    <t>LL158193</t>
  </si>
  <si>
    <t>Starshine Brooklyn</t>
  </si>
  <si>
    <t>106216； Xingli Ye</t>
  </si>
  <si>
    <t>3472488952</t>
  </si>
  <si>
    <t>LL158320</t>
  </si>
  <si>
    <t>SEAT#13-16</t>
  </si>
  <si>
    <t>106416； Xie Wei Xiong</t>
  </si>
  <si>
    <t>9177748862</t>
  </si>
  <si>
    <t>LL158595</t>
  </si>
  <si>
    <t>SEAT#17-19</t>
  </si>
  <si>
    <t>公司IVY</t>
  </si>
  <si>
    <t>106583/ A29767</t>
  </si>
  <si>
    <t>6466431852</t>
  </si>
  <si>
    <t>LL158819</t>
  </si>
  <si>
    <t>JT25-490-8977</t>
  </si>
  <si>
    <t>2017854726;2016610713</t>
  </si>
  <si>
    <t>JT22-491-0937</t>
  </si>
  <si>
    <t>2019200709;2019936758</t>
  </si>
  <si>
    <t>Golden Bus Tours</t>
  </si>
  <si>
    <t xml:space="preserve">6467138859 </t>
  </si>
  <si>
    <t>LL159322</t>
  </si>
  <si>
    <t>公司Ivy</t>
  </si>
  <si>
    <t>107022/A29843</t>
  </si>
  <si>
    <t>347-906-0467</t>
  </si>
  <si>
    <t>LL159405</t>
  </si>
  <si>
    <t>seat#23.24.35-41</t>
  </si>
  <si>
    <t>公司JENNY</t>
  </si>
  <si>
    <t xml:space="preserve">107081/A29851 </t>
  </si>
  <si>
    <t>6467172311</t>
  </si>
  <si>
    <t>LL159501</t>
  </si>
  <si>
    <t>SEAT#43.44</t>
  </si>
  <si>
    <t>JT17-491-5727</t>
  </si>
  <si>
    <t>5512085951
Pallab.Kar@icloud.com</t>
  </si>
  <si>
    <t>Starshine Brooklyn Travel 106404 3pax invoice#LL158571 CXL</t>
  </si>
  <si>
    <t>ETERNAL-RAY</t>
  </si>
  <si>
    <t>LI/SHANWEN</t>
  </si>
  <si>
    <t>917-400-3856</t>
  </si>
  <si>
    <t>LL159782</t>
  </si>
  <si>
    <t>SEAT#33.34</t>
  </si>
  <si>
    <t xml:space="preserve">CCH # 107165 /LL159599  CXL </t>
  </si>
  <si>
    <t>JT20-491-7777</t>
  </si>
  <si>
    <t>9043374434</t>
  </si>
  <si>
    <t>Grand Asia 107172 3pax CXL 與107140 重單</t>
  </si>
  <si>
    <t>JT05-492-0127</t>
  </si>
  <si>
    <t>6463264914;6463264914</t>
  </si>
  <si>
    <t>JT11-492-0747</t>
  </si>
  <si>
    <t>7182191867;7182191867</t>
  </si>
  <si>
    <t>BUS#3</t>
  </si>
  <si>
    <t>CTT + JCC</t>
  </si>
  <si>
    <t>JS26-487-6687</t>
  </si>
  <si>
    <t>5512637000</t>
  </si>
  <si>
    <t>DC2</t>
  </si>
  <si>
    <t>JT15-489-1207</t>
  </si>
  <si>
    <t>4697771697</t>
  </si>
  <si>
    <t>JN19-490-2797</t>
  </si>
  <si>
    <t>2248170800</t>
  </si>
  <si>
    <t xml:space="preserve">JT20-490-8907 </t>
  </si>
  <si>
    <t>15512635714;+15512635766</t>
  </si>
  <si>
    <t>KKday.com Int'l Company</t>
  </si>
  <si>
    <t>104749/17KK060177836</t>
  </si>
  <si>
    <t>1 3477205738</t>
  </si>
  <si>
    <t>LL156327</t>
  </si>
  <si>
    <t>客人會暈車， 請協助安排巴士座位</t>
  </si>
  <si>
    <t>GRAND ASIA TRAVEL SANDY</t>
  </si>
  <si>
    <t>107140/1000826</t>
  </si>
  <si>
    <t>9548062447</t>
  </si>
  <si>
    <t>LL159560</t>
  </si>
  <si>
    <r>
      <rPr>
        <b/>
        <sz val="11"/>
        <color theme="1"/>
        <rFont val="Calibri"/>
        <family val="2"/>
        <scheme val="minor"/>
      </rPr>
      <t>SEAT#29.30.31.32</t>
    </r>
    <r>
      <rPr>
        <sz val="11"/>
        <color theme="1"/>
        <rFont val="Calibri"/>
        <family val="2"/>
        <scheme val="minor"/>
      </rPr>
      <t xml:space="preserve"> ; 3PAX CHANGE TO 4PAX</t>
    </r>
  </si>
  <si>
    <t>JT19-491-5877</t>
  </si>
  <si>
    <t xml:space="preserve"> 6502846040;2017169798</t>
  </si>
  <si>
    <t>DC2A -DNP</t>
  </si>
  <si>
    <t>E-617842</t>
  </si>
  <si>
    <t>+1 201-920-5618</t>
  </si>
  <si>
    <t>DC2-DNP</t>
  </si>
  <si>
    <t>LL159686</t>
  </si>
  <si>
    <t>JT22-491-7967</t>
  </si>
  <si>
    <t xml:space="preserve"> 6177497184</t>
  </si>
  <si>
    <t>E-618331</t>
  </si>
  <si>
    <t>+1 6172859012</t>
  </si>
  <si>
    <t>LL159850</t>
  </si>
  <si>
    <t>JT15-491-8677</t>
  </si>
  <si>
    <t xml:space="preserve"> 2012452522</t>
  </si>
  <si>
    <t>JT07-492-0477</t>
  </si>
  <si>
    <t>3478203696;6109961228</t>
  </si>
  <si>
    <t>E-618721</t>
  </si>
  <si>
    <t>+51 1997728043</t>
  </si>
  <si>
    <t>LL159860</t>
  </si>
  <si>
    <t>E-619228</t>
  </si>
  <si>
    <t>+1 2016998235</t>
  </si>
  <si>
    <t>LL159990</t>
  </si>
  <si>
    <t>JT17-491-7247</t>
  </si>
  <si>
    <t>19175398264</t>
  </si>
  <si>
    <t>E-618517</t>
  </si>
  <si>
    <t>1 5183340891</t>
  </si>
  <si>
    <t>LL159853</t>
  </si>
  <si>
    <t>JT10-492-0777</t>
  </si>
  <si>
    <t>708881464;13478286261</t>
  </si>
  <si>
    <t>DC2- DNP</t>
  </si>
  <si>
    <t>E-619768</t>
  </si>
  <si>
    <t>+1 3147578037</t>
  </si>
  <si>
    <t>DC2 - DNP</t>
  </si>
  <si>
    <t>LL160054</t>
  </si>
  <si>
    <t>JT10-492-0977</t>
  </si>
  <si>
    <t>(862) 203-4822;9899711403</t>
  </si>
  <si>
    <t>JT12-492-1287</t>
  </si>
  <si>
    <t>6317483159</t>
  </si>
  <si>
    <t>E-619903</t>
  </si>
  <si>
    <t>+1 8322136568</t>
  </si>
  <si>
    <t>LL160090</t>
  </si>
  <si>
    <t>CTT + FLU</t>
  </si>
  <si>
    <t>DT13-460-6737</t>
  </si>
  <si>
    <t xml:space="preserve"> 7144586073;7144586497</t>
  </si>
  <si>
    <t xml:space="preserve"> JT12-489-3037</t>
  </si>
  <si>
    <t>5089037179;4256285253</t>
  </si>
  <si>
    <t xml:space="preserve">105465/F23141 </t>
  </si>
  <si>
    <t>917-698-1036</t>
  </si>
  <si>
    <t>LL157297</t>
  </si>
  <si>
    <t>SEAT#21-23</t>
  </si>
  <si>
    <t>E-612535</t>
  </si>
  <si>
    <t>+1 5107172927</t>
  </si>
  <si>
    <t>LL158582</t>
  </si>
  <si>
    <t>drop off on ctt</t>
  </si>
  <si>
    <t>JT00-490-4367</t>
  </si>
  <si>
    <t>5168168467;5168168467</t>
  </si>
  <si>
    <t>JT17-490-5237</t>
  </si>
  <si>
    <t xml:space="preserve"> 6122266563</t>
  </si>
  <si>
    <t>JT21-490-5467</t>
  </si>
  <si>
    <t>6314466024;5162436162</t>
  </si>
  <si>
    <t>E-616468</t>
  </si>
  <si>
    <t>718-314-3124</t>
  </si>
  <si>
    <t>LL159406</t>
  </si>
  <si>
    <t>JJ TRAVEL- MAGGIE</t>
  </si>
  <si>
    <t>LI/XIAO</t>
  </si>
  <si>
    <t>954-663-4725</t>
  </si>
  <si>
    <t>LL159246</t>
  </si>
  <si>
    <t>SEAT# 24.27.28</t>
  </si>
  <si>
    <t>Jia Jia</t>
  </si>
  <si>
    <t>107499; HONG YU LIAN</t>
  </si>
  <si>
    <t>917-815-2018</t>
  </si>
  <si>
    <t>LL160045</t>
  </si>
  <si>
    <t xml:space="preserve"> JT25-491-7807</t>
  </si>
  <si>
    <t>95135772;95135772</t>
  </si>
  <si>
    <t>JT12-491-8947</t>
  </si>
  <si>
    <t>9143092704;9143092704</t>
  </si>
  <si>
    <t>E-619441</t>
  </si>
  <si>
    <t>+1 3478732826</t>
  </si>
  <si>
    <t>LL160073</t>
  </si>
  <si>
    <t>JT11-491-7427</t>
  </si>
  <si>
    <t>9179463505;2019841368</t>
  </si>
  <si>
    <t>JT12-492-0777</t>
  </si>
  <si>
    <t>3472511676;6467444878</t>
  </si>
  <si>
    <t>107521/ F23562</t>
  </si>
  <si>
    <t>347-580-3989</t>
  </si>
  <si>
    <t xml:space="preserve">  </t>
  </si>
  <si>
    <t>CCH</t>
  </si>
  <si>
    <t>107549; XIANG/ZHUANXU</t>
  </si>
  <si>
    <t>917-826-7628</t>
  </si>
  <si>
    <t>LL160110</t>
  </si>
  <si>
    <t>DC2+ EC :2 PAX</t>
  </si>
  <si>
    <t>CTT +  EDI</t>
  </si>
  <si>
    <t>BOJ1</t>
  </si>
  <si>
    <t>MAJESTIC VACATION</t>
  </si>
  <si>
    <t>EC169964</t>
  </si>
  <si>
    <t>SPC</t>
  </si>
  <si>
    <t>美东J团的客人，7/1请导游至酒店接客人参加DC2.</t>
  </si>
  <si>
    <t xml:space="preserve"> JF10-467-7297</t>
  </si>
  <si>
    <t>0035679051696
nancy.formosa@gov.mt</t>
  </si>
  <si>
    <t>JT23-489-1937</t>
  </si>
  <si>
    <t>1 201-654-5036</t>
  </si>
  <si>
    <t>JS18-490-0077</t>
  </si>
  <si>
    <t>6466248589</t>
  </si>
  <si>
    <t>JS05-489-7527</t>
  </si>
  <si>
    <t>917-232-1664</t>
  </si>
  <si>
    <t>DC2A</t>
  </si>
  <si>
    <t>JN16-490-3237</t>
  </si>
  <si>
    <t>96899595249</t>
  </si>
  <si>
    <t>E-607243</t>
  </si>
  <si>
    <t>+1 8133305409</t>
  </si>
  <si>
    <t>EDI</t>
  </si>
  <si>
    <t>LL157629</t>
  </si>
  <si>
    <t>JT12-490-9847</t>
  </si>
  <si>
    <t>201-951-9493;201-951-9493</t>
  </si>
  <si>
    <t>JT11-491-5127</t>
  </si>
  <si>
    <t>2016737175;2019205178</t>
  </si>
  <si>
    <t>SUNSHINE TRAVEL ITTY</t>
  </si>
  <si>
    <t>DANNY WAN</t>
  </si>
  <si>
    <t xml:space="preserve">816-665-5667 </t>
  </si>
  <si>
    <t>LL156725</t>
  </si>
  <si>
    <r>
      <rPr>
        <b/>
        <sz val="11"/>
        <color theme="1"/>
        <rFont val="Calibri"/>
        <family val="2"/>
      </rPr>
      <t>SEAT#13-15;</t>
    </r>
    <r>
      <rPr>
        <sz val="11"/>
        <color theme="1"/>
        <rFont val="Calibri"/>
        <family val="2"/>
      </rPr>
      <t xml:space="preserve">  第二天在DC离团。</t>
    </r>
  </si>
  <si>
    <t>E-611602</t>
  </si>
  <si>
    <t>+1 3109933459</t>
  </si>
  <si>
    <t>LL158413</t>
  </si>
  <si>
    <t>E-612409</t>
  </si>
  <si>
    <t>+1 6027587500</t>
  </si>
  <si>
    <t>LL158579</t>
  </si>
  <si>
    <t>JT22-490-8967</t>
  </si>
  <si>
    <t>JT26-491-2517</t>
  </si>
  <si>
    <t>9175735220;6462392899</t>
  </si>
  <si>
    <t>E-615886</t>
  </si>
  <si>
    <t>1 3473760214</t>
  </si>
  <si>
    <t>LL159327</t>
  </si>
  <si>
    <t>LCL Travel</t>
  </si>
  <si>
    <t>107104/84367</t>
  </si>
  <si>
    <t>702 827 9084</t>
  </si>
  <si>
    <t>LL159508</t>
  </si>
  <si>
    <t>日期：7-1-2017</t>
  </si>
  <si>
    <t>團：乔治湖-普莱西德湖2日(DL2)</t>
  </si>
  <si>
    <t>Only 1 bus</t>
  </si>
  <si>
    <t>JERSEY CITY 上车点 “只接不送”， 回程 曼哈顿-唐人街下车</t>
  </si>
  <si>
    <t>ACADMY BUS--53 PAX ONLY</t>
  </si>
  <si>
    <t>MT01-486-8487</t>
  </si>
  <si>
    <t>917-584-2442;917-579-9320
marychrismatsu@gmail.com</t>
  </si>
  <si>
    <t>DL2</t>
  </si>
  <si>
    <t>JS14-488-3397</t>
  </si>
  <si>
    <t>9173182206
anirudhaghosal@gmail.com</t>
  </si>
  <si>
    <t>已告知代理JCC NON DROP OFF</t>
  </si>
  <si>
    <t>JF22-489-5107</t>
  </si>
  <si>
    <t>7322573124;732-216-3014
rudy_cassel@hotmail.com</t>
  </si>
  <si>
    <t>JF13-489-6287</t>
  </si>
  <si>
    <t>6464920333
 atharv.abhishek.amogh@gmail.com</t>
  </si>
  <si>
    <t>E-609985</t>
  </si>
  <si>
    <t>+1 3475864582</t>
  </si>
  <si>
    <t>LL158122</t>
  </si>
  <si>
    <t>E-612394</t>
  </si>
  <si>
    <t>+1 3477774889</t>
  </si>
  <si>
    <t>LL158580</t>
  </si>
  <si>
    <t>7A</t>
  </si>
  <si>
    <t>亿达JERRY(A)</t>
  </si>
  <si>
    <t>MS LINA</t>
  </si>
  <si>
    <t>832-618-0031</t>
  </si>
  <si>
    <t>LL158810</t>
  </si>
  <si>
    <t>SEAT#21-24</t>
  </si>
  <si>
    <t>7B</t>
  </si>
  <si>
    <t>亿达JERRY(B)</t>
  </si>
  <si>
    <t>JT16-491-1617</t>
  </si>
  <si>
    <t>5513586220;5513582311
vikrambpurohit@gmail.com</t>
  </si>
  <si>
    <t>JT20-491-2627</t>
  </si>
  <si>
    <t>2015326493;2013554836
sushantgopalagarwal@gmail.com</t>
  </si>
  <si>
    <t xml:space="preserve"> JT21-491-4227</t>
  </si>
  <si>
    <t>2017061987;2017061987
poojanam@aol.com</t>
  </si>
  <si>
    <t>GOLDEN BUS TOURS</t>
  </si>
  <si>
    <t xml:space="preserve">7329838416 </t>
  </si>
  <si>
    <t>LL159609</t>
  </si>
  <si>
    <t xml:space="preserve"> JT27-491-5937</t>
  </si>
  <si>
    <t>4692585149;7477776099
panchalutpal@yahoo.com</t>
  </si>
  <si>
    <t>JT04-492-2787</t>
  </si>
  <si>
    <t>9177703726;9177703726</t>
  </si>
  <si>
    <t>團：赫氏樂園-多利樂園2日(DP2)</t>
  </si>
  <si>
    <t>TO LOCAL OP: 请务必提醒代理， 参团客人必须要跟出团导游购买  “赫氏 &amp; 多利乐园”  入场门票; 不可以自行提前在网上，或通过第3方代理购买。</t>
  </si>
  <si>
    <t>FT12-473-0327</t>
  </si>
  <si>
    <t>347-494-9908</t>
  </si>
  <si>
    <t>DP2</t>
  </si>
  <si>
    <t>豪華</t>
  </si>
  <si>
    <t>105964/1105</t>
  </si>
  <si>
    <t>347-204-9863</t>
  </si>
  <si>
    <t>LL157957</t>
  </si>
  <si>
    <t>SEAT#13-17</t>
  </si>
  <si>
    <t>公司Stephanie</t>
  </si>
  <si>
    <t>105565/A29583</t>
  </si>
  <si>
    <t>347-790-3703</t>
  </si>
  <si>
    <t>LL157406</t>
  </si>
  <si>
    <t>seat#19.20.23.24</t>
  </si>
  <si>
    <t>JT18-489-1807</t>
  </si>
  <si>
    <t>347-894-8462;
917-651-7694</t>
  </si>
  <si>
    <t>公司JESSICA</t>
  </si>
  <si>
    <t>106085/F23282</t>
  </si>
  <si>
    <t xml:space="preserve">917-325-7622 </t>
  </si>
  <si>
    <t>LL158152</t>
  </si>
  <si>
    <t>SEAT#25-27</t>
  </si>
  <si>
    <t>Harmony Ping</t>
  </si>
  <si>
    <t>27790; HE/SIJING</t>
  </si>
  <si>
    <t>646-923-2752</t>
  </si>
  <si>
    <t>LL158701</t>
  </si>
  <si>
    <t>SEAT#29.30.33.34</t>
  </si>
  <si>
    <t>JT10-491-9207</t>
  </si>
  <si>
    <t xml:space="preserve"> 3474698988;3474698988</t>
  </si>
  <si>
    <t xml:space="preserve">107564/A29934 </t>
  </si>
  <si>
    <t>646-322-1438</t>
  </si>
  <si>
    <t>LL160122</t>
  </si>
  <si>
    <t>SEAT#35.36.39.40</t>
  </si>
  <si>
    <t xml:space="preserve"> Xinwang LILY</t>
  </si>
  <si>
    <t>107544; lin/meiqiong</t>
  </si>
  <si>
    <t>9178283088</t>
  </si>
  <si>
    <t>LL160109</t>
  </si>
  <si>
    <t>seat#37.38.41-43</t>
  </si>
  <si>
    <t>JT22-492-1877</t>
  </si>
  <si>
    <t xml:space="preserve"> 3473870048</t>
  </si>
  <si>
    <t>團：GF2 五指湖-美東小三峽2日遊</t>
  </si>
  <si>
    <t>AN15-480-4587</t>
  </si>
  <si>
    <t>917-698-2744
joseepaniagua@yahoo.com</t>
  </si>
  <si>
    <t>GF2</t>
  </si>
  <si>
    <t>AT19-480-9087</t>
  </si>
  <si>
    <t>3472820026;3472820026
 jlaigue@gmail.com</t>
  </si>
  <si>
    <t>JF11-488-0407</t>
  </si>
  <si>
    <t>917-428-8889
sammy.tedawes@gmail.com</t>
  </si>
  <si>
    <t>CHANGE FROM 9/2</t>
  </si>
  <si>
    <t>E-601612</t>
  </si>
  <si>
    <t>+1 7184045219</t>
  </si>
  <si>
    <t>LL156623</t>
  </si>
  <si>
    <t xml:space="preserve">105061/A29489 </t>
  </si>
  <si>
    <t>9177106782</t>
  </si>
  <si>
    <t>LL156733</t>
  </si>
  <si>
    <t>6A</t>
  </si>
  <si>
    <t>公司Mandy</t>
  </si>
  <si>
    <t xml:space="preserve">105601/F23175 </t>
  </si>
  <si>
    <t>718-755-1563</t>
  </si>
  <si>
    <t>LL157446</t>
  </si>
  <si>
    <t>seat#13-16</t>
  </si>
  <si>
    <t>6B</t>
  </si>
  <si>
    <t>4 人2 房</t>
  </si>
  <si>
    <t>618 GS Adri</t>
  </si>
  <si>
    <t>PING/ZOU</t>
  </si>
  <si>
    <t>917-669-7016</t>
  </si>
  <si>
    <t>LL157955</t>
  </si>
  <si>
    <t>公司SHERERY</t>
  </si>
  <si>
    <t>105483/F23146</t>
  </si>
  <si>
    <t>646-234-5825</t>
  </si>
  <si>
    <t>LL157312</t>
  </si>
  <si>
    <r>
      <t>SEAT#</t>
    </r>
    <r>
      <rPr>
        <b/>
        <sz val="11"/>
        <color rgb="FFFF0000"/>
        <rFont val="Calibri"/>
        <family val="2"/>
        <scheme val="minor"/>
      </rPr>
      <t xml:space="preserve">25.26.27 </t>
    </r>
  </si>
  <si>
    <t>公司TIFFANY</t>
  </si>
  <si>
    <t xml:space="preserve">105490/F23149 </t>
  </si>
  <si>
    <t>9174465645</t>
  </si>
  <si>
    <t>LL157322</t>
  </si>
  <si>
    <t>SEAT#31.32</t>
  </si>
  <si>
    <t>TOP TRAVEL-CINDY</t>
  </si>
  <si>
    <t>2017-0612-1</t>
  </si>
  <si>
    <t>347-822-5606</t>
  </si>
  <si>
    <t>LL157559</t>
  </si>
  <si>
    <t>公司Jessica</t>
  </si>
  <si>
    <t>105709/F23195</t>
  </si>
  <si>
    <t>917-667-6878</t>
  </si>
  <si>
    <t>LL157602</t>
  </si>
  <si>
    <t>seat#35-39</t>
  </si>
  <si>
    <t>公司LILLIAN</t>
  </si>
  <si>
    <t>105873/A29651</t>
  </si>
  <si>
    <t>646-272-8825</t>
  </si>
  <si>
    <t>LL157834</t>
  </si>
  <si>
    <t>SEAT#40.43.44,CTT CHANGED TO FLU</t>
  </si>
  <si>
    <t>105997/A29674</t>
  </si>
  <si>
    <t>9178150218</t>
  </si>
  <si>
    <t>LL157997</t>
  </si>
  <si>
    <r>
      <rPr>
        <b/>
        <sz val="11"/>
        <color theme="1"/>
        <rFont val="Calibri"/>
        <family val="2"/>
        <scheme val="minor"/>
      </rPr>
      <t xml:space="preserve">seat#47.48.51.52 , </t>
    </r>
    <r>
      <rPr>
        <sz val="11"/>
        <color theme="1"/>
        <rFont val="Calibri"/>
        <family val="2"/>
        <scheme val="minor"/>
      </rPr>
      <t>4人改成5人；客人带小朋友希望如果有可能，安排个稍前的位置</t>
    </r>
  </si>
  <si>
    <t xml:space="preserve">GOLDEN BUS TOURS 3589x3 LL156095 CXL </t>
  </si>
  <si>
    <t>14A</t>
  </si>
  <si>
    <t>公司SHERERY(A)</t>
  </si>
  <si>
    <t>106092/F23286</t>
  </si>
  <si>
    <t>646-510-3237</t>
  </si>
  <si>
    <t>LL158163</t>
  </si>
  <si>
    <t>SEAT#41.42.45</t>
  </si>
  <si>
    <t>Golden Bus 3882 4pax cancel booking</t>
  </si>
  <si>
    <t>14B</t>
  </si>
  <si>
    <t>公司SHERERY(B)</t>
  </si>
  <si>
    <t>106058/A29689</t>
  </si>
  <si>
    <t>917-749-7688</t>
  </si>
  <si>
    <t>LL158120</t>
  </si>
  <si>
    <t>SEAT# 46.49.50</t>
  </si>
  <si>
    <t>JE11-490-1827</t>
  </si>
  <si>
    <t>6462202584;6466757239
 violet.d.chen@gmail.com</t>
  </si>
  <si>
    <t>106737/F23400</t>
  </si>
  <si>
    <t>646-752-3628</t>
  </si>
  <si>
    <t>LL159038</t>
  </si>
  <si>
    <t xml:space="preserve"> 107381/F23526</t>
  </si>
  <si>
    <t xml:space="preserve">646-269-7362; 646-808-9699 </t>
  </si>
  <si>
    <t>LL159879</t>
  </si>
  <si>
    <t>JT24-491-9597</t>
  </si>
  <si>
    <t>212 203 1122</t>
  </si>
  <si>
    <t>AUT0</t>
  </si>
  <si>
    <t>JT19-492-1067</t>
  </si>
  <si>
    <t>5165818879;5165818879</t>
  </si>
  <si>
    <t>團：玛莎葡萄岛2天(MV2)</t>
  </si>
  <si>
    <t xml:space="preserve"> AT00-480-8467</t>
  </si>
  <si>
    <t>00639175600170
helencsia@gmail.com</t>
  </si>
  <si>
    <t>MV2</t>
  </si>
  <si>
    <t>JF25-487-9607</t>
  </si>
  <si>
    <t xml:space="preserve"> 3475891341
mmv_tech@yahoo.com</t>
  </si>
  <si>
    <t>JF21-489-7067</t>
  </si>
  <si>
    <t>9176089590
khosalam@gmail.com</t>
  </si>
  <si>
    <t>LULUTRIP</t>
  </si>
  <si>
    <t>170528-378391-492215-1 CN
Li, Jing</t>
  </si>
  <si>
    <t>7324253729</t>
  </si>
  <si>
    <t>LL155771</t>
  </si>
  <si>
    <r>
      <rPr>
        <sz val="11"/>
        <color rgb="FFFF0000"/>
        <rFont val="Calibri"/>
        <family val="2"/>
        <scheme val="minor"/>
      </rPr>
      <t>SEAT#13.14.15</t>
    </r>
    <r>
      <rPr>
        <sz val="11"/>
        <color theme="1"/>
        <rFont val="Calibri"/>
        <family val="2"/>
        <scheme val="minor"/>
      </rPr>
      <t xml:space="preserve">   BLOCKED</t>
    </r>
  </si>
  <si>
    <t>Sky Travel Services Inc</t>
  </si>
  <si>
    <t>106530/fuying yang</t>
  </si>
  <si>
    <t>646-508-5373</t>
  </si>
  <si>
    <t>LL158747</t>
  </si>
  <si>
    <r>
      <rPr>
        <sz val="11"/>
        <rFont val="Calibri"/>
        <family val="2"/>
        <scheme val="minor"/>
      </rPr>
      <t xml:space="preserve"> 之前美东部同事JOLIN的朋友，请尽量安排好点的位置;</t>
    </r>
    <r>
      <rPr>
        <sz val="11"/>
        <color rgb="FFFF0000"/>
        <rFont val="Calibri"/>
        <family val="2"/>
        <scheme val="minor"/>
      </rPr>
      <t xml:space="preserve">
</t>
    </r>
    <r>
      <rPr>
        <sz val="14"/>
        <color rgb="FFFF0000"/>
        <rFont val="Calibri"/>
        <family val="2"/>
        <scheme val="minor"/>
      </rPr>
      <t xml:space="preserve"> SEAT# 16.19.20</t>
    </r>
    <r>
      <rPr>
        <sz val="11"/>
        <color rgb="FFFF0000"/>
        <rFont val="Calibri"/>
        <family val="2"/>
        <scheme val="minor"/>
      </rPr>
      <t xml:space="preserve">  </t>
    </r>
    <r>
      <rPr>
        <sz val="11"/>
        <rFont val="Calibri"/>
        <family val="2"/>
        <scheme val="minor"/>
      </rPr>
      <t>CTT改成BRK</t>
    </r>
  </si>
  <si>
    <t xml:space="preserve"> 105796/A29637</t>
  </si>
  <si>
    <t>347-282-9015; 718-844-3610</t>
  </si>
  <si>
    <t>LL157722</t>
  </si>
  <si>
    <t>SEAT# 21-28</t>
  </si>
  <si>
    <t>JT10-490-6017</t>
  </si>
  <si>
    <t xml:space="preserve"> 2012383686
 raakeshgarg@gmail.com</t>
  </si>
  <si>
    <t>9pax change to 12pax</t>
  </si>
  <si>
    <t>106354/007894</t>
  </si>
  <si>
    <t>917-373-9180</t>
  </si>
  <si>
    <t>LL158501</t>
  </si>
  <si>
    <r>
      <t xml:space="preserve">老人家暈車，座位盡量靠前;
</t>
    </r>
    <r>
      <rPr>
        <sz val="11"/>
        <color rgb="FFFF0000"/>
        <rFont val="Calibri"/>
        <family val="2"/>
        <scheme val="minor"/>
      </rPr>
      <t xml:space="preserve"> SEAT# 32.35.36</t>
    </r>
    <r>
      <rPr>
        <sz val="11"/>
        <color theme="1"/>
        <rFont val="Calibri"/>
        <family val="2"/>
        <scheme val="minor"/>
      </rPr>
      <t xml:space="preserve">  </t>
    </r>
  </si>
  <si>
    <t xml:space="preserve">9174467397 </t>
  </si>
  <si>
    <t>LL158012</t>
  </si>
  <si>
    <t>JT16-491-5217</t>
  </si>
  <si>
    <t>718-674-4545;929-278-0343
PDAS.NYC@GMAIL.COM</t>
  </si>
  <si>
    <t>ARISING TRAVEL-FION</t>
  </si>
  <si>
    <t>106736/39136</t>
  </si>
  <si>
    <t>646-388-3093</t>
  </si>
  <si>
    <t>LL159034</t>
  </si>
  <si>
    <t>SEAT#37-40</t>
  </si>
  <si>
    <t xml:space="preserve">3473690907 </t>
  </si>
  <si>
    <t>LL159902</t>
  </si>
  <si>
    <t>JT21-491-7877</t>
  </si>
  <si>
    <t>9178630801;9178630801</t>
  </si>
  <si>
    <t>107525 ; 007972</t>
  </si>
  <si>
    <t>1-631-805-2274</t>
  </si>
  <si>
    <t>LL160071</t>
  </si>
  <si>
    <t>公司Shu</t>
  </si>
  <si>
    <t>107561/A29932</t>
  </si>
  <si>
    <t>347-951-6270</t>
  </si>
  <si>
    <t>LL160120</t>
  </si>
  <si>
    <t>SEAT#1---12 ; 15  BLOCKED, 不要给代理</t>
  </si>
  <si>
    <t>FLU 8:30 直发</t>
  </si>
  <si>
    <t>JS27-488-4057</t>
  </si>
  <si>
    <t xml:space="preserve"> 6312581873;6317722216
madgirl53@yahoo.com</t>
  </si>
  <si>
    <t xml:space="preserve">JT05-490-9177 </t>
  </si>
  <si>
    <t>9176699790
 AMK4@YAHOO.COM</t>
  </si>
  <si>
    <t>104937/F23040</t>
  </si>
  <si>
    <t xml:space="preserve"> 646-388-3992； 917-775-4928</t>
  </si>
  <si>
    <t>LL156576</t>
  </si>
  <si>
    <t>SEAT#16-20</t>
  </si>
  <si>
    <t>FEIYANG-CHLOE</t>
  </si>
  <si>
    <t xml:space="preserve"> 106844;Lily/To</t>
  </si>
  <si>
    <t>917-860-3813</t>
  </si>
  <si>
    <t>LL159162</t>
  </si>
  <si>
    <r>
      <rPr>
        <b/>
        <sz val="11"/>
        <color rgb="FFFF0000"/>
        <rFont val="Calibri"/>
        <family val="2"/>
        <scheme val="minor"/>
      </rPr>
      <t>SEAT# 13.14.</t>
    </r>
    <r>
      <rPr>
        <b/>
        <sz val="11"/>
        <color theme="1"/>
        <rFont val="Calibri"/>
        <family val="2"/>
        <scheme val="minor"/>
      </rPr>
      <t xml:space="preserve">  </t>
    </r>
    <r>
      <rPr>
        <sz val="11"/>
        <color theme="1"/>
        <rFont val="Calibri"/>
        <family val="2"/>
        <scheme val="minor"/>
      </rPr>
      <t xml:space="preserve"> (原#17.18）</t>
    </r>
  </si>
  <si>
    <t>佳美JING</t>
  </si>
  <si>
    <t>9172136668</t>
  </si>
  <si>
    <t>LL159254</t>
  </si>
  <si>
    <r>
      <t xml:space="preserve">seat#21.22   </t>
    </r>
    <r>
      <rPr>
        <sz val="11"/>
        <color theme="1"/>
        <rFont val="Calibri"/>
        <family val="2"/>
        <scheme val="minor"/>
      </rPr>
      <t xml:space="preserve">( 原#41.42) </t>
    </r>
  </si>
  <si>
    <t>106502/F23360</t>
  </si>
  <si>
    <t>646-731-0884</t>
  </si>
  <si>
    <t>LL158705</t>
  </si>
  <si>
    <t>SEAT#33-34</t>
  </si>
  <si>
    <t>亚美旅游-Micheal</t>
  </si>
  <si>
    <t>646-651-5432</t>
  </si>
  <si>
    <t>LL157736</t>
  </si>
  <si>
    <r>
      <rPr>
        <b/>
        <sz val="11"/>
        <color theme="1"/>
        <rFont val="Calibri"/>
        <family val="2"/>
        <scheme val="minor"/>
      </rPr>
      <t>SEAT#35.36</t>
    </r>
    <r>
      <rPr>
        <sz val="11"/>
        <color theme="1"/>
        <rFont val="Calibri"/>
        <family val="2"/>
        <scheme val="minor"/>
      </rPr>
      <t xml:space="preserve">   change from 7/15</t>
    </r>
  </si>
  <si>
    <t xml:space="preserve">106228/ F23308 </t>
  </si>
  <si>
    <t>18621852223</t>
  </si>
  <si>
    <t>LL158340</t>
  </si>
  <si>
    <r>
      <rPr>
        <b/>
        <sz val="11"/>
        <color rgb="FFFF0000"/>
        <rFont val="Calibri"/>
        <family val="2"/>
        <scheme val="minor"/>
      </rPr>
      <t xml:space="preserve">SEAT#25--32  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( 原#41-48) </t>
    </r>
  </si>
  <si>
    <t>JT11-491-3517</t>
  </si>
  <si>
    <t>516-754-6929
 pjay1197@gmail.com</t>
  </si>
  <si>
    <t>JT10-491-5017</t>
  </si>
  <si>
    <t>6462408316
Acortiz2002@yahoo.com</t>
  </si>
  <si>
    <t>VIP HOLIDAY</t>
  </si>
  <si>
    <t>DONG/ALEX</t>
  </si>
  <si>
    <t>LL159553</t>
  </si>
  <si>
    <t>座位安排在一起</t>
  </si>
  <si>
    <t>107148/A29863</t>
  </si>
  <si>
    <t>917-605-3660</t>
  </si>
  <si>
    <t>LL159567</t>
  </si>
  <si>
    <t>Selectravel</t>
  </si>
  <si>
    <t>347-822-0288</t>
  </si>
  <si>
    <t>LL159789</t>
  </si>
  <si>
    <t xml:space="preserve">107468; F23527 </t>
  </si>
  <si>
    <t xml:space="preserve"> 646-301-7385</t>
  </si>
  <si>
    <t>LL159982</t>
  </si>
  <si>
    <t>客人有一个一个月大的宝宝， 需要带carseat</t>
  </si>
  <si>
    <r>
      <t>日期：7-1-2017</t>
    </r>
    <r>
      <rPr>
        <b/>
        <sz val="22"/>
        <color rgb="FFFF0000"/>
        <rFont val="Calibri"/>
        <family val="2"/>
        <scheme val="minor"/>
      </rPr>
      <t>（节日加开）</t>
    </r>
  </si>
  <si>
    <t>團: 緬因州-阿卡地亞國家公園三天(AC3)</t>
  </si>
  <si>
    <r>
      <t xml:space="preserve">2017 行程已取消 波士頓景點(海港遊船, 新英格蘭水族館) &amp; 波士頓Quincy market 上車點;   </t>
    </r>
    <r>
      <rPr>
        <b/>
        <sz val="14"/>
        <color rgb="FFFF0000"/>
        <rFont val="Calibri"/>
        <family val="2"/>
        <scheme val="minor"/>
      </rPr>
      <t>团费卖价: 第1 &amp;2 人同房: $190/每位； 第4位同房:$130.</t>
    </r>
  </si>
  <si>
    <t>JS11-489-8457</t>
  </si>
  <si>
    <t>60163142099</t>
  </si>
  <si>
    <t>AC3</t>
  </si>
  <si>
    <t>JS14-489-9957</t>
  </si>
  <si>
    <t>2013557213</t>
  </si>
  <si>
    <t>JS27-490-0537</t>
  </si>
  <si>
    <t>2014010740</t>
  </si>
  <si>
    <t xml:space="preserve">106173/F23300 </t>
  </si>
  <si>
    <t>917-881-8796</t>
  </si>
  <si>
    <t>LL158254</t>
  </si>
  <si>
    <t>SEAT#20.23.24</t>
  </si>
  <si>
    <t>JN12-490-3067</t>
  </si>
  <si>
    <t>6462362909</t>
  </si>
  <si>
    <t xml:space="preserve">JN21-490-3957 </t>
  </si>
  <si>
    <t>9176983134</t>
  </si>
  <si>
    <t>JT18-490-4587</t>
  </si>
  <si>
    <t>6148043898</t>
  </si>
  <si>
    <t>平价JANE</t>
  </si>
  <si>
    <t>LL070103</t>
  </si>
  <si>
    <t>201-965-5858</t>
  </si>
  <si>
    <t>LL158653</t>
  </si>
  <si>
    <r>
      <rPr>
        <b/>
        <sz val="11"/>
        <color theme="1"/>
        <rFont val="Calibri"/>
        <family val="2"/>
        <scheme val="minor"/>
      </rPr>
      <t>seat#21.22.25.26</t>
    </r>
    <r>
      <rPr>
        <sz val="11"/>
        <color theme="1"/>
        <rFont val="Calibri"/>
        <family val="2"/>
        <scheme val="minor"/>
      </rPr>
      <t>， 3pax change to 4pax</t>
    </r>
  </si>
  <si>
    <t>JT28-490-5297</t>
  </si>
  <si>
    <t xml:space="preserve"> 5515747198;5515747198</t>
  </si>
  <si>
    <t>JT08-490-7347</t>
  </si>
  <si>
    <t>1 9738748894;+19739604506</t>
  </si>
  <si>
    <t>JT03-490-7307</t>
  </si>
  <si>
    <t>5512263666</t>
  </si>
  <si>
    <t>E-613222</t>
  </si>
  <si>
    <t>+1 6784623341</t>
  </si>
  <si>
    <t>LL158734</t>
  </si>
  <si>
    <t xml:space="preserve">JT27-490-9007 </t>
  </si>
  <si>
    <t>3478221623;3477205882</t>
  </si>
  <si>
    <t>公司Jimigo</t>
  </si>
  <si>
    <t xml:space="preserve"> 106795/F23408</t>
  </si>
  <si>
    <t>917-863-8617</t>
  </si>
  <si>
    <t>LL159097</t>
  </si>
  <si>
    <t>SEAT#27.28</t>
  </si>
  <si>
    <t>走四方</t>
  </si>
  <si>
    <t>1 9173406166</t>
  </si>
  <si>
    <t>LL159155</t>
  </si>
  <si>
    <t>Get Bus Tours T8962 7pax reject</t>
  </si>
  <si>
    <t>GOLDENBUSTOURS</t>
  </si>
  <si>
    <t>3866;Ricky Chang</t>
  </si>
  <si>
    <t>6462673550</t>
  </si>
  <si>
    <t>LL159204</t>
  </si>
  <si>
    <t xml:space="preserve">6316050560 </t>
  </si>
  <si>
    <t>LL159237</t>
  </si>
  <si>
    <t>C-2031591-US</t>
  </si>
  <si>
    <t>1-6463189188</t>
  </si>
  <si>
    <t>LL159370</t>
  </si>
  <si>
    <t>107137/A29864</t>
  </si>
  <si>
    <t>347-761-9132</t>
  </si>
  <si>
    <t>LL159555</t>
  </si>
  <si>
    <t>其中一个人行动不便,如有前面座位请安排,</t>
  </si>
  <si>
    <t>團：长白山-炮台峰奇景游3天(CM3)</t>
  </si>
  <si>
    <t>CTT+ BRK+ FLU</t>
  </si>
  <si>
    <t>JT17-489-1137</t>
  </si>
  <si>
    <t>6462434111;
skhadgi21@gmail.com</t>
  </si>
  <si>
    <t>CM3</t>
  </si>
  <si>
    <t>JT11-489-3337</t>
  </si>
  <si>
    <t>8165727009;
somanan@gmail.com</t>
  </si>
  <si>
    <t>JF03-489-3997</t>
  </si>
  <si>
    <t>5512324613;5512324613</t>
  </si>
  <si>
    <t>105543/F23160</t>
  </si>
  <si>
    <t>347-751-7441</t>
  </si>
  <si>
    <t>LL157391</t>
  </si>
  <si>
    <r>
      <t>SEAT#</t>
    </r>
    <r>
      <rPr>
        <b/>
        <sz val="11"/>
        <color theme="1"/>
        <rFont val="Calibri"/>
        <family val="2"/>
        <scheme val="minor"/>
      </rPr>
      <t xml:space="preserve"> 25-27</t>
    </r>
  </si>
  <si>
    <t>5A</t>
  </si>
  <si>
    <t>飞扬Krystal</t>
  </si>
  <si>
    <t>XIE/TINA</t>
  </si>
  <si>
    <t xml:space="preserve">718-838-4630 </t>
  </si>
  <si>
    <t>LL158247</t>
  </si>
  <si>
    <r>
      <t>SEAT#</t>
    </r>
    <r>
      <rPr>
        <b/>
        <sz val="11"/>
        <color theme="1"/>
        <rFont val="Calibri"/>
        <family val="2"/>
        <scheme val="minor"/>
      </rPr>
      <t>33.34</t>
    </r>
    <r>
      <rPr>
        <sz val="11"/>
        <color theme="1"/>
        <rFont val="Calibri"/>
        <family val="2"/>
        <scheme val="minor"/>
      </rPr>
      <t xml:space="preserve">   ( 没有告知代理SEAT#)</t>
    </r>
  </si>
  <si>
    <t>5B</t>
  </si>
  <si>
    <t xml:space="preserve">LUO/HELEN </t>
  </si>
  <si>
    <t xml:space="preserve">347-636-9832 </t>
  </si>
  <si>
    <t>AICTOURS 小奇兵</t>
  </si>
  <si>
    <t xml:space="preserve">AICT-12321；Yongyi Xu      </t>
  </si>
  <si>
    <t>9172149659</t>
  </si>
  <si>
    <t>LL158377</t>
  </si>
  <si>
    <r>
      <t>SEAT#</t>
    </r>
    <r>
      <rPr>
        <b/>
        <sz val="11"/>
        <color theme="1"/>
        <rFont val="Calibri"/>
        <family val="2"/>
        <scheme val="minor"/>
      </rPr>
      <t xml:space="preserve">35.36.40 </t>
    </r>
    <r>
      <rPr>
        <sz val="11"/>
        <color theme="1"/>
        <rFont val="Calibri"/>
        <family val="2"/>
        <scheme val="minor"/>
      </rPr>
      <t xml:space="preserve">  (没有告知代理 SEAT#)</t>
    </r>
  </si>
  <si>
    <t>公司SHU(A)</t>
  </si>
  <si>
    <t>106232/A29697</t>
  </si>
  <si>
    <t>917-837-9620</t>
  </si>
  <si>
    <t>LL158345</t>
  </si>
  <si>
    <r>
      <t>SEAT#</t>
    </r>
    <r>
      <rPr>
        <b/>
        <sz val="11"/>
        <color theme="1"/>
        <rFont val="Calibri"/>
        <family val="2"/>
        <scheme val="minor"/>
      </rPr>
      <t xml:space="preserve">37-39.,   </t>
    </r>
    <r>
      <rPr>
        <sz val="11"/>
        <color theme="1"/>
        <rFont val="Calibri"/>
        <family val="2"/>
        <scheme val="minor"/>
      </rPr>
      <t>3人1房改成4人2房, 4人2房改成3人1房</t>
    </r>
  </si>
  <si>
    <t>公司SHU(B)</t>
  </si>
  <si>
    <t>107589/A29939</t>
  </si>
  <si>
    <t>718-714-8221</t>
  </si>
  <si>
    <t>LL160156</t>
  </si>
  <si>
    <t xml:space="preserve">106155/F23295 </t>
  </si>
  <si>
    <t>347-204-0506</t>
  </si>
  <si>
    <t>LL158236</t>
  </si>
  <si>
    <r>
      <rPr>
        <b/>
        <sz val="11"/>
        <color rgb="FFFF0000"/>
        <rFont val="Calibri"/>
        <family val="2"/>
        <scheme val="minor"/>
      </rPr>
      <t xml:space="preserve">SEAT#23.24.28  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(原#44.47.48)</t>
    </r>
  </si>
  <si>
    <t>公司Venus/Jenny</t>
  </si>
  <si>
    <t>107102/A29793</t>
  </si>
  <si>
    <t>3478827788</t>
  </si>
  <si>
    <t>LL159506</t>
  </si>
  <si>
    <t>SEAT#29-31</t>
  </si>
  <si>
    <t>E-613861</t>
  </si>
  <si>
    <t>+1 4122189028</t>
  </si>
  <si>
    <t>LL158880</t>
  </si>
  <si>
    <t xml:space="preserve"> JT27-490-7027 </t>
  </si>
  <si>
    <t>9173401547;9172159128</t>
  </si>
  <si>
    <t xml:space="preserve">TAKETOURS# JT07-490-7517 x2  CXL </t>
  </si>
  <si>
    <t>JT13-491-3177</t>
  </si>
  <si>
    <t>347-761-1734</t>
  </si>
  <si>
    <t xml:space="preserve">TAKETOURS # JT22-491-9867  x 4  voided </t>
  </si>
  <si>
    <t>C-2032410-US</t>
  </si>
  <si>
    <t>86-6175137082</t>
  </si>
  <si>
    <t>LL159552</t>
  </si>
  <si>
    <t>JT18-491-5757</t>
  </si>
  <si>
    <t>2017366142 
mothishabeer@gmail.com</t>
  </si>
  <si>
    <t>TAKETOURS JF27-489-5087X2PAX CHANGE TO 7/28</t>
  </si>
  <si>
    <t>JT18-491-5687</t>
  </si>
  <si>
    <t>9179571747;9179571747</t>
  </si>
  <si>
    <t xml:space="preserve">JT20-491-9687 </t>
  </si>
  <si>
    <t>6466176471;6466176471</t>
  </si>
  <si>
    <t>3926;Nevel Fernandes</t>
  </si>
  <si>
    <t>9176609857</t>
  </si>
  <si>
    <t>LL160006</t>
  </si>
  <si>
    <t xml:space="preserve">CTT + EDI </t>
  </si>
  <si>
    <t>FT14-471-9787</t>
  </si>
  <si>
    <t>9175022063;9178364632</t>
  </si>
  <si>
    <t>AN19-478-8147</t>
  </si>
  <si>
    <t>9086422628;9082858556
kmu.sridhar@gmail.com</t>
  </si>
  <si>
    <t>4PAX CHANGE TO 6PAX</t>
  </si>
  <si>
    <t>JF13-487-8977</t>
  </si>
  <si>
    <t>2016166008
 chitra.sambandhamoorthy@gmail.com</t>
  </si>
  <si>
    <t>E-603934</t>
  </si>
  <si>
    <t>+1 6463745212</t>
  </si>
  <si>
    <t>LL157072</t>
  </si>
  <si>
    <t>BROOKLYN SERVICES ASSOCIATES</t>
  </si>
  <si>
    <t>104238;TIAN XIU MING</t>
  </si>
  <si>
    <t xml:space="preserve">3478663445 </t>
  </si>
  <si>
    <t>DM3</t>
  </si>
  <si>
    <t>LL155695</t>
  </si>
  <si>
    <r>
      <rPr>
        <sz val="11"/>
        <rFont val="Calibri"/>
        <family val="2"/>
        <scheme val="minor"/>
      </rPr>
      <t>SEAT#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15-24</t>
    </r>
    <r>
      <rPr>
        <sz val="11"/>
        <color theme="1"/>
        <rFont val="Calibri"/>
        <family val="2"/>
        <scheme val="minor"/>
      </rPr>
      <t xml:space="preserve">  BLOCKED  (没有告知代理seat#)</t>
    </r>
  </si>
  <si>
    <t>Apple Travel Alex</t>
  </si>
  <si>
    <t>106368；YANG RUI LIN</t>
  </si>
  <si>
    <t>347-209-2376</t>
  </si>
  <si>
    <t>LL158522</t>
  </si>
  <si>
    <t>seat#25-28</t>
  </si>
  <si>
    <t>ARISING TRAVEL-ABBY</t>
  </si>
  <si>
    <t>106230；CHAN/CHING MOOI</t>
  </si>
  <si>
    <t>3478222013</t>
  </si>
  <si>
    <t>LL158342</t>
  </si>
  <si>
    <r>
      <t>SEAT#</t>
    </r>
    <r>
      <rPr>
        <b/>
        <sz val="11"/>
        <color theme="1"/>
        <rFont val="Calibri"/>
        <family val="2"/>
        <scheme val="minor"/>
      </rPr>
      <t>29-34.</t>
    </r>
    <r>
      <rPr>
        <sz val="11"/>
        <color theme="1"/>
        <rFont val="Calibri"/>
        <family val="2"/>
        <scheme val="minor"/>
      </rPr>
      <t xml:space="preserve"> 4人改成6人 (#28.31.32.40)</t>
    </r>
  </si>
  <si>
    <t xml:space="preserve">106225/A29715 </t>
  </si>
  <si>
    <t>917-517-6765</t>
  </si>
  <si>
    <t>LL158334</t>
  </si>
  <si>
    <t>公司JIMI</t>
  </si>
  <si>
    <t xml:space="preserve">106339/A29687 </t>
  </si>
  <si>
    <t>6462202999</t>
  </si>
  <si>
    <t>LL158485</t>
  </si>
  <si>
    <t>SEAT#9.13.14</t>
  </si>
  <si>
    <t>LLL ANNIE</t>
  </si>
  <si>
    <t>732-485-3486</t>
  </si>
  <si>
    <t>LL159231</t>
  </si>
  <si>
    <t>11A</t>
  </si>
  <si>
    <t>公司JENNY(A)</t>
  </si>
  <si>
    <t>106898/A29705</t>
  </si>
  <si>
    <t>9175361587</t>
  </si>
  <si>
    <t>LL159251</t>
  </si>
  <si>
    <r>
      <t xml:space="preserve">有4位客人比较有要求,希望导游帮她们调整尽量靠前的座位,,谢谢
</t>
    </r>
    <r>
      <rPr>
        <b/>
        <sz val="11"/>
        <color theme="1"/>
        <rFont val="Calibri"/>
        <family val="2"/>
        <scheme val="minor"/>
      </rPr>
      <t xml:space="preserve">SEAT#41-43.45.46.49.50 </t>
    </r>
  </si>
  <si>
    <t>11B</t>
  </si>
  <si>
    <t>公司JENNY(B)</t>
  </si>
  <si>
    <t>CTT改成EDI</t>
  </si>
  <si>
    <t>JT27-491-4257</t>
  </si>
  <si>
    <t>6465103829</t>
  </si>
  <si>
    <t>BUS#2  客人房间最多可接 21 间</t>
  </si>
  <si>
    <t>请安排位置在一起； 客人之前参加过我们的行程， 
位置分开安排， 有投诉。</t>
  </si>
  <si>
    <t>日期：7-1-2017 加开</t>
  </si>
  <si>
    <r>
      <t xml:space="preserve">團：4天小美东(DN4) </t>
    </r>
    <r>
      <rPr>
        <sz val="22"/>
        <color rgb="FFFF0000"/>
        <rFont val="Calibri"/>
        <family val="2"/>
        <scheme val="minor"/>
      </rPr>
      <t>* 夏季行程</t>
    </r>
  </si>
  <si>
    <t>170511-372173-478303-0 EN</t>
  </si>
  <si>
    <t>+1-4086791005</t>
  </si>
  <si>
    <t>DN4</t>
  </si>
  <si>
    <t>LL153457</t>
  </si>
  <si>
    <t>Wannar Travel Inc</t>
  </si>
  <si>
    <t>103363/SV17051831998</t>
  </si>
  <si>
    <t>1 9177247146</t>
  </si>
  <si>
    <t>LL154465</t>
  </si>
  <si>
    <t>E-598489</t>
  </si>
  <si>
    <t>+1 9739085504</t>
  </si>
  <si>
    <t>LL155980</t>
  </si>
  <si>
    <t>JS10-488-3427</t>
  </si>
  <si>
    <t>9173318801;9173318801</t>
  </si>
  <si>
    <t>2人改成3人</t>
  </si>
  <si>
    <t>170622-387030-510824-0 EN</t>
  </si>
  <si>
    <t>1-9372168397</t>
  </si>
  <si>
    <t>LL158944</t>
  </si>
  <si>
    <t>106143/F23142</t>
  </si>
  <si>
    <t>718-577-1591</t>
  </si>
  <si>
    <t>LL158221</t>
  </si>
  <si>
    <t>seat#13-17;    DROP OFF FLU</t>
  </si>
  <si>
    <t>106714/A29770</t>
  </si>
  <si>
    <t>6468249239</t>
  </si>
  <si>
    <t>LL159002</t>
  </si>
  <si>
    <t>SEAT#18.21-24</t>
  </si>
  <si>
    <t>170620-386682-509536-0 EN</t>
  </si>
  <si>
    <t>1-6462038187</t>
  </si>
  <si>
    <t>PHI</t>
  </si>
  <si>
    <t>LL158699</t>
  </si>
  <si>
    <t>JT15-491-3127</t>
  </si>
  <si>
    <t>5516896842</t>
  </si>
  <si>
    <t>61 450780809</t>
  </si>
  <si>
    <t>LL159255</t>
  </si>
  <si>
    <t xml:space="preserve">106995;F23451 </t>
  </si>
  <si>
    <t>917-573-8957</t>
  </si>
  <si>
    <t>LL159371</t>
  </si>
  <si>
    <t>seat#35.36</t>
  </si>
  <si>
    <t xml:space="preserve"> Wannar Travel </t>
  </si>
  <si>
    <t>107005/WX1706252501</t>
  </si>
  <si>
    <t xml:space="preserve"> 3126479482</t>
  </si>
  <si>
    <t>LL159385</t>
  </si>
  <si>
    <t>要大床房;  已发信息告知代理 BRK 只接不送， 回程唐人街下车</t>
  </si>
  <si>
    <t>E-618616</t>
  </si>
  <si>
    <t>1 3473206217</t>
  </si>
  <si>
    <t>LL159854</t>
  </si>
  <si>
    <t>FEIYANG- JAMSINE</t>
  </si>
  <si>
    <t>CH3138</t>
  </si>
  <si>
    <t>0118613500215889
0118613902522928</t>
  </si>
  <si>
    <t>LL160093</t>
  </si>
  <si>
    <t>TAKETOURS JF20-489-5267x6pax change to 7/1 dn3</t>
  </si>
  <si>
    <t>團：小美东3 天 (DN3)</t>
  </si>
  <si>
    <r>
      <t>逢周二，四， 六出发的行程倒走： day 1 先到费城-DC;  day 3: 瀑布   {</t>
    </r>
    <r>
      <rPr>
        <b/>
        <sz val="12"/>
        <color theme="1"/>
        <rFont val="Calibri"/>
        <family val="2"/>
      </rPr>
      <t>*需注意事项:  1)没有神秘洞景点;  2) 没有Parsippany, NJ 上车点;  3)EAST BRUNSWICK, NJ-上车时间9:00 AM, 只接不送， 回程JERSEY CITY 下车)}</t>
    </r>
  </si>
  <si>
    <t>DN3+ AP5N</t>
  </si>
  <si>
    <t>JCC 8:15+ EDI 9:00</t>
  </si>
  <si>
    <t>30DN1</t>
  </si>
  <si>
    <t xml:space="preserve">JENSEN TRAVEL </t>
  </si>
  <si>
    <t>EC164103</t>
  </si>
  <si>
    <t>604-767-3923</t>
  </si>
  <si>
    <t>DN3</t>
  </si>
  <si>
    <t xml:space="preserve"> 美东AP5N 客人 </t>
  </si>
  <si>
    <t>30DN2</t>
  </si>
  <si>
    <t>TOURS4FUN(E-611206)</t>
  </si>
  <si>
    <t>EC169528</t>
  </si>
  <si>
    <t>84 906782122</t>
  </si>
  <si>
    <t xml:space="preserve">JT20-487-7977 </t>
  </si>
  <si>
    <t>6465416226</t>
  </si>
  <si>
    <t>JT21-489-3617</t>
  </si>
  <si>
    <t>6503364634;6503364634</t>
  </si>
  <si>
    <t>JF14-489-4217</t>
  </si>
  <si>
    <t>8136937646;2039191664</t>
  </si>
  <si>
    <t>JT00-490-4307</t>
  </si>
  <si>
    <t>2012320439</t>
  </si>
  <si>
    <t>E-609616</t>
  </si>
  <si>
    <t>+1 513-580-1525</t>
  </si>
  <si>
    <t>LL158044</t>
  </si>
  <si>
    <t>E-613117</t>
  </si>
  <si>
    <t>+1 8622904868</t>
  </si>
  <si>
    <t>LL158717</t>
  </si>
  <si>
    <t>E-613570</t>
  </si>
  <si>
    <t>+1 3215126434</t>
  </si>
  <si>
    <t>LL158817</t>
  </si>
  <si>
    <t>JT12-490-6317</t>
  </si>
  <si>
    <t>8437302372;8624851035</t>
  </si>
  <si>
    <t>3PAX CHANGE TO 4PAX,4pax change to 3pax</t>
  </si>
  <si>
    <t>JT19-490-6777</t>
  </si>
  <si>
    <t>7819529309;7819529309</t>
  </si>
  <si>
    <t>JT08-490-7607</t>
  </si>
  <si>
    <t xml:space="preserve"> 917-558-5233;201-993-9496</t>
  </si>
  <si>
    <t>E-614365</t>
  </si>
  <si>
    <t>+1 8586999537</t>
  </si>
  <si>
    <t>LL158989</t>
  </si>
  <si>
    <t>JT05-491-1417</t>
  </si>
  <si>
    <t>3093619409;3096699276</t>
  </si>
  <si>
    <t>201-744-1314</t>
  </si>
  <si>
    <t>LL159243</t>
  </si>
  <si>
    <t xml:space="preserve"> JT14-491-1817</t>
  </si>
  <si>
    <t>3237168624</t>
  </si>
  <si>
    <t>2pax change to 3pax.</t>
  </si>
  <si>
    <t>E-618028</t>
  </si>
  <si>
    <t>+1 7323220394</t>
  </si>
  <si>
    <t>DN3-DNP</t>
  </si>
  <si>
    <t>LL159735</t>
  </si>
  <si>
    <t>Pls arrange for seating by each other; One guest in a child.</t>
  </si>
  <si>
    <t>JT20-491-9937</t>
  </si>
  <si>
    <t>7327629582</t>
  </si>
  <si>
    <t xml:space="preserve">JT23-492-1897 </t>
  </si>
  <si>
    <t xml:space="preserve"> 0064275555259</t>
  </si>
  <si>
    <t>JT25-492-2177</t>
  </si>
  <si>
    <t>0064275555259</t>
  </si>
  <si>
    <t>JCC 8:15 直发</t>
  </si>
  <si>
    <t>170308-353343-442891
Nunez, Jose</t>
  </si>
  <si>
    <t>1-3216626132</t>
  </si>
  <si>
    <t>LL147678</t>
  </si>
  <si>
    <t>AF15-479-9087</t>
  </si>
  <si>
    <t>2016260205;2014235351</t>
  </si>
  <si>
    <t xml:space="preserve">MT03-485-5117 </t>
  </si>
  <si>
    <t xml:space="preserve"> 7202772130</t>
  </si>
  <si>
    <t>JF01-487-3107</t>
  </si>
  <si>
    <t>5627082595</t>
  </si>
  <si>
    <t xml:space="preserve"> MT26-486-8257</t>
  </si>
  <si>
    <t>4696050723</t>
  </si>
  <si>
    <t>4 pax 1 room change to 5 pax 2 rooms</t>
  </si>
  <si>
    <t>JS25-488-2587</t>
  </si>
  <si>
    <t xml:space="preserve"> 5512296633</t>
  </si>
  <si>
    <t>JN19-488-7417</t>
  </si>
  <si>
    <t>3237945088;9085102291</t>
  </si>
  <si>
    <t>JE00-488-9507</t>
  </si>
  <si>
    <t>5513589143;5512634295</t>
  </si>
  <si>
    <t>E-606235</t>
  </si>
  <si>
    <t>4084426493</t>
  </si>
  <si>
    <t>LL157443</t>
  </si>
  <si>
    <t>E-606793</t>
  </si>
  <si>
    <t>+1 623 313 6957</t>
  </si>
  <si>
    <t>LL157523</t>
  </si>
  <si>
    <t>E-606799</t>
  </si>
  <si>
    <t>+1 2013806772</t>
  </si>
  <si>
    <t>LL157528</t>
  </si>
  <si>
    <t xml:space="preserve">seated together </t>
  </si>
  <si>
    <t>170613-353343-504397
Lozano, Marco Antonio</t>
  </si>
  <si>
    <t>1-321-662-6132</t>
  </si>
  <si>
    <t>LL157770</t>
  </si>
  <si>
    <t>JS15-489-9967</t>
  </si>
  <si>
    <t>8566763376;6095984458
Mohammedzakkriya@yahoo.com</t>
  </si>
  <si>
    <t>E-611512</t>
  </si>
  <si>
    <t>+1 2014859499</t>
  </si>
  <si>
    <t>LL158401</t>
  </si>
  <si>
    <t>JT17-491-0677</t>
  </si>
  <si>
    <t>9737357198</t>
  </si>
  <si>
    <t>FLUSHING 7:00 直发</t>
  </si>
  <si>
    <t>AT03-480-8397</t>
  </si>
  <si>
    <t>4025958656</t>
  </si>
  <si>
    <t>MF17-484-1737</t>
  </si>
  <si>
    <t>9196334274</t>
  </si>
  <si>
    <t>E-599695</t>
  </si>
  <si>
    <t>+1 5167762674</t>
  </si>
  <si>
    <t>LL156237</t>
  </si>
  <si>
    <t>5PAX CHANGE TO 4PAX</t>
  </si>
  <si>
    <t>JOYTRAVEL-IVY</t>
  </si>
  <si>
    <t xml:space="preserve">LI / HONGYING  </t>
  </si>
  <si>
    <t>1-2695013283</t>
  </si>
  <si>
    <t>LL156334</t>
  </si>
  <si>
    <t xml:space="preserve">646-361 3279 </t>
  </si>
  <si>
    <t>LL156627</t>
  </si>
  <si>
    <t>Vegan food; request the seat in the last seat, in the back</t>
  </si>
  <si>
    <t xml:space="preserve">9175877501 </t>
  </si>
  <si>
    <t>LL157128</t>
  </si>
  <si>
    <t>170612-383799-503067-0 EN</t>
  </si>
  <si>
    <t>1-9178549837</t>
  </si>
  <si>
    <t>LL157577</t>
  </si>
  <si>
    <t>E-608710</t>
  </si>
  <si>
    <t>+1 6319883691</t>
  </si>
  <si>
    <t>LL157881</t>
  </si>
  <si>
    <t>change from 7/3</t>
  </si>
  <si>
    <t>JS14-490-0077</t>
  </si>
  <si>
    <t>5105895930;5109821712</t>
  </si>
  <si>
    <t>POST AND EXT HOTEL?</t>
  </si>
  <si>
    <t>JT03-490-4087</t>
  </si>
  <si>
    <t>9797392167</t>
  </si>
  <si>
    <t>JT12-490-4557</t>
  </si>
  <si>
    <t>9172930152;3478643103</t>
  </si>
  <si>
    <t>JT10-490-6767</t>
  </si>
  <si>
    <t>917 683-39903;631 740-2843</t>
  </si>
  <si>
    <t>86 13586531015</t>
  </si>
  <si>
    <t>LL158923</t>
  </si>
  <si>
    <t>E-614221</t>
  </si>
  <si>
    <t>+1 5169966166</t>
  </si>
  <si>
    <t>LL158932</t>
  </si>
  <si>
    <t>JT26-490-8747</t>
  </si>
  <si>
    <t xml:space="preserve"> 9172939328</t>
  </si>
  <si>
    <t>QUEENS TRAVEL</t>
  </si>
  <si>
    <t>HU/JIANZHONG</t>
  </si>
  <si>
    <t>917-208-0677</t>
  </si>
  <si>
    <t>LL160101</t>
  </si>
  <si>
    <t>MF01-474-9347</t>
  </si>
  <si>
    <t>6468875090</t>
  </si>
  <si>
    <t>E-562708</t>
  </si>
  <si>
    <t>+61 425843156</t>
  </si>
  <si>
    <t>LL149210</t>
  </si>
  <si>
    <t>AF13-478-0747</t>
  </si>
  <si>
    <t>9252237926</t>
  </si>
  <si>
    <t>E-570445</t>
  </si>
  <si>
    <t>+62 817198800</t>
  </si>
  <si>
    <t>LL150868</t>
  </si>
  <si>
    <t>3PAX 1ROOM CHANGED TO 4 PAX 2 ROOM，
adjacent room</t>
  </si>
  <si>
    <t>AT22-481-0767</t>
  </si>
  <si>
    <t>6123004030;4807383406</t>
  </si>
  <si>
    <t>MT10-486-7747</t>
  </si>
  <si>
    <t>347-297-7162;917-334-1443</t>
  </si>
  <si>
    <t>TREASURE TRAVEL-LISA</t>
  </si>
  <si>
    <t>646-287-4074</t>
  </si>
  <si>
    <t>LL156128</t>
  </si>
  <si>
    <t>seat#13-19</t>
  </si>
  <si>
    <t>JF06-487-9957</t>
  </si>
  <si>
    <t>4695700445</t>
  </si>
  <si>
    <t>JS12-488-1907</t>
  </si>
  <si>
    <t xml:space="preserve"> 2024156953;5714571281</t>
  </si>
  <si>
    <t>E-603415</t>
  </si>
  <si>
    <t>+1 6466429781</t>
  </si>
  <si>
    <t>LL156953</t>
  </si>
  <si>
    <t xml:space="preserve">Traveler prefers Secret caverns instead of Glass museum ??已告知代理我们没有去Secret caverns </t>
  </si>
  <si>
    <t>JS11-488-3357</t>
  </si>
  <si>
    <t>6504409651</t>
  </si>
  <si>
    <t>JN17-488-6887</t>
  </si>
  <si>
    <t>4085078712;4085078712</t>
  </si>
  <si>
    <t xml:space="preserve"> JT15-488-8297</t>
  </si>
  <si>
    <t>9146087556;9147706668</t>
  </si>
  <si>
    <t>E-607780</t>
  </si>
  <si>
    <t>+1 6464090635</t>
  </si>
  <si>
    <t>LL157745</t>
  </si>
  <si>
    <t>E-608506</t>
  </si>
  <si>
    <t>+91 9818346010</t>
  </si>
  <si>
    <t>LL157852</t>
  </si>
  <si>
    <t>170619-386211-508363-0 EN</t>
  </si>
  <si>
    <t>1-6025662512</t>
  </si>
  <si>
    <t>LL158505</t>
  </si>
  <si>
    <t>BUS#5</t>
  </si>
  <si>
    <t>CTT + PHI</t>
  </si>
  <si>
    <t>E-609838</t>
  </si>
  <si>
    <t>+1 9147702751</t>
  </si>
  <si>
    <t>LL158070</t>
  </si>
  <si>
    <t>E-609970</t>
  </si>
  <si>
    <t>+1 6465418435</t>
  </si>
  <si>
    <t>LL158101</t>
  </si>
  <si>
    <t>JF27-489-7087</t>
  </si>
  <si>
    <t>8609674051</t>
  </si>
  <si>
    <t>JE10-490-1357</t>
  </si>
  <si>
    <t>2103307641</t>
  </si>
  <si>
    <t>E-612283</t>
  </si>
  <si>
    <t>+1 4795448458</t>
  </si>
  <si>
    <t>LL158547</t>
  </si>
  <si>
    <t>E-613444</t>
  </si>
  <si>
    <t>+1 6268576152
01-626-335-5118</t>
  </si>
  <si>
    <t>LL158770</t>
  </si>
  <si>
    <t>E-613660</t>
  </si>
  <si>
    <t>+1 9172933499</t>
  </si>
  <si>
    <t>LL158854</t>
  </si>
  <si>
    <t>JT14-490-7737</t>
  </si>
  <si>
    <t>917-385-3687</t>
  </si>
  <si>
    <t>JT01-490-9327</t>
  </si>
  <si>
    <t>628153030024;+6285373891302</t>
  </si>
  <si>
    <t>JT16-490-8017</t>
  </si>
  <si>
    <t>4845064664</t>
  </si>
  <si>
    <t>E-614623</t>
  </si>
  <si>
    <t>+1 6515296861</t>
  </si>
  <si>
    <t>LL159058</t>
  </si>
  <si>
    <t>JT04-491-1227</t>
  </si>
  <si>
    <t>19018492583</t>
  </si>
  <si>
    <t xml:space="preserve"> JT17-491-0697</t>
  </si>
  <si>
    <t>5304566777;5677036789</t>
  </si>
  <si>
    <t xml:space="preserve"> JT12-491-3747</t>
  </si>
  <si>
    <t xml:space="preserve"> 6316525055;6316525056</t>
  </si>
  <si>
    <t>JT15-491-3997</t>
  </si>
  <si>
    <t>9142334024</t>
  </si>
  <si>
    <t>E-616906</t>
  </si>
  <si>
    <t>+1 8015743039</t>
  </si>
  <si>
    <t>LL159461</t>
  </si>
  <si>
    <t>JT10-492-0897</t>
  </si>
  <si>
    <t xml:space="preserve"> 2679682963;2676703111</t>
  </si>
  <si>
    <t>BUS# 6</t>
  </si>
  <si>
    <t>CTT+ FLU</t>
  </si>
  <si>
    <t>JF20-489-5267</t>
  </si>
  <si>
    <t>2039081021;6194587091</t>
  </si>
  <si>
    <t>change from 7/1 dn4</t>
  </si>
  <si>
    <t>E-610741</t>
  </si>
  <si>
    <t>+1 6699003706</t>
  </si>
  <si>
    <t>LL158239</t>
  </si>
  <si>
    <t>E-615334</t>
  </si>
  <si>
    <t>+1 5105745245</t>
  </si>
  <si>
    <t>LL159191</t>
  </si>
  <si>
    <t>E-615616</t>
  </si>
  <si>
    <t>+62 8111660388</t>
  </si>
  <si>
    <t>LL159235</t>
  </si>
  <si>
    <t>brk change to ctt</t>
  </si>
  <si>
    <t>E-615778</t>
  </si>
  <si>
    <t>+1 6266794415</t>
  </si>
  <si>
    <t>LL159283</t>
  </si>
  <si>
    <t>170624-387950-512286-0 EN</t>
  </si>
  <si>
    <t>+1-9143597157</t>
  </si>
  <si>
    <t>LL159214</t>
  </si>
  <si>
    <t>E-616576</t>
  </si>
  <si>
    <t>+1 9046726225</t>
  </si>
  <si>
    <t>LL159441</t>
  </si>
  <si>
    <t>E-615403</t>
  </si>
  <si>
    <t>+1 9725716115</t>
  </si>
  <si>
    <t>LL159199</t>
  </si>
  <si>
    <t xml:space="preserve">Jenny Holidays Inc. </t>
  </si>
  <si>
    <t>347-925-3598</t>
  </si>
  <si>
    <t>LL159281</t>
  </si>
  <si>
    <t>SEAT#21.22 请安排靠前的座位</t>
  </si>
  <si>
    <t>JT13-491-2397</t>
  </si>
  <si>
    <t>9175352950;9175352935</t>
  </si>
  <si>
    <t xml:space="preserve">TJ Trips </t>
  </si>
  <si>
    <t>106738; carlos quispe</t>
  </si>
  <si>
    <t>516-790-2230</t>
  </si>
  <si>
    <t>LL159040</t>
  </si>
  <si>
    <t>7/4改成7/1</t>
  </si>
  <si>
    <t>JT07-491-4717</t>
  </si>
  <si>
    <t xml:space="preserve"> 3478192651;3478192651</t>
  </si>
  <si>
    <t>Shun Da</t>
  </si>
  <si>
    <t>107305; ke shengbo</t>
  </si>
  <si>
    <t>9179578178</t>
  </si>
  <si>
    <t>LL159762</t>
  </si>
  <si>
    <t>E-618247</t>
  </si>
  <si>
    <t>9294012872</t>
  </si>
  <si>
    <t>LL159809</t>
  </si>
  <si>
    <t>E-619930</t>
  </si>
  <si>
    <t>+1 9177809210</t>
  </si>
  <si>
    <t>LL160100</t>
  </si>
  <si>
    <t>JT16-491-6967</t>
  </si>
  <si>
    <t>7326406168</t>
  </si>
  <si>
    <t>JT13-491-7307</t>
  </si>
  <si>
    <t>3474581085;9298550013</t>
  </si>
  <si>
    <t>JT14-491-8857</t>
  </si>
  <si>
    <t>3473792043;8574987930</t>
  </si>
  <si>
    <t>BUS# 7</t>
  </si>
  <si>
    <t>CTT  +  JCC</t>
  </si>
  <si>
    <t xml:space="preserve">JT26-490-8957 </t>
  </si>
  <si>
    <t>8138410832</t>
  </si>
  <si>
    <t>JT26-491-1077</t>
  </si>
  <si>
    <t xml:space="preserve"> 8476511032</t>
  </si>
  <si>
    <t xml:space="preserve"> JT20-491-1067</t>
  </si>
  <si>
    <t>5512478610;7176083797</t>
  </si>
  <si>
    <t>JT25-490-8917</t>
  </si>
  <si>
    <t>2019325250;2019325250</t>
  </si>
  <si>
    <t xml:space="preserve"> JT26-491-4437</t>
  </si>
  <si>
    <t xml:space="preserve"> 5512263584</t>
  </si>
  <si>
    <t>JT22-491-4317</t>
  </si>
  <si>
    <t xml:space="preserve"> 847-910-6223</t>
  </si>
  <si>
    <t>BUS#7---Dynamic pricing（$165/ $120)</t>
  </si>
  <si>
    <t>之后进来的订单都按DNP价格来打</t>
  </si>
  <si>
    <t>JT14-491-5577</t>
  </si>
  <si>
    <t>9173537663;9173537663</t>
  </si>
  <si>
    <t>170627-389054-514582-0 EN</t>
  </si>
  <si>
    <t>55-11966824275
SORAIAPRDESK@GMAIL.COM</t>
  </si>
  <si>
    <t>LL159680</t>
  </si>
  <si>
    <t>JT19-491-5757</t>
  </si>
  <si>
    <t>4045134176;4049186961</t>
  </si>
  <si>
    <t>JT26-491-5967</t>
  </si>
  <si>
    <t>551-247-9505;860-422-5105</t>
  </si>
  <si>
    <t>E-617776</t>
  </si>
  <si>
    <t>+86 15640567490</t>
  </si>
  <si>
    <t>LL159623</t>
  </si>
  <si>
    <t xml:space="preserve">9177708095 </t>
  </si>
  <si>
    <t>LL159507</t>
  </si>
  <si>
    <t>170627-389188-514952
YUAN, JINGWEN</t>
  </si>
  <si>
    <t>1-3476018298</t>
  </si>
  <si>
    <t>LL159824</t>
  </si>
  <si>
    <t>JT19-491-8477</t>
  </si>
  <si>
    <t>2817046211;2817046211</t>
  </si>
  <si>
    <t>JT17-491-8887</t>
  </si>
  <si>
    <t>5512263484</t>
  </si>
  <si>
    <t>16同组A</t>
  </si>
  <si>
    <t>JT11-491-9317</t>
  </si>
  <si>
    <t>9736474148</t>
  </si>
  <si>
    <t>4  pax  2 room</t>
  </si>
  <si>
    <t>16同组B</t>
  </si>
  <si>
    <t xml:space="preserve">5512086006 </t>
  </si>
  <si>
    <t>LL160092</t>
  </si>
  <si>
    <t>费城上车点只接不送，  回程 曼哈顿-唐人街下车</t>
  </si>
  <si>
    <t>團：满地可-魁北克3天 (QB3)</t>
  </si>
  <si>
    <t>AF15-478-0337</t>
  </si>
  <si>
    <t>862-3717818;862-241-2981</t>
  </si>
  <si>
    <t>QB3</t>
  </si>
  <si>
    <t xml:space="preserve"> JF15-487-8617</t>
  </si>
  <si>
    <t>9542797416</t>
  </si>
  <si>
    <t>JT11-488-8137</t>
  </si>
  <si>
    <t xml:space="preserve"> 732-310-7027</t>
  </si>
  <si>
    <t>Discount Travel</t>
  </si>
  <si>
    <t>973-445-5723</t>
  </si>
  <si>
    <t>LL155706</t>
  </si>
  <si>
    <t>SEAT#13.14</t>
  </si>
  <si>
    <t>小骑兵LISA</t>
  </si>
  <si>
    <t>AICT-12251</t>
  </si>
  <si>
    <t>908-342-0965</t>
  </si>
  <si>
    <t>LL153341</t>
  </si>
  <si>
    <r>
      <rPr>
        <sz val="11"/>
        <color rgb="FFFF0000"/>
        <rFont val="Calibri"/>
        <family val="2"/>
        <scheme val="minor"/>
      </rPr>
      <t>SEAT#15.16.20</t>
    </r>
    <r>
      <rPr>
        <sz val="11"/>
        <color theme="1"/>
        <rFont val="Calibri"/>
        <family val="2"/>
        <scheme val="minor"/>
      </rPr>
      <t xml:space="preserve"> (原41-43); 其中一位80老人，有位请调前</t>
    </r>
  </si>
  <si>
    <t>公司Lillian</t>
  </si>
  <si>
    <t>105689/A29617</t>
  </si>
  <si>
    <t>646-945-3638</t>
  </si>
  <si>
    <t>LL157570</t>
  </si>
  <si>
    <t>7a</t>
  </si>
  <si>
    <t>公司Stephaine</t>
  </si>
  <si>
    <t>104960; A29477 
EDITH, LATO</t>
  </si>
  <si>
    <t>732-422-9579</t>
  </si>
  <si>
    <t>LL156604</t>
  </si>
  <si>
    <t>SEAT#21-47  已给导游信息</t>
  </si>
  <si>
    <t>7b</t>
  </si>
  <si>
    <t xml:space="preserve">104960; A29477 </t>
  </si>
  <si>
    <t>27 PAX  7 ROOMS</t>
  </si>
  <si>
    <t>7c</t>
  </si>
  <si>
    <t>上車地點有更改過</t>
  </si>
  <si>
    <t>JT11-491-2287</t>
  </si>
  <si>
    <t>201-310-5967</t>
  </si>
  <si>
    <t>E-618628</t>
  </si>
  <si>
    <t>1 570-394-6368</t>
  </si>
  <si>
    <t>LL159858</t>
  </si>
  <si>
    <t xml:space="preserve">107473; A29923 </t>
  </si>
  <si>
    <t>3474032165</t>
  </si>
  <si>
    <t>LL159985</t>
  </si>
  <si>
    <t xml:space="preserve">107394/F23536 </t>
  </si>
  <si>
    <t>646-922-2276</t>
  </si>
  <si>
    <t>LL159893</t>
  </si>
  <si>
    <t>FLU改成CTT</t>
  </si>
  <si>
    <t>TAKETOURS# FT20-472-4087 X2 CXL</t>
  </si>
  <si>
    <t>SEAT#29-32</t>
  </si>
  <si>
    <t>MS10-484-5097</t>
  </si>
  <si>
    <t>7186193171</t>
  </si>
  <si>
    <t>MS10-484-5087</t>
  </si>
  <si>
    <t xml:space="preserve"> 646-206-1676;516-612-3008</t>
  </si>
  <si>
    <t>JN06-490-2597</t>
  </si>
  <si>
    <t>6463548093;6464682928</t>
  </si>
  <si>
    <t>VIP BUS TOURS-IRIS</t>
  </si>
  <si>
    <t>105042/007794</t>
  </si>
  <si>
    <t>929-272-5519</t>
  </si>
  <si>
    <t>LL156714</t>
  </si>
  <si>
    <t>105416/F23131</t>
  </si>
  <si>
    <t>917-767-6939</t>
  </si>
  <si>
    <t>LL157222</t>
  </si>
  <si>
    <t>客人有高血压，以及严重晕车，请尽量安排前点的位置</t>
  </si>
  <si>
    <t>SOGO-XIAOLI</t>
  </si>
  <si>
    <t>516-666-2142</t>
  </si>
  <si>
    <t>LL157341</t>
  </si>
  <si>
    <t>3819；
Jignesh Rajendrakumar Zanzibarwala</t>
  </si>
  <si>
    <t>2012537476</t>
  </si>
  <si>
    <t>LL158563</t>
  </si>
  <si>
    <t>天地-LUCY</t>
  </si>
  <si>
    <t>LU/LIHUI</t>
  </si>
  <si>
    <t>917-379-0658</t>
  </si>
  <si>
    <t>LL159247</t>
  </si>
  <si>
    <t>9A</t>
  </si>
  <si>
    <t xml:space="preserve">106890/A29809 </t>
  </si>
  <si>
    <t>6318168665</t>
  </si>
  <si>
    <t>LL159232</t>
  </si>
  <si>
    <t>9B</t>
  </si>
  <si>
    <t>上車地點有更改</t>
  </si>
  <si>
    <t>VIP Bus Janet</t>
  </si>
  <si>
    <t>107017/007945</t>
  </si>
  <si>
    <t>281-730-1340</t>
  </si>
  <si>
    <t>LL159397</t>
  </si>
  <si>
    <t>seat#37.38</t>
  </si>
  <si>
    <t>E-617044</t>
  </si>
  <si>
    <t>+1 646-853-2449</t>
  </si>
  <si>
    <t>LL159480</t>
  </si>
  <si>
    <t>JT28-491-5907</t>
  </si>
  <si>
    <t xml:space="preserve"> 9293368627</t>
  </si>
  <si>
    <t>107249/A29879</t>
  </si>
  <si>
    <t>917-696-1723</t>
  </si>
  <si>
    <t>LL159697</t>
  </si>
  <si>
    <t>客人希望导游能帮忙安排个靠中间的位置</t>
  </si>
  <si>
    <t>JT24-491-9637</t>
  </si>
  <si>
    <t>973-443-0163;973-443-0163</t>
  </si>
  <si>
    <t>Neway Shawn</t>
  </si>
  <si>
    <t>LI/CHAOQIN</t>
  </si>
  <si>
    <t>646-258-2978</t>
  </si>
  <si>
    <t>LL159976</t>
  </si>
  <si>
    <t>FEIYANG-KELLY</t>
  </si>
  <si>
    <t>107573; BAO/RONG BO</t>
  </si>
  <si>
    <t>9173302205</t>
  </si>
  <si>
    <t>LL160141</t>
  </si>
  <si>
    <t>Tripedition</t>
  </si>
  <si>
    <t>Noemi Diaz</t>
  </si>
  <si>
    <t>732-277-1455</t>
  </si>
  <si>
    <t>LL160152</t>
  </si>
  <si>
    <r>
      <t>SEAT#</t>
    </r>
    <r>
      <rPr>
        <sz val="11"/>
        <rFont val="Calibri"/>
        <family val="2"/>
      </rPr>
      <t>35.36.39. ;   3人改成2人， 2人改成3人</t>
    </r>
  </si>
  <si>
    <t>團：芝加哥4天 (CP4)</t>
  </si>
  <si>
    <t>MF15-484-3197
Mr. Darshil Modi (CN: 850828 )</t>
  </si>
  <si>
    <t>9166422830;7327669948</t>
  </si>
  <si>
    <t>CP4</t>
  </si>
  <si>
    <t>pax join the tour from Princeton university, 已告知客人导游信息。</t>
  </si>
  <si>
    <t>102603/0093-SUMMER</t>
  </si>
  <si>
    <t>2022579882</t>
  </si>
  <si>
    <t>LL153491</t>
  </si>
  <si>
    <t>seat#13-15</t>
  </si>
  <si>
    <t>美国天地LUCY--A</t>
  </si>
  <si>
    <t xml:space="preserve">CHAN/SIN YUE </t>
  </si>
  <si>
    <t>917-881-5433</t>
  </si>
  <si>
    <t>LL154074</t>
  </si>
  <si>
    <r>
      <t xml:space="preserve">SEAT#16.19.20 </t>
    </r>
    <r>
      <rPr>
        <sz val="11"/>
        <color theme="1"/>
        <rFont val="Calibri"/>
        <family val="2"/>
        <scheme val="minor"/>
      </rPr>
      <t>CTT CHANGE FROM BRK</t>
    </r>
  </si>
  <si>
    <t>美国天地LUCY--B</t>
  </si>
  <si>
    <t xml:space="preserve">WU/JESSICA </t>
  </si>
  <si>
    <t>347-481-5564</t>
  </si>
  <si>
    <t>LL154075</t>
  </si>
  <si>
    <t>SEAT#17.18.22</t>
  </si>
  <si>
    <t>JF10-487-3607
Brigitte Bien-Aime</t>
  </si>
  <si>
    <t xml:space="preserve"> 718-306-4099;347-673-6322</t>
  </si>
  <si>
    <t>12pax change to 13pax</t>
  </si>
  <si>
    <t>E-603118</t>
  </si>
  <si>
    <t>LL156902</t>
  </si>
  <si>
    <t>ARISNG TRAVEL-GRACE</t>
  </si>
  <si>
    <t>104140/38569</t>
  </si>
  <si>
    <t>917-678-8213</t>
  </si>
  <si>
    <t>LL155565</t>
  </si>
  <si>
    <t>104858/A29465</t>
  </si>
  <si>
    <t>9178869138</t>
  </si>
  <si>
    <t>LL156464</t>
  </si>
  <si>
    <r>
      <rPr>
        <b/>
        <sz val="11"/>
        <color theme="1"/>
        <rFont val="Calibri"/>
        <family val="2"/>
        <scheme val="minor"/>
      </rPr>
      <t>SEAT#41-44</t>
    </r>
    <r>
      <rPr>
        <sz val="11"/>
        <color theme="1"/>
        <rFont val="Calibri"/>
        <family val="2"/>
        <scheme val="minor"/>
      </rPr>
      <t>, CTT改成BRK</t>
    </r>
  </si>
  <si>
    <t>105115/A29493</t>
  </si>
  <si>
    <t>908-769-6189</t>
  </si>
  <si>
    <t>LL156804</t>
  </si>
  <si>
    <r>
      <rPr>
        <b/>
        <sz val="11"/>
        <color theme="1"/>
        <rFont val="Calibri"/>
        <family val="2"/>
        <scheme val="minor"/>
      </rPr>
      <t>seat#45.46,</t>
    </r>
    <r>
      <rPr>
        <sz val="11"/>
        <color theme="1"/>
        <rFont val="Calibri"/>
        <family val="2"/>
        <scheme val="minor"/>
      </rPr>
      <t xml:space="preserve"> 老人家，座位盡量靠前</t>
    </r>
  </si>
  <si>
    <t>105541/A29581</t>
  </si>
  <si>
    <t xml:space="preserve"> 646-812-5663; 917-622-6875</t>
  </si>
  <si>
    <t>LL157389</t>
  </si>
  <si>
    <t>SEAT#47.48.51.52</t>
  </si>
  <si>
    <t>MEIYI 168 INC</t>
  </si>
  <si>
    <t>105271/BING DU HAN</t>
  </si>
  <si>
    <t>9172700397</t>
  </si>
  <si>
    <t>LL157052</t>
  </si>
  <si>
    <r>
      <rPr>
        <sz val="11"/>
        <rFont val="Calibri"/>
        <family val="2"/>
        <scheme val="minor"/>
      </rPr>
      <t>请安排比较靠前的位置，其中一名旅客是80岁的老太太</t>
    </r>
    <r>
      <rPr>
        <b/>
        <sz val="11"/>
        <color rgb="FFFF0000"/>
        <rFont val="Calibri"/>
        <family val="2"/>
        <scheme val="minor"/>
      </rPr>
      <t xml:space="preserve">
SEAT#23.24  </t>
    </r>
    <r>
      <rPr>
        <sz val="11"/>
        <rFont val="Calibri"/>
        <family val="2"/>
        <scheme val="minor"/>
      </rPr>
      <t>(没有告知代理SEAT#)</t>
    </r>
  </si>
  <si>
    <t>公司JIMIGO</t>
  </si>
  <si>
    <t>106145/A29706</t>
  </si>
  <si>
    <t>9174157813</t>
  </si>
  <si>
    <t>LL158223</t>
  </si>
  <si>
    <t>SEAT#25-28</t>
  </si>
  <si>
    <t>JT14-491-1787</t>
  </si>
  <si>
    <t>914-484-7647</t>
  </si>
  <si>
    <t>飛揚 103831 2pax CXL與103619 重單</t>
  </si>
  <si>
    <t>公司Jenny 105212 4pax 改成 6/22</t>
  </si>
  <si>
    <t>E-587407</t>
  </si>
  <si>
    <t>+1 3476616780</t>
  </si>
  <si>
    <t>LL153620</t>
  </si>
  <si>
    <t>1 3472480066
86 15040326891
86 13909884401</t>
  </si>
  <si>
    <t>LL154759</t>
  </si>
  <si>
    <t xml:space="preserve"> JF26-489-6947</t>
  </si>
  <si>
    <t>9148437292;914-830-5994</t>
  </si>
  <si>
    <t>K&amp;M MS LI</t>
  </si>
  <si>
    <t>646-431-1474</t>
  </si>
  <si>
    <t>LL157348</t>
  </si>
  <si>
    <r>
      <t xml:space="preserve">老人晕车，请安排前面一点的位置; 
</t>
    </r>
    <r>
      <rPr>
        <b/>
        <sz val="11"/>
        <color rgb="FFFF0000"/>
        <rFont val="Calibri"/>
        <family val="2"/>
        <scheme val="minor"/>
      </rPr>
      <t>SEAT#13.14</t>
    </r>
    <r>
      <rPr>
        <sz val="11"/>
        <color theme="1"/>
        <rFont val="Calibri"/>
        <family val="2"/>
        <scheme val="minor"/>
      </rPr>
      <t xml:space="preserve"> ( 没有告知代理seat#)</t>
    </r>
  </si>
  <si>
    <t>新联合(A)</t>
  </si>
  <si>
    <t>102914/95464</t>
  </si>
  <si>
    <t>917-495-9976</t>
  </si>
  <si>
    <t>LL153881</t>
  </si>
  <si>
    <t>SEAT#25-32</t>
  </si>
  <si>
    <t>新联合(B)</t>
  </si>
  <si>
    <t>5C</t>
  </si>
  <si>
    <t>新联合(C )</t>
  </si>
  <si>
    <t>CTT改成BRK</t>
  </si>
  <si>
    <t>飞扬 - agent265</t>
  </si>
  <si>
    <t>103619; HUANG/LUCY</t>
  </si>
  <si>
    <t>7185034559</t>
  </si>
  <si>
    <t>LL155097</t>
  </si>
  <si>
    <r>
      <rPr>
        <b/>
        <sz val="11"/>
        <color theme="1"/>
        <rFont val="Calibri"/>
        <family val="2"/>
        <scheme val="minor"/>
      </rPr>
      <t>SEAT#33.34,</t>
    </r>
    <r>
      <rPr>
        <sz val="11"/>
        <color theme="1"/>
        <rFont val="Calibri"/>
        <family val="2"/>
        <scheme val="minor"/>
      </rPr>
      <t xml:space="preserve"> 2人改成3人, 3人改成2人</t>
    </r>
  </si>
  <si>
    <t xml:space="preserve">105905; A29658 </t>
  </si>
  <si>
    <t xml:space="preserve"> 347-439-8097</t>
  </si>
  <si>
    <t>LL157872</t>
  </si>
  <si>
    <t>JT02-490-4267</t>
  </si>
  <si>
    <t xml:space="preserve"> 9493023573</t>
  </si>
  <si>
    <t>GVS Yan</t>
  </si>
  <si>
    <t>106364/A3591</t>
  </si>
  <si>
    <t>347-610-9918</t>
  </si>
  <si>
    <t>LL158518</t>
  </si>
  <si>
    <t xml:space="preserve"> 3人改成4人</t>
  </si>
  <si>
    <t>10A</t>
  </si>
  <si>
    <t>JT22-490-5317</t>
  </si>
  <si>
    <t>6463779474</t>
  </si>
  <si>
    <t xml:space="preserve">3pax change to 4pax </t>
  </si>
  <si>
    <t>10B</t>
  </si>
  <si>
    <t>Sino American</t>
  </si>
  <si>
    <t xml:space="preserve"> 106441; Chan Wai Chung</t>
  </si>
  <si>
    <t>7183008225</t>
  </si>
  <si>
    <t>LL158625</t>
  </si>
  <si>
    <r>
      <t>SEAT#35.36 .40, 2人改成3人Two bed room，</t>
    </r>
    <r>
      <rPr>
        <sz val="11"/>
        <color rgb="FFFF0000"/>
        <rFont val="Calibri"/>
        <family val="2"/>
        <scheme val="minor"/>
      </rPr>
      <t>如有位置请移前</t>
    </r>
  </si>
  <si>
    <t>E-610519</t>
  </si>
  <si>
    <t>1 8622215474</t>
  </si>
  <si>
    <t>LL158195</t>
  </si>
  <si>
    <t>7187288611</t>
  </si>
  <si>
    <t>LL159293</t>
  </si>
  <si>
    <t>请导游尽量安排靠前的座位</t>
  </si>
  <si>
    <t>JT15-491-5037</t>
  </si>
  <si>
    <t>6035468040;6099021447</t>
  </si>
  <si>
    <t>公司mandy</t>
  </si>
  <si>
    <t xml:space="preserve">107094/F23474 </t>
  </si>
  <si>
    <t>917-588-2168</t>
  </si>
  <si>
    <t>LL159491</t>
  </si>
  <si>
    <t>seat#41-44</t>
  </si>
  <si>
    <t>107129/A29857</t>
  </si>
  <si>
    <t>917-603-4013</t>
  </si>
  <si>
    <t>LL159543</t>
  </si>
  <si>
    <t>SEAT#45.46, CTT改成FLU</t>
  </si>
  <si>
    <t>公司STEPHAINE</t>
  </si>
  <si>
    <t xml:space="preserve">107423/A29911 </t>
  </si>
  <si>
    <t>914-356-0133</t>
  </si>
  <si>
    <t>LL159931</t>
  </si>
  <si>
    <t>JT17-491-8917</t>
  </si>
  <si>
    <t>3478917325;3472572738</t>
  </si>
  <si>
    <t>107588/F23579</t>
  </si>
  <si>
    <t>646-736-8211</t>
  </si>
  <si>
    <t>LL160153</t>
  </si>
  <si>
    <t>日期：7-1-2017  加开</t>
  </si>
  <si>
    <t>團: 3天尼加拉瀑布-多伦多(TR3)</t>
  </si>
  <si>
    <t>加拿大地区酒店紧张，7/1 出发TR3 行程 倒走 (  ***请不要答应 给代理 / 客人 第3天可以在多伦多离团)</t>
  </si>
  <si>
    <t xml:space="preserve"> </t>
  </si>
  <si>
    <t>行程倒走</t>
  </si>
  <si>
    <t>CTT + PAR</t>
  </si>
  <si>
    <t>ME17-484-8007</t>
  </si>
  <si>
    <t>9177830718</t>
  </si>
  <si>
    <t>TR3</t>
  </si>
  <si>
    <t xml:space="preserve">MT29-485-6797 </t>
  </si>
  <si>
    <t>347-342-7422</t>
  </si>
  <si>
    <t>JT07-487-6967</t>
  </si>
  <si>
    <t>646.404.2959</t>
  </si>
  <si>
    <t>E-606616</t>
  </si>
  <si>
    <t>357 99350165</t>
  </si>
  <si>
    <t>LL157489</t>
  </si>
  <si>
    <t>618-JANNY</t>
  </si>
  <si>
    <t>917-702-5756</t>
  </si>
  <si>
    <t>LL155430</t>
  </si>
  <si>
    <t>SEAT#13-18</t>
  </si>
  <si>
    <t>FEI YANG Yan</t>
  </si>
  <si>
    <t>FENG/YOU QI</t>
  </si>
  <si>
    <t>9173533384</t>
  </si>
  <si>
    <t>LL155866</t>
  </si>
  <si>
    <t>917-353-3387</t>
  </si>
  <si>
    <t>JT22-489-2047</t>
  </si>
  <si>
    <t>551-223-3093</t>
  </si>
  <si>
    <t>PAR</t>
  </si>
  <si>
    <t>TAKETOURS#JF08-487-8417 CHANGE TO TR4</t>
  </si>
  <si>
    <t>170617-385643-507021-0 EN</t>
  </si>
  <si>
    <t>1-6462260177</t>
  </si>
  <si>
    <t>TR3- DNP</t>
  </si>
  <si>
    <t>LL158244</t>
  </si>
  <si>
    <t>鳴揚 Grace</t>
  </si>
  <si>
    <t>106483/39038</t>
  </si>
  <si>
    <t>LL158682</t>
  </si>
  <si>
    <t>6人改成5人</t>
  </si>
  <si>
    <t>E-610342</t>
  </si>
  <si>
    <t>+1 6464285439</t>
  </si>
  <si>
    <t>LL158181</t>
  </si>
  <si>
    <t>JN15-490-2827</t>
  </si>
  <si>
    <t>82 10 9001 6258</t>
  </si>
  <si>
    <t>JT20-491-0857</t>
  </si>
  <si>
    <t>862 686 4607;862 600 2912</t>
  </si>
  <si>
    <t>JT19-491-0757</t>
  </si>
  <si>
    <t>9735720815</t>
  </si>
  <si>
    <t xml:space="preserve">MS08-484-4367 </t>
  </si>
  <si>
    <t xml:space="preserve"> 6467213226;6464748644</t>
  </si>
  <si>
    <t>E-587272</t>
  </si>
  <si>
    <t>+1 3474448004</t>
  </si>
  <si>
    <t>LL153613</t>
  </si>
  <si>
    <t>MT10-486-8687</t>
  </si>
  <si>
    <t>08123270026;3605564774</t>
  </si>
  <si>
    <t>JT17-488-8127</t>
  </si>
  <si>
    <t>5167874243;5164067581</t>
  </si>
  <si>
    <t>E-604873</t>
  </si>
  <si>
    <t>+1 9174539470</t>
  </si>
  <si>
    <t>LL157217</t>
  </si>
  <si>
    <t>3 PAX 1 ROOM CHANGED TO 4 PAX 1 ROOM</t>
  </si>
  <si>
    <t xml:space="preserve">105452/F23140 </t>
  </si>
  <si>
    <t>718-737-5632</t>
  </si>
  <si>
    <t>LL157271</t>
  </si>
  <si>
    <t>106055/F23274</t>
  </si>
  <si>
    <t>908-752-5275</t>
  </si>
  <si>
    <t>LL158117</t>
  </si>
  <si>
    <r>
      <rPr>
        <b/>
        <sz val="11"/>
        <color rgb="FFFF0000"/>
        <rFont val="Calibri"/>
        <family val="2"/>
        <scheme val="minor"/>
      </rPr>
      <t xml:space="preserve"> SEAT#13-18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(原39-44)老人家</t>
    </r>
  </si>
  <si>
    <t xml:space="preserve">170621-387084-510342
Mejia, Cristina   </t>
  </si>
  <si>
    <t>1-3475313469</t>
  </si>
  <si>
    <t>LL158898</t>
  </si>
  <si>
    <t>170622-387378-510956-0 EN</t>
  </si>
  <si>
    <t>LL158996</t>
  </si>
  <si>
    <t>BIGDREAM TOURS</t>
  </si>
  <si>
    <t>106920/F02269</t>
  </si>
  <si>
    <t>9178189129</t>
  </si>
  <si>
    <t>LL159259</t>
  </si>
  <si>
    <t>JT15-491-3457</t>
  </si>
  <si>
    <t>7185930360</t>
  </si>
  <si>
    <t>JT29-491-4227</t>
  </si>
  <si>
    <t>6465528706;7185065965</t>
  </si>
  <si>
    <t>request front seats</t>
  </si>
  <si>
    <t>E-617419</t>
  </si>
  <si>
    <t>+1 4699513303</t>
  </si>
  <si>
    <t>LL159630</t>
  </si>
  <si>
    <t xml:space="preserve"> JT10-491-7177</t>
  </si>
  <si>
    <t>929253111;7187794082</t>
  </si>
  <si>
    <t>JT13-491-9437</t>
  </si>
  <si>
    <t>7188251144;6465419090</t>
  </si>
  <si>
    <t>CTT + EDI  + JCC</t>
  </si>
  <si>
    <t>AT21-481-8807</t>
  </si>
  <si>
    <t>(908)-267-8031;(908)-463-0444</t>
  </si>
  <si>
    <t>2886；thomas patrick griffin</t>
  </si>
  <si>
    <t xml:space="preserve">9083588126 </t>
  </si>
  <si>
    <t>LL154320</t>
  </si>
  <si>
    <t>JT26-487-8107</t>
  </si>
  <si>
    <t>7326047096;2017364347</t>
  </si>
  <si>
    <t>JS10-488-3877</t>
  </si>
  <si>
    <t>5513587031</t>
  </si>
  <si>
    <t>JN10-488-6627</t>
  </si>
  <si>
    <t>732917 3807</t>
  </si>
  <si>
    <t>JE12-489-0147</t>
  </si>
  <si>
    <t>6466677778;3462617746</t>
  </si>
  <si>
    <t>170529-378705-492905-0 EN</t>
  </si>
  <si>
    <t>+1-6468044207</t>
  </si>
  <si>
    <t>LL155882</t>
  </si>
  <si>
    <t>公司Jimigo(A)</t>
  </si>
  <si>
    <t>105894/A29630</t>
  </si>
  <si>
    <t>3473200428</t>
  </si>
  <si>
    <t>LL157858</t>
  </si>
  <si>
    <t>seat#21-30</t>
  </si>
  <si>
    <t>公司Jimigo(B)</t>
  </si>
  <si>
    <t>106436/A29752</t>
  </si>
  <si>
    <t xml:space="preserve"> 7186730303</t>
  </si>
  <si>
    <t>LL158618</t>
  </si>
  <si>
    <t>seat#39.40.43.44</t>
  </si>
  <si>
    <t>Vip Holiday</t>
  </si>
  <si>
    <t>Liang, Qiong Yin</t>
  </si>
  <si>
    <t>9179136448</t>
  </si>
  <si>
    <t>LL159422</t>
  </si>
  <si>
    <t>SEAT#37.38      (原#39.40）</t>
  </si>
  <si>
    <t>JT14-490-4707</t>
  </si>
  <si>
    <t>JT18-490-8157</t>
  </si>
  <si>
    <t xml:space="preserve"> 7324916819;7326927489</t>
  </si>
  <si>
    <t>E-614716</t>
  </si>
  <si>
    <t>+1 8186424467</t>
  </si>
  <si>
    <t>LL159070</t>
  </si>
  <si>
    <t>E-614536</t>
  </si>
  <si>
    <t>+1 6093316584</t>
  </si>
  <si>
    <t>LL159545</t>
  </si>
  <si>
    <t>JT10-491-9437</t>
  </si>
  <si>
    <t>9088212749</t>
  </si>
  <si>
    <t>JT16-492-0947</t>
  </si>
  <si>
    <t>631 879 7000;3467156588</t>
  </si>
  <si>
    <r>
      <t>客人第二天将离团，晚上自行回酒店会合。已和代理解释行程可能会倒走。代理表示明白。</t>
    </r>
    <r>
      <rPr>
        <b/>
        <sz val="11"/>
        <rFont val="Calibri"/>
        <family val="2"/>
        <scheme val="minor"/>
      </rPr>
      <t xml:space="preserve">SEAT#19-32 </t>
    </r>
  </si>
  <si>
    <t>團：4 天加拿大 (TR4)</t>
  </si>
  <si>
    <t>TR BUS#6</t>
  </si>
  <si>
    <t>行程倒走: DAY 1 住在纽约上州  PLATTSBURG</t>
  </si>
  <si>
    <t>如有 代理 / 客人询问能否第3 或 4天在MONTREAL 离团? 请不要答应给 代理 / 客人</t>
  </si>
  <si>
    <t>JF04-489-3967</t>
  </si>
  <si>
    <t>9177697919;9177697918</t>
  </si>
  <si>
    <t>TR4</t>
  </si>
  <si>
    <t>E-588136</t>
  </si>
  <si>
    <t>9172914705</t>
  </si>
  <si>
    <t>LL153799</t>
  </si>
  <si>
    <t xml:space="preserve">Multi Service Travel </t>
  </si>
  <si>
    <t>Juei-Suei Chen</t>
  </si>
  <si>
    <t>631-9743734</t>
  </si>
  <si>
    <t>LL156546</t>
  </si>
  <si>
    <t>SEAT#16.19.20</t>
  </si>
  <si>
    <t xml:space="preserve">103938/A29140 </t>
  </si>
  <si>
    <t>3478325148</t>
  </si>
  <si>
    <t>LL155261</t>
  </si>
  <si>
    <t>SEAT#17.18.21.22.25.26</t>
  </si>
  <si>
    <t>886 939922973
886 920375325</t>
  </si>
  <si>
    <t>LL156171</t>
  </si>
  <si>
    <t>需要加定接机服务？等代理回复</t>
  </si>
  <si>
    <t>106222/A29712</t>
  </si>
  <si>
    <t>646-240-2615</t>
  </si>
  <si>
    <t>LL158331</t>
  </si>
  <si>
    <t>Golden Eagle</t>
  </si>
  <si>
    <t>JUN HONG</t>
  </si>
  <si>
    <t>917-680-9029</t>
  </si>
  <si>
    <t>LL158533</t>
  </si>
  <si>
    <t>Cloudy Vicky</t>
  </si>
  <si>
    <t>NIKKI WANG</t>
  </si>
  <si>
    <t>917-361-7717</t>
  </si>
  <si>
    <t>LL158670</t>
  </si>
  <si>
    <t>SEA#33.37-40</t>
  </si>
  <si>
    <t>106925/F23434</t>
  </si>
  <si>
    <t>917-613-3529</t>
  </si>
  <si>
    <t>LL159286</t>
  </si>
  <si>
    <t>JT19-491-2227</t>
  </si>
  <si>
    <t xml:space="preserve"> 3473859618;3474967376</t>
  </si>
  <si>
    <t>K&amp;M Miu</t>
  </si>
  <si>
    <t>107163; LI/TAO</t>
  </si>
  <si>
    <t>646-492-3150</t>
  </si>
  <si>
    <t>LL159589</t>
  </si>
  <si>
    <t>seat#29-30</t>
  </si>
  <si>
    <t>12A</t>
  </si>
  <si>
    <t>107106;F23449</t>
  </si>
  <si>
    <t>929-424-9716
347-813-1880</t>
  </si>
  <si>
    <t>LL159504</t>
  </si>
  <si>
    <t>12B</t>
  </si>
  <si>
    <t>TAKETOURS JS22-488-2627X2PAX CXL</t>
  </si>
  <si>
    <t>JT13-491-5177</t>
  </si>
  <si>
    <t>8609163070</t>
  </si>
  <si>
    <t>T4F E-607561/LL157683x2pax change to 7/27</t>
  </si>
  <si>
    <t>SEAT#23.24.27.28</t>
  </si>
  <si>
    <t>SEAT#27.28.31.32</t>
  </si>
  <si>
    <t>TR BUS#4</t>
  </si>
  <si>
    <t xml:space="preserve">AF17-477-9347 </t>
  </si>
  <si>
    <t>4343295572;4342291227</t>
  </si>
  <si>
    <t>E-576775</t>
  </si>
  <si>
    <t>+1 7039099530</t>
  </si>
  <si>
    <t>LL151757</t>
  </si>
  <si>
    <t>VIP Bus Iris</t>
  </si>
  <si>
    <t>102849/007653</t>
  </si>
  <si>
    <t>929-333-1278</t>
  </si>
  <si>
    <t>LL153815</t>
  </si>
  <si>
    <t>SEAT# 13-15</t>
  </si>
  <si>
    <t>E-596053</t>
  </si>
  <si>
    <t>+1 2019121039</t>
  </si>
  <si>
    <t>LL155573</t>
  </si>
  <si>
    <t>105489/A29573</t>
  </si>
  <si>
    <t>917-763-2019</t>
  </si>
  <si>
    <t>LL157321</t>
  </si>
  <si>
    <t>LIN SIN- ERICA</t>
  </si>
  <si>
    <t>42890; MS YE</t>
  </si>
  <si>
    <t>917-855-6682</t>
  </si>
  <si>
    <t>LL157404</t>
  </si>
  <si>
    <t>SEAT#29-32.34</t>
  </si>
  <si>
    <t>105702/A29624</t>
  </si>
  <si>
    <t>7188377647</t>
  </si>
  <si>
    <t>LL157590</t>
  </si>
  <si>
    <t>暈車, 座位盡量靠前</t>
  </si>
  <si>
    <t>E-607081</t>
  </si>
  <si>
    <t>+1 4109193419</t>
  </si>
  <si>
    <t>LL157619</t>
  </si>
  <si>
    <t>E-609517</t>
  </si>
  <si>
    <t>+1 7187558214</t>
  </si>
  <si>
    <t>LL158050</t>
  </si>
  <si>
    <t>E-609904</t>
  </si>
  <si>
    <t>+1 9174399976</t>
  </si>
  <si>
    <t>LL158085</t>
  </si>
  <si>
    <t>3780;Rafal Rozborski</t>
  </si>
  <si>
    <t>3474796363</t>
  </si>
  <si>
    <t>LL158177</t>
  </si>
  <si>
    <t>347-403-6055</t>
  </si>
  <si>
    <t>LL158865</t>
  </si>
  <si>
    <t>SEAT#35.36</t>
  </si>
  <si>
    <t>E-614275</t>
  </si>
  <si>
    <t>+1 7023508248</t>
  </si>
  <si>
    <t>LL158949</t>
  </si>
  <si>
    <t>E-614614</t>
  </si>
  <si>
    <t>+1 7733970200</t>
  </si>
  <si>
    <t>LL159047</t>
  </si>
  <si>
    <t>JT27-491-2727</t>
  </si>
  <si>
    <t xml:space="preserve"> 9174885490</t>
  </si>
  <si>
    <t>JT25-491-8037</t>
  </si>
  <si>
    <t>9179606572;3475694841</t>
  </si>
  <si>
    <t xml:space="preserve"> JT11-491-7407</t>
  </si>
  <si>
    <t>3473691287</t>
  </si>
  <si>
    <t>E-618343</t>
  </si>
  <si>
    <t>+1 9177473709</t>
  </si>
  <si>
    <t>LL159855</t>
  </si>
  <si>
    <t>107523/A29928</t>
  </si>
  <si>
    <t>917-724-7180</t>
  </si>
  <si>
    <t>LL160074</t>
  </si>
  <si>
    <t>客人暈車, 麻煩盡量安排前一點</t>
  </si>
  <si>
    <t>JT20-491-6027</t>
  </si>
  <si>
    <t>9085904663;9085906432</t>
  </si>
  <si>
    <t xml:space="preserve">JT19-492-1747 </t>
  </si>
  <si>
    <t>7187558528;7187559842</t>
  </si>
  <si>
    <t>TR BUS#5</t>
  </si>
  <si>
    <t>JCC 8:15 + PAR  8:45  直发</t>
  </si>
  <si>
    <t xml:space="preserve"> AT27-481-3087 </t>
  </si>
  <si>
    <t>2016681802;2016681802</t>
  </si>
  <si>
    <t>AT17-481-8227</t>
  </si>
  <si>
    <t>6107340286;4843623327</t>
  </si>
  <si>
    <t>3 同组A</t>
  </si>
  <si>
    <t>MT17-485-6217</t>
  </si>
  <si>
    <t>9737271405;9737676240</t>
  </si>
  <si>
    <t>4 同组B</t>
  </si>
  <si>
    <t>MT17-486-1507</t>
  </si>
  <si>
    <t xml:space="preserve"> 9737271405;9737278515</t>
  </si>
  <si>
    <t>4PAX CHANGE TO 6PAX;6 pax 2 rooms change to 9 pax 3 rooms</t>
  </si>
  <si>
    <t>E-598438</t>
  </si>
  <si>
    <t>+1 2012403047</t>
  </si>
  <si>
    <t>LL155966</t>
  </si>
  <si>
    <t xml:space="preserve">MT21-487-2837 </t>
  </si>
  <si>
    <t xml:space="preserve"> 2016681802;2016681803</t>
  </si>
  <si>
    <t xml:space="preserve">170601-378395-495287-0 EN
Bekker, Shafiqa </t>
  </si>
  <si>
    <t>1-6464365548</t>
  </si>
  <si>
    <t>LL156303</t>
  </si>
  <si>
    <t>arrange the rooms  next to each other</t>
  </si>
  <si>
    <t>JF08-487-8417</t>
  </si>
  <si>
    <r>
      <t xml:space="preserve">16463017542
</t>
    </r>
    <r>
      <rPr>
        <sz val="11"/>
        <color rgb="FFFF0000"/>
        <rFont val="Calibri"/>
        <family val="2"/>
      </rPr>
      <t>lksonawane@holtmail.com</t>
    </r>
  </si>
  <si>
    <r>
      <t xml:space="preserve">CHANGE FROM  TR3,please provide seats right hand side from the driver and in front of the bus. </t>
    </r>
    <r>
      <rPr>
        <sz val="11"/>
        <color rgb="FFFF0000"/>
        <rFont val="Calibri"/>
        <family val="2"/>
      </rPr>
      <t xml:space="preserve">  (  客人需要酒店&amp; 导游信息,  when finalize, pls send  TO  HIS   email)</t>
    </r>
  </si>
  <si>
    <t xml:space="preserve"> 105427/A29554</t>
  </si>
  <si>
    <t xml:space="preserve"> 9293275609</t>
  </si>
  <si>
    <t>LL157231</t>
  </si>
  <si>
    <t>E-608593</t>
  </si>
  <si>
    <t>+1 201-280-6778</t>
  </si>
  <si>
    <t>LL157868</t>
  </si>
  <si>
    <t>JS18-489-7997</t>
  </si>
  <si>
    <t>5108331516</t>
  </si>
  <si>
    <t>客人行動不是很方便，需要輪椅，請盡量安排靠前的座位</t>
  </si>
  <si>
    <t>JT13-491-5197</t>
  </si>
  <si>
    <t>2016756171</t>
  </si>
  <si>
    <t xml:space="preserve">2019512142 </t>
  </si>
  <si>
    <t>LL160051</t>
  </si>
  <si>
    <t xml:space="preserve">JT24-491-7777 </t>
  </si>
  <si>
    <t xml:space="preserve"> 5047843947</t>
  </si>
  <si>
    <t>E-619510</t>
  </si>
  <si>
    <t>+1 2018950562</t>
  </si>
  <si>
    <t>LL160027</t>
  </si>
  <si>
    <t>日期：7-1-2017 *节日加开</t>
  </si>
  <si>
    <t>團：4 天田纳西 (TN4)</t>
  </si>
  <si>
    <t>巴士 --54 座，  53 PAX ONLY</t>
  </si>
  <si>
    <t>1 同组A</t>
  </si>
  <si>
    <t>E-598744 /DHARMESH SHAH</t>
  </si>
  <si>
    <t>1 2019368878</t>
  </si>
  <si>
    <t>TN4</t>
  </si>
  <si>
    <t>LL156074</t>
  </si>
  <si>
    <r>
      <t xml:space="preserve">其中一位客人 坐轮椅， 带折叠式轮椅参团; 
</t>
    </r>
    <r>
      <rPr>
        <b/>
        <sz val="18"/>
        <color rgb="FFFF0000"/>
        <rFont val="Calibri"/>
        <family val="2"/>
        <scheme val="minor"/>
      </rPr>
      <t xml:space="preserve">SEAT# 1.2  ;  11-22 ; 25.26.   </t>
    </r>
    <r>
      <rPr>
        <b/>
        <sz val="18"/>
        <rFont val="Calibri"/>
        <family val="2"/>
        <scheme val="minor"/>
      </rPr>
      <t xml:space="preserve"> BLOCKED</t>
    </r>
  </si>
  <si>
    <t>1 同组B</t>
  </si>
  <si>
    <t>E-598744/DHARMESH SHAH</t>
  </si>
  <si>
    <t>3  pax pickup in FLU; 13 in JCC</t>
  </si>
  <si>
    <t>飛揚 Yan</t>
  </si>
  <si>
    <t xml:space="preserve">NG/SHUKWAH  </t>
  </si>
  <si>
    <t>9173317120</t>
  </si>
  <si>
    <t>LL157019</t>
  </si>
  <si>
    <t>JT10-491-2097</t>
  </si>
  <si>
    <t xml:space="preserve"> 6315664703;6314324499</t>
  </si>
  <si>
    <t>E-610207</t>
  </si>
  <si>
    <t>9176030218</t>
  </si>
  <si>
    <t>LL158161</t>
  </si>
  <si>
    <t>WANG WANG TRAVEL</t>
  </si>
  <si>
    <t>917-238-1920</t>
  </si>
  <si>
    <t xml:space="preserve">TN4 </t>
  </si>
  <si>
    <t>LL158213</t>
  </si>
  <si>
    <t>seat#33-36   请尽量安排前面的位子</t>
  </si>
  <si>
    <t>公司Lily</t>
  </si>
  <si>
    <t>107289/F23511</t>
  </si>
  <si>
    <t>718-612-5562</t>
  </si>
  <si>
    <t>LL159743</t>
  </si>
  <si>
    <t>SEAT#37.38</t>
  </si>
  <si>
    <t>107261  ;F23066</t>
  </si>
  <si>
    <t>646-239-4663</t>
  </si>
  <si>
    <t>LL159707</t>
  </si>
  <si>
    <t>seat#39-43</t>
  </si>
  <si>
    <t>106891/A29818</t>
  </si>
  <si>
    <t>9176692832</t>
  </si>
  <si>
    <t>LL159225</t>
  </si>
  <si>
    <r>
      <rPr>
        <sz val="11"/>
        <color rgb="FFFF0000"/>
        <rFont val="Calibri"/>
        <family val="2"/>
        <scheme val="minor"/>
      </rPr>
      <t xml:space="preserve">SEAT#29-32   </t>
    </r>
    <r>
      <rPr>
        <sz val="11"/>
        <rFont val="Calibri"/>
        <family val="2"/>
        <scheme val="minor"/>
      </rPr>
      <t xml:space="preserve">  ( 原#39.40.43.44)    座位尽量安排在一起</t>
    </r>
  </si>
  <si>
    <t xml:space="preserve">JT01-490-9247 </t>
  </si>
  <si>
    <t>3479358988;2124708487</t>
  </si>
  <si>
    <t>107357/SV17062743763</t>
  </si>
  <si>
    <t>1 6465153157</t>
  </si>
  <si>
    <t>LL159822</t>
  </si>
  <si>
    <t>107419/A29909</t>
  </si>
  <si>
    <t xml:space="preserve">917-923-2505
</t>
  </si>
  <si>
    <t>LL159926</t>
  </si>
  <si>
    <t>SEAT#45.46.49.50  其中有一个是75岁的老人,请导游安排靠前位置</t>
  </si>
  <si>
    <t>TJ Trips  106728 3pax 改成7/3</t>
  </si>
  <si>
    <t>LL159978</t>
  </si>
  <si>
    <t>JT11-492-1817</t>
  </si>
  <si>
    <t>9293911943;9173413503</t>
  </si>
  <si>
    <t>JN04-490-2637</t>
  </si>
  <si>
    <t xml:space="preserve"> 6093568177</t>
  </si>
  <si>
    <t xml:space="preserve"> JT12-490-6227</t>
  </si>
  <si>
    <t>3474011484;7329106175</t>
  </si>
  <si>
    <t>JERSEY TRAVEL-CAROL</t>
  </si>
  <si>
    <t>848-391-9603</t>
  </si>
  <si>
    <t>LL152564</t>
  </si>
  <si>
    <r>
      <rPr>
        <b/>
        <sz val="11"/>
        <rFont val="Calibri"/>
        <family val="2"/>
      </rPr>
      <t xml:space="preserve">SEAT#17.18;  </t>
    </r>
    <r>
      <rPr>
        <sz val="11"/>
        <rFont val="Calibri"/>
        <family val="2"/>
      </rPr>
      <t xml:space="preserve"> </t>
    </r>
    <r>
      <rPr>
        <sz val="11"/>
        <color theme="1"/>
        <rFont val="Calibri"/>
        <family val="2"/>
      </rPr>
      <t>已告知代理团费更新。3pax change to 2pax</t>
    </r>
  </si>
  <si>
    <t>104631 /NANCY</t>
  </si>
  <si>
    <t>4194500334</t>
  </si>
  <si>
    <t>LL156185</t>
  </si>
  <si>
    <r>
      <rPr>
        <b/>
        <sz val="11"/>
        <color rgb="FFFF0000"/>
        <rFont val="Calibri"/>
        <family val="2"/>
        <scheme val="minor"/>
      </rPr>
      <t xml:space="preserve">SEAT#19-23;  25.26 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 没有告知 代理SEAT#)</t>
    </r>
  </si>
  <si>
    <t xml:space="preserve">107176/A29874 </t>
  </si>
  <si>
    <t>917-822-8962</t>
  </si>
  <si>
    <t>LL159610</t>
  </si>
  <si>
    <t>SEAT#24.27.28.</t>
  </si>
  <si>
    <t>E-602515</t>
  </si>
  <si>
    <t>+1 2013005281</t>
  </si>
  <si>
    <t>LL156786</t>
  </si>
  <si>
    <t>携程CTRIP</t>
  </si>
  <si>
    <t>2932779570
DENG/XU</t>
  </si>
  <si>
    <t>8618981137303</t>
  </si>
  <si>
    <t>LL158590</t>
  </si>
  <si>
    <t xml:space="preserve">105598/A29593 </t>
  </si>
  <si>
    <t>917-657-8678</t>
  </si>
  <si>
    <t>LL157449</t>
  </si>
  <si>
    <t>SEAT# 41-44    ( 原#43.44.47.48）</t>
  </si>
  <si>
    <t>JT11-491-1647</t>
  </si>
  <si>
    <t xml:space="preserve"> 7322088760;8482520103</t>
  </si>
  <si>
    <t>JT16-491-3167</t>
  </si>
  <si>
    <t>3462199280;8482398030</t>
  </si>
  <si>
    <t>JT15-491-8587</t>
  </si>
  <si>
    <t>E&amp;D HOLIDAYS Daisy</t>
  </si>
  <si>
    <t>347-260-5211</t>
  </si>
  <si>
    <t>LL158859</t>
  </si>
  <si>
    <t>seat#45-52， 座位盡量靠前</t>
  </si>
  <si>
    <t xml:space="preserve"> JT11-491-8957</t>
  </si>
  <si>
    <t>8627030389;8628125270</t>
  </si>
  <si>
    <t>JCC 8:15 直发 + PHI 10:30</t>
  </si>
  <si>
    <t>MT17-487-2607</t>
  </si>
  <si>
    <t xml:space="preserve"> 9177712746;9177712746</t>
  </si>
  <si>
    <t>JE13-489-0327</t>
  </si>
  <si>
    <t>2019820168</t>
  </si>
  <si>
    <t>JS22-490-0457</t>
  </si>
  <si>
    <t>9736418865</t>
  </si>
  <si>
    <t>MS.CHEN</t>
  </si>
  <si>
    <t>617-485-4663</t>
  </si>
  <si>
    <t>LL158489</t>
  </si>
  <si>
    <t>seat#17-20</t>
  </si>
  <si>
    <t>105430/F23133
DHARA SHAH</t>
  </si>
  <si>
    <t xml:space="preserve"> 201-920-5313</t>
  </si>
  <si>
    <t>LL157243</t>
  </si>
  <si>
    <r>
      <rPr>
        <b/>
        <sz val="11"/>
        <color theme="1"/>
        <rFont val="Calibri"/>
        <family val="2"/>
        <scheme val="minor"/>
      </rPr>
      <t xml:space="preserve">SEAT#43-52 </t>
    </r>
    <r>
      <rPr>
        <sz val="11"/>
        <color theme="1"/>
        <rFont val="Calibri"/>
        <family val="2"/>
        <scheme val="minor"/>
      </rPr>
      <t xml:space="preserve">,   9人改成10人  座位盡量靠前 </t>
    </r>
  </si>
  <si>
    <t>170611-370947-502587-0 EN
Prabha, Vidhu</t>
  </si>
  <si>
    <t>1302-363-8664</t>
  </si>
  <si>
    <t>LL157472</t>
  </si>
  <si>
    <t>JCC CHANGE TO PHI</t>
  </si>
  <si>
    <t xml:space="preserve"> JS24-490-0617</t>
  </si>
  <si>
    <t>2017553359</t>
  </si>
  <si>
    <t>E-611563</t>
  </si>
  <si>
    <t>+1 9733935553</t>
  </si>
  <si>
    <t>LL158418</t>
  </si>
  <si>
    <t>JT22-490-5347</t>
  </si>
  <si>
    <t>9733422578;804-585-8625</t>
  </si>
  <si>
    <t>JT23-490-8667</t>
  </si>
  <si>
    <t>5519980977;5516897445</t>
  </si>
  <si>
    <t>E-615385</t>
  </si>
  <si>
    <t>+1 9739791882</t>
  </si>
  <si>
    <t>LL159187</t>
  </si>
  <si>
    <t>4256578668</t>
  </si>
  <si>
    <t>LL159263</t>
  </si>
  <si>
    <t>request front seat</t>
  </si>
  <si>
    <t>JT01-491-2807</t>
  </si>
  <si>
    <t>2018891469;2018891008</t>
  </si>
  <si>
    <t>E-617062</t>
  </si>
  <si>
    <t>+1 201 449 1285</t>
  </si>
  <si>
    <t>LL159484</t>
  </si>
  <si>
    <t xml:space="preserve">CTT+BRK </t>
  </si>
  <si>
    <t xml:space="preserve">105788/A29636 </t>
  </si>
  <si>
    <t>917-325-5226</t>
  </si>
  <si>
    <t>LL157715</t>
  </si>
  <si>
    <r>
      <t xml:space="preserve">其中一位客人行动不便,需拐杖. 尽量安排她在第一排座位. 谢谢！ 
</t>
    </r>
    <r>
      <rPr>
        <sz val="12"/>
        <color theme="1"/>
        <rFont val="Calibri"/>
        <family val="2"/>
        <scheme val="minor"/>
      </rPr>
      <t xml:space="preserve"> SEAT#</t>
    </r>
    <r>
      <rPr>
        <b/>
        <sz val="12"/>
        <color rgb="FFFF0000"/>
        <rFont val="Calibri"/>
        <family val="2"/>
        <scheme val="minor"/>
      </rPr>
      <t xml:space="preserve"> 4.7.8</t>
    </r>
    <r>
      <rPr>
        <sz val="12"/>
        <color theme="1"/>
        <rFont val="Calibri"/>
        <family val="2"/>
        <scheme val="minor"/>
      </rPr>
      <t xml:space="preserve"> </t>
    </r>
  </si>
  <si>
    <t>AT19-480-8807</t>
  </si>
  <si>
    <t xml:space="preserve"> 347-760-2100</t>
  </si>
  <si>
    <r>
      <rPr>
        <sz val="11"/>
        <rFont val="Calibri"/>
        <family val="2"/>
        <scheme val="minor"/>
      </rPr>
      <t>SEAT#</t>
    </r>
    <r>
      <rPr>
        <b/>
        <sz val="11"/>
        <color rgb="FFFF0000"/>
        <rFont val="Calibri"/>
        <family val="2"/>
        <scheme val="minor"/>
      </rPr>
      <t xml:space="preserve">9.10.11  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blocked  ( 客人4月份预订，不知道座位号码)</t>
    </r>
  </si>
  <si>
    <t>106090/A29527</t>
  </si>
  <si>
    <t>8327131987</t>
  </si>
  <si>
    <t>LL158157</t>
  </si>
  <si>
    <r>
      <rPr>
        <sz val="11"/>
        <rFont val="Calibri"/>
        <family val="2"/>
        <scheme val="minor"/>
      </rPr>
      <t>SEAT#</t>
    </r>
    <r>
      <rPr>
        <b/>
        <sz val="11"/>
        <color rgb="FFFF0000"/>
        <rFont val="Calibri"/>
        <family val="2"/>
        <scheme val="minor"/>
      </rPr>
      <t xml:space="preserve">12.15.16 </t>
    </r>
    <r>
      <rPr>
        <sz val="11"/>
        <color theme="1"/>
        <rFont val="Calibri"/>
        <family val="2"/>
        <scheme val="minor"/>
      </rPr>
      <t xml:space="preserve"> (原订#23.24.28 ) 
客人说自己晕车非常严重，希望导游安排前面位置</t>
    </r>
  </si>
  <si>
    <t>BAY SKY TRAVEL</t>
  </si>
  <si>
    <t>105266 / HUANG/CAI HONG</t>
  </si>
  <si>
    <t>3472487632</t>
  </si>
  <si>
    <t>LL157045</t>
  </si>
  <si>
    <r>
      <t>SEAT#</t>
    </r>
    <r>
      <rPr>
        <b/>
        <sz val="11"/>
        <color theme="1"/>
        <rFont val="Calibri"/>
        <family val="2"/>
        <scheme val="minor"/>
      </rPr>
      <t>13.14</t>
    </r>
  </si>
  <si>
    <t>大关</t>
  </si>
  <si>
    <t>347-542-0768</t>
  </si>
  <si>
    <t>LL153065</t>
  </si>
  <si>
    <r>
      <t>SEAT#</t>
    </r>
    <r>
      <rPr>
        <b/>
        <sz val="11"/>
        <color rgb="FFFF0000"/>
        <rFont val="Calibri"/>
        <family val="2"/>
      </rPr>
      <t xml:space="preserve">19-30.   </t>
    </r>
    <r>
      <rPr>
        <sz val="11"/>
        <color theme="1"/>
        <rFont val="Calibri"/>
        <family val="2"/>
      </rPr>
      <t xml:space="preserve"> ( 原订# 20-30.49), </t>
    </r>
    <r>
      <rPr>
        <sz val="11"/>
        <color rgb="FFFF0000"/>
        <rFont val="Calibri"/>
        <family val="2"/>
      </rPr>
      <t>14PAX CHANGE TO 12PAX</t>
    </r>
  </si>
  <si>
    <t xml:space="preserve"> 11pax 4rooms change to 12pax 5rooms.12PAX TO 14PAX 5RMS.</t>
  </si>
  <si>
    <t>大關 Nini</t>
  </si>
  <si>
    <t>347 536 1192
347 536 6470</t>
  </si>
  <si>
    <t>LL155094</t>
  </si>
  <si>
    <r>
      <rPr>
        <sz val="11"/>
        <color theme="1"/>
        <rFont val="Calibri"/>
        <family val="2"/>
        <scheme val="minor"/>
      </rPr>
      <t>SEAT#</t>
    </r>
    <r>
      <rPr>
        <b/>
        <sz val="11"/>
        <color rgb="FFFF0000"/>
        <rFont val="Calibri"/>
        <family val="2"/>
        <scheme val="minor"/>
      </rPr>
      <t xml:space="preserve">31.32.36 </t>
    </r>
    <r>
      <rPr>
        <sz val="11"/>
        <color theme="1"/>
        <rFont val="Calibri"/>
        <family val="2"/>
        <scheme val="minor"/>
      </rPr>
      <t>(原#45-47）</t>
    </r>
  </si>
  <si>
    <t>ARISING TRAVEL-AILEEN</t>
  </si>
  <si>
    <t>105575/38502</t>
  </si>
  <si>
    <t>6466371421</t>
  </si>
  <si>
    <t>LL157415</t>
  </si>
  <si>
    <r>
      <t>SEAT#</t>
    </r>
    <r>
      <rPr>
        <b/>
        <sz val="11"/>
        <color rgb="FFFF0000"/>
        <rFont val="Calibri"/>
        <family val="2"/>
        <scheme val="minor"/>
      </rPr>
      <t>33-35</t>
    </r>
  </si>
  <si>
    <t>Rainbow Digital Photo</t>
  </si>
  <si>
    <t>105074/Hom Lu</t>
  </si>
  <si>
    <t>718-629-8176/
718-629-7686/718-552-0744</t>
  </si>
  <si>
    <t>LL156747</t>
  </si>
  <si>
    <r>
      <t>SEAT#</t>
    </r>
    <r>
      <rPr>
        <b/>
        <sz val="11"/>
        <color theme="1"/>
        <rFont val="Calibri"/>
        <family val="2"/>
        <scheme val="minor"/>
      </rPr>
      <t xml:space="preserve">37-42  </t>
    </r>
    <r>
      <rPr>
        <sz val="11"/>
        <color theme="1"/>
        <rFont val="Calibri"/>
        <family val="2"/>
        <scheme val="minor"/>
      </rPr>
      <t xml:space="preserve"> (没有告知代理SEAT#)</t>
    </r>
  </si>
  <si>
    <t>LDH TRAVEL-Linda</t>
  </si>
  <si>
    <t>LDH17-0701</t>
  </si>
  <si>
    <t>917-862-2209
646-492-0243
718-249-9467</t>
  </si>
  <si>
    <t>LL157025</t>
  </si>
  <si>
    <r>
      <rPr>
        <sz val="11"/>
        <color theme="1"/>
        <rFont val="Calibri"/>
        <family val="2"/>
        <scheme val="minor"/>
      </rPr>
      <t xml:space="preserve">seat# </t>
    </r>
    <r>
      <rPr>
        <b/>
        <sz val="11"/>
        <color theme="1"/>
        <rFont val="Calibri"/>
        <family val="2"/>
        <scheme val="minor"/>
      </rPr>
      <t xml:space="preserve">43-52  </t>
    </r>
    <r>
      <rPr>
        <sz val="11"/>
        <color theme="1"/>
        <rFont val="Calibri"/>
        <family val="2"/>
        <scheme val="minor"/>
      </rPr>
      <t>代理已知座位#</t>
    </r>
  </si>
  <si>
    <t>公司Stephanie(A)</t>
  </si>
  <si>
    <t>106347/A29739</t>
  </si>
  <si>
    <t>203-676-8177</t>
  </si>
  <si>
    <t>LL158491</t>
  </si>
  <si>
    <t>公司Stephanie(B)</t>
  </si>
  <si>
    <t>1 2039182866</t>
  </si>
  <si>
    <t>LL158562</t>
  </si>
  <si>
    <t xml:space="preserve">Nation Sky </t>
  </si>
  <si>
    <t xml:space="preserve"> 106568; ZHIQING,QIAN</t>
  </si>
  <si>
    <t>917-319-9007</t>
  </si>
  <si>
    <t>LL158802</t>
  </si>
  <si>
    <t xml:space="preserve">JT28-491-9837 </t>
  </si>
  <si>
    <t>8452349470</t>
  </si>
  <si>
    <t xml:space="preserve">FLUSHING 7:00 直发 </t>
  </si>
  <si>
    <t>JS18-488-3777</t>
  </si>
  <si>
    <t>7186070742</t>
  </si>
  <si>
    <r>
      <t xml:space="preserve">SEAT# 23.24.28  </t>
    </r>
    <r>
      <rPr>
        <sz val="11"/>
        <rFont val="Calibri"/>
        <family val="2"/>
        <scheme val="minor"/>
      </rPr>
      <t>BLOCKED</t>
    </r>
  </si>
  <si>
    <t xml:space="preserve"> 一凡 (刘燕)</t>
  </si>
  <si>
    <t>105149; LIN JIANSHENG</t>
  </si>
  <si>
    <t>3473287882</t>
  </si>
  <si>
    <t>LL156861</t>
  </si>
  <si>
    <t>SEAT#11.12; 13.14.15.16</t>
  </si>
  <si>
    <t>新联合stevenchan</t>
  </si>
  <si>
    <t>646-207-4778</t>
  </si>
  <si>
    <t>LL156439</t>
  </si>
  <si>
    <t>WONDER TRAVEL-JACKIE</t>
  </si>
  <si>
    <t>105955; zhou,lin</t>
  </si>
  <si>
    <t>1347-987-8170</t>
  </si>
  <si>
    <t>LL157946</t>
  </si>
  <si>
    <t>长安IRIS</t>
  </si>
  <si>
    <t>LI-PEREZ/MING ZI</t>
  </si>
  <si>
    <t>917-974-0014 / 917-882-7412</t>
  </si>
  <si>
    <t>LL157335</t>
  </si>
  <si>
    <r>
      <rPr>
        <b/>
        <sz val="11"/>
        <color rgb="FFFF0000"/>
        <rFont val="Calibri"/>
        <family val="2"/>
        <scheme val="minor"/>
      </rPr>
      <t xml:space="preserve">SEAT#25.26.27  </t>
    </r>
    <r>
      <rPr>
        <sz val="11"/>
        <rFont val="Calibri"/>
        <family val="2"/>
        <scheme val="minor"/>
      </rPr>
      <t xml:space="preserve"> (原#25.26.29)</t>
    </r>
  </si>
  <si>
    <t>长安QIAOQIAO</t>
  </si>
  <si>
    <t>ZHAO/MIN</t>
  </si>
  <si>
    <t>718-708-9363</t>
  </si>
  <si>
    <t>LL155723</t>
  </si>
  <si>
    <t>Nexus Holiday Grace</t>
  </si>
  <si>
    <t>103775; XU WEN</t>
  </si>
  <si>
    <t>347-439-5428</t>
  </si>
  <si>
    <t>LL154979</t>
  </si>
  <si>
    <t xml:space="preserve">seat# 36-42 </t>
  </si>
  <si>
    <t>E-608770</t>
  </si>
  <si>
    <t>+1 832-331-2671</t>
  </si>
  <si>
    <t>LL157891</t>
  </si>
  <si>
    <t>E-611389</t>
  </si>
  <si>
    <t>+1 9173480465</t>
  </si>
  <si>
    <t>LL158549</t>
  </si>
  <si>
    <t>飞扬Kaylee</t>
  </si>
  <si>
    <t>106494; XIE JIANG</t>
  </si>
  <si>
    <t>9172386821</t>
  </si>
  <si>
    <t>LL158696</t>
  </si>
  <si>
    <t>E-614653</t>
  </si>
  <si>
    <t>+1 3475931862</t>
  </si>
  <si>
    <t>LL159060</t>
  </si>
  <si>
    <t>JT25-490-9037</t>
  </si>
  <si>
    <t>2157038442;2157038442</t>
  </si>
  <si>
    <t>JT25-491-0987</t>
  </si>
  <si>
    <t>347-754-8034</t>
  </si>
  <si>
    <t>request the seat in the middle</t>
  </si>
  <si>
    <t>107070/F23466</t>
  </si>
  <si>
    <t>917-208-5547； 917-434-7755</t>
  </si>
  <si>
    <t>LL159471</t>
  </si>
  <si>
    <r>
      <rPr>
        <b/>
        <sz val="11"/>
        <color rgb="FFFF0000"/>
        <rFont val="Calibri"/>
        <family val="2"/>
        <scheme val="minor"/>
      </rPr>
      <t>seat#29.30</t>
    </r>
    <r>
      <rPr>
        <sz val="11"/>
        <color theme="1"/>
        <rFont val="Calibri"/>
        <family val="2"/>
        <scheme val="minor"/>
      </rPr>
      <t xml:space="preserve">   (原#37.38)   客人腰不好， 请尽量给前面点的座位</t>
    </r>
  </si>
  <si>
    <t>E-613429</t>
  </si>
  <si>
    <t>+1 9173654572</t>
  </si>
  <si>
    <t>LL158769</t>
  </si>
  <si>
    <t>一凡</t>
  </si>
  <si>
    <t>107250；  xu/shuxin</t>
  </si>
  <si>
    <t>347-348-2593</t>
  </si>
  <si>
    <t>LL159703</t>
  </si>
  <si>
    <t>SEAT#45-47</t>
  </si>
  <si>
    <t>團：佛州八天開心A團(FL8A)</t>
  </si>
  <si>
    <t>请提醒代理： 佛州8天团所有景点门票，参团客人必须要跟出团导游购买； 不得自行带票，或 提前通过网站预订来参团</t>
  </si>
  <si>
    <t>座位不固定安排， 每天轮换</t>
  </si>
  <si>
    <t>公司Tiffany</t>
  </si>
  <si>
    <t>101406/F22315</t>
  </si>
  <si>
    <t>7182076751</t>
  </si>
  <si>
    <t>FL8A</t>
  </si>
  <si>
    <t>LL152134</t>
  </si>
  <si>
    <t>鸣扬 Abby</t>
  </si>
  <si>
    <t xml:space="preserve"> 101596； NG</t>
  </si>
  <si>
    <t>9176601290</t>
  </si>
  <si>
    <t>LL152133</t>
  </si>
  <si>
    <t>MS09-484-6047</t>
  </si>
  <si>
    <t>347-821-8342
+18137584629
908-391-2553</t>
  </si>
  <si>
    <t>103171/F22412</t>
  </si>
  <si>
    <t>718-433-7591</t>
  </si>
  <si>
    <t>LL154203</t>
  </si>
  <si>
    <t xml:space="preserve">SSY-LINDA </t>
  </si>
  <si>
    <t>9173622258
6466787930</t>
  </si>
  <si>
    <t>LL155482</t>
  </si>
  <si>
    <t>公司ivy</t>
  </si>
  <si>
    <t>105167/ A29510</t>
  </si>
  <si>
    <t>646-739-4097</t>
  </si>
  <si>
    <t>LL156894</t>
  </si>
  <si>
    <t>105714/F23170</t>
  </si>
  <si>
    <t>516-737-6150</t>
  </si>
  <si>
    <t>LL157608</t>
  </si>
  <si>
    <t>JT16-489-2957</t>
  </si>
  <si>
    <t>917-334-6074;347-592-8326</t>
  </si>
  <si>
    <t xml:space="preserve"> 106215/A29718</t>
  </si>
  <si>
    <t>6462406266</t>
  </si>
  <si>
    <t>LL158319</t>
  </si>
  <si>
    <t>华夏-ALAN</t>
  </si>
  <si>
    <t>7324067805</t>
  </si>
  <si>
    <t>LL158867</t>
  </si>
  <si>
    <t>106730/A29320</t>
  </si>
  <si>
    <t>6467265519</t>
  </si>
  <si>
    <t>LL159020</t>
  </si>
  <si>
    <t>107338/F23525</t>
  </si>
  <si>
    <t>920-313-7789</t>
  </si>
  <si>
    <t>LL159803</t>
  </si>
  <si>
    <t>107388/F23534</t>
  </si>
  <si>
    <t>7188085459</t>
  </si>
  <si>
    <t>LL159889</t>
  </si>
  <si>
    <t>團：(美境)尼亚加拉瀑布2日游  NF2</t>
  </si>
  <si>
    <t>團：(NT2)尼亚加拉瀑布-千岛(夏季) 2日游</t>
  </si>
  <si>
    <t>NT BUS#14</t>
  </si>
  <si>
    <t>已跟巴士部确认 这辆车要 EDI 接驳， 不可以动</t>
  </si>
  <si>
    <t>EDI  7:00 + JCC 8:15</t>
  </si>
  <si>
    <t>E-575974</t>
  </si>
  <si>
    <t>+1 5624184762</t>
  </si>
  <si>
    <t>NT2</t>
  </si>
  <si>
    <t>LL151638</t>
  </si>
  <si>
    <t>MT25-483-5367</t>
  </si>
  <si>
    <t>2104788230</t>
  </si>
  <si>
    <t>MT02-487-1537</t>
  </si>
  <si>
    <t>8135033084;8135033084</t>
  </si>
  <si>
    <t>JF14-489-4297</t>
  </si>
  <si>
    <t>2016680072</t>
  </si>
  <si>
    <t>E-609556</t>
  </si>
  <si>
    <t>+1 3474419812</t>
  </si>
  <si>
    <t>LL158046</t>
  </si>
  <si>
    <t>650-431-8820</t>
  </si>
  <si>
    <t>LL158129</t>
  </si>
  <si>
    <t xml:space="preserve">SEAT#21-23; 已告知代理SEAT# </t>
  </si>
  <si>
    <t>JE16-490-1077</t>
  </si>
  <si>
    <t xml:space="preserve"> 2019209743;5515561465</t>
  </si>
  <si>
    <t>JE24-490-2127</t>
  </si>
  <si>
    <t>6468988456</t>
  </si>
  <si>
    <t>E-611434</t>
  </si>
  <si>
    <t>1 7013918907</t>
  </si>
  <si>
    <t>LL158415</t>
  </si>
  <si>
    <t>JT26-490-5447</t>
  </si>
  <si>
    <t>732-423-0406;732-877-7388</t>
  </si>
  <si>
    <t xml:space="preserve"> JT14-491-5227</t>
  </si>
  <si>
    <t xml:space="preserve"> 7326664621</t>
  </si>
  <si>
    <t>JT25-490-5347</t>
  </si>
  <si>
    <t>7342392189;9176794177</t>
  </si>
  <si>
    <t>JT07-491-1237</t>
  </si>
  <si>
    <t>4144698898</t>
  </si>
  <si>
    <t>C-2032734-US</t>
  </si>
  <si>
    <t>7328812118</t>
  </si>
  <si>
    <t>LL159670</t>
  </si>
  <si>
    <t>C-2032416-US</t>
  </si>
  <si>
    <t>1-9195998318</t>
  </si>
  <si>
    <t>LL159541</t>
  </si>
  <si>
    <t>NT BUS#15</t>
  </si>
  <si>
    <t>JCC  8:15+ PAR  8:45</t>
  </si>
  <si>
    <t>JE22-490-2257</t>
  </si>
  <si>
    <t xml:space="preserve"> 4695378034;4695378034</t>
  </si>
  <si>
    <t>JT23-490-8747</t>
  </si>
  <si>
    <t>7323314638;7323314638</t>
  </si>
  <si>
    <t>JE19-489-0277</t>
  </si>
  <si>
    <t>4053235659</t>
  </si>
  <si>
    <t>JT20-490-6967</t>
  </si>
  <si>
    <t>5168357005;5168531304</t>
  </si>
  <si>
    <t>JT28-490-8937</t>
  </si>
  <si>
    <t xml:space="preserve"> 2019207371</t>
  </si>
  <si>
    <t>JT16-491-1707</t>
  </si>
  <si>
    <t>9735104998;9734891338</t>
  </si>
  <si>
    <t xml:space="preserve"> JT15-491-3587</t>
  </si>
  <si>
    <t>8482141026;9083948383</t>
  </si>
  <si>
    <t>8 同组A</t>
  </si>
  <si>
    <t>JT29-490-8837</t>
  </si>
  <si>
    <t>2072489821;6462919505</t>
  </si>
  <si>
    <t>9 同组B</t>
  </si>
  <si>
    <t xml:space="preserve"> JT24-491-6127</t>
  </si>
  <si>
    <t xml:space="preserve"> 9729535056;9729535056</t>
  </si>
  <si>
    <t>TAKEOUTRS</t>
  </si>
  <si>
    <t>JT11-491-7377</t>
  </si>
  <si>
    <t>+919099974546;2641619100</t>
  </si>
  <si>
    <t>NT2-DNP</t>
  </si>
  <si>
    <t>11同组A</t>
  </si>
  <si>
    <t>JT12-491-7427</t>
  </si>
  <si>
    <t>5513586347;2018397752</t>
  </si>
  <si>
    <t>3 PAX IN 1 ROOM</t>
  </si>
  <si>
    <t>同组B</t>
  </si>
  <si>
    <t>JT23-491-7937</t>
  </si>
  <si>
    <t>9737587386;6462554742</t>
  </si>
  <si>
    <t>E-618469</t>
  </si>
  <si>
    <t>+1 845-239-3725</t>
  </si>
  <si>
    <t>LL160032</t>
  </si>
  <si>
    <t>114同组A</t>
  </si>
  <si>
    <t>JT17-492-0507</t>
  </si>
  <si>
    <t>5512354636;5512208182</t>
  </si>
  <si>
    <t>NT BUS#17</t>
  </si>
  <si>
    <t>MT29-485-8367</t>
  </si>
  <si>
    <t>718-407-9550</t>
  </si>
  <si>
    <t>103142/17KK051748099</t>
  </si>
  <si>
    <t>886 912721273</t>
  </si>
  <si>
    <t>LL154171</t>
  </si>
  <si>
    <t xml:space="preserve">105766; A29605 </t>
  </si>
  <si>
    <t>347-898-5169</t>
  </si>
  <si>
    <t>LL157684</t>
  </si>
  <si>
    <t>SEAT#13-16.19.20</t>
  </si>
  <si>
    <t>106195/17KK061709153</t>
  </si>
  <si>
    <t>886 987913915</t>
  </si>
  <si>
    <t>LL158295</t>
  </si>
  <si>
    <t>E-612532</t>
  </si>
  <si>
    <t>LL158583</t>
  </si>
  <si>
    <t>JOY TRAVEL-JAMIE</t>
  </si>
  <si>
    <t>LIU/YUCHEN</t>
  </si>
  <si>
    <t>347-721-6713</t>
  </si>
  <si>
    <t>LL158689</t>
  </si>
  <si>
    <t>seat#17.18.21</t>
  </si>
  <si>
    <t>JT13-490-5157</t>
  </si>
  <si>
    <t xml:space="preserve"> 4087974454;9153259128</t>
  </si>
  <si>
    <t>JT19-490-9807</t>
  </si>
  <si>
    <t>4129160330</t>
  </si>
  <si>
    <t>E-615235</t>
  </si>
  <si>
    <t>+1 3474176292</t>
  </si>
  <si>
    <t>LL159200</t>
  </si>
  <si>
    <t>JT16-491-1937</t>
  </si>
  <si>
    <t>9177559350</t>
  </si>
  <si>
    <t xml:space="preserve"> JT17-491-3627</t>
  </si>
  <si>
    <t>4695836712;4694949767</t>
  </si>
  <si>
    <t>JT17-491-3907</t>
  </si>
  <si>
    <t>6694009819</t>
  </si>
  <si>
    <t>E-617065</t>
  </si>
  <si>
    <t>+1 6465526902</t>
  </si>
  <si>
    <t>LL159483</t>
  </si>
  <si>
    <t>E-617152</t>
  </si>
  <si>
    <t>+1 3017419812</t>
  </si>
  <si>
    <t>LL159528</t>
  </si>
  <si>
    <t>JT23-491-6287</t>
  </si>
  <si>
    <t>4082189256;212 213 5707</t>
  </si>
  <si>
    <t>E-617551</t>
  </si>
  <si>
    <t>+1 9177101276</t>
  </si>
  <si>
    <t>LL159651</t>
  </si>
  <si>
    <t>NT BUS#16</t>
  </si>
  <si>
    <t>FLUSHING 7:00  直发</t>
  </si>
  <si>
    <t xml:space="preserve"> AT17-479-4687</t>
  </si>
  <si>
    <t>6466600796</t>
  </si>
  <si>
    <t>暈車，座位盡量靠前</t>
  </si>
  <si>
    <t>JT17-487-7747</t>
  </si>
  <si>
    <t>座位盡量靠前</t>
  </si>
  <si>
    <t>2825727620;SU/RUI</t>
  </si>
  <si>
    <t>13154133079
13134131578
13500439904</t>
  </si>
  <si>
    <t>LL154302</t>
  </si>
  <si>
    <t>E-590818</t>
  </si>
  <si>
    <t>+1 5167495972</t>
  </si>
  <si>
    <t>LL154451</t>
  </si>
  <si>
    <t>hotel rooms next to each other</t>
  </si>
  <si>
    <t xml:space="preserve">5164987592 </t>
  </si>
  <si>
    <t>LL155839</t>
  </si>
  <si>
    <t xml:space="preserve">T &amp; Y </t>
  </si>
  <si>
    <t>106329; xiu qing wang</t>
  </si>
  <si>
    <t>LL158475</t>
  </si>
  <si>
    <t>SEAT#13-16, 暈車</t>
  </si>
  <si>
    <t>SELECTRAVEL-VIVIAN</t>
  </si>
  <si>
    <t>347-633-6782</t>
  </si>
  <si>
    <t>LL157350</t>
  </si>
  <si>
    <t>長安 Tracy</t>
  </si>
  <si>
    <t>ZHANG/BIN</t>
  </si>
  <si>
    <t>518-888-1662</t>
  </si>
  <si>
    <t>LL157567</t>
  </si>
  <si>
    <t>105859/F23230</t>
  </si>
  <si>
    <t>929-299-9583</t>
  </si>
  <si>
    <t>LL157821</t>
  </si>
  <si>
    <t>SEAT#25.26.29.30</t>
  </si>
  <si>
    <t>CCH-ANAN</t>
  </si>
  <si>
    <t>105900; SHI/YANYING</t>
  </si>
  <si>
    <t>9173020353</t>
  </si>
  <si>
    <t>LL157866</t>
  </si>
  <si>
    <t>SEAT#33-35</t>
  </si>
  <si>
    <t xml:space="preserve"> 106388/F23343</t>
  </si>
  <si>
    <t>917-957-6908</t>
  </si>
  <si>
    <t>LL158538</t>
  </si>
  <si>
    <t>E-614881</t>
  </si>
  <si>
    <t>+1 845-522-0573</t>
  </si>
  <si>
    <t>LL159086</t>
  </si>
  <si>
    <t>E-614941</t>
  </si>
  <si>
    <t>+1 3476495545</t>
  </si>
  <si>
    <t>LL159099</t>
  </si>
  <si>
    <t>有小朋友，座位盡量靠前</t>
  </si>
  <si>
    <t>106833/F23420</t>
  </si>
  <si>
    <t>917-584-2662</t>
  </si>
  <si>
    <t>LL159149</t>
  </si>
  <si>
    <t>SEAT#36.39.40,   7/7 改成7/1</t>
  </si>
  <si>
    <t>FEIYANG-AGENT265</t>
  </si>
  <si>
    <t>646-549-6059</t>
  </si>
  <si>
    <t>LL159228</t>
  </si>
  <si>
    <t>JT28-491-1027</t>
  </si>
  <si>
    <t>9172086214</t>
  </si>
  <si>
    <t>Jenny Holidays Inc.</t>
  </si>
  <si>
    <t>106956/Yuzhe Gao</t>
  </si>
  <si>
    <t>9176229257/3476545817</t>
  </si>
  <si>
    <t>LL159319</t>
  </si>
  <si>
    <t>SEAT#41.42</t>
  </si>
  <si>
    <t>170626-388610-513670-0 EN</t>
  </si>
  <si>
    <t>+1-3477616228</t>
  </si>
  <si>
    <t>LL159536</t>
  </si>
  <si>
    <t>NT BUS#18</t>
  </si>
  <si>
    <t xml:space="preserve"> JT02-491-6567</t>
  </si>
  <si>
    <t>7189714752</t>
  </si>
  <si>
    <t>170625-388232-512912-0 CN
Ding, Tao</t>
  </si>
  <si>
    <t>6126369650</t>
  </si>
  <si>
    <t>LL159366</t>
  </si>
  <si>
    <t>107166/F23490</t>
  </si>
  <si>
    <t>347-622-1833</t>
  </si>
  <si>
    <t>LL159595</t>
  </si>
  <si>
    <t>seat#17.18 安排一间大床房</t>
  </si>
  <si>
    <t>長城 Coco</t>
  </si>
  <si>
    <t>GAO/ZHENHUI</t>
  </si>
  <si>
    <t>347-822-5665</t>
  </si>
  <si>
    <t>LL159783</t>
  </si>
  <si>
    <t>seat#19.20</t>
  </si>
  <si>
    <t xml:space="preserve"> 917-818-7373</t>
  </si>
  <si>
    <t>LL159593</t>
  </si>
  <si>
    <t>170627-389066-514612-0 EN</t>
  </si>
  <si>
    <t>+1-9734607510</t>
  </si>
  <si>
    <t>LL159710</t>
  </si>
  <si>
    <t>JT17-491-6787</t>
  </si>
  <si>
    <t>5512297169</t>
  </si>
  <si>
    <t>request to sit in front of the bus due to they have a baby</t>
  </si>
  <si>
    <t>JT19-491-3887</t>
  </si>
  <si>
    <t>4698038530</t>
  </si>
  <si>
    <t>BUS#18---Dynamic pricing（$140/ $100)</t>
  </si>
  <si>
    <t>107316/F23520</t>
  </si>
  <si>
    <t xml:space="preserve"> 929-402-4544</t>
  </si>
  <si>
    <t>LL159776</t>
  </si>
  <si>
    <t>3人2房改成3人1房</t>
  </si>
  <si>
    <t>JT25-491-7957</t>
  </si>
  <si>
    <t>1 929 354 9222</t>
  </si>
  <si>
    <t xml:space="preserve"> JT16-491-8557</t>
  </si>
  <si>
    <t>+12019126950;+19803093010</t>
  </si>
  <si>
    <t>2pax will join tour in Thousand island and 1 pax end the tour in niagara fall</t>
  </si>
  <si>
    <t>JT18-491-9007</t>
  </si>
  <si>
    <t>2015151429;7323187903</t>
  </si>
  <si>
    <t xml:space="preserve"> JT26-491-9887 </t>
  </si>
  <si>
    <t>2133266372;+91 9930068275</t>
  </si>
  <si>
    <t>Joy Travel Jasmine</t>
  </si>
  <si>
    <t xml:space="preserve"> 107440;JIN/YUAN</t>
  </si>
  <si>
    <t>01-4849342577</t>
  </si>
  <si>
    <t>LL159948</t>
  </si>
  <si>
    <t xml:space="preserve">JT23-491-9997 </t>
  </si>
  <si>
    <t>9173463065</t>
  </si>
  <si>
    <t xml:space="preserve">Jia Jia </t>
  </si>
  <si>
    <t>107530; JIANG YAN</t>
  </si>
  <si>
    <t>6464215111</t>
  </si>
  <si>
    <t>LL160082</t>
  </si>
  <si>
    <t>JT10-492-0957</t>
  </si>
  <si>
    <t>919945513052;5169222992</t>
  </si>
  <si>
    <t>JT19-492-1637</t>
  </si>
  <si>
    <t>4847579411</t>
  </si>
  <si>
    <t>JT27-492-2307</t>
  </si>
  <si>
    <t>2017443138;2017443138</t>
  </si>
  <si>
    <t>JT11-492-3117</t>
  </si>
  <si>
    <t xml:space="preserve"> 9178340610;1(480)217-0766</t>
  </si>
  <si>
    <t>酒店安排在Batavia , 行程倒走</t>
  </si>
  <si>
    <t>JCC  8:15 直发</t>
  </si>
  <si>
    <t>E-617974</t>
  </si>
  <si>
    <t>+1 2018983578</t>
  </si>
  <si>
    <t>NF2</t>
  </si>
  <si>
    <t>LL159732</t>
  </si>
  <si>
    <t xml:space="preserve">Customer may bring wheelchair for elderly women. Please arrange seating in front if possible. </t>
  </si>
  <si>
    <t>FT08-472-2987</t>
  </si>
  <si>
    <t>6306420307</t>
  </si>
  <si>
    <t>MT13-476-6187</t>
  </si>
  <si>
    <t>2018840185</t>
  </si>
  <si>
    <t>2816;Supreet Malaviya</t>
  </si>
  <si>
    <t>7276379952</t>
  </si>
  <si>
    <t>LL153529</t>
  </si>
  <si>
    <t>All passengers need to be in the same bus</t>
  </si>
  <si>
    <t>MT12-486-9637</t>
  </si>
  <si>
    <t>0573148300413;0573147403053</t>
  </si>
  <si>
    <t>E-598507</t>
  </si>
  <si>
    <t>+1 8044845609</t>
  </si>
  <si>
    <t>LL155989</t>
  </si>
  <si>
    <t xml:space="preserve"> JF17-487-9327</t>
  </si>
  <si>
    <t>6782962729;6785457648</t>
  </si>
  <si>
    <t>JF00-487-9867</t>
  </si>
  <si>
    <t>2147933163</t>
  </si>
  <si>
    <t>JE00-488-9517</t>
  </si>
  <si>
    <t>6462393812;5512638405</t>
  </si>
  <si>
    <t>JF22-489-7067</t>
  </si>
  <si>
    <t>4074560951;3527459591</t>
  </si>
  <si>
    <t>JT23-490-5487</t>
  </si>
  <si>
    <t>2019045202;2019036033</t>
  </si>
  <si>
    <t>E-615652</t>
  </si>
  <si>
    <t>+1 2488939258</t>
  </si>
  <si>
    <t>LL159236</t>
  </si>
  <si>
    <t>JT07-490-9167</t>
  </si>
  <si>
    <t xml:space="preserve"> 6504318485;6504318483</t>
  </si>
  <si>
    <t>酒店安排在Rochester, 行程倒走</t>
  </si>
  <si>
    <t>E-618262</t>
  </si>
  <si>
    <t xml:space="preserve"> 4069871</t>
  </si>
  <si>
    <t>LL159814</t>
  </si>
  <si>
    <t>170614-384693-504987
Nazareth, John</t>
  </si>
  <si>
    <t>1-3474912865</t>
  </si>
  <si>
    <t>LL157908</t>
  </si>
  <si>
    <t>JT28-489-3707</t>
  </si>
  <si>
    <t>3096609963;3096848455</t>
  </si>
  <si>
    <t xml:space="preserve"> JT20-491-6217</t>
  </si>
  <si>
    <t>6096086110;2012341475</t>
  </si>
  <si>
    <t>JN21-488-7797</t>
  </si>
  <si>
    <t>2017441046
sasi.vijay@gmail.com</t>
  </si>
  <si>
    <t>JT17-490-4857</t>
  </si>
  <si>
    <t>7324213997;9082446581</t>
  </si>
  <si>
    <t>E-612889</t>
  </si>
  <si>
    <t>+1 2014235692</t>
  </si>
  <si>
    <t>LL158677</t>
  </si>
  <si>
    <t>3PAX WITH 1 LAP CHILD</t>
  </si>
  <si>
    <t>JT14-490-6347</t>
  </si>
  <si>
    <t>2017807066</t>
  </si>
  <si>
    <t>require right side of the front seat</t>
  </si>
  <si>
    <t>JT24-491-6147</t>
  </si>
  <si>
    <t>6174127596;4434407675</t>
  </si>
  <si>
    <t>2014191185</t>
  </si>
  <si>
    <t>LL159488</t>
  </si>
  <si>
    <t>E-618391</t>
  </si>
  <si>
    <t>+1 9173750419</t>
  </si>
  <si>
    <t>LL159845</t>
  </si>
  <si>
    <t>JT28-491-7617</t>
  </si>
  <si>
    <t>6199818866;6194908950</t>
  </si>
  <si>
    <t>NF2-DNP</t>
  </si>
  <si>
    <t>6/30 TR3 改期过来已收取Penalty</t>
  </si>
  <si>
    <t>JT20-490-9017</t>
  </si>
  <si>
    <t>5512638700;5519987202</t>
  </si>
  <si>
    <t>JT13-491-0627</t>
  </si>
  <si>
    <t>9258721064</t>
  </si>
  <si>
    <t>JT21-491-1037</t>
  </si>
  <si>
    <t>5516896237;9282658101</t>
  </si>
  <si>
    <t>E-614701</t>
  </si>
  <si>
    <t>+1 6467877911</t>
  </si>
  <si>
    <t>LL159077</t>
  </si>
  <si>
    <t>170623-387866-512064-0 EN
Anand, Ved</t>
  </si>
  <si>
    <t>1-6469223261</t>
  </si>
  <si>
    <t>LL159192</t>
  </si>
  <si>
    <t>E-615607</t>
  </si>
  <si>
    <t>+1 2014671650</t>
  </si>
  <si>
    <t>LL159219</t>
  </si>
  <si>
    <t>JT15-491-3237</t>
  </si>
  <si>
    <t>3478039034</t>
  </si>
  <si>
    <t>JT18-491-3677</t>
  </si>
  <si>
    <t>5105566717;5105566717</t>
  </si>
  <si>
    <t>JT18-491-7317</t>
  </si>
  <si>
    <t xml:space="preserve"> 2012334166;201-616-1762</t>
  </si>
  <si>
    <t>JT18-491-4027</t>
  </si>
  <si>
    <t>7863250828;8185725011</t>
  </si>
  <si>
    <t>JT17-491-7597</t>
  </si>
  <si>
    <t>8182648886</t>
  </si>
  <si>
    <t>170627-389080-514646-0 CN</t>
  </si>
  <si>
    <t>1-6318360531</t>
  </si>
  <si>
    <t>LL159712</t>
  </si>
  <si>
    <t>JT25-492-2317</t>
  </si>
  <si>
    <t>5519988185</t>
  </si>
  <si>
    <t xml:space="preserve">JT21-492-2287 </t>
  </si>
  <si>
    <t xml:space="preserve"> 3522841649;3522841649</t>
  </si>
  <si>
    <t xml:space="preserve">酒店安排在Batavia , 行程倒走 </t>
  </si>
  <si>
    <t>客人:12DD+7K   司导:2K</t>
  </si>
  <si>
    <t>JT06-492-0387</t>
  </si>
  <si>
    <t>2096649919;2096561000</t>
  </si>
  <si>
    <t>JT25-491-9917</t>
  </si>
  <si>
    <t xml:space="preserve"> 5519983466;5515873421</t>
  </si>
  <si>
    <t>JT19-491-7457</t>
  </si>
  <si>
    <t>2012458288;2012890556</t>
  </si>
  <si>
    <t>170627-315359-514932
Cui, Qi</t>
  </si>
  <si>
    <t>1-7202092805</t>
  </si>
  <si>
    <t>LL159832</t>
  </si>
  <si>
    <t>JT13-491-1977</t>
  </si>
  <si>
    <t>2067782130</t>
  </si>
  <si>
    <t>JT23-491-8057</t>
  </si>
  <si>
    <t>2014233938;2018858743</t>
  </si>
  <si>
    <t>JT12-491-8547</t>
  </si>
  <si>
    <t>15133750027;+12013968304</t>
  </si>
  <si>
    <t>JT14-491-8567</t>
  </si>
  <si>
    <t>5512478208;5512637847</t>
  </si>
  <si>
    <t>E-617812</t>
  </si>
  <si>
    <t>+1 17917-623-9486</t>
  </si>
  <si>
    <t>LL159677</t>
  </si>
  <si>
    <t>JT10-489-3307</t>
  </si>
  <si>
    <t>2145856355;9192598833</t>
  </si>
  <si>
    <t>JE12-490-1457</t>
  </si>
  <si>
    <t xml:space="preserve"> 972-273-9009</t>
  </si>
  <si>
    <t xml:space="preserve"> JN28-490-3947</t>
  </si>
  <si>
    <t xml:space="preserve"> 2012380492;2017362421</t>
  </si>
  <si>
    <t xml:space="preserve"> JS09-489-7627</t>
  </si>
  <si>
    <t>2019363200;4083753392</t>
  </si>
  <si>
    <t>MT10-485-7497</t>
  </si>
  <si>
    <t>9175367340</t>
  </si>
  <si>
    <t xml:space="preserve"> JF22-487-4557</t>
  </si>
  <si>
    <t xml:space="preserve"> 8453376003;8453376003</t>
  </si>
  <si>
    <t>JT14-491-3777</t>
  </si>
  <si>
    <t>2016808606</t>
  </si>
  <si>
    <t>BUS# #4   此车不能做任何变动</t>
  </si>
  <si>
    <t>EDI  7:00  直发</t>
  </si>
  <si>
    <t>JF25-487-9617</t>
  </si>
  <si>
    <t>8483917742</t>
  </si>
  <si>
    <t>E-599326</t>
  </si>
  <si>
    <t>+1 7326488268</t>
  </si>
  <si>
    <t>LL156180</t>
  </si>
  <si>
    <t>JF12-489-6217</t>
  </si>
  <si>
    <t>6099372276;6094804657</t>
  </si>
  <si>
    <t>JT15-490-6347</t>
  </si>
  <si>
    <t>2018442861;2812505216</t>
  </si>
  <si>
    <t>JT15-490-6637</t>
  </si>
  <si>
    <t xml:space="preserve"> 4079494829;7326706739</t>
  </si>
  <si>
    <t>E-614611</t>
  </si>
  <si>
    <t>+1 7324215509</t>
  </si>
  <si>
    <t>LL159050</t>
  </si>
  <si>
    <t>JT21-491-0897</t>
  </si>
  <si>
    <t>8055688786;7085803583</t>
  </si>
  <si>
    <t>JT16-491-1917</t>
  </si>
  <si>
    <t>7322107483;7324767692</t>
  </si>
  <si>
    <t>JT16-491-3757</t>
  </si>
  <si>
    <t>2603336795;2603336795</t>
  </si>
  <si>
    <t>3886 ;Sreenivas Nagarakanti</t>
  </si>
  <si>
    <t>3128606171</t>
  </si>
  <si>
    <t>LL159445</t>
  </si>
  <si>
    <t>JT15-491-5047</t>
  </si>
  <si>
    <t>8482379920;8483916445</t>
  </si>
  <si>
    <t>170627-388650-514970 
Vemula, Preethi</t>
  </si>
  <si>
    <t>1-8562099826</t>
  </si>
  <si>
    <t>LL159834</t>
  </si>
  <si>
    <t>US INT'L PROSPECT</t>
  </si>
  <si>
    <t>WANG/HUAYING</t>
  </si>
  <si>
    <t>5714840524</t>
  </si>
  <si>
    <t>LL159795</t>
  </si>
  <si>
    <t>VIP BUS Cindy</t>
  </si>
  <si>
    <t>107447/007968</t>
  </si>
  <si>
    <t>732-668-7507</t>
  </si>
  <si>
    <t>LL159957</t>
  </si>
  <si>
    <t>BUS#6</t>
  </si>
  <si>
    <t>FT17-470-6257</t>
  </si>
  <si>
    <t>6126448917</t>
  </si>
  <si>
    <t>E-538519</t>
  </si>
  <si>
    <t>+1 917-348-7370</t>
  </si>
  <si>
    <t>LL145622</t>
  </si>
  <si>
    <t>C-2019333-US</t>
  </si>
  <si>
    <t>1-7853935855</t>
  </si>
  <si>
    <t>LL152736</t>
  </si>
  <si>
    <t>MS08-482-8337</t>
  </si>
  <si>
    <t>0060127537328</t>
  </si>
  <si>
    <t>E-586510</t>
  </si>
  <si>
    <t>+1 6097874109</t>
  </si>
  <si>
    <t>LL153464</t>
  </si>
  <si>
    <t>E-586951</t>
  </si>
  <si>
    <t>+57 13171313</t>
  </si>
  <si>
    <t>LL153536</t>
  </si>
  <si>
    <t>MT18-484-0507</t>
  </si>
  <si>
    <t>2125188641</t>
  </si>
  <si>
    <t>104033/ 17KK052564301</t>
  </si>
  <si>
    <t>+852 96601638</t>
  </si>
  <si>
    <t>LL155406</t>
  </si>
  <si>
    <t>104352/17KK052767851</t>
  </si>
  <si>
    <t>313-455-1253</t>
  </si>
  <si>
    <t>LL155824</t>
  </si>
  <si>
    <t>MT14-486-8717</t>
  </si>
  <si>
    <t>9177043671;9178739435</t>
  </si>
  <si>
    <t>MT18-487-1827</t>
  </si>
  <si>
    <t>01039241331</t>
  </si>
  <si>
    <t>2pax change to 3pax</t>
  </si>
  <si>
    <t>E-601390</t>
  </si>
  <si>
    <t>9145254511</t>
  </si>
  <si>
    <t>LL156585</t>
  </si>
  <si>
    <t>JF22-487-9697</t>
  </si>
  <si>
    <t>6822564145;9723754885</t>
  </si>
  <si>
    <t>JF10-488-0467</t>
  </si>
  <si>
    <t>4697675668;4697675668</t>
  </si>
  <si>
    <t>JS11-488-2287</t>
  </si>
  <si>
    <t>9492288340;
9495263887</t>
  </si>
  <si>
    <t>JS11-488-3647</t>
  </si>
  <si>
    <t>6466336489</t>
  </si>
  <si>
    <t xml:space="preserve"> JE01-488-4567</t>
  </si>
  <si>
    <t>9292881401;9176901843</t>
  </si>
  <si>
    <t>170627-389240-515032
Garcia, Myriam</t>
  </si>
  <si>
    <t>1-9089060152</t>
  </si>
  <si>
    <t>LL159836</t>
  </si>
  <si>
    <t>BUS#7</t>
  </si>
  <si>
    <t>客人:15DD+8Q   司导:2Q</t>
  </si>
  <si>
    <t>AT24-482-0237</t>
  </si>
  <si>
    <t xml:space="preserve"> 2528647601;2524122490</t>
  </si>
  <si>
    <t>CHANGE FROM 6/24</t>
  </si>
  <si>
    <t>E-606322</t>
  </si>
  <si>
    <t>+1 956-279-3728</t>
  </si>
  <si>
    <t>LL157452</t>
  </si>
  <si>
    <t>JT07-489-0807</t>
  </si>
  <si>
    <t>5092638645;2159211204</t>
  </si>
  <si>
    <t>E-606601</t>
  </si>
  <si>
    <t>91 9872976768</t>
  </si>
  <si>
    <t>LL157486</t>
  </si>
  <si>
    <t>JN12-488-6687</t>
  </si>
  <si>
    <t>3473316296</t>
  </si>
  <si>
    <t>JE22-488-5637</t>
  </si>
  <si>
    <t>3476139684</t>
  </si>
  <si>
    <t xml:space="preserve"> JF18-489-4287</t>
  </si>
  <si>
    <t xml:space="preserve"> 2242000180;9146564601</t>
  </si>
  <si>
    <t>6pax change to 4pax</t>
  </si>
  <si>
    <t>E-610873</t>
  </si>
  <si>
    <t xml:space="preserve">1 8565807362
856 408 9214  </t>
  </si>
  <si>
    <t>LL158284</t>
  </si>
  <si>
    <t>E-616690</t>
  </si>
  <si>
    <t>+1 3478638835</t>
  </si>
  <si>
    <t>LL159437</t>
  </si>
  <si>
    <t>JN27-490-4057</t>
  </si>
  <si>
    <t>6172331173</t>
  </si>
  <si>
    <t>JE17-490-1607</t>
  </si>
  <si>
    <t>2018503067;4804658862</t>
  </si>
  <si>
    <t>JE17-490-1937</t>
  </si>
  <si>
    <t>6462178669;8322891032</t>
  </si>
  <si>
    <t>170623-387900-512188-0 EN
Gu, Fen</t>
  </si>
  <si>
    <t>61-489955055</t>
  </si>
  <si>
    <t>LL159206</t>
  </si>
  <si>
    <t xml:space="preserve">Clean &amp; quiet, no-smoke hotel room at night </t>
  </si>
  <si>
    <t xml:space="preserve"> JT18-491-6677</t>
  </si>
  <si>
    <t>6036820430;6282244466</t>
  </si>
  <si>
    <t>C-2029410-US</t>
  </si>
  <si>
    <t>1-2135094117</t>
  </si>
  <si>
    <t>LL158391</t>
  </si>
  <si>
    <t>JT15-491-3377</t>
  </si>
  <si>
    <t xml:space="preserve"> 646-209-6340;347-353-7740</t>
  </si>
  <si>
    <t>1 TRIPLE + 1 SINGLE ROOM; 4 pax change to 5 pax</t>
  </si>
  <si>
    <t>E-617008</t>
  </si>
  <si>
    <t>+1 5512263186</t>
  </si>
  <si>
    <t>LL159463</t>
  </si>
  <si>
    <t>BUS#8</t>
  </si>
  <si>
    <t xml:space="preserve">8015739464 </t>
  </si>
  <si>
    <t>LL153500</t>
  </si>
  <si>
    <t>JT20-491-6087</t>
  </si>
  <si>
    <t>5167374650</t>
  </si>
  <si>
    <t>9 pax change to 6 pax</t>
  </si>
  <si>
    <t>MT13-486-8807</t>
  </si>
  <si>
    <t>4042472599;4044573536</t>
  </si>
  <si>
    <t>MT16-486-9307</t>
  </si>
  <si>
    <t>6463216663;6463217735</t>
  </si>
  <si>
    <t>MT08-487-1677</t>
  </si>
  <si>
    <t xml:space="preserve"> 01092768671;01035965014</t>
  </si>
  <si>
    <t xml:space="preserve">JF26-487-4757 </t>
  </si>
  <si>
    <t xml:space="preserve"> 7736540008;4845570285</t>
  </si>
  <si>
    <t>JF02-488-0057</t>
  </si>
  <si>
    <t>6464364077</t>
  </si>
  <si>
    <t xml:space="preserve"> JS05-488-2857 </t>
  </si>
  <si>
    <t>3478869247</t>
  </si>
  <si>
    <t>105537/17KK061195465</t>
  </si>
  <si>
    <t>7184159054</t>
  </si>
  <si>
    <t>LL157385</t>
  </si>
  <si>
    <t>JT17-489-1677</t>
  </si>
  <si>
    <t>9293002542;8019892948</t>
  </si>
  <si>
    <t>CCH Sissi</t>
  </si>
  <si>
    <t>105847; WEN,JIANMIN</t>
  </si>
  <si>
    <t>617-308-9801</t>
  </si>
  <si>
    <t>LL157801</t>
  </si>
  <si>
    <t>SEAT#13-15</t>
  </si>
  <si>
    <t>E-609127</t>
  </si>
  <si>
    <t>+1 3475362170</t>
  </si>
  <si>
    <t>LL157954</t>
  </si>
  <si>
    <t>E-610174</t>
  </si>
  <si>
    <t>+1 6464645151
16465414362</t>
  </si>
  <si>
    <t>LL158151</t>
  </si>
  <si>
    <t>1 TRIPLE +1 SINGLE ROOM</t>
  </si>
  <si>
    <t>106301/F23327</t>
  </si>
  <si>
    <t>929-500-6657</t>
  </si>
  <si>
    <t>LL158439</t>
  </si>
  <si>
    <t xml:space="preserve">170625-388306-513026
Chanda, Shampa   </t>
  </si>
  <si>
    <t>1-9176236929</t>
  </si>
  <si>
    <t>LL159444</t>
  </si>
  <si>
    <t>E-617011</t>
  </si>
  <si>
    <t>+1 7044303830</t>
  </si>
  <si>
    <t>LL159462</t>
  </si>
  <si>
    <t>JT00-491-8117</t>
  </si>
  <si>
    <t>3477493597;3477493597</t>
  </si>
  <si>
    <t>BUS#9</t>
  </si>
  <si>
    <t>Wannar Travel</t>
  </si>
  <si>
    <t>106547/SV17062198849</t>
  </si>
  <si>
    <t>886 0929820589 
备用 (+886) 0926256879</t>
  </si>
  <si>
    <t xml:space="preserve">NF2 </t>
  </si>
  <si>
    <t>LL158766</t>
  </si>
  <si>
    <t>JT23-490-7267</t>
  </si>
  <si>
    <t>15039132711;9712226679</t>
  </si>
  <si>
    <t xml:space="preserve">106804; A29665 </t>
  </si>
  <si>
    <t>6783258424</t>
  </si>
  <si>
    <t>LL159115</t>
  </si>
  <si>
    <t>SEAT#17.18.21-24</t>
  </si>
  <si>
    <t>170623-387704-511988-0 CN
Wang, Binfang</t>
  </si>
  <si>
    <t>1-5106123742</t>
  </si>
  <si>
    <t>LL159190</t>
  </si>
  <si>
    <t>JT18-491-2307</t>
  </si>
  <si>
    <t xml:space="preserve"> 9145627339;9145627339</t>
  </si>
  <si>
    <t xml:space="preserve"> JT22-491-7907</t>
  </si>
  <si>
    <t>9736193173;5212727233300</t>
  </si>
  <si>
    <t>106968/17KK062426487</t>
  </si>
  <si>
    <t>1 3474143738</t>
  </si>
  <si>
    <t>LL159311</t>
  </si>
  <si>
    <t xml:space="preserve">3473229554 </t>
  </si>
  <si>
    <t>LL159517</t>
  </si>
  <si>
    <t>change from 7/2 request front seat, arrange together</t>
  </si>
  <si>
    <t xml:space="preserve">JT28-491-4467 </t>
  </si>
  <si>
    <t xml:space="preserve"> 908-655-2258-;908-393-1630</t>
  </si>
  <si>
    <t>2145977727</t>
  </si>
  <si>
    <t>LL159487</t>
  </si>
  <si>
    <t>JT15-490-8027</t>
  </si>
  <si>
    <t>7328950447</t>
  </si>
  <si>
    <t xml:space="preserve"> JT16-491-1737</t>
  </si>
  <si>
    <t>4699966002;9146453485</t>
  </si>
  <si>
    <t>7pax change to 8pax</t>
  </si>
  <si>
    <t>JT15-491-1997</t>
  </si>
  <si>
    <t>919 590 2829</t>
  </si>
  <si>
    <t>JT16-491-3807</t>
  </si>
  <si>
    <t>4433019595</t>
  </si>
  <si>
    <t>JT22-491-6307</t>
  </si>
  <si>
    <t>9084561262</t>
  </si>
  <si>
    <t>E-617167</t>
  </si>
  <si>
    <t>+1 7202107111</t>
  </si>
  <si>
    <t>LL159535</t>
  </si>
  <si>
    <t>JT17-491-7147</t>
  </si>
  <si>
    <t>5109447532</t>
  </si>
  <si>
    <t xml:space="preserve"> JF25-489-5257</t>
  </si>
  <si>
    <t>5012515610</t>
  </si>
  <si>
    <t>2 pax change to 3 pax</t>
  </si>
  <si>
    <r>
      <t xml:space="preserve">SENIORS REQUEST FRONT SEATS; </t>
    </r>
    <r>
      <rPr>
        <b/>
        <sz val="11"/>
        <rFont val="Calibri"/>
        <family val="2"/>
        <scheme val="minor"/>
      </rPr>
      <t xml:space="preserve"> SEAT#13.14.15 </t>
    </r>
  </si>
  <si>
    <t>BUS#10</t>
  </si>
  <si>
    <t xml:space="preserve">CTT+ BRK </t>
  </si>
  <si>
    <t>JE11-489-0277</t>
  </si>
  <si>
    <t>3476131428</t>
  </si>
  <si>
    <t>E-610711</t>
  </si>
  <si>
    <t>+1 2023334567</t>
  </si>
  <si>
    <t>LL158231</t>
  </si>
  <si>
    <t>3A</t>
  </si>
  <si>
    <t>CCH Wang</t>
  </si>
  <si>
    <t>106243；ZHENG/AIZU</t>
  </si>
  <si>
    <t>9176817309</t>
  </si>
  <si>
    <t>LL158351</t>
  </si>
  <si>
    <t xml:space="preserve">3 pax 1  room ; flu change to  ctt &amp; brk pickup </t>
  </si>
  <si>
    <t>3B</t>
  </si>
  <si>
    <t>9176817309/646-525-2096</t>
  </si>
  <si>
    <t>3816;Hilola Nishanova</t>
  </si>
  <si>
    <t>3472553020</t>
  </si>
  <si>
    <t>LL158568</t>
  </si>
  <si>
    <t>JT18-491-2327</t>
  </si>
  <si>
    <t>13479222172;+19293404983</t>
  </si>
  <si>
    <t>SM Travel Inc</t>
  </si>
  <si>
    <t>107030; MO YU</t>
  </si>
  <si>
    <t>314-6988643</t>
  </si>
  <si>
    <t>LL159464</t>
  </si>
  <si>
    <t>JT03-491-6527</t>
  </si>
  <si>
    <t xml:space="preserve"> 3479824885;3476973454</t>
  </si>
  <si>
    <t>JT26-491-6117</t>
  </si>
  <si>
    <t>5168518968;6092252953</t>
  </si>
  <si>
    <t>JT20-491-6337</t>
  </si>
  <si>
    <t>9144334584</t>
  </si>
  <si>
    <t xml:space="preserve">170624-388116-512608
LUO, SIBEI </t>
  </si>
  <si>
    <t>1-6467045434</t>
  </si>
  <si>
    <t>LL159324</t>
  </si>
  <si>
    <t xml:space="preserve">JT24-491-7667 </t>
  </si>
  <si>
    <t>9176793303</t>
  </si>
  <si>
    <t>JT16-491-5857</t>
  </si>
  <si>
    <t>9145482268</t>
  </si>
  <si>
    <t xml:space="preserve"> JT23-491-6087</t>
  </si>
  <si>
    <t>9143093453;9143547276</t>
  </si>
  <si>
    <t>E-618463</t>
  </si>
  <si>
    <t>(860) 218-0910</t>
  </si>
  <si>
    <t>LL159843</t>
  </si>
  <si>
    <t>JT15-491-7057</t>
  </si>
  <si>
    <t xml:space="preserve"> 1 862 588 9224</t>
  </si>
  <si>
    <t>JT16-491-7137</t>
  </si>
  <si>
    <t>6467853928;6315231814</t>
  </si>
  <si>
    <t xml:space="preserve"> JT22-491-7867</t>
  </si>
  <si>
    <t>81-90-8448-1995</t>
  </si>
  <si>
    <t>BUS#11</t>
  </si>
  <si>
    <t xml:space="preserve">CTT + FLU </t>
  </si>
  <si>
    <t>JE15-490-1497</t>
  </si>
  <si>
    <t>5109443877</t>
  </si>
  <si>
    <t>JE20-490-2337</t>
  </si>
  <si>
    <t>2066180698</t>
  </si>
  <si>
    <t>170623-387650-511588-0 EN
Wong, Shew Fung</t>
  </si>
  <si>
    <t>60-123547072</t>
  </si>
  <si>
    <t>LL159081</t>
  </si>
  <si>
    <t xml:space="preserve"> JT21-491-1117</t>
  </si>
  <si>
    <t>8579191517;7186501437</t>
  </si>
  <si>
    <t>JT07-491-6407</t>
  </si>
  <si>
    <t xml:space="preserve"> 6514977552;6512073759</t>
  </si>
  <si>
    <t>JE14-489-0267</t>
  </si>
  <si>
    <t>917-705-9882;917-705-9696</t>
  </si>
  <si>
    <t>CHANGE FROM 6/18 ,CHANGE FROM 7/31</t>
  </si>
  <si>
    <t>JT14-491-7257</t>
  </si>
  <si>
    <t>19176051490;9177748151</t>
  </si>
  <si>
    <t>E-618268</t>
  </si>
  <si>
    <t>3473103409</t>
  </si>
  <si>
    <t>LL159813</t>
  </si>
  <si>
    <t>JT12-491-7487</t>
  </si>
  <si>
    <t>GREATWALL-COCO</t>
  </si>
  <si>
    <t xml:space="preserve">xia,haiyan </t>
  </si>
  <si>
    <t>646-472-4832</t>
  </si>
  <si>
    <t>LL159870</t>
  </si>
  <si>
    <t>SEAT#31-41</t>
  </si>
  <si>
    <t xml:space="preserve"> JT21-491-7637</t>
  </si>
  <si>
    <t>6463294202;6463394539</t>
  </si>
  <si>
    <t xml:space="preserve">JT20-491-8067 </t>
  </si>
  <si>
    <t>9083768436;9174986081</t>
  </si>
  <si>
    <t>JT29-491-2617</t>
  </si>
  <si>
    <t>6465751373</t>
  </si>
  <si>
    <t xml:space="preserve">JT03-491-8237 </t>
  </si>
  <si>
    <t>4694519825;6462663688</t>
  </si>
  <si>
    <t xml:space="preserve">匯成 </t>
  </si>
  <si>
    <t>AISHAH</t>
  </si>
  <si>
    <t>646-379-4218</t>
  </si>
  <si>
    <t>LL159909</t>
  </si>
  <si>
    <t>BUS#12</t>
  </si>
  <si>
    <t>NW2 + NF2</t>
  </si>
  <si>
    <t>EDI  7:00+ JCC 8:15 + PAR 8:45</t>
  </si>
  <si>
    <t>JT26-491-8017</t>
  </si>
  <si>
    <t>6103061308</t>
  </si>
  <si>
    <t>NW2</t>
  </si>
  <si>
    <t xml:space="preserve">JT29-491-9927 </t>
  </si>
  <si>
    <t>5512278642;2017474463</t>
  </si>
  <si>
    <t>C-2032776-US</t>
  </si>
  <si>
    <t>1-4253010960</t>
  </si>
  <si>
    <t>LL159621</t>
  </si>
  <si>
    <t>其中一位是2岁半小孩参团</t>
  </si>
  <si>
    <t>JS21-490-0437</t>
  </si>
  <si>
    <t>8572505350</t>
  </si>
  <si>
    <t>DROP- OFF   AT JERSEY CITY</t>
  </si>
  <si>
    <t>JT18-491-7517</t>
  </si>
  <si>
    <t xml:space="preserve"> 3093073970</t>
  </si>
  <si>
    <t>JT15-491-9107</t>
  </si>
  <si>
    <t>2019255533;2018938203</t>
  </si>
  <si>
    <t>JT12-491-9337</t>
  </si>
  <si>
    <t>5512636144;
2017074162</t>
  </si>
  <si>
    <t>JT17-491-9467</t>
  </si>
  <si>
    <t>2019045644</t>
  </si>
  <si>
    <t xml:space="preserve">JT25-491-9937 </t>
  </si>
  <si>
    <t>3108979152;213399093</t>
  </si>
  <si>
    <t>JT28-491-9817</t>
  </si>
  <si>
    <t>2244109728;3126473874</t>
  </si>
  <si>
    <t>JT16-492-0757</t>
  </si>
  <si>
    <t>4089048396</t>
  </si>
  <si>
    <t xml:space="preserve"> JT16-492-1107</t>
  </si>
  <si>
    <t>3474290060;6095927133</t>
  </si>
  <si>
    <t>JT08-492-0237</t>
  </si>
  <si>
    <t>9295009884</t>
  </si>
  <si>
    <t xml:space="preserve">170628-389596-515724
Karkala, Subhodh </t>
  </si>
  <si>
    <t>1-7326045032</t>
  </si>
  <si>
    <t>LL160010</t>
  </si>
  <si>
    <t>JT15-492-1227</t>
  </si>
  <si>
    <t>7328162888;9282652290</t>
  </si>
  <si>
    <t xml:space="preserve">JT20-492-2117 </t>
  </si>
  <si>
    <t>7323711483;9084622428</t>
  </si>
  <si>
    <t>3944/Priyank Naik</t>
  </si>
  <si>
    <t>2018397093</t>
  </si>
  <si>
    <t>LL160185</t>
  </si>
  <si>
    <t>seated together</t>
  </si>
  <si>
    <t>3946； SHIPRA TYAGI</t>
  </si>
  <si>
    <t xml:space="preserve">6097215877 </t>
  </si>
  <si>
    <t>LL160186</t>
  </si>
  <si>
    <t>BUS#13---Dynamic pricing（$135/ $95)</t>
  </si>
  <si>
    <t>E-613618</t>
  </si>
  <si>
    <t>+1 8646504130</t>
  </si>
  <si>
    <t>LL158834</t>
  </si>
  <si>
    <t>2-A</t>
  </si>
  <si>
    <t>Yes Holidays(A)</t>
  </si>
  <si>
    <t xml:space="preserve"> 107315; DENG/QIAN</t>
  </si>
  <si>
    <t>908-636-3657; 917-285-6515</t>
  </si>
  <si>
    <t>LL159774</t>
  </si>
  <si>
    <t>2-B</t>
  </si>
  <si>
    <t>Yes Holidays(B)</t>
  </si>
  <si>
    <t xml:space="preserve"> 107315; GUAN/YAFANG</t>
  </si>
  <si>
    <t>914-548-5002</t>
  </si>
  <si>
    <t>JT13-492-1407</t>
  </si>
  <si>
    <t>224-578-6873;224-258-2855</t>
  </si>
  <si>
    <t>GETBUSTOURS</t>
  </si>
  <si>
    <t>T8973;Ng Yin Kum</t>
  </si>
  <si>
    <t>1 510 424 3943</t>
  </si>
  <si>
    <t>LL160028</t>
  </si>
  <si>
    <t>JT14-491-8677</t>
  </si>
  <si>
    <t>19086933383;+15055672895</t>
  </si>
  <si>
    <t>JT14-491-8787</t>
  </si>
  <si>
    <t>9294617982;9294617976</t>
  </si>
  <si>
    <t>107469/A29922</t>
  </si>
  <si>
    <t>917-951-8598</t>
  </si>
  <si>
    <t>LL159983</t>
  </si>
  <si>
    <t>1位80岁老人家，请尽量安排前面的位子。</t>
  </si>
  <si>
    <t xml:space="preserve"> JT10-491-9527</t>
  </si>
  <si>
    <t>2672724068</t>
  </si>
  <si>
    <t>JT22-492-0047</t>
  </si>
  <si>
    <t>6466259169;6466259169</t>
  </si>
  <si>
    <t>JT02-492-0077</t>
  </si>
  <si>
    <t>3472854007;3475365263</t>
  </si>
  <si>
    <t>3173855277</t>
  </si>
  <si>
    <t>LL160068</t>
  </si>
  <si>
    <t>107556/ F23573</t>
  </si>
  <si>
    <t>917-250-1587</t>
  </si>
  <si>
    <t>LL160117</t>
  </si>
  <si>
    <t>JT16-492-0567</t>
  </si>
  <si>
    <t>9293283003;3474794710</t>
  </si>
  <si>
    <t>JT28-492-2217</t>
  </si>
  <si>
    <t>2136186011</t>
  </si>
  <si>
    <t xml:space="preserve">JT18-492-1757 </t>
  </si>
  <si>
    <t xml:space="preserve"> 9084995692</t>
  </si>
  <si>
    <t xml:space="preserve"> JT21-492-2347</t>
  </si>
  <si>
    <t>6315618175;6315618175</t>
  </si>
  <si>
    <t>170629-389886-516350-0 EN
Lal, Aackose</t>
  </si>
  <si>
    <t>1-5132500325</t>
  </si>
  <si>
    <t>LL160169</t>
  </si>
  <si>
    <t>E-620089</t>
  </si>
  <si>
    <t>+1 3473582349</t>
  </si>
  <si>
    <t>LL160179</t>
  </si>
  <si>
    <t>JT12-492-3047</t>
  </si>
  <si>
    <t>4023786737</t>
  </si>
  <si>
    <t>TAKETOURS JN07-490-2507X2PAX CXL</t>
  </si>
  <si>
    <t xml:space="preserve">TAKETOURS #JF05-489-5317 x 4  CXL </t>
  </si>
  <si>
    <t>TAKETOURS #MF02-484-2957 x 13  change to  7/22</t>
  </si>
  <si>
    <t>TAKETOURS MT24-487-1347X3PAX CHANGE TO 7/22</t>
  </si>
  <si>
    <t>TAKETOURS JT26-491-6237X</t>
  </si>
  <si>
    <t>TAKETOURS JS23-490-0647X2PAX CHANGE TO 7/2</t>
  </si>
  <si>
    <t>GOLDENBUSTOURS 3947 X5 INFORM SOLD OUT, the next available date  7/2</t>
  </si>
  <si>
    <t>Departure Date : 7/1/2017 ( July 4th long weekend)</t>
  </si>
  <si>
    <r>
      <t>SHUTTLE PICKUP人数：FLU 7:00 LL (431</t>
    </r>
    <r>
      <rPr>
        <b/>
        <sz val="26"/>
        <color theme="1"/>
        <rFont val="Calibri"/>
        <family val="2"/>
      </rPr>
      <t>)/EC(16), BRK 7:00 LL(199) / EC (0) , East Brunkswick, NJ 6:30 (</t>
    </r>
    <r>
      <rPr>
        <b/>
        <sz val="26"/>
        <color rgb="FFFF0000"/>
        <rFont val="Calibri"/>
        <family val="2"/>
      </rPr>
      <t>20</t>
    </r>
    <r>
      <rPr>
        <b/>
        <sz val="26"/>
        <color theme="1"/>
        <rFont val="Calibri"/>
        <family val="2"/>
      </rPr>
      <t>) / 7:00(88)</t>
    </r>
  </si>
  <si>
    <t>类别</t>
  </si>
  <si>
    <t>Pick-up</t>
  </si>
  <si>
    <t>Tour Name</t>
  </si>
  <si>
    <t>Bus/Driver's phone</t>
  </si>
  <si>
    <t>天数</t>
  </si>
  <si>
    <t>导游</t>
  </si>
  <si>
    <t>DUTY</t>
  </si>
  <si>
    <t>Phone</t>
  </si>
  <si>
    <t>酒店</t>
    <phoneticPr fontId="0" type="noConversion"/>
  </si>
  <si>
    <t>Notice</t>
  </si>
  <si>
    <t>工作安排</t>
    <phoneticPr fontId="0" type="noConversion"/>
  </si>
  <si>
    <t>LL</t>
  </si>
  <si>
    <t>1DC2+EC</t>
  </si>
  <si>
    <t>HENRY YAN</t>
  </si>
  <si>
    <t>917-667-1998</t>
  </si>
  <si>
    <t>Holiday Inn Gaithersburg</t>
  </si>
  <si>
    <t>6:15AM直接到唐人街</t>
  </si>
  <si>
    <t>2DC2</t>
  </si>
  <si>
    <t>REMI CHEN</t>
  </si>
  <si>
    <t>646-206-6570</t>
  </si>
  <si>
    <t>Comfort Inn Capital Beltway</t>
  </si>
  <si>
    <t>EDI SHUTTLE #2</t>
  </si>
  <si>
    <t>3DC2</t>
  </si>
  <si>
    <t>DNP</t>
  </si>
  <si>
    <t>JUDY ZHANG</t>
  </si>
  <si>
    <t>347-363-8470</t>
  </si>
  <si>
    <t>Holiday Inn Express Germantown</t>
  </si>
  <si>
    <t>4DS2</t>
  </si>
  <si>
    <t>JUSTIN CHEN</t>
  </si>
  <si>
    <t>646-651-5665</t>
  </si>
  <si>
    <t>Quality Inn Tysons Corner</t>
  </si>
  <si>
    <r>
      <t xml:space="preserve">1NF2 </t>
    </r>
    <r>
      <rPr>
        <b/>
        <sz val="11"/>
        <color rgb="FFFF0000"/>
        <rFont val="Calibri"/>
        <family val="2"/>
      </rPr>
      <t xml:space="preserve"> ( 倒走)</t>
    </r>
  </si>
  <si>
    <t xml:space="preserve">行程倒走， 酒店安排在Batavia </t>
  </si>
  <si>
    <t>LIDI LI</t>
  </si>
  <si>
    <t>347-781-2702</t>
  </si>
  <si>
    <t>6:45AM直接到JCC</t>
  </si>
  <si>
    <r>
      <t xml:space="preserve">2NF2 </t>
    </r>
    <r>
      <rPr>
        <b/>
        <sz val="11"/>
        <color rgb="FFFF0000"/>
        <rFont val="Calibri"/>
        <family val="2"/>
      </rPr>
      <t xml:space="preserve"> ( 倒走)</t>
    </r>
  </si>
  <si>
    <t xml:space="preserve">ZOE LIU </t>
  </si>
  <si>
    <t>347-827-9888</t>
  </si>
  <si>
    <r>
      <t xml:space="preserve">3NF2 </t>
    </r>
    <r>
      <rPr>
        <b/>
        <sz val="11"/>
        <color rgb="FFFF0000"/>
        <rFont val="Calibri"/>
        <family val="2"/>
      </rPr>
      <t>( 倒走)</t>
    </r>
  </si>
  <si>
    <t>行程倒走,  酒店安排在 Rochester</t>
  </si>
  <si>
    <t>SHELLEY HUANG</t>
  </si>
  <si>
    <t xml:space="preserve"> 718-791-5125 </t>
  </si>
  <si>
    <r>
      <t xml:space="preserve">4NF2 </t>
    </r>
    <r>
      <rPr>
        <b/>
        <sz val="11"/>
        <color rgb="FFFF0000"/>
        <rFont val="Calibri"/>
        <family val="2"/>
      </rPr>
      <t xml:space="preserve"> ( 倒走)</t>
    </r>
  </si>
  <si>
    <t>ALLEN ZHAO</t>
  </si>
  <si>
    <t>347-327-2786</t>
  </si>
  <si>
    <t>EDI  7:00 直发</t>
  </si>
  <si>
    <t>5NF2</t>
  </si>
  <si>
    <t>TONY YANG</t>
  </si>
  <si>
    <t>908-917-1265</t>
  </si>
  <si>
    <t xml:space="preserve">EDI  7:00 直发；
 EDI ---55 PAX </t>
  </si>
  <si>
    <t>6:00AM直接到EDI</t>
  </si>
  <si>
    <t>6NF2</t>
  </si>
  <si>
    <t>REBECCA LIU</t>
  </si>
  <si>
    <t>517-348-2799</t>
  </si>
  <si>
    <t>7NF2</t>
  </si>
  <si>
    <t>RACHEL YOU</t>
  </si>
  <si>
    <t>917-963-4233</t>
  </si>
  <si>
    <t>FLU 7:00直发</t>
  </si>
  <si>
    <t>8NF2</t>
  </si>
  <si>
    <t>JIM HUANG</t>
  </si>
  <si>
    <t>917-856-2952</t>
  </si>
  <si>
    <t>FLU 7:00 直发; 
FLU--55 PAX</t>
  </si>
  <si>
    <t>5:45AM直接到FLU</t>
  </si>
  <si>
    <t>9NF2</t>
  </si>
  <si>
    <t>JAYANT HUANG</t>
  </si>
  <si>
    <t>646-288-3863</t>
  </si>
  <si>
    <t>10NF2</t>
  </si>
  <si>
    <t xml:space="preserve">ALEX LIU </t>
  </si>
  <si>
    <t>631-997-8888</t>
  </si>
  <si>
    <t>11NF2</t>
  </si>
  <si>
    <t>KITTY HUANG</t>
  </si>
  <si>
    <t>646-371-3014</t>
  </si>
  <si>
    <t>EDI 7:00+ JCC 8:15
+ PAR 8:45</t>
  </si>
  <si>
    <t>SEAN LU</t>
  </si>
  <si>
    <t>917-208-7030</t>
  </si>
  <si>
    <t>13NF2</t>
  </si>
  <si>
    <t>IVY WANG</t>
  </si>
  <si>
    <t>832-274-7427</t>
  </si>
  <si>
    <t>EDI 7:00 + JCC 8:15</t>
  </si>
  <si>
    <t>14NT2</t>
  </si>
  <si>
    <t>JAMES NG</t>
  </si>
  <si>
    <t>646-258-7233</t>
  </si>
  <si>
    <t>JCC 8:15 + PAR 8:45</t>
  </si>
  <si>
    <t>15NT2</t>
  </si>
  <si>
    <t xml:space="preserve">MARK WANG </t>
  </si>
  <si>
    <t>347-379-3345</t>
  </si>
  <si>
    <t>16NT2</t>
  </si>
  <si>
    <t>LESLIE BIN</t>
  </si>
  <si>
    <t>646-371-4547</t>
  </si>
  <si>
    <t>17NT2</t>
  </si>
  <si>
    <t>LYNN ZHENG</t>
  </si>
  <si>
    <t>646-789-1838</t>
  </si>
  <si>
    <t>18NT2</t>
  </si>
  <si>
    <t>TANA CAIREN</t>
  </si>
  <si>
    <t>347-654-6826</t>
  </si>
  <si>
    <t>19NF3</t>
  </si>
  <si>
    <t>MAI ZHANG</t>
  </si>
  <si>
    <t xml:space="preserve">FLU </t>
  </si>
  <si>
    <t>917-319-2562</t>
  </si>
  <si>
    <t>1BO2</t>
  </si>
  <si>
    <t>JANE WEI</t>
  </si>
  <si>
    <t>989-854-1758</t>
  </si>
  <si>
    <t>2BO2</t>
  </si>
  <si>
    <t>CAROLINE ZHENG</t>
  </si>
  <si>
    <t>914-319-6090</t>
  </si>
  <si>
    <t>1DL2</t>
  </si>
  <si>
    <t>ANGIE WU</t>
  </si>
  <si>
    <t>212-365-4896</t>
  </si>
  <si>
    <t>1GF2</t>
  </si>
  <si>
    <t>EDDIE YU</t>
  </si>
  <si>
    <t>347-400-5119</t>
  </si>
  <si>
    <t>1DP2</t>
  </si>
  <si>
    <t>VIVIAN LI</t>
  </si>
  <si>
    <t>917-676-5106</t>
  </si>
  <si>
    <t>Days Inn Carlisle North</t>
  </si>
  <si>
    <t>1MV2</t>
  </si>
  <si>
    <t>HELEN CHEN</t>
  </si>
  <si>
    <t>917-855-7119</t>
  </si>
  <si>
    <t>EDI SHUTTLE #1</t>
  </si>
  <si>
    <t xml:space="preserve">FLU  8:30 直发 </t>
  </si>
  <si>
    <t>2MV2</t>
  </si>
  <si>
    <t>TRISTA CHENG</t>
  </si>
  <si>
    <t>631-520-4488</t>
  </si>
  <si>
    <t>1AC3</t>
  </si>
  <si>
    <t xml:space="preserve">REX LIN </t>
  </si>
  <si>
    <t>646-644-8782</t>
  </si>
  <si>
    <t>1CM3</t>
  </si>
  <si>
    <t>TIM LI</t>
  </si>
  <si>
    <t>718-974-1519</t>
  </si>
  <si>
    <t>2CM3</t>
  </si>
  <si>
    <t>KENNY YIN</t>
  </si>
  <si>
    <t>917-868-8762</t>
  </si>
  <si>
    <t>1DN3+AP5N</t>
  </si>
  <si>
    <t>YOYO LIN</t>
  </si>
  <si>
    <t>917-966-0622</t>
  </si>
  <si>
    <t>2DN3</t>
  </si>
  <si>
    <t>HENRY LIN</t>
  </si>
  <si>
    <t>347-925-1035</t>
  </si>
  <si>
    <t>3DN3</t>
  </si>
  <si>
    <t>KITTY LIU</t>
  </si>
  <si>
    <t>718-207-3536</t>
  </si>
  <si>
    <t>Econo Lodge Carlisle</t>
  </si>
  <si>
    <t>4DN3</t>
  </si>
  <si>
    <t>CATHERINE ZHENG</t>
  </si>
  <si>
    <t>646-226-2432</t>
  </si>
  <si>
    <t>5DN3</t>
  </si>
  <si>
    <t xml:space="preserve">OLIVIA XIE </t>
  </si>
  <si>
    <t>646-262-5884</t>
  </si>
  <si>
    <t>Eisenhower Hotel &amp; Conference Center</t>
  </si>
  <si>
    <t>6DN3</t>
  </si>
  <si>
    <t>SIMON LIANG</t>
  </si>
  <si>
    <t>347-463-0104</t>
  </si>
  <si>
    <t>7DN3</t>
  </si>
  <si>
    <t>JENNY ZHANG</t>
  </si>
  <si>
    <t>917-667-9116</t>
  </si>
  <si>
    <t>Red Lion Harrisburg</t>
  </si>
  <si>
    <t>8DN4</t>
  </si>
  <si>
    <t>JAMES HUANG</t>
  </si>
  <si>
    <t>347-379-6254</t>
  </si>
  <si>
    <t>Red Roof Timonium 1N</t>
  </si>
  <si>
    <t>1QB3</t>
  </si>
  <si>
    <t>CARIN LEUNG</t>
  </si>
  <si>
    <t>718-866-6522</t>
  </si>
  <si>
    <t>2QB3</t>
  </si>
  <si>
    <t>MICHELLE YUAN</t>
  </si>
  <si>
    <t>917-375-6472</t>
  </si>
  <si>
    <r>
      <t xml:space="preserve">1TR3 </t>
    </r>
    <r>
      <rPr>
        <b/>
        <sz val="11"/>
        <color rgb="FFFF0000"/>
        <rFont val="Calibri"/>
        <family val="2"/>
      </rPr>
      <t>(倒走)</t>
    </r>
  </si>
  <si>
    <t>BENNY CHEN</t>
  </si>
  <si>
    <t>718-501-9167</t>
  </si>
  <si>
    <t>BROOKLYN SHUTTLE #1</t>
  </si>
  <si>
    <r>
      <t>2TR3</t>
    </r>
    <r>
      <rPr>
        <b/>
        <sz val="11"/>
        <color rgb="FFFF0000"/>
        <rFont val="Calibri"/>
        <family val="2"/>
      </rPr>
      <t xml:space="preserve"> (倒走）</t>
    </r>
  </si>
  <si>
    <t>GARY CHING</t>
  </si>
  <si>
    <t>347-309-8606</t>
  </si>
  <si>
    <r>
      <t>3TR3</t>
    </r>
    <r>
      <rPr>
        <b/>
        <sz val="11"/>
        <color rgb="FFFF0000"/>
        <rFont val="Calibri"/>
        <family val="2"/>
      </rPr>
      <t xml:space="preserve"> (倒走）</t>
    </r>
  </si>
  <si>
    <t>VIVIAN YIN</t>
  </si>
  <si>
    <t>646-823-6969</t>
  </si>
  <si>
    <t>4TR4</t>
  </si>
  <si>
    <t>WENDY WEN</t>
  </si>
  <si>
    <t>646-671-2298</t>
  </si>
  <si>
    <t>5TR4</t>
  </si>
  <si>
    <t>KARY FAYE</t>
  </si>
  <si>
    <t>917-916-4821</t>
  </si>
  <si>
    <r>
      <t xml:space="preserve">6TR4 </t>
    </r>
    <r>
      <rPr>
        <b/>
        <sz val="11"/>
        <color rgb="FFFF0000"/>
        <rFont val="Calibri"/>
        <family val="2"/>
      </rPr>
      <t>(倒走)</t>
    </r>
  </si>
  <si>
    <t>SUKI WANG</t>
  </si>
  <si>
    <t>212-300-3115</t>
  </si>
  <si>
    <t>Days Inn &amp; Suites Plattsburgh
Toronto Don Valley Hotel 
Universal Inn</t>
  </si>
  <si>
    <t>day 1  酒店安排在纽约上州 Plattsburg</t>
  </si>
  <si>
    <t>1TN4</t>
  </si>
  <si>
    <t>SUNNY SHEN</t>
  </si>
  <si>
    <t>347-925-1641</t>
  </si>
  <si>
    <t>Red Roof Inn Roanoke - Troutville
La Quinta Inn Chattanooga / Hamilton Place
Econo Lodge Christiansburg</t>
  </si>
  <si>
    <t>JCC 8:15 + PHI 10:30</t>
  </si>
  <si>
    <t>2TN4</t>
  </si>
  <si>
    <t>MAX LIANG</t>
  </si>
  <si>
    <t>646-251-5779</t>
  </si>
  <si>
    <t>Quality Inn Christiansburg
Days Inn Cleveland
Days Inn Salem</t>
  </si>
  <si>
    <t>JCC  8:15 + PHI 10:30</t>
  </si>
  <si>
    <t>3TN4</t>
  </si>
  <si>
    <t>AARON LUAN</t>
  </si>
  <si>
    <t>718-885-6466</t>
  </si>
  <si>
    <t>Quality Inn Christiansburg
Super 8 Cleveland
Quality Inn Christiansburg</t>
  </si>
  <si>
    <t xml:space="preserve">FLU 7:00 直发; 
FLU- 55  PAX </t>
  </si>
  <si>
    <t>4TN4</t>
  </si>
  <si>
    <t>TOM ZHANG</t>
  </si>
  <si>
    <t>929-300-6169</t>
  </si>
  <si>
    <t>Comfort Inn Wytheville
Howard Johnson Cleveland 
Comfort Inn Wytheville</t>
  </si>
  <si>
    <t>5TN4*</t>
  </si>
  <si>
    <t>JAKE YANG</t>
  </si>
  <si>
    <t>646-717-7722</t>
  </si>
  <si>
    <t>Econo Lodge Christiansburg
Quality Inn Cleveland
Comfort Inn Wytheville</t>
  </si>
  <si>
    <t>1CP4</t>
  </si>
  <si>
    <t>JASON SIU</t>
  </si>
  <si>
    <t>212-810-6590</t>
  </si>
  <si>
    <t>Quality Inn Suite Youngstown
Comfort Inn O'hare
Quality Inn Suite Youngstown</t>
  </si>
  <si>
    <t>2CP4</t>
  </si>
  <si>
    <t>FELIX XU</t>
  </si>
  <si>
    <t>917-971-7893</t>
  </si>
  <si>
    <t>Red Roof Inn Boardman
Elk Grove O'Hare
Red Roof Inn Boardman</t>
  </si>
  <si>
    <t>1FL8A</t>
  </si>
  <si>
    <t>HAO WU</t>
  </si>
  <si>
    <t>347-596-9597</t>
  </si>
  <si>
    <t>1WP1</t>
  </si>
  <si>
    <t>转给一帆 （718-888-1016)</t>
  </si>
  <si>
    <t>1NY1</t>
  </si>
  <si>
    <t xml:space="preserve">大巴 </t>
  </si>
  <si>
    <t>ROLAND SHI</t>
  </si>
  <si>
    <t>718-200-3257</t>
  </si>
  <si>
    <t>EC</t>
  </si>
  <si>
    <t>1.WP1</t>
  </si>
  <si>
    <t xml:space="preserve">WINDY XIE </t>
  </si>
  <si>
    <t>347-946-4447</t>
  </si>
  <si>
    <t>2.WP1</t>
  </si>
  <si>
    <t>N/A</t>
  </si>
  <si>
    <t>QUENTIN CAO</t>
  </si>
  <si>
    <t>917-674-8799</t>
  </si>
  <si>
    <t>NY1</t>
  </si>
  <si>
    <t xml:space="preserve">EVAN LIU </t>
  </si>
  <si>
    <t xml:space="preserve">832 883 8883 </t>
  </si>
  <si>
    <t>Ramada Plaza Newark Liberty International Airport</t>
  </si>
  <si>
    <t>#1 UR1</t>
  </si>
  <si>
    <t xml:space="preserve">ALLEN PAN </t>
  </si>
  <si>
    <t>917-214-7487</t>
  </si>
  <si>
    <t xml:space="preserve">2ND STOP:CHINATOWN </t>
  </si>
  <si>
    <t xml:space="preserve">Red Roof Inn Edison </t>
  </si>
  <si>
    <t>#6 AP6ETF</t>
  </si>
  <si>
    <t xml:space="preserve">CHRIS JIANG </t>
  </si>
  <si>
    <t>917-318-7766</t>
  </si>
  <si>
    <t>#7 AP6ETF</t>
  </si>
  <si>
    <t xml:space="preserve">CICI ZHANG </t>
  </si>
  <si>
    <t>646-250-6105</t>
  </si>
  <si>
    <t xml:space="preserve">2ND STOP:HOWARD JOHNSON EWR 
3ND STOP:CHINATOWN </t>
  </si>
  <si>
    <t xml:space="preserve">Hilton East Brunswick </t>
  </si>
  <si>
    <t>#8 AP6DTF</t>
  </si>
  <si>
    <t>COCO LI</t>
  </si>
  <si>
    <t>917-470-1773</t>
  </si>
  <si>
    <t>#6 AP6DTS+WH</t>
  </si>
  <si>
    <t xml:space="preserve">EASON WANG </t>
  </si>
  <si>
    <t xml:space="preserve"> 650-797-8666 </t>
  </si>
  <si>
    <t>#23 NY5C</t>
  </si>
  <si>
    <t>SAM LIU</t>
  </si>
  <si>
    <t>646-996-3000</t>
  </si>
  <si>
    <t>包團</t>
  </si>
  <si>
    <t>邁阿密 MIAMI</t>
  </si>
  <si>
    <t>其他出发城市</t>
  </si>
  <si>
    <t>接机导游名字</t>
  </si>
  <si>
    <t>接机导游电话</t>
  </si>
  <si>
    <t>接机前一天DUTY</t>
  </si>
  <si>
    <t>接机当日DUTY</t>
  </si>
  <si>
    <t>接机第二日DUTY</t>
  </si>
  <si>
    <t>接机指挥</t>
  </si>
  <si>
    <t>接机副手</t>
  </si>
  <si>
    <t>接機人员</t>
  </si>
  <si>
    <t>唐人街安排</t>
  </si>
  <si>
    <t>BORIS WU</t>
  </si>
  <si>
    <t>347-827-9291</t>
  </si>
  <si>
    <r>
      <rPr>
        <sz val="11"/>
        <color theme="1"/>
        <rFont val="宋体"/>
        <family val="2"/>
      </rPr>
      <t>唐人街總指揮</t>
    </r>
  </si>
  <si>
    <r>
      <rPr>
        <sz val="11"/>
        <color theme="1"/>
        <rFont val="宋体"/>
        <family val="2"/>
      </rPr>
      <t>结束后安排导游送传单，如不需要可回家</t>
    </r>
  </si>
  <si>
    <r>
      <rPr>
        <sz val="11"/>
        <color theme="1"/>
        <rFont val="宋体"/>
        <family val="2"/>
      </rPr>
      <t>巴士调度</t>
    </r>
  </si>
  <si>
    <t>辦公室秩序維護員</t>
  </si>
  <si>
    <t>在辦公室指引客人去洗手間，並不要讓客人走進
員工工作範圍。</t>
  </si>
  <si>
    <t>EVA YAN</t>
  </si>
  <si>
    <t>646-226-2650</t>
  </si>
  <si>
    <r>
      <rPr>
        <sz val="11"/>
        <color rgb="FF000000"/>
        <rFont val="宋体"/>
        <family val="3"/>
        <charset val="134"/>
      </rPr>
      <t>市區遊接待員</t>
    </r>
    <r>
      <rPr>
        <sz val="11"/>
        <color rgb="FF000000"/>
        <rFont val="Inherit"/>
        <family val="2"/>
      </rPr>
      <t/>
    </r>
  </si>
  <si>
    <r>
      <rPr>
        <sz val="11"/>
        <color rgb="FF000000"/>
        <rFont val="宋体"/>
        <family val="3"/>
        <charset val="134"/>
      </rPr>
      <t>照顧市區遊客人，並按照出團表分車。出車後當副</t>
    </r>
    <r>
      <rPr>
        <sz val="11"/>
        <color rgb="FF000000"/>
        <rFont val="Inherit"/>
        <family val="2"/>
      </rPr>
      <t xml:space="preserve">Dispatcher, </t>
    </r>
    <r>
      <rPr>
        <sz val="11"/>
        <color rgb="FF000000"/>
        <rFont val="宋体"/>
        <family val="3"/>
        <charset val="134"/>
      </rPr>
      <t>如不需要可回家</t>
    </r>
  </si>
  <si>
    <t>SABRINA YU</t>
  </si>
  <si>
    <t>205-567-4853</t>
  </si>
  <si>
    <r>
      <t>Bowery 1</t>
    </r>
    <r>
      <rPr>
        <sz val="11"/>
        <color theme="1"/>
        <rFont val="宋体"/>
        <family val="2"/>
      </rPr>
      <t>号岗位:指引员(安排客人排队等电脑查巴士号码)</t>
    </r>
  </si>
  <si>
    <r>
      <rPr>
        <sz val="11"/>
        <color theme="1"/>
        <rFont val="宋体"/>
        <family val="2"/>
      </rPr>
      <t>结束后接机/或者送传单，如不需要可回家</t>
    </r>
  </si>
  <si>
    <t>SIMON CHEN</t>
  </si>
  <si>
    <t>347-400-8110</t>
  </si>
  <si>
    <r>
      <t>Bowery 3</t>
    </r>
    <r>
      <rPr>
        <sz val="11"/>
        <color theme="1"/>
        <rFont val="宋体"/>
        <family val="2"/>
      </rPr>
      <t>号岗位:指引员(引导客人到正确上车地点)</t>
    </r>
  </si>
  <si>
    <r>
      <t>Chyrstie 2</t>
    </r>
    <r>
      <rPr>
        <sz val="11"/>
        <color theme="1"/>
        <rFont val="宋体"/>
        <family val="2"/>
      </rPr>
      <t>号岗位:电脑查询员(查巴士号码,按标准写好交给3号)</t>
    </r>
  </si>
  <si>
    <t>6:45
出車後關地牢洗手間</t>
  </si>
  <si>
    <r>
      <t>Chyrstie1</t>
    </r>
    <r>
      <rPr>
        <sz val="11"/>
        <color theme="1"/>
        <rFont val="宋体"/>
        <family val="2"/>
      </rPr>
      <t>号岗位:指引员(安排客人排队等电脑查巴士号码)</t>
    </r>
  </si>
  <si>
    <r>
      <t>Chyrstie3</t>
    </r>
    <r>
      <rPr>
        <sz val="11"/>
        <color theme="1"/>
        <rFont val="宋体"/>
        <family val="2"/>
      </rPr>
      <t>号岗位:指引员(引导客人到正确上车地点)</t>
    </r>
  </si>
  <si>
    <r>
      <rPr>
        <sz val="11"/>
        <color theme="1"/>
        <rFont val="宋体"/>
        <family val="2"/>
      </rPr>
      <t>负责挂牌和收牌</t>
    </r>
  </si>
  <si>
    <t>唐人街公司</t>
  </si>
  <si>
    <t>会计协助</t>
  </si>
  <si>
    <t>11:00-18:00</t>
  </si>
  <si>
    <t>票務协助</t>
  </si>
  <si>
    <t>公司前臺接待員</t>
  </si>
  <si>
    <t>10:00-19:00</t>
  </si>
  <si>
    <t>法拉盛安排</t>
  </si>
  <si>
    <t>VICKY SUN</t>
  </si>
  <si>
    <t>718-928-8351</t>
  </si>
  <si>
    <r>
      <rPr>
        <sz val="11"/>
        <color theme="1"/>
        <rFont val="宋体"/>
        <family val="2"/>
      </rPr>
      <t>法拉盛總指揮</t>
    </r>
  </si>
  <si>
    <r>
      <rPr>
        <sz val="11"/>
        <color theme="1"/>
        <rFont val="宋体"/>
        <family val="2"/>
      </rPr>
      <t>站在喜来登酒店门口，指引客人</t>
    </r>
  </si>
  <si>
    <t>敦城停車場門口指揮員</t>
  </si>
  <si>
    <t>6:15am 站在敦城酒店门口，指引客人 8:00am在敦城门口专门负责
WP1/BO2/AC3/MV2/MV3的客人</t>
  </si>
  <si>
    <t>敦城电脑查询员A(查巴士号码,按标准写好交给3号)</t>
  </si>
  <si>
    <t>敦城指引员A(安排客人排队等电脑查巴士号码)</t>
  </si>
  <si>
    <t>敦城指引员B(引导客人到正确上车地点)</t>
  </si>
  <si>
    <t>敦城电脑查询员B(查巴士号码,按标准写好交给3号)</t>
  </si>
  <si>
    <t>敦城指引员C(安排客人排队等电脑查巴士号码)</t>
  </si>
  <si>
    <t>敦城指引员D(引导客人到正确上车地点)</t>
  </si>
  <si>
    <r>
      <t xml:space="preserve">SHUTTLE </t>
    </r>
    <r>
      <rPr>
        <sz val="11"/>
        <color theme="1"/>
        <rFont val="宋体"/>
        <family val="2"/>
      </rPr>
      <t>秩序维护员，负责让客人排队</t>
    </r>
  </si>
  <si>
    <t>Karen Jin</t>
  </si>
  <si>
    <t>347-285-1333</t>
  </si>
  <si>
    <r>
      <rPr>
        <sz val="11"/>
        <color theme="1"/>
        <rFont val="宋体"/>
        <family val="2"/>
      </rPr>
      <t>負責SHUTTLE BUS#1</t>
    </r>
  </si>
  <si>
    <t>Layla Qiao</t>
  </si>
  <si>
    <r>
      <rPr>
        <sz val="11"/>
        <color theme="1"/>
        <rFont val="宋体"/>
        <family val="2"/>
      </rPr>
      <t>負責SHUTTLE BUS#2</t>
    </r>
  </si>
  <si>
    <t>JUNE LIN</t>
  </si>
  <si>
    <t>646-427-3120</t>
  </si>
  <si>
    <r>
      <rPr>
        <sz val="11"/>
        <color theme="1"/>
        <rFont val="宋体"/>
        <family val="2"/>
      </rPr>
      <t>負責SHUTTLE BUS#3</t>
    </r>
    <r>
      <rPr>
        <sz val="11"/>
        <color theme="1"/>
        <rFont val="Calibri"/>
        <family val="2"/>
      </rPr>
      <t/>
    </r>
  </si>
  <si>
    <t>SEAN SUN</t>
  </si>
  <si>
    <t>917-345-3378</t>
  </si>
  <si>
    <r>
      <rPr>
        <sz val="11"/>
        <color theme="1"/>
        <rFont val="宋体"/>
        <family val="2"/>
      </rPr>
      <t>負責SHUTTLE BUS#4</t>
    </r>
  </si>
  <si>
    <t>RICKY LANG</t>
  </si>
  <si>
    <t>646-374-9241</t>
  </si>
  <si>
    <t>負責SHUTTLE BUS#5</t>
  </si>
  <si>
    <t>DAZZLE LIN</t>
  </si>
  <si>
    <t>337-274-9706</t>
  </si>
  <si>
    <t>負責SHUTTLE BUS#6</t>
  </si>
  <si>
    <t xml:space="preserve">NICK YAO </t>
  </si>
  <si>
    <t>718-207-6048</t>
  </si>
  <si>
    <t>負責SHUTTLE BUS#7</t>
  </si>
  <si>
    <t>Angela Cui</t>
  </si>
  <si>
    <t>909-348-4351</t>
  </si>
  <si>
    <t>負責SHUTTLE BUS#8</t>
  </si>
  <si>
    <t>法拉盛公司</t>
  </si>
  <si>
    <t>NJ 酒店安排</t>
  </si>
  <si>
    <t>East Brunswick安排</t>
  </si>
  <si>
    <t>STEPHANIE HU</t>
  </si>
  <si>
    <t>973-718-0448</t>
  </si>
  <si>
    <t>6:30-9:30</t>
  </si>
  <si>
    <t>EDI  6:30 TO 
CHINATOWN</t>
  </si>
  <si>
    <t>EDI 7:00+ JCC 8:15</t>
  </si>
  <si>
    <t>負責  EDI 7:00   SHUTTLE BUS#1</t>
  </si>
  <si>
    <t>SHENTONG CHEN</t>
  </si>
  <si>
    <t>347-828-2806</t>
  </si>
  <si>
    <t>負責  EDI 7:00   SHUTTLE BUS#2</t>
  </si>
  <si>
    <t>負責  EDI 7:00   SHUTTLE BUS#3</t>
  </si>
  <si>
    <t>JCC安排</t>
  </si>
  <si>
    <t>KEN FUNG</t>
  </si>
  <si>
    <t>561-543-9237</t>
  </si>
  <si>
    <t>JACK RUAN</t>
  </si>
  <si>
    <t>646-919-8338</t>
  </si>
  <si>
    <t>Blake Wang</t>
  </si>
  <si>
    <t>929-329-8318</t>
  </si>
  <si>
    <t>JEFF ZHENG</t>
  </si>
  <si>
    <t>646-508-1989</t>
  </si>
  <si>
    <t xml:space="preserve">RACHEL XU </t>
  </si>
  <si>
    <t>646-691-8798</t>
  </si>
  <si>
    <t>Brooklyn安排</t>
  </si>
  <si>
    <t>Jason Fong</t>
  </si>
  <si>
    <t>BK</t>
  </si>
  <si>
    <t>347-992-3232</t>
  </si>
  <si>
    <t>負責  BRK  SHUTTLE BUS#1</t>
  </si>
  <si>
    <t>負責  BRK  SHUTTLE BUS#2</t>
  </si>
  <si>
    <t xml:space="preserve">Dora You </t>
  </si>
  <si>
    <t>負責  BRK  SHUTTLE BUS#3</t>
  </si>
  <si>
    <t>DAMON TANG</t>
  </si>
  <si>
    <t>347-251-2867</t>
  </si>
  <si>
    <t>負責  BRK  SHUTTLE BUS#4</t>
  </si>
  <si>
    <t>負責  BRK  SHUTTLE BUS#5</t>
  </si>
  <si>
    <t>Parsippany安排</t>
  </si>
  <si>
    <t>Grace Zhong</t>
  </si>
  <si>
    <t>917-689-5629</t>
  </si>
  <si>
    <t>EDI 9PM SHUTTLE</t>
  </si>
  <si>
    <t>負責 EDI 9PM SHUTTLE BUS BACK TO EDI</t>
  </si>
  <si>
    <t>7:00 PM  CHINATOWN</t>
  </si>
  <si>
    <t>團：尼亞加拉瀑布-千島3天 (NF3)</t>
  </si>
  <si>
    <t>Dynamic pricing（$238/ $178)</t>
  </si>
  <si>
    <t>VIP BUS TOUR TINGTING</t>
  </si>
  <si>
    <t>102832/7648</t>
  </si>
  <si>
    <t>646-554-9992</t>
  </si>
  <si>
    <t xml:space="preserve">NF3 </t>
  </si>
  <si>
    <t>LL153934</t>
  </si>
  <si>
    <t>E-614617</t>
  </si>
  <si>
    <t>+1 5167876805;3477770772</t>
  </si>
  <si>
    <t>LL159059</t>
  </si>
  <si>
    <t>PAX REQUEST 2 WINDOW SEATS</t>
  </si>
  <si>
    <t>JS15-489-7837</t>
  </si>
  <si>
    <t>9084004685;9084004685</t>
  </si>
  <si>
    <t>JT15-490-8367</t>
  </si>
  <si>
    <t>4753300512</t>
  </si>
  <si>
    <t>JT16-491-2017</t>
  </si>
  <si>
    <t>9736527381</t>
  </si>
  <si>
    <t xml:space="preserve"> JT22-491-6257</t>
  </si>
  <si>
    <t>9144205657</t>
  </si>
  <si>
    <t>SELECTRAVEL-SUSIE</t>
  </si>
  <si>
    <t>267-688-2160</t>
  </si>
  <si>
    <t>LL159530</t>
  </si>
  <si>
    <t>SEAT#17.18</t>
  </si>
  <si>
    <t>E-619795</t>
  </si>
  <si>
    <t>3477261584</t>
  </si>
  <si>
    <t>LL160070</t>
  </si>
  <si>
    <t>3950 /Lundarso Usnandi</t>
  </si>
  <si>
    <t xml:space="preserve">4255300605 </t>
  </si>
  <si>
    <t>LL160187</t>
  </si>
  <si>
    <t>客人房间 只可以 接18 间</t>
  </si>
  <si>
    <t>2DP2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</si>
</sst>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9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1"/>
      <color rgb="FF7030A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3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</font>
    <font>
      <b/>
      <sz val="14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20"/>
      <color rgb="FFFF0000"/>
      <name val="Arial Black"/>
      <family val="2"/>
    </font>
    <font>
      <b/>
      <sz val="26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rgb="FFFF0000"/>
      <name val="Calibri"/>
      <family val="2"/>
    </font>
    <font>
      <b/>
      <sz val="12"/>
      <name val="Times New Roman"/>
      <family val="1"/>
    </font>
    <font>
      <b/>
      <sz val="10"/>
      <name val="Calibri"/>
      <family val="2"/>
      <scheme val="minor"/>
    </font>
    <font>
      <b/>
      <sz val="8"/>
      <color rgb="FF000000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b/>
      <sz val="12"/>
      <color rgb="FFFF00FF"/>
      <name val="Times New Roman"/>
      <family val="1"/>
    </font>
    <font>
      <b/>
      <sz val="12"/>
      <color rgb="FFFF0000"/>
      <name val="Times New Roman"/>
      <family val="1"/>
    </font>
    <font>
      <b/>
      <sz val="8"/>
      <name val="微软雅黑"/>
      <family val="2"/>
      <charset val="134"/>
    </font>
    <font>
      <b/>
      <sz val="11"/>
      <color rgb="FFFF00FF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  <font>
      <b/>
      <sz val="12"/>
      <color rgb="FF00B0F0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b/>
      <sz val="12"/>
      <name val="Calibri"/>
      <family val="2"/>
      <scheme val="minor"/>
    </font>
    <font>
      <b/>
      <sz val="14"/>
      <color theme="1"/>
      <name val="Times New Roman"/>
      <family val="1"/>
    </font>
    <font>
      <sz val="14"/>
      <name val="Times New Roman"/>
      <family val="1"/>
    </font>
    <font>
      <sz val="11"/>
      <color theme="1"/>
      <name val="宋体"/>
      <family val="2"/>
    </font>
    <font>
      <b/>
      <sz val="14"/>
      <name val="Times New Roman"/>
      <family val="1"/>
    </font>
    <font>
      <b/>
      <sz val="14"/>
      <color theme="1"/>
      <name val="微软雅黑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Inherit"/>
      <family val="2"/>
    </font>
    <font>
      <sz val="14"/>
      <name val="Calibri"/>
      <family val="2"/>
      <scheme val="minor"/>
    </font>
    <font>
      <b/>
      <sz val="11"/>
      <color theme="1"/>
      <name val="宋体"/>
      <charset val="134"/>
    </font>
    <font>
      <sz val="11"/>
      <color rgb="FF000000"/>
      <name val="Inherit"/>
    </font>
    <font>
      <b/>
      <sz val="11"/>
      <name val="宋体"/>
      <family val="3"/>
      <charset val="134"/>
    </font>
    <font>
      <sz val="14"/>
      <color theme="1"/>
      <name val="Times New Roman"/>
      <family val="1"/>
    </font>
    <font>
      <sz val="11"/>
      <color theme="1"/>
      <name val="宋体"/>
      <charset val="134"/>
    </font>
    <font>
      <b/>
      <sz val="14"/>
      <color rgb="FF000000"/>
      <name val="微软雅黑"/>
      <family val="2"/>
      <charset val="134"/>
    </font>
    <font>
      <sz val="14"/>
      <color indexed="8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name val="宋体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9"/>
      <color indexed="81"/>
      <name val="Tahoma"/>
      <family val="2"/>
    </font>
  </fonts>
  <fills count="3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DD9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medium">
        <color auto="1"/>
      </right>
      <top/>
      <bottom style="dash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dashed">
        <color auto="1"/>
      </left>
      <right style="medium">
        <color auto="1"/>
      </right>
      <top/>
      <bottom style="medium">
        <color auto="1"/>
      </bottom>
      <diagonal/>
    </border>
    <border>
      <left style="dashed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640">
    <xf numFmtId="0" fontId="0" fillId="0" borderId="0" xfId="0"/>
    <xf numFmtId="0" fontId="6" fillId="0" borderId="5" xfId="0" applyFont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49" fontId="6" fillId="2" borderId="6" xfId="0" applyNumberFormat="1" applyFont="1" applyFill="1" applyBorder="1" applyAlignment="1">
      <alignment horizontal="left"/>
    </xf>
    <xf numFmtId="0" fontId="6" fillId="2" borderId="7" xfId="0" applyFont="1" applyFill="1" applyBorder="1" applyAlignment="1">
      <alignment horizontal="left"/>
    </xf>
    <xf numFmtId="0" fontId="0" fillId="3" borderId="0" xfId="0" applyFill="1"/>
    <xf numFmtId="0" fontId="7" fillId="4" borderId="8" xfId="0" applyFont="1" applyFill="1" applyBorder="1" applyAlignment="1">
      <alignment horizontal="left"/>
    </xf>
    <xf numFmtId="49" fontId="7" fillId="4" borderId="8" xfId="0" applyNumberFormat="1" applyFont="1" applyFill="1" applyBorder="1" applyAlignment="1">
      <alignment horizontal="left"/>
    </xf>
    <xf numFmtId="16" fontId="7" fillId="4" borderId="8" xfId="0" applyNumberFormat="1" applyFont="1" applyFill="1" applyBorder="1" applyAlignment="1">
      <alignment horizontal="left"/>
    </xf>
    <xf numFmtId="0" fontId="0" fillId="5" borderId="0" xfId="0" applyFill="1"/>
    <xf numFmtId="0" fontId="8" fillId="0" borderId="0" xfId="0" applyFont="1"/>
    <xf numFmtId="0" fontId="0" fillId="0" borderId="9" xfId="0" applyBorder="1" applyAlignment="1">
      <alignment horizontal="left"/>
    </xf>
    <xf numFmtId="0" fontId="0" fillId="2" borderId="9" xfId="0" applyFill="1" applyBorder="1" applyAlignment="1">
      <alignment horizontal="left"/>
    </xf>
    <xf numFmtId="49" fontId="0" fillId="2" borderId="9" xfId="0" applyNumberFormat="1" applyFill="1" applyBorder="1" applyAlignment="1">
      <alignment horizontal="left"/>
    </xf>
    <xf numFmtId="16" fontId="0" fillId="2" borderId="9" xfId="0" applyNumberFormat="1" applyFill="1" applyBorder="1" applyAlignment="1">
      <alignment horizontal="left"/>
    </xf>
    <xf numFmtId="0" fontId="0" fillId="0" borderId="8" xfId="0" applyBorder="1" applyAlignment="1">
      <alignment horizontal="left"/>
    </xf>
    <xf numFmtId="0" fontId="0" fillId="2" borderId="8" xfId="0" applyFill="1" applyBorder="1" applyAlignment="1">
      <alignment horizontal="left"/>
    </xf>
    <xf numFmtId="49" fontId="0" fillId="2" borderId="8" xfId="0" applyNumberFormat="1" applyFill="1" applyBorder="1" applyAlignment="1">
      <alignment horizontal="left"/>
    </xf>
    <xf numFmtId="16" fontId="0" fillId="2" borderId="8" xfId="0" applyNumberFormat="1" applyFill="1" applyBorder="1" applyAlignment="1">
      <alignment horizontal="left"/>
    </xf>
    <xf numFmtId="0" fontId="0" fillId="0" borderId="8" xfId="0" applyBorder="1" applyAlignment="1">
      <alignment horizontal="left" wrapText="1"/>
    </xf>
    <xf numFmtId="0" fontId="9" fillId="2" borderId="9" xfId="0" applyFont="1" applyFill="1" applyBorder="1" applyAlignment="1">
      <alignment horizontal="left"/>
    </xf>
    <xf numFmtId="49" fontId="9" fillId="2" borderId="9" xfId="0" applyNumberFormat="1" applyFont="1" applyFill="1" applyBorder="1" applyAlignment="1">
      <alignment horizontal="left"/>
    </xf>
    <xf numFmtId="0" fontId="9" fillId="2" borderId="8" xfId="0" applyFont="1" applyFill="1" applyBorder="1" applyAlignment="1">
      <alignment horizontal="left"/>
    </xf>
    <xf numFmtId="16" fontId="9" fillId="2" borderId="9" xfId="0" applyNumberFormat="1" applyFont="1" applyFill="1" applyBorder="1" applyAlignment="1">
      <alignment horizontal="left"/>
    </xf>
    <xf numFmtId="0" fontId="9" fillId="2" borderId="9" xfId="0" applyFont="1" applyFill="1" applyBorder="1"/>
    <xf numFmtId="0" fontId="0" fillId="6" borderId="0" xfId="0" applyFill="1"/>
    <xf numFmtId="0" fontId="0" fillId="7" borderId="0" xfId="0" applyFill="1"/>
    <xf numFmtId="0" fontId="0" fillId="2" borderId="9" xfId="0" applyNumberFormat="1" applyFill="1" applyBorder="1" applyAlignment="1">
      <alignment horizontal="left"/>
    </xf>
    <xf numFmtId="0" fontId="0" fillId="8" borderId="0" xfId="0" applyFill="1"/>
    <xf numFmtId="0" fontId="0" fillId="0" borderId="9" xfId="0" applyFill="1" applyBorder="1" applyAlignment="1">
      <alignment horizontal="left"/>
    </xf>
    <xf numFmtId="0" fontId="8" fillId="2" borderId="9" xfId="0" applyFont="1" applyFill="1" applyBorder="1" applyAlignment="1">
      <alignment horizontal="left"/>
    </xf>
    <xf numFmtId="0" fontId="0" fillId="8" borderId="8" xfId="0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left"/>
    </xf>
    <xf numFmtId="0" fontId="3" fillId="0" borderId="8" xfId="0" applyFont="1" applyBorder="1" applyAlignment="1">
      <alignment horizontal="left"/>
    </xf>
    <xf numFmtId="49" fontId="0" fillId="2" borderId="9" xfId="0" applyNumberFormat="1" applyFill="1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12" fillId="0" borderId="5" xfId="0" applyFont="1" applyBorder="1" applyAlignment="1">
      <alignment horizontal="left"/>
    </xf>
    <xf numFmtId="0" fontId="12" fillId="2" borderId="6" xfId="0" applyFont="1" applyFill="1" applyBorder="1" applyAlignment="1">
      <alignment horizontal="left"/>
    </xf>
    <xf numFmtId="49" fontId="12" fillId="2" borderId="6" xfId="0" applyNumberFormat="1" applyFont="1" applyFill="1" applyBorder="1" applyAlignment="1">
      <alignment horizontal="left"/>
    </xf>
    <xf numFmtId="0" fontId="12" fillId="2" borderId="7" xfId="0" applyFont="1" applyFill="1" applyBorder="1" applyAlignment="1">
      <alignment horizontal="left"/>
    </xf>
    <xf numFmtId="0" fontId="7" fillId="4" borderId="9" xfId="0" applyFont="1" applyFill="1" applyBorder="1" applyAlignment="1">
      <alignment horizontal="left"/>
    </xf>
    <xf numFmtId="0" fontId="7" fillId="8" borderId="9" xfId="0" applyFont="1" applyFill="1" applyBorder="1" applyAlignment="1">
      <alignment horizontal="left"/>
    </xf>
    <xf numFmtId="49" fontId="7" fillId="4" borderId="9" xfId="0" applyNumberFormat="1" applyFont="1" applyFill="1" applyBorder="1" applyAlignment="1">
      <alignment horizontal="left"/>
    </xf>
    <xf numFmtId="0" fontId="13" fillId="0" borderId="0" xfId="0" applyFont="1"/>
    <xf numFmtId="0" fontId="3" fillId="2" borderId="8" xfId="0" applyFont="1" applyFill="1" applyBorder="1" applyAlignment="1">
      <alignment horizontal="left"/>
    </xf>
    <xf numFmtId="0" fontId="0" fillId="10" borderId="9" xfId="0" applyFill="1" applyBorder="1" applyAlignment="1">
      <alignment horizontal="left"/>
    </xf>
    <xf numFmtId="0" fontId="0" fillId="10" borderId="8" xfId="0" applyFill="1" applyBorder="1" applyAlignment="1">
      <alignment horizontal="left"/>
    </xf>
    <xf numFmtId="0" fontId="0" fillId="0" borderId="0" xfId="0" applyFont="1"/>
    <xf numFmtId="0" fontId="9" fillId="0" borderId="0" xfId="0" applyFont="1"/>
    <xf numFmtId="0" fontId="0" fillId="2" borderId="9" xfId="0" applyFont="1" applyFill="1" applyBorder="1" applyAlignment="1">
      <alignment horizontal="left"/>
    </xf>
    <xf numFmtId="49" fontId="0" fillId="2" borderId="9" xfId="0" applyNumberFormat="1" applyFont="1" applyFill="1" applyBorder="1" applyAlignment="1">
      <alignment horizontal="left"/>
    </xf>
    <xf numFmtId="16" fontId="0" fillId="2" borderId="9" xfId="0" applyNumberFormat="1" applyFont="1" applyFill="1" applyBorder="1" applyAlignment="1">
      <alignment horizontal="left"/>
    </xf>
    <xf numFmtId="0" fontId="9" fillId="8" borderId="9" xfId="0" applyFont="1" applyFill="1" applyBorder="1" applyAlignment="1">
      <alignment horizontal="left"/>
    </xf>
    <xf numFmtId="0" fontId="9" fillId="11" borderId="9" xfId="0" applyFont="1" applyFill="1" applyBorder="1" applyAlignment="1">
      <alignment horizontal="left"/>
    </xf>
    <xf numFmtId="0" fontId="14" fillId="2" borderId="8" xfId="0" applyFont="1" applyFill="1" applyBorder="1" applyAlignment="1">
      <alignment horizontal="left"/>
    </xf>
    <xf numFmtId="0" fontId="15" fillId="2" borderId="9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7" fillId="11" borderId="9" xfId="0" applyFont="1" applyFill="1" applyBorder="1" applyAlignment="1">
      <alignment horizontal="left"/>
    </xf>
    <xf numFmtId="0" fontId="0" fillId="0" borderId="9" xfId="0" applyBorder="1" applyAlignment="1"/>
    <xf numFmtId="0" fontId="0" fillId="2" borderId="9" xfId="0" applyFill="1" applyBorder="1" applyAlignment="1"/>
    <xf numFmtId="49" fontId="0" fillId="2" borderId="8" xfId="0" applyNumberFormat="1" applyFill="1" applyBorder="1" applyAlignment="1">
      <alignment horizontal="left" wrapText="1"/>
    </xf>
    <xf numFmtId="0" fontId="16" fillId="12" borderId="8" xfId="0" applyFont="1" applyFill="1" applyBorder="1" applyAlignment="1">
      <alignment horizontal="left"/>
    </xf>
    <xf numFmtId="0" fontId="0" fillId="2" borderId="8" xfId="0" applyFill="1" applyBorder="1" applyAlignment="1">
      <alignment horizontal="left" wrapText="1"/>
    </xf>
    <xf numFmtId="0" fontId="17" fillId="0" borderId="8" xfId="0" applyFont="1" applyFill="1" applyBorder="1" applyAlignment="1"/>
    <xf numFmtId="0" fontId="0" fillId="0" borderId="8" xfId="0" applyFill="1" applyBorder="1" applyAlignment="1">
      <alignment horizontal="left"/>
    </xf>
    <xf numFmtId="0" fontId="8" fillId="2" borderId="8" xfId="0" applyFont="1" applyFill="1" applyBorder="1" applyAlignment="1">
      <alignment horizontal="left"/>
    </xf>
    <xf numFmtId="0" fontId="7" fillId="4" borderId="9" xfId="0" applyNumberFormat="1" applyFont="1" applyFill="1" applyBorder="1" applyAlignment="1">
      <alignment horizontal="left"/>
    </xf>
    <xf numFmtId="0" fontId="0" fillId="13" borderId="8" xfId="0" applyFont="1" applyFill="1" applyBorder="1" applyAlignment="1">
      <alignment horizontal="left"/>
    </xf>
    <xf numFmtId="0" fontId="0" fillId="13" borderId="8" xfId="0" applyNumberFormat="1" applyFont="1" applyFill="1" applyBorder="1" applyAlignment="1">
      <alignment horizontal="left"/>
    </xf>
    <xf numFmtId="49" fontId="0" fillId="13" borderId="8" xfId="0" applyNumberFormat="1" applyFont="1" applyFill="1" applyBorder="1" applyAlignment="1">
      <alignment horizontal="left"/>
    </xf>
    <xf numFmtId="16" fontId="0" fillId="13" borderId="8" xfId="0" applyNumberFormat="1" applyFont="1" applyFill="1" applyBorder="1" applyAlignment="1">
      <alignment horizontal="left"/>
    </xf>
    <xf numFmtId="0" fontId="18" fillId="2" borderId="9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0" fillId="2" borderId="8" xfId="0" applyFont="1" applyFill="1" applyBorder="1" applyAlignment="1">
      <alignment horizontal="left"/>
    </xf>
    <xf numFmtId="0" fontId="0" fillId="0" borderId="8" xfId="0" applyNumberFormat="1" applyFill="1" applyBorder="1" applyAlignment="1">
      <alignment horizontal="left"/>
    </xf>
    <xf numFmtId="0" fontId="0" fillId="0" borderId="9" xfId="0" applyBorder="1" applyAlignment="1">
      <alignment horizontal="left" vertical="top"/>
    </xf>
    <xf numFmtId="0" fontId="0" fillId="2" borderId="9" xfId="0" applyFill="1" applyBorder="1" applyAlignment="1">
      <alignment horizontal="left" wrapText="1"/>
    </xf>
    <xf numFmtId="49" fontId="0" fillId="2" borderId="8" xfId="0" applyNumberFormat="1" applyFont="1" applyFill="1" applyBorder="1" applyAlignment="1">
      <alignment horizontal="left"/>
    </xf>
    <xf numFmtId="16" fontId="0" fillId="2" borderId="8" xfId="0" applyNumberFormat="1" applyFont="1" applyFill="1" applyBorder="1" applyAlignment="1">
      <alignment horizontal="left"/>
    </xf>
    <xf numFmtId="49" fontId="0" fillId="2" borderId="9" xfId="0" applyNumberFormat="1" applyFont="1" applyFill="1" applyBorder="1" applyAlignment="1">
      <alignment horizontal="left" wrapText="1"/>
    </xf>
    <xf numFmtId="0" fontId="21" fillId="2" borderId="8" xfId="0" applyFont="1" applyFill="1" applyBorder="1" applyAlignment="1">
      <alignment horizontal="left"/>
    </xf>
    <xf numFmtId="0" fontId="23" fillId="0" borderId="0" xfId="0" applyFont="1"/>
    <xf numFmtId="0" fontId="24" fillId="2" borderId="8" xfId="0" applyFont="1" applyFill="1" applyBorder="1" applyAlignment="1">
      <alignment horizontal="left"/>
    </xf>
    <xf numFmtId="16" fontId="25" fillId="8" borderId="8" xfId="0" applyNumberFormat="1" applyFont="1" applyFill="1" applyBorder="1" applyAlignment="1">
      <alignment horizontal="left"/>
    </xf>
    <xf numFmtId="0" fontId="4" fillId="0" borderId="0" xfId="0" applyFont="1"/>
    <xf numFmtId="0" fontId="0" fillId="5" borderId="9" xfId="0" applyFill="1" applyBorder="1" applyAlignment="1">
      <alignment horizontal="left"/>
    </xf>
    <xf numFmtId="0" fontId="9" fillId="2" borderId="8" xfId="0" applyFont="1" applyFill="1" applyBorder="1" applyAlignment="1">
      <alignment horizontal="left" wrapText="1"/>
    </xf>
    <xf numFmtId="0" fontId="0" fillId="0" borderId="9" xfId="0" applyBorder="1"/>
    <xf numFmtId="0" fontId="7" fillId="8" borderId="8" xfId="0" applyFont="1" applyFill="1" applyBorder="1" applyAlignment="1">
      <alignment horizontal="left"/>
    </xf>
    <xf numFmtId="0" fontId="0" fillId="11" borderId="8" xfId="0" applyFill="1" applyBorder="1" applyAlignment="1">
      <alignment horizontal="left"/>
    </xf>
    <xf numFmtId="0" fontId="24" fillId="11" borderId="8" xfId="0" applyFont="1" applyFill="1" applyBorder="1" applyAlignment="1">
      <alignment horizontal="left"/>
    </xf>
    <xf numFmtId="49" fontId="0" fillId="11" borderId="8" xfId="0" applyNumberFormat="1" applyFill="1" applyBorder="1" applyAlignment="1">
      <alignment horizontal="left"/>
    </xf>
    <xf numFmtId="16" fontId="0" fillId="11" borderId="8" xfId="0" applyNumberFormat="1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8" borderId="9" xfId="0" applyFill="1" applyBorder="1" applyAlignment="1">
      <alignment horizontal="left"/>
    </xf>
    <xf numFmtId="0" fontId="0" fillId="14" borderId="8" xfId="0" applyFill="1" applyBorder="1" applyAlignment="1">
      <alignment horizontal="left"/>
    </xf>
    <xf numFmtId="0" fontId="21" fillId="2" borderId="9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0" fillId="0" borderId="8" xfId="0" applyFont="1" applyBorder="1" applyAlignment="1">
      <alignment horizontal="left"/>
    </xf>
    <xf numFmtId="49" fontId="0" fillId="2" borderId="8" xfId="0" applyNumberFormat="1" applyFont="1" applyFill="1" applyBorder="1" applyAlignment="1">
      <alignment horizontal="left" wrapText="1"/>
    </xf>
    <xf numFmtId="0" fontId="0" fillId="0" borderId="9" xfId="0" applyFont="1" applyBorder="1" applyAlignment="1">
      <alignment horizontal="left"/>
    </xf>
    <xf numFmtId="0" fontId="0" fillId="2" borderId="9" xfId="0" applyFont="1" applyFill="1" applyBorder="1" applyAlignment="1">
      <alignment horizontal="left" wrapText="1"/>
    </xf>
    <xf numFmtId="0" fontId="3" fillId="0" borderId="8" xfId="0" applyFont="1" applyBorder="1" applyAlignment="1">
      <alignment horizontal="left" wrapText="1"/>
    </xf>
    <xf numFmtId="0" fontId="0" fillId="2" borderId="8" xfId="0" applyFont="1" applyFill="1" applyBorder="1" applyAlignment="1">
      <alignment horizontal="left" wrapText="1"/>
    </xf>
    <xf numFmtId="0" fontId="0" fillId="0" borderId="9" xfId="0" applyFont="1" applyBorder="1" applyAlignment="1"/>
    <xf numFmtId="0" fontId="0" fillId="2" borderId="9" xfId="0" applyNumberFormat="1" applyFill="1" applyBorder="1" applyAlignment="1">
      <alignment horizontal="left" wrapText="1"/>
    </xf>
    <xf numFmtId="0" fontId="0" fillId="2" borderId="9" xfId="0" applyFill="1" applyBorder="1" applyAlignment="1">
      <alignment horizontal="left" vertical="top"/>
    </xf>
    <xf numFmtId="0" fontId="0" fillId="2" borderId="8" xfId="0" applyFont="1" applyFill="1" applyBorder="1" applyAlignment="1"/>
    <xf numFmtId="49" fontId="7" fillId="8" borderId="8" xfId="0" applyNumberFormat="1" applyFont="1" applyFill="1" applyBorder="1" applyAlignment="1">
      <alignment horizontal="left"/>
    </xf>
    <xf numFmtId="0" fontId="4" fillId="0" borderId="8" xfId="0" applyFont="1" applyBorder="1" applyAlignment="1">
      <alignment horizontal="left"/>
    </xf>
    <xf numFmtId="0" fontId="0" fillId="2" borderId="9" xfId="0" applyFill="1" applyBorder="1"/>
    <xf numFmtId="0" fontId="0" fillId="2" borderId="9" xfId="0" applyFont="1" applyFill="1" applyBorder="1"/>
    <xf numFmtId="0" fontId="0" fillId="2" borderId="9" xfId="0" applyFill="1" applyBorder="1" applyAlignment="1">
      <alignment wrapText="1"/>
    </xf>
    <xf numFmtId="0" fontId="29" fillId="15" borderId="8" xfId="0" applyFont="1" applyFill="1" applyBorder="1" applyAlignment="1">
      <alignment horizontal="left"/>
    </xf>
    <xf numFmtId="49" fontId="29" fillId="15" borderId="8" xfId="0" applyNumberFormat="1" applyFont="1" applyFill="1" applyBorder="1" applyAlignment="1">
      <alignment horizontal="left"/>
    </xf>
    <xf numFmtId="16" fontId="29" fillId="15" borderId="8" xfId="0" applyNumberFormat="1" applyFont="1" applyFill="1" applyBorder="1" applyAlignment="1">
      <alignment horizontal="left"/>
    </xf>
    <xf numFmtId="0" fontId="15" fillId="0" borderId="0" xfId="0" applyFont="1"/>
    <xf numFmtId="0" fontId="15" fillId="4" borderId="8" xfId="0" applyFont="1" applyFill="1" applyBorder="1" applyAlignment="1">
      <alignment horizontal="left"/>
    </xf>
    <xf numFmtId="0" fontId="9" fillId="16" borderId="8" xfId="0" applyFont="1" applyFill="1" applyBorder="1" applyAlignment="1">
      <alignment horizontal="left"/>
    </xf>
    <xf numFmtId="0" fontId="0" fillId="16" borderId="9" xfId="0" applyFill="1" applyBorder="1" applyAlignment="1">
      <alignment horizontal="left"/>
    </xf>
    <xf numFmtId="0" fontId="10" fillId="11" borderId="8" xfId="0" applyFont="1" applyFill="1" applyBorder="1" applyAlignment="1">
      <alignment horizontal="left"/>
    </xf>
    <xf numFmtId="16" fontId="7" fillId="4" borderId="9" xfId="0" applyNumberFormat="1" applyFont="1" applyFill="1" applyBorder="1" applyAlignment="1">
      <alignment horizontal="left"/>
    </xf>
    <xf numFmtId="0" fontId="0" fillId="17" borderId="9" xfId="0" applyFill="1" applyBorder="1" applyAlignment="1">
      <alignment horizontal="left"/>
    </xf>
    <xf numFmtId="0" fontId="0" fillId="11" borderId="9" xfId="0" applyFill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2" fillId="0" borderId="0" xfId="0" applyFont="1"/>
    <xf numFmtId="0" fontId="0" fillId="2" borderId="8" xfId="0" applyNumberFormat="1" applyFill="1" applyBorder="1" applyAlignment="1">
      <alignment horizontal="left"/>
    </xf>
    <xf numFmtId="0" fontId="29" fillId="8" borderId="8" xfId="0" applyFont="1" applyFill="1" applyBorder="1" applyAlignment="1">
      <alignment horizontal="left"/>
    </xf>
    <xf numFmtId="0" fontId="33" fillId="8" borderId="8" xfId="0" applyFont="1" applyFill="1" applyBorder="1" applyAlignment="1">
      <alignment horizontal="left"/>
    </xf>
    <xf numFmtId="49" fontId="33" fillId="8" borderId="8" xfId="0" applyNumberFormat="1" applyFont="1" applyFill="1" applyBorder="1" applyAlignment="1">
      <alignment horizontal="left"/>
    </xf>
    <xf numFmtId="16" fontId="33" fillId="8" borderId="8" xfId="0" applyNumberFormat="1" applyFont="1" applyFill="1" applyBorder="1" applyAlignment="1">
      <alignment horizontal="left"/>
    </xf>
    <xf numFmtId="0" fontId="10" fillId="19" borderId="9" xfId="0" applyFont="1" applyFill="1" applyBorder="1" applyAlignment="1">
      <alignment horizontal="left"/>
    </xf>
    <xf numFmtId="0" fontId="10" fillId="5" borderId="9" xfId="0" applyFont="1" applyFill="1" applyBorder="1" applyAlignment="1">
      <alignment horizontal="left"/>
    </xf>
    <xf numFmtId="49" fontId="10" fillId="19" borderId="9" xfId="0" applyNumberFormat="1" applyFont="1" applyFill="1" applyBorder="1" applyAlignment="1">
      <alignment horizontal="left"/>
    </xf>
    <xf numFmtId="0" fontId="10" fillId="20" borderId="0" xfId="0" applyFont="1" applyFill="1"/>
    <xf numFmtId="0" fontId="0" fillId="15" borderId="9" xfId="0" applyFont="1" applyFill="1" applyBorder="1" applyAlignment="1">
      <alignment horizontal="left"/>
    </xf>
    <xf numFmtId="0" fontId="0" fillId="15" borderId="8" xfId="0" applyFont="1" applyFill="1" applyBorder="1" applyAlignment="1">
      <alignment horizontal="left"/>
    </xf>
    <xf numFmtId="49" fontId="0" fillId="15" borderId="8" xfId="0" applyNumberFormat="1" applyFont="1" applyFill="1" applyBorder="1" applyAlignment="1">
      <alignment horizontal="left"/>
    </xf>
    <xf numFmtId="16" fontId="0" fillId="15" borderId="8" xfId="0" applyNumberFormat="1" applyFont="1" applyFill="1" applyBorder="1" applyAlignment="1">
      <alignment horizontal="left"/>
    </xf>
    <xf numFmtId="0" fontId="0" fillId="15" borderId="8" xfId="0" applyNumberFormat="1" applyFont="1" applyFill="1" applyBorder="1" applyAlignment="1">
      <alignment horizontal="left"/>
    </xf>
    <xf numFmtId="0" fontId="4" fillId="12" borderId="8" xfId="0" applyFont="1" applyFill="1" applyBorder="1" applyAlignment="1">
      <alignment horizontal="left"/>
    </xf>
    <xf numFmtId="0" fontId="0" fillId="0" borderId="8" xfId="0" applyFont="1" applyBorder="1" applyAlignment="1">
      <alignment horizontal="left" wrapText="1"/>
    </xf>
    <xf numFmtId="0" fontId="35" fillId="12" borderId="8" xfId="0" applyFont="1" applyFill="1" applyBorder="1" applyAlignment="1">
      <alignment horizontal="left"/>
    </xf>
    <xf numFmtId="0" fontId="10" fillId="5" borderId="0" xfId="0" applyFont="1" applyFill="1"/>
    <xf numFmtId="0" fontId="3" fillId="2" borderId="8" xfId="0" applyFont="1" applyFill="1" applyBorder="1" applyAlignment="1">
      <alignment horizontal="left" wrapText="1"/>
    </xf>
    <xf numFmtId="49" fontId="9" fillId="2" borderId="8" xfId="0" applyNumberFormat="1" applyFont="1" applyFill="1" applyBorder="1" applyAlignment="1">
      <alignment horizontal="left"/>
    </xf>
    <xf numFmtId="16" fontId="9" fillId="2" borderId="8" xfId="0" applyNumberFormat="1" applyFont="1" applyFill="1" applyBorder="1" applyAlignment="1">
      <alignment horizontal="left"/>
    </xf>
    <xf numFmtId="0" fontId="9" fillId="0" borderId="8" xfId="0" applyFont="1" applyFill="1" applyBorder="1" applyAlignment="1">
      <alignment horizontal="left"/>
    </xf>
    <xf numFmtId="0" fontId="9" fillId="0" borderId="8" xfId="0" applyFont="1" applyBorder="1" applyAlignment="1">
      <alignment horizontal="left"/>
    </xf>
    <xf numFmtId="49" fontId="9" fillId="2" borderId="8" xfId="0" applyNumberFormat="1" applyFont="1" applyFill="1" applyBorder="1" applyAlignment="1">
      <alignment horizontal="left" wrapText="1"/>
    </xf>
    <xf numFmtId="0" fontId="9" fillId="2" borderId="9" xfId="0" applyNumberFormat="1" applyFont="1" applyFill="1" applyBorder="1" applyAlignment="1">
      <alignment horizontal="left"/>
    </xf>
    <xf numFmtId="0" fontId="9" fillId="2" borderId="8" xfId="0" applyNumberFormat="1" applyFont="1" applyFill="1" applyBorder="1" applyAlignment="1">
      <alignment horizontal="left"/>
    </xf>
    <xf numFmtId="0" fontId="10" fillId="11" borderId="9" xfId="0" applyFont="1" applyFill="1" applyBorder="1" applyAlignment="1">
      <alignment horizontal="left"/>
    </xf>
    <xf numFmtId="0" fontId="10" fillId="19" borderId="0" xfId="0" applyFont="1" applyFill="1" applyBorder="1" applyAlignment="1"/>
    <xf numFmtId="0" fontId="10" fillId="19" borderId="9" xfId="0" applyFont="1" applyFill="1" applyBorder="1" applyAlignment="1"/>
    <xf numFmtId="0" fontId="10" fillId="19" borderId="9" xfId="0" applyFont="1" applyFill="1" applyBorder="1"/>
    <xf numFmtId="0" fontId="0" fillId="0" borderId="8" xfId="0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  <xf numFmtId="0" fontId="0" fillId="0" borderId="9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left"/>
    </xf>
    <xf numFmtId="0" fontId="7" fillId="12" borderId="8" xfId="0" applyFont="1" applyFill="1" applyBorder="1" applyAlignment="1">
      <alignment horizontal="left"/>
    </xf>
    <xf numFmtId="49" fontId="7" fillId="12" borderId="8" xfId="0" applyNumberFormat="1" applyFont="1" applyFill="1" applyBorder="1" applyAlignment="1">
      <alignment horizontal="left"/>
    </xf>
    <xf numFmtId="0" fontId="36" fillId="0" borderId="9" xfId="0" applyFont="1" applyBorder="1"/>
    <xf numFmtId="0" fontId="0" fillId="5" borderId="8" xfId="0" applyFont="1" applyFill="1" applyBorder="1" applyAlignment="1">
      <alignment horizontal="left"/>
    </xf>
    <xf numFmtId="0" fontId="7" fillId="19" borderId="9" xfId="0" applyFont="1" applyFill="1" applyBorder="1" applyAlignment="1">
      <alignment horizontal="left"/>
    </xf>
    <xf numFmtId="49" fontId="7" fillId="19" borderId="9" xfId="0" applyNumberFormat="1" applyFont="1" applyFill="1" applyBorder="1" applyAlignment="1">
      <alignment horizontal="left"/>
    </xf>
    <xf numFmtId="0" fontId="7" fillId="19" borderId="9" xfId="0" applyFont="1" applyFill="1" applyBorder="1"/>
    <xf numFmtId="0" fontId="38" fillId="0" borderId="0" xfId="0" applyFont="1"/>
    <xf numFmtId="0" fontId="10" fillId="4" borderId="8" xfId="0" applyFont="1" applyFill="1" applyBorder="1" applyAlignment="1">
      <alignment horizontal="left"/>
    </xf>
    <xf numFmtId="0" fontId="0" fillId="14" borderId="9" xfId="0" applyFill="1" applyBorder="1" applyAlignment="1">
      <alignment horizontal="left"/>
    </xf>
    <xf numFmtId="0" fontId="0" fillId="14" borderId="9" xfId="0" applyFill="1" applyBorder="1" applyAlignment="1">
      <alignment horizontal="left" wrapText="1"/>
    </xf>
    <xf numFmtId="0" fontId="0" fillId="21" borderId="8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Border="1" applyAlignment="1">
      <alignment horizontal="left"/>
    </xf>
    <xf numFmtId="16" fontId="0" fillId="0" borderId="0" xfId="0" applyNumberFormat="1" applyAlignment="1">
      <alignment horizontal="left"/>
    </xf>
    <xf numFmtId="0" fontId="37" fillId="4" borderId="8" xfId="0" applyFont="1" applyFill="1" applyBorder="1" applyAlignment="1">
      <alignment horizontal="left"/>
    </xf>
    <xf numFmtId="49" fontId="37" fillId="4" borderId="8" xfId="0" applyNumberFormat="1" applyFont="1" applyFill="1" applyBorder="1" applyAlignment="1">
      <alignment horizontal="left"/>
    </xf>
    <xf numFmtId="16" fontId="37" fillId="4" borderId="8" xfId="0" applyNumberFormat="1" applyFont="1" applyFill="1" applyBorder="1" applyAlignment="1">
      <alignment horizontal="left"/>
    </xf>
    <xf numFmtId="0" fontId="3" fillId="0" borderId="9" xfId="0" applyFont="1" applyBorder="1" applyAlignment="1">
      <alignment horizontal="left" wrapText="1"/>
    </xf>
    <xf numFmtId="0" fontId="4" fillId="0" borderId="9" xfId="0" applyFont="1" applyBorder="1" applyAlignment="1">
      <alignment horizontal="left"/>
    </xf>
    <xf numFmtId="0" fontId="0" fillId="0" borderId="0" xfId="0" applyAlignment="1">
      <alignment horizontal="right"/>
    </xf>
    <xf numFmtId="0" fontId="0" fillId="22" borderId="9" xfId="0" applyFill="1" applyBorder="1" applyAlignment="1">
      <alignment horizontal="left"/>
    </xf>
    <xf numFmtId="0" fontId="0" fillId="22" borderId="9" xfId="0" applyFill="1" applyBorder="1"/>
    <xf numFmtId="0" fontId="4" fillId="2" borderId="9" xfId="0" applyFont="1" applyFill="1" applyBorder="1"/>
    <xf numFmtId="0" fontId="0" fillId="22" borderId="8" xfId="0" applyFill="1" applyBorder="1" applyAlignment="1">
      <alignment horizontal="left"/>
    </xf>
    <xf numFmtId="0" fontId="8" fillId="2" borderId="8" xfId="0" applyFont="1" applyFill="1" applyBorder="1" applyAlignment="1">
      <alignment horizontal="left" wrapText="1"/>
    </xf>
    <xf numFmtId="0" fontId="0" fillId="20" borderId="9" xfId="0" applyFill="1" applyBorder="1" applyAlignment="1">
      <alignment horizontal="left"/>
    </xf>
    <xf numFmtId="0" fontId="0" fillId="20" borderId="8" xfId="0" applyFill="1" applyBorder="1" applyAlignment="1">
      <alignment horizontal="left"/>
    </xf>
    <xf numFmtId="16" fontId="0" fillId="0" borderId="9" xfId="0" applyNumberFormat="1" applyBorder="1" applyAlignment="1">
      <alignment horizontal="left"/>
    </xf>
    <xf numFmtId="0" fontId="0" fillId="14" borderId="8" xfId="0" applyFill="1" applyBorder="1" applyAlignment="1">
      <alignment horizontal="left" wrapText="1"/>
    </xf>
    <xf numFmtId="0" fontId="0" fillId="23" borderId="9" xfId="0" applyFill="1" applyBorder="1" applyAlignment="1">
      <alignment horizontal="left"/>
    </xf>
    <xf numFmtId="0" fontId="3" fillId="2" borderId="9" xfId="0" applyFont="1" applyFill="1" applyBorder="1" applyAlignment="1">
      <alignment horizontal="left" wrapText="1"/>
    </xf>
    <xf numFmtId="0" fontId="7" fillId="11" borderId="8" xfId="0" applyFont="1" applyFill="1" applyBorder="1" applyAlignment="1">
      <alignment horizontal="left"/>
    </xf>
    <xf numFmtId="0" fontId="41" fillId="0" borderId="0" xfId="0" applyFont="1"/>
    <xf numFmtId="0" fontId="9" fillId="12" borderId="8" xfId="0" applyFont="1" applyFill="1" applyBorder="1" applyAlignment="1">
      <alignment horizontal="left"/>
    </xf>
    <xf numFmtId="0" fontId="0" fillId="12" borderId="8" xfId="0" applyFill="1" applyBorder="1" applyAlignment="1">
      <alignment horizontal="left"/>
    </xf>
    <xf numFmtId="0" fontId="0" fillId="24" borderId="8" xfId="0" applyFill="1" applyBorder="1" applyAlignment="1">
      <alignment horizontal="left"/>
    </xf>
    <xf numFmtId="0" fontId="0" fillId="24" borderId="9" xfId="0" applyFill="1" applyBorder="1" applyAlignment="1">
      <alignment horizontal="left"/>
    </xf>
    <xf numFmtId="0" fontId="0" fillId="0" borderId="9" xfId="0" applyFont="1" applyBorder="1"/>
    <xf numFmtId="0" fontId="0" fillId="10" borderId="9" xfId="0" applyFont="1" applyFill="1" applyBorder="1" applyAlignment="1">
      <alignment horizontal="left"/>
    </xf>
    <xf numFmtId="0" fontId="21" fillId="0" borderId="0" xfId="0" applyFont="1"/>
    <xf numFmtId="0" fontId="10" fillId="11" borderId="10" xfId="0" applyFont="1" applyFill="1" applyBorder="1"/>
    <xf numFmtId="16" fontId="10" fillId="4" borderId="8" xfId="0" applyNumberFormat="1" applyFont="1" applyFill="1" applyBorder="1" applyAlignment="1">
      <alignment horizontal="left"/>
    </xf>
    <xf numFmtId="0" fontId="47" fillId="0" borderId="0" xfId="0" applyFont="1"/>
    <xf numFmtId="0" fontId="0" fillId="0" borderId="0" xfId="0" applyFill="1" applyBorder="1" applyAlignment="1"/>
    <xf numFmtId="0" fontId="10" fillId="4" borderId="8" xfId="0" applyFont="1" applyFill="1" applyBorder="1"/>
    <xf numFmtId="0" fontId="10" fillId="5" borderId="8" xfId="0" applyFont="1" applyFill="1" applyBorder="1" applyAlignment="1">
      <alignment horizontal="left"/>
    </xf>
    <xf numFmtId="0" fontId="0" fillId="13" borderId="9" xfId="0" applyFill="1" applyBorder="1" applyAlignment="1">
      <alignment horizontal="left"/>
    </xf>
    <xf numFmtId="0" fontId="0" fillId="13" borderId="9" xfId="0" applyFont="1" applyFill="1" applyBorder="1" applyAlignment="1">
      <alignment horizontal="left"/>
    </xf>
    <xf numFmtId="0" fontId="0" fillId="13" borderId="9" xfId="0" applyFont="1" applyFill="1" applyBorder="1" applyAlignment="1">
      <alignment horizontal="left" wrapText="1"/>
    </xf>
    <xf numFmtId="0" fontId="20" fillId="2" borderId="9" xfId="0" applyFont="1" applyFill="1" applyBorder="1" applyAlignment="1">
      <alignment horizontal="left"/>
    </xf>
    <xf numFmtId="0" fontId="7" fillId="5" borderId="8" xfId="0" applyFont="1" applyFill="1" applyBorder="1" applyAlignment="1">
      <alignment horizontal="left"/>
    </xf>
    <xf numFmtId="0" fontId="3" fillId="8" borderId="9" xfId="0" applyFont="1" applyFill="1" applyBorder="1" applyAlignment="1">
      <alignment horizontal="left"/>
    </xf>
    <xf numFmtId="0" fontId="0" fillId="25" borderId="9" xfId="0" applyFill="1" applyBorder="1" applyAlignment="1">
      <alignment horizontal="left"/>
    </xf>
    <xf numFmtId="0" fontId="0" fillId="2" borderId="9" xfId="0" applyFont="1" applyFill="1" applyBorder="1" applyAlignment="1">
      <alignment wrapText="1"/>
    </xf>
    <xf numFmtId="0" fontId="0" fillId="25" borderId="8" xfId="0" applyFill="1" applyBorder="1" applyAlignment="1">
      <alignment horizontal="left"/>
    </xf>
    <xf numFmtId="49" fontId="10" fillId="4" borderId="8" xfId="0" applyNumberFormat="1" applyFont="1" applyFill="1" applyBorder="1" applyAlignment="1">
      <alignment horizontal="left"/>
    </xf>
    <xf numFmtId="0" fontId="52" fillId="4" borderId="9" xfId="0" applyFont="1" applyFill="1" applyBorder="1" applyAlignment="1">
      <alignment horizontal="left"/>
    </xf>
    <xf numFmtId="0" fontId="37" fillId="4" borderId="9" xfId="0" applyFont="1" applyFill="1" applyBorder="1" applyAlignment="1">
      <alignment horizontal="left"/>
    </xf>
    <xf numFmtId="0" fontId="24" fillId="4" borderId="9" xfId="0" applyFont="1" applyFill="1" applyBorder="1" applyAlignment="1">
      <alignment horizontal="left"/>
    </xf>
    <xf numFmtId="49" fontId="24" fillId="4" borderId="9" xfId="0" applyNumberFormat="1" applyFont="1" applyFill="1" applyBorder="1" applyAlignment="1">
      <alignment horizontal="left"/>
    </xf>
    <xf numFmtId="0" fontId="24" fillId="8" borderId="9" xfId="0" applyFont="1" applyFill="1" applyBorder="1" applyAlignment="1">
      <alignment horizontal="left"/>
    </xf>
    <xf numFmtId="20" fontId="0" fillId="2" borderId="9" xfId="0" applyNumberFormat="1" applyFill="1" applyBorder="1" applyAlignment="1">
      <alignment horizontal="left"/>
    </xf>
    <xf numFmtId="0" fontId="0" fillId="26" borderId="8" xfId="0" applyFill="1" applyBorder="1" applyAlignment="1">
      <alignment horizontal="left"/>
    </xf>
    <xf numFmtId="0" fontId="0" fillId="26" borderId="9" xfId="0" applyFill="1" applyBorder="1" applyAlignment="1">
      <alignment horizontal="left"/>
    </xf>
    <xf numFmtId="0" fontId="0" fillId="23" borderId="8" xfId="0" applyFill="1" applyBorder="1" applyAlignment="1">
      <alignment horizontal="left"/>
    </xf>
    <xf numFmtId="0" fontId="0" fillId="23" borderId="9" xfId="0" applyFill="1" applyBorder="1"/>
    <xf numFmtId="0" fontId="0" fillId="0" borderId="8" xfId="0" applyBorder="1" applyAlignment="1"/>
    <xf numFmtId="0" fontId="4" fillId="27" borderId="8" xfId="0" applyFont="1" applyFill="1" applyBorder="1" applyAlignment="1">
      <alignment horizontal="left"/>
    </xf>
    <xf numFmtId="0" fontId="0" fillId="0" borderId="8" xfId="0" applyFill="1" applyBorder="1" applyAlignment="1">
      <alignment horizontal="left" wrapText="1"/>
    </xf>
    <xf numFmtId="49" fontId="10" fillId="11" borderId="8" xfId="0" applyNumberFormat="1" applyFont="1" applyFill="1" applyBorder="1" applyAlignment="1">
      <alignment horizontal="left"/>
    </xf>
    <xf numFmtId="16" fontId="10" fillId="8" borderId="8" xfId="0" applyNumberFormat="1" applyFont="1" applyFill="1" applyBorder="1" applyAlignment="1">
      <alignment horizontal="left"/>
    </xf>
    <xf numFmtId="0" fontId="48" fillId="11" borderId="8" xfId="0" applyFont="1" applyFill="1" applyBorder="1" applyAlignment="1">
      <alignment horizontal="left"/>
    </xf>
    <xf numFmtId="0" fontId="0" fillId="2" borderId="9" xfId="0" applyNumberFormat="1" applyFill="1" applyBorder="1" applyAlignment="1"/>
    <xf numFmtId="0" fontId="10" fillId="4" borderId="8" xfId="0" applyNumberFormat="1" applyFont="1" applyFill="1" applyBorder="1" applyAlignment="1">
      <alignment horizontal="left"/>
    </xf>
    <xf numFmtId="0" fontId="17" fillId="0" borderId="9" xfId="0" applyFont="1" applyBorder="1"/>
    <xf numFmtId="0" fontId="0" fillId="2" borderId="8" xfId="0" applyFill="1" applyBorder="1"/>
    <xf numFmtId="0" fontId="47" fillId="4" borderId="8" xfId="0" applyFont="1" applyFill="1" applyBorder="1" applyAlignment="1">
      <alignment horizontal="left"/>
    </xf>
    <xf numFmtId="0" fontId="21" fillId="0" borderId="8" xfId="0" applyFont="1" applyBorder="1" applyAlignment="1">
      <alignment horizontal="left"/>
    </xf>
    <xf numFmtId="0" fontId="0" fillId="17" borderId="8" xfId="0" applyFill="1" applyBorder="1" applyAlignment="1">
      <alignment horizontal="left"/>
    </xf>
    <xf numFmtId="0" fontId="2" fillId="0" borderId="0" xfId="0" applyFont="1"/>
    <xf numFmtId="0" fontId="0" fillId="0" borderId="0" xfId="0" applyFill="1"/>
    <xf numFmtId="0" fontId="29" fillId="28" borderId="16" xfId="0" applyFont="1" applyFill="1" applyBorder="1" applyAlignment="1">
      <alignment horizontal="center" vertical="center" wrapText="1"/>
    </xf>
    <xf numFmtId="0" fontId="29" fillId="28" borderId="16" xfId="0" applyNumberFormat="1" applyFont="1" applyFill="1" applyBorder="1" applyAlignment="1">
      <alignment horizontal="center" vertical="center" wrapText="1"/>
    </xf>
    <xf numFmtId="0" fontId="29" fillId="28" borderId="17" xfId="0" applyFont="1" applyFill="1" applyBorder="1" applyAlignment="1">
      <alignment horizontal="center" vertical="center" wrapText="1"/>
    </xf>
    <xf numFmtId="0" fontId="33" fillId="0" borderId="0" xfId="0" applyFont="1" applyFill="1"/>
    <xf numFmtId="0" fontId="4" fillId="0" borderId="18" xfId="0" applyFont="1" applyFill="1" applyBorder="1" applyAlignment="1">
      <alignment horizontal="left" vertical="center" wrapText="1"/>
    </xf>
    <xf numFmtId="0" fontId="0" fillId="0" borderId="19" xfId="0" applyNumberFormat="1" applyFont="1" applyFill="1" applyBorder="1" applyAlignment="1">
      <alignment horizontal="left" vertical="center" wrapText="1"/>
    </xf>
    <xf numFmtId="0" fontId="21" fillId="29" borderId="19" xfId="0" applyFont="1" applyFill="1" applyBorder="1" applyAlignment="1">
      <alignment horizontal="left" vertical="center" wrapText="1"/>
    </xf>
    <xf numFmtId="0" fontId="56" fillId="0" borderId="19" xfId="0" applyFont="1" applyFill="1" applyBorder="1" applyAlignment="1">
      <alignment horizontal="left" vertical="center" wrapText="1"/>
    </xf>
    <xf numFmtId="0" fontId="57" fillId="0" borderId="19" xfId="0" applyNumberFormat="1" applyFont="1" applyFill="1" applyBorder="1" applyAlignment="1">
      <alignment horizontal="left" vertical="center" wrapText="1"/>
    </xf>
    <xf numFmtId="0" fontId="58" fillId="2" borderId="16" xfId="0" applyFont="1" applyFill="1" applyBorder="1" applyAlignment="1">
      <alignment horizontal="left" vertical="center"/>
    </xf>
    <xf numFmtId="0" fontId="42" fillId="2" borderId="16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left" vertical="center" wrapText="1"/>
    </xf>
    <xf numFmtId="0" fontId="0" fillId="11" borderId="20" xfId="0" applyFont="1" applyFill="1" applyBorder="1" applyAlignment="1">
      <alignment horizontal="left" vertical="center" wrapText="1"/>
    </xf>
    <xf numFmtId="0" fontId="21" fillId="0" borderId="19" xfId="0" applyFont="1" applyFill="1" applyBorder="1" applyAlignment="1">
      <alignment horizontal="left" vertical="center" wrapText="1"/>
    </xf>
    <xf numFmtId="0" fontId="59" fillId="2" borderId="16" xfId="0" applyFont="1" applyFill="1" applyBorder="1" applyAlignment="1">
      <alignment vertical="center"/>
    </xf>
    <xf numFmtId="0" fontId="4" fillId="8" borderId="20" xfId="0" applyFont="1" applyFill="1" applyBorder="1" applyAlignment="1">
      <alignment horizontal="left" vertical="center" wrapText="1"/>
    </xf>
    <xf numFmtId="0" fontId="60" fillId="0" borderId="21" xfId="0" applyFont="1" applyFill="1" applyBorder="1" applyAlignment="1">
      <alignment horizontal="left" vertical="center" wrapText="1"/>
    </xf>
    <xf numFmtId="0" fontId="59" fillId="2" borderId="16" xfId="0" applyFont="1" applyFill="1" applyBorder="1" applyAlignment="1">
      <alignment horizontal="left" vertical="center"/>
    </xf>
    <xf numFmtId="0" fontId="45" fillId="2" borderId="16" xfId="0" applyFont="1" applyFill="1" applyBorder="1" applyAlignment="1">
      <alignment horizontal="center" vertical="center" wrapText="1"/>
    </xf>
    <xf numFmtId="0" fontId="9" fillId="5" borderId="21" xfId="0" applyNumberFormat="1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0" fillId="20" borderId="19" xfId="0" applyFont="1" applyFill="1" applyBorder="1" applyAlignment="1">
      <alignment horizontal="left" vertical="center" wrapText="1"/>
    </xf>
    <xf numFmtId="0" fontId="0" fillId="20" borderId="20" xfId="0" applyFont="1" applyFill="1" applyBorder="1" applyAlignment="1">
      <alignment horizontal="left" vertical="center" wrapText="1"/>
    </xf>
    <xf numFmtId="0" fontId="21" fillId="2" borderId="21" xfId="0" applyFont="1" applyFill="1" applyBorder="1" applyAlignment="1">
      <alignment horizontal="left" vertical="center" wrapText="1"/>
    </xf>
    <xf numFmtId="49" fontId="59" fillId="22" borderId="16" xfId="0" applyNumberFormat="1" applyFont="1" applyFill="1" applyBorder="1" applyAlignment="1">
      <alignment horizontal="left" vertical="center" wrapText="1"/>
    </xf>
    <xf numFmtId="0" fontId="45" fillId="22" borderId="16" xfId="0" applyFont="1" applyFill="1" applyBorder="1" applyAlignment="1">
      <alignment horizontal="center" vertical="center" wrapText="1"/>
    </xf>
    <xf numFmtId="0" fontId="42" fillId="22" borderId="16" xfId="0" applyFont="1" applyFill="1" applyBorder="1" applyAlignment="1">
      <alignment horizontal="center" vertical="center"/>
    </xf>
    <xf numFmtId="0" fontId="0" fillId="5" borderId="19" xfId="0" applyNumberFormat="1" applyFont="1" applyFill="1" applyBorder="1" applyAlignment="1">
      <alignment horizontal="left" vertical="center" wrapText="1"/>
    </xf>
    <xf numFmtId="0" fontId="21" fillId="0" borderId="21" xfId="0" applyFont="1" applyFill="1" applyBorder="1" applyAlignment="1">
      <alignment horizontal="left" vertical="center" wrapText="1"/>
    </xf>
    <xf numFmtId="49" fontId="59" fillId="2" borderId="17" xfId="0" applyNumberFormat="1" applyFont="1" applyFill="1" applyBorder="1" applyAlignment="1">
      <alignment horizontal="left" vertical="center" wrapText="1"/>
    </xf>
    <xf numFmtId="0" fontId="9" fillId="20" borderId="19" xfId="0" applyFont="1" applyFill="1" applyBorder="1" applyAlignment="1">
      <alignment horizontal="left" vertical="center" wrapText="1"/>
    </xf>
    <xf numFmtId="0" fontId="9" fillId="11" borderId="19" xfId="0" applyNumberFormat="1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center" vertical="center"/>
    </xf>
    <xf numFmtId="0" fontId="0" fillId="11" borderId="19" xfId="0" applyFont="1" applyFill="1" applyBorder="1" applyAlignment="1">
      <alignment horizontal="left" vertical="center" wrapText="1"/>
    </xf>
    <xf numFmtId="0" fontId="0" fillId="24" borderId="20" xfId="0" applyFont="1" applyFill="1" applyBorder="1" applyAlignment="1">
      <alignment horizontal="left" vertical="center" wrapText="1"/>
    </xf>
    <xf numFmtId="0" fontId="9" fillId="0" borderId="21" xfId="0" applyNumberFormat="1" applyFont="1" applyFill="1" applyBorder="1" applyAlignment="1">
      <alignment horizontal="left" vertical="center" wrapText="1"/>
    </xf>
    <xf numFmtId="0" fontId="56" fillId="0" borderId="21" xfId="0" applyFont="1" applyFill="1" applyBorder="1" applyAlignment="1">
      <alignment horizontal="left" vertical="center" wrapText="1"/>
    </xf>
    <xf numFmtId="0" fontId="59" fillId="8" borderId="16" xfId="0" applyFont="1" applyFill="1" applyBorder="1" applyAlignment="1">
      <alignment horizontal="left" vertical="center"/>
    </xf>
    <xf numFmtId="0" fontId="45" fillId="8" borderId="16" xfId="0" applyFont="1" applyFill="1" applyBorder="1" applyAlignment="1">
      <alignment horizontal="center" vertical="center" wrapText="1"/>
    </xf>
    <xf numFmtId="0" fontId="0" fillId="0" borderId="22" xfId="0" applyFont="1" applyFill="1" applyBorder="1"/>
    <xf numFmtId="0" fontId="0" fillId="0" borderId="19" xfId="0" applyFont="1" applyFill="1" applyBorder="1"/>
    <xf numFmtId="0" fontId="62" fillId="2" borderId="16" xfId="0" applyFont="1" applyFill="1" applyBorder="1" applyAlignment="1">
      <alignment horizontal="left" vertical="center"/>
    </xf>
    <xf numFmtId="0" fontId="0" fillId="2" borderId="19" xfId="0" applyFont="1" applyFill="1" applyBorder="1" applyAlignment="1">
      <alignment horizontal="left" vertical="center" wrapText="1"/>
    </xf>
    <xf numFmtId="0" fontId="56" fillId="0" borderId="21" xfId="0" applyNumberFormat="1" applyFont="1" applyFill="1" applyBorder="1" applyAlignment="1">
      <alignment horizontal="left" vertical="center" wrapText="1"/>
    </xf>
    <xf numFmtId="0" fontId="0" fillId="5" borderId="19" xfId="0" applyFont="1" applyFill="1" applyBorder="1" applyAlignment="1">
      <alignment horizontal="left" vertical="center" wrapText="1"/>
    </xf>
    <xf numFmtId="0" fontId="0" fillId="5" borderId="20" xfId="0" applyFont="1" applyFill="1" applyBorder="1" applyAlignment="1">
      <alignment horizontal="left" vertical="center" wrapText="1"/>
    </xf>
    <xf numFmtId="0" fontId="0" fillId="0" borderId="21" xfId="0" applyFont="1" applyFill="1" applyBorder="1" applyAlignment="1">
      <alignment horizontal="left" vertical="center" wrapText="1"/>
    </xf>
    <xf numFmtId="0" fontId="59" fillId="22" borderId="16" xfId="0" applyFont="1" applyFill="1" applyBorder="1" applyAlignment="1">
      <alignment horizontal="left" vertical="center"/>
    </xf>
    <xf numFmtId="0" fontId="3" fillId="0" borderId="21" xfId="0" applyNumberFormat="1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9" fillId="13" borderId="16" xfId="0" applyFont="1" applyFill="1" applyBorder="1" applyAlignment="1">
      <alignment horizontal="left" vertical="center"/>
    </xf>
    <xf numFmtId="0" fontId="45" fillId="11" borderId="16" xfId="0" applyFont="1" applyFill="1" applyBorder="1" applyAlignment="1">
      <alignment horizontal="center" vertical="center" wrapText="1"/>
    </xf>
    <xf numFmtId="0" fontId="45" fillId="13" borderId="16" xfId="0" applyFont="1" applyFill="1" applyBorder="1" applyAlignment="1">
      <alignment horizontal="center" vertical="center" wrapText="1"/>
    </xf>
    <xf numFmtId="0" fontId="59" fillId="9" borderId="16" xfId="0" applyFont="1" applyFill="1" applyBorder="1" applyAlignment="1">
      <alignment horizontal="left" vertical="center" wrapText="1"/>
    </xf>
    <xf numFmtId="0" fontId="64" fillId="9" borderId="16" xfId="0" applyFont="1" applyFill="1" applyBorder="1" applyAlignment="1">
      <alignment horizontal="center" vertical="center" wrapText="1"/>
    </xf>
    <xf numFmtId="0" fontId="42" fillId="9" borderId="16" xfId="0" applyFont="1" applyFill="1" applyBorder="1" applyAlignment="1">
      <alignment horizontal="center" vertical="center" wrapText="1"/>
    </xf>
    <xf numFmtId="0" fontId="3" fillId="2" borderId="19" xfId="0" applyNumberFormat="1" applyFont="1" applyFill="1" applyBorder="1" applyAlignment="1">
      <alignment horizontal="left" vertical="center" wrapText="1"/>
    </xf>
    <xf numFmtId="0" fontId="0" fillId="20" borderId="19" xfId="0" applyNumberFormat="1" applyFont="1" applyFill="1" applyBorder="1" applyAlignment="1">
      <alignment horizontal="left" vertical="center" wrapText="1"/>
    </xf>
    <xf numFmtId="0" fontId="9" fillId="5" borderId="19" xfId="0" applyNumberFormat="1" applyFont="1" applyFill="1" applyBorder="1" applyAlignment="1">
      <alignment horizontal="left" vertical="center" wrapText="1"/>
    </xf>
    <xf numFmtId="0" fontId="65" fillId="20" borderId="17" xfId="0" applyFont="1" applyFill="1" applyBorder="1" applyAlignment="1">
      <alignment horizontal="left" vertical="center" wrapText="1"/>
    </xf>
    <xf numFmtId="0" fontId="66" fillId="20" borderId="17" xfId="0" applyFont="1" applyFill="1" applyBorder="1" applyAlignment="1">
      <alignment horizontal="center" vertical="center" wrapText="1"/>
    </xf>
    <xf numFmtId="0" fontId="59" fillId="21" borderId="16" xfId="0" applyFont="1" applyFill="1" applyBorder="1" applyAlignment="1">
      <alignment horizontal="left" vertical="center"/>
    </xf>
    <xf numFmtId="0" fontId="45" fillId="21" borderId="16" xfId="0" applyFont="1" applyFill="1" applyBorder="1" applyAlignment="1">
      <alignment horizontal="center" vertical="center" wrapText="1"/>
    </xf>
    <xf numFmtId="0" fontId="45" fillId="2" borderId="16" xfId="0" applyFont="1" applyFill="1" applyBorder="1" applyAlignment="1">
      <alignment horizontal="center" vertical="center"/>
    </xf>
    <xf numFmtId="0" fontId="42" fillId="13" borderId="16" xfId="0" applyFont="1" applyFill="1" applyBorder="1" applyAlignment="1">
      <alignment horizontal="center" vertical="center" wrapText="1"/>
    </xf>
    <xf numFmtId="0" fontId="0" fillId="8" borderId="19" xfId="0" applyNumberFormat="1" applyFont="1" applyFill="1" applyBorder="1" applyAlignment="1">
      <alignment horizontal="left" vertical="center" wrapText="1"/>
    </xf>
    <xf numFmtId="0" fontId="0" fillId="8" borderId="19" xfId="0" applyFont="1" applyFill="1" applyBorder="1" applyAlignment="1">
      <alignment horizontal="left" vertical="center" wrapText="1"/>
    </xf>
    <xf numFmtId="0" fontId="9" fillId="20" borderId="21" xfId="0" applyNumberFormat="1" applyFont="1" applyFill="1" applyBorder="1" applyAlignment="1">
      <alignment horizontal="left" vertical="center" wrapText="1"/>
    </xf>
    <xf numFmtId="0" fontId="21" fillId="29" borderId="21" xfId="0" applyFont="1" applyFill="1" applyBorder="1" applyAlignment="1">
      <alignment horizontal="left" vertical="center" wrapText="1"/>
    </xf>
    <xf numFmtId="0" fontId="61" fillId="2" borderId="19" xfId="0" applyFont="1" applyFill="1" applyBorder="1" applyAlignment="1">
      <alignment horizontal="left" vertical="center" wrapText="1"/>
    </xf>
    <xf numFmtId="0" fontId="9" fillId="20" borderId="21" xfId="0" applyFont="1" applyFill="1" applyBorder="1" applyAlignment="1">
      <alignment horizontal="left" vertical="center" wrapText="1"/>
    </xf>
    <xf numFmtId="0" fontId="44" fillId="0" borderId="21" xfId="0" applyNumberFormat="1" applyFont="1" applyFill="1" applyBorder="1" applyAlignment="1">
      <alignment horizontal="left" vertical="center" wrapText="1"/>
    </xf>
    <xf numFmtId="0" fontId="57" fillId="0" borderId="21" xfId="0" applyNumberFormat="1" applyFont="1" applyFill="1" applyBorder="1" applyAlignment="1">
      <alignment horizontal="left" vertical="center" wrapText="1"/>
    </xf>
    <xf numFmtId="0" fontId="62" fillId="2" borderId="19" xfId="0" applyFont="1" applyFill="1" applyBorder="1" applyAlignment="1">
      <alignment horizontal="left" vertical="center" wrapText="1"/>
    </xf>
    <xf numFmtId="0" fontId="62" fillId="2" borderId="19" xfId="0" applyFont="1" applyFill="1" applyBorder="1" applyAlignment="1">
      <alignment horizontal="center" vertical="center" wrapText="1"/>
    </xf>
    <xf numFmtId="0" fontId="9" fillId="0" borderId="19" xfId="0" applyNumberFormat="1" applyFont="1" applyFill="1" applyBorder="1" applyAlignment="1">
      <alignment horizontal="left" vertical="center" wrapText="1"/>
    </xf>
    <xf numFmtId="0" fontId="67" fillId="0" borderId="19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49" fontId="45" fillId="2" borderId="16" xfId="0" applyNumberFormat="1" applyFont="1" applyFill="1" applyBorder="1" applyAlignment="1">
      <alignment horizontal="center" vertical="center" wrapText="1"/>
    </xf>
    <xf numFmtId="0" fontId="61" fillId="0" borderId="21" xfId="0" applyNumberFormat="1" applyFont="1" applyFill="1" applyBorder="1" applyAlignment="1">
      <alignment horizontal="left" vertical="center" wrapText="1"/>
    </xf>
    <xf numFmtId="49" fontId="59" fillId="22" borderId="17" xfId="0" applyNumberFormat="1" applyFont="1" applyFill="1" applyBorder="1" applyAlignment="1">
      <alignment horizontal="left" vertical="center" wrapText="1"/>
    </xf>
    <xf numFmtId="0" fontId="0" fillId="0" borderId="20" xfId="0" applyFont="1" applyFill="1" applyBorder="1" applyAlignment="1">
      <alignment horizontal="left" vertical="center" wrapText="1"/>
    </xf>
    <xf numFmtId="0" fontId="0" fillId="0" borderId="23" xfId="0" applyFont="1" applyFill="1" applyBorder="1" applyAlignment="1">
      <alignment horizontal="left" vertical="center" wrapText="1"/>
    </xf>
    <xf numFmtId="0" fontId="4" fillId="0" borderId="21" xfId="0" applyFont="1" applyFill="1" applyBorder="1" applyAlignment="1">
      <alignment horizontal="left" vertical="center" wrapText="1"/>
    </xf>
    <xf numFmtId="0" fontId="59" fillId="20" borderId="24" xfId="0" applyFont="1" applyFill="1" applyBorder="1" applyAlignment="1">
      <alignment vertical="center"/>
    </xf>
    <xf numFmtId="0" fontId="45" fillId="20" borderId="24" xfId="0" applyFont="1" applyFill="1" applyBorder="1" applyAlignment="1">
      <alignment horizontal="center" vertical="center" wrapText="1"/>
    </xf>
    <xf numFmtId="0" fontId="0" fillId="0" borderId="25" xfId="0" applyNumberFormat="1" applyFont="1" applyFill="1" applyBorder="1" applyAlignment="1">
      <alignment horizontal="left" vertical="center" wrapText="1"/>
    </xf>
    <xf numFmtId="0" fontId="21" fillId="0" borderId="25" xfId="0" applyFont="1" applyFill="1" applyBorder="1" applyAlignment="1">
      <alignment horizontal="left" vertical="center" wrapText="1"/>
    </xf>
    <xf numFmtId="0" fontId="56" fillId="0" borderId="25" xfId="0" applyFont="1" applyFill="1" applyBorder="1" applyAlignment="1">
      <alignment horizontal="left" vertical="center" wrapText="1"/>
    </xf>
    <xf numFmtId="0" fontId="57" fillId="0" borderId="25" xfId="0" applyNumberFormat="1" applyFont="1" applyFill="1" applyBorder="1" applyAlignment="1">
      <alignment horizontal="left" vertical="center" wrapText="1"/>
    </xf>
    <xf numFmtId="0" fontId="0" fillId="0" borderId="25" xfId="0" applyFont="1" applyFill="1" applyBorder="1" applyAlignment="1">
      <alignment horizontal="left" vertical="center" wrapText="1"/>
    </xf>
    <xf numFmtId="0" fontId="0" fillId="0" borderId="26" xfId="0" applyFont="1" applyFill="1" applyBorder="1" applyAlignment="1">
      <alignment horizontal="left" vertical="center" wrapText="1"/>
    </xf>
    <xf numFmtId="0" fontId="4" fillId="0" borderId="27" xfId="0" applyFont="1" applyFill="1" applyBorder="1" applyAlignment="1">
      <alignment horizontal="left" vertical="center" wrapText="1"/>
    </xf>
    <xf numFmtId="0" fontId="0" fillId="0" borderId="28" xfId="0" applyNumberFormat="1" applyFont="1" applyFill="1" applyBorder="1" applyAlignment="1">
      <alignment horizontal="left" vertical="center" wrapText="1"/>
    </xf>
    <xf numFmtId="0" fontId="21" fillId="0" borderId="29" xfId="0" applyFont="1" applyFill="1" applyBorder="1" applyAlignment="1">
      <alignment horizontal="left" vertical="center" wrapText="1"/>
    </xf>
    <xf numFmtId="0" fontId="57" fillId="0" borderId="28" xfId="0" applyNumberFormat="1" applyFont="1" applyFill="1" applyBorder="1" applyAlignment="1">
      <alignment horizontal="left" vertical="center" wrapText="1"/>
    </xf>
    <xf numFmtId="0" fontId="56" fillId="0" borderId="28" xfId="0" applyFont="1" applyFill="1" applyBorder="1" applyAlignment="1">
      <alignment horizontal="left" vertical="center" wrapText="1"/>
    </xf>
    <xf numFmtId="0" fontId="0" fillId="0" borderId="28" xfId="0" applyFont="1" applyFill="1" applyBorder="1" applyAlignment="1">
      <alignment horizontal="left" vertical="center" wrapText="1"/>
    </xf>
    <xf numFmtId="0" fontId="0" fillId="0" borderId="30" xfId="0" applyFont="1" applyFill="1" applyBorder="1" applyAlignment="1">
      <alignment horizontal="left" vertical="center" wrapText="1"/>
    </xf>
    <xf numFmtId="0" fontId="45" fillId="5" borderId="16" xfId="0" applyFont="1" applyFill="1" applyBorder="1" applyAlignment="1">
      <alignment horizontal="center" vertical="center" wrapText="1"/>
    </xf>
    <xf numFmtId="0" fontId="45" fillId="15" borderId="16" xfId="0" applyFont="1" applyFill="1" applyBorder="1" applyAlignment="1">
      <alignment horizontal="center" vertical="center" wrapText="1"/>
    </xf>
    <xf numFmtId="0" fontId="0" fillId="0" borderId="21" xfId="0" applyNumberFormat="1" applyFont="1" applyFill="1" applyBorder="1" applyAlignment="1">
      <alignment horizontal="left" vertical="center" wrapText="1"/>
    </xf>
    <xf numFmtId="0" fontId="4" fillId="0" borderId="31" xfId="0" applyFont="1" applyFill="1" applyBorder="1" applyAlignment="1">
      <alignment horizontal="left" vertical="center" wrapText="1"/>
    </xf>
    <xf numFmtId="0" fontId="68" fillId="0" borderId="28" xfId="0" applyNumberFormat="1" applyFont="1" applyFill="1" applyBorder="1" applyAlignment="1">
      <alignment horizontal="left" vertical="center" wrapText="1"/>
    </xf>
    <xf numFmtId="0" fontId="68" fillId="0" borderId="19" xfId="0" applyNumberFormat="1" applyFont="1" applyFill="1" applyBorder="1" applyAlignment="1">
      <alignment horizontal="left" vertical="center" wrapText="1"/>
    </xf>
    <xf numFmtId="0" fontId="0" fillId="0" borderId="19" xfId="0" applyFill="1" applyBorder="1" applyAlignment="1">
      <alignment horizontal="left" vertical="center" wrapText="1"/>
    </xf>
    <xf numFmtId="0" fontId="68" fillId="0" borderId="25" xfId="0" applyNumberFormat="1" applyFont="1" applyFill="1" applyBorder="1" applyAlignment="1">
      <alignment horizontal="left" vertical="center" wrapText="1"/>
    </xf>
    <xf numFmtId="0" fontId="0" fillId="0" borderId="25" xfId="0" applyFill="1" applyBorder="1" applyAlignment="1">
      <alignment horizontal="left" vertical="center" wrapText="1"/>
    </xf>
    <xf numFmtId="0" fontId="0" fillId="0" borderId="28" xfId="0" applyFill="1" applyBorder="1" applyAlignment="1">
      <alignment horizontal="left" vertical="center" wrapText="1"/>
    </xf>
    <xf numFmtId="0" fontId="4" fillId="0" borderId="32" xfId="0" applyFont="1" applyFill="1" applyBorder="1" applyAlignment="1">
      <alignment horizontal="left" vertical="center" wrapText="1"/>
    </xf>
    <xf numFmtId="0" fontId="56" fillId="0" borderId="28" xfId="0" applyFont="1" applyFill="1" applyBorder="1" applyAlignment="1">
      <alignment vertical="center"/>
    </xf>
    <xf numFmtId="1" fontId="69" fillId="0" borderId="19" xfId="0" applyNumberFormat="1" applyFont="1" applyFill="1" applyBorder="1" applyAlignment="1">
      <alignment horizontal="left" vertical="center" wrapText="1"/>
    </xf>
    <xf numFmtId="0" fontId="56" fillId="0" borderId="33" xfId="0" applyFont="1" applyFill="1" applyBorder="1" applyAlignment="1">
      <alignment vertical="center"/>
    </xf>
    <xf numFmtId="0" fontId="0" fillId="0" borderId="33" xfId="0" applyFill="1" applyBorder="1" applyAlignment="1">
      <alignment horizontal="left" vertical="center" wrapText="1"/>
    </xf>
    <xf numFmtId="0" fontId="0" fillId="0" borderId="33" xfId="0" applyFont="1" applyFill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 wrapText="1"/>
    </xf>
    <xf numFmtId="0" fontId="59" fillId="0" borderId="16" xfId="0" applyFont="1" applyFill="1" applyBorder="1" applyAlignment="1">
      <alignment horizontal="left" vertical="center"/>
    </xf>
    <xf numFmtId="0" fontId="45" fillId="0" borderId="16" xfId="0" applyFont="1" applyFill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left" vertical="center" wrapText="1"/>
    </xf>
    <xf numFmtId="0" fontId="56" fillId="0" borderId="37" xfId="0" applyFont="1" applyFill="1" applyBorder="1" applyAlignment="1">
      <alignment vertical="center"/>
    </xf>
    <xf numFmtId="0" fontId="59" fillId="0" borderId="38" xfId="0" applyFont="1" applyFill="1" applyBorder="1" applyAlignment="1">
      <alignment horizontal="left" vertical="center"/>
    </xf>
    <xf numFmtId="0" fontId="45" fillId="0" borderId="38" xfId="0" applyFont="1" applyFill="1" applyBorder="1" applyAlignment="1">
      <alignment horizontal="center" vertical="center" wrapText="1"/>
    </xf>
    <xf numFmtId="0" fontId="0" fillId="0" borderId="38" xfId="0" applyFont="1" applyFill="1" applyBorder="1" applyAlignment="1">
      <alignment horizontal="center" vertical="center"/>
    </xf>
    <xf numFmtId="0" fontId="0" fillId="0" borderId="39" xfId="0" applyFont="1" applyFill="1" applyBorder="1" applyAlignment="1">
      <alignment horizontal="center" vertical="center"/>
    </xf>
    <xf numFmtId="0" fontId="29" fillId="8" borderId="0" xfId="0" applyFont="1" applyFill="1" applyAlignment="1"/>
    <xf numFmtId="0" fontId="56" fillId="8" borderId="28" xfId="0" applyNumberFormat="1" applyFont="1" applyFill="1" applyBorder="1" applyAlignment="1">
      <alignment horizontal="left" wrapText="1"/>
    </xf>
    <xf numFmtId="0" fontId="56" fillId="8" borderId="28" xfId="0" applyFont="1" applyFill="1" applyBorder="1" applyAlignment="1"/>
    <xf numFmtId="0" fontId="70" fillId="8" borderId="28" xfId="0" applyNumberFormat="1" applyFont="1" applyFill="1" applyBorder="1" applyAlignment="1">
      <alignment horizontal="left" wrapText="1"/>
    </xf>
    <xf numFmtId="0" fontId="70" fillId="8" borderId="28" xfId="0" applyFont="1" applyFill="1" applyBorder="1" applyAlignment="1">
      <alignment horizontal="left" wrapText="1"/>
    </xf>
    <xf numFmtId="0" fontId="70" fillId="8" borderId="28" xfId="0" applyFont="1" applyFill="1" applyBorder="1" applyAlignment="1">
      <alignment horizontal="center" wrapText="1"/>
    </xf>
    <xf numFmtId="0" fontId="4" fillId="8" borderId="28" xfId="0" applyFont="1" applyFill="1" applyBorder="1" applyAlignment="1"/>
    <xf numFmtId="0" fontId="4" fillId="8" borderId="28" xfId="0" applyFont="1" applyFill="1" applyBorder="1" applyAlignment="1">
      <alignment horizontal="left" wrapText="1"/>
    </xf>
    <xf numFmtId="0" fontId="4" fillId="8" borderId="30" xfId="0" applyFont="1" applyFill="1" applyBorder="1" applyAlignment="1">
      <alignment horizontal="left" wrapText="1"/>
    </xf>
    <xf numFmtId="0" fontId="29" fillId="0" borderId="0" xfId="0" applyFont="1" applyFill="1"/>
    <xf numFmtId="1" fontId="69" fillId="23" borderId="19" xfId="0" applyNumberFormat="1" applyFont="1" applyFill="1" applyBorder="1" applyAlignment="1">
      <alignment horizontal="left" vertical="center" wrapText="1"/>
    </xf>
    <xf numFmtId="0" fontId="68" fillId="23" borderId="19" xfId="0" applyNumberFormat="1" applyFont="1" applyFill="1" applyBorder="1" applyAlignment="1">
      <alignment horizontal="left" vertical="center" wrapText="1"/>
    </xf>
    <xf numFmtId="0" fontId="56" fillId="23" borderId="33" xfId="0" applyFont="1" applyFill="1" applyBorder="1" applyAlignment="1">
      <alignment vertical="center"/>
    </xf>
    <xf numFmtId="0" fontId="57" fillId="23" borderId="19" xfId="0" applyNumberFormat="1" applyFont="1" applyFill="1" applyBorder="1" applyAlignment="1">
      <alignment horizontal="left" vertical="center" wrapText="1"/>
    </xf>
    <xf numFmtId="0" fontId="0" fillId="23" borderId="33" xfId="0" applyFill="1" applyBorder="1" applyAlignment="1">
      <alignment horizontal="left" vertical="center" wrapText="1"/>
    </xf>
    <xf numFmtId="0" fontId="0" fillId="23" borderId="33" xfId="0" applyFont="1" applyFill="1" applyBorder="1" applyAlignment="1">
      <alignment horizontal="left" vertical="center" wrapText="1"/>
    </xf>
    <xf numFmtId="0" fontId="0" fillId="23" borderId="34" xfId="0" applyFont="1" applyFill="1" applyBorder="1" applyAlignment="1">
      <alignment horizontal="left" vertical="center" wrapText="1"/>
    </xf>
    <xf numFmtId="0" fontId="9" fillId="0" borderId="16" xfId="0" applyFont="1" applyFill="1" applyBorder="1" applyAlignment="1">
      <alignment horizontal="center" vertical="center"/>
    </xf>
    <xf numFmtId="0" fontId="9" fillId="0" borderId="35" xfId="0" applyFont="1" applyFill="1" applyBorder="1" applyAlignment="1">
      <alignment horizontal="center" vertical="center"/>
    </xf>
    <xf numFmtId="0" fontId="56" fillId="0" borderId="19" xfId="0" applyFont="1" applyFill="1" applyBorder="1" applyAlignment="1">
      <alignment vertical="center"/>
    </xf>
    <xf numFmtId="0" fontId="4" fillId="0" borderId="40" xfId="0" applyFont="1" applyFill="1" applyBorder="1" applyAlignment="1">
      <alignment horizontal="left" vertical="center" wrapText="1"/>
    </xf>
    <xf numFmtId="0" fontId="68" fillId="0" borderId="21" xfId="0" applyNumberFormat="1" applyFont="1" applyFill="1" applyBorder="1" applyAlignment="1">
      <alignment horizontal="left" vertical="center" wrapText="1"/>
    </xf>
    <xf numFmtId="0" fontId="0" fillId="0" borderId="21" xfId="0" applyFill="1" applyBorder="1" applyAlignment="1">
      <alignment horizontal="left" vertical="center" wrapText="1"/>
    </xf>
    <xf numFmtId="0" fontId="0" fillId="18" borderId="5" xfId="0" applyFill="1" applyBorder="1"/>
    <xf numFmtId="0" fontId="68" fillId="18" borderId="6" xfId="0" applyNumberFormat="1" applyFont="1" applyFill="1" applyBorder="1" applyAlignment="1">
      <alignment horizontal="left" vertical="top" wrapText="1"/>
    </xf>
    <xf numFmtId="0" fontId="0" fillId="18" borderId="6" xfId="0" applyFill="1" applyBorder="1" applyAlignment="1">
      <alignment horizontal="left" vertical="top" wrapText="1"/>
    </xf>
    <xf numFmtId="0" fontId="0" fillId="18" borderId="6" xfId="0" applyFont="1" applyFill="1" applyBorder="1" applyAlignment="1">
      <alignment horizontal="left" vertical="top" wrapText="1"/>
    </xf>
    <xf numFmtId="0" fontId="0" fillId="18" borderId="7" xfId="0" applyFont="1" applyFill="1" applyBorder="1" applyAlignment="1">
      <alignment horizontal="left" vertical="top" wrapText="1"/>
    </xf>
    <xf numFmtId="0" fontId="8" fillId="8" borderId="41" xfId="0" applyFont="1" applyFill="1" applyBorder="1" applyAlignment="1">
      <alignment vertical="top"/>
    </xf>
    <xf numFmtId="0" fontId="68" fillId="0" borderId="33" xfId="0" applyNumberFormat="1" applyFont="1" applyFill="1" applyBorder="1" applyAlignment="1">
      <alignment horizontal="left" vertical="top" wrapText="1"/>
    </xf>
    <xf numFmtId="0" fontId="4" fillId="0" borderId="33" xfId="0" applyFont="1" applyFill="1" applyBorder="1" applyAlignment="1">
      <alignment horizontal="left" vertical="top" wrapText="1"/>
    </xf>
    <xf numFmtId="0" fontId="56" fillId="0" borderId="33" xfId="0" applyFont="1" applyFill="1" applyBorder="1" applyAlignment="1">
      <alignment horizontal="left" vertical="top" wrapText="1"/>
    </xf>
    <xf numFmtId="0" fontId="71" fillId="8" borderId="42" xfId="0" applyFont="1" applyFill="1" applyBorder="1" applyAlignment="1">
      <alignment horizontal="left" vertical="center"/>
    </xf>
    <xf numFmtId="0" fontId="72" fillId="8" borderId="42" xfId="0" applyFont="1" applyFill="1" applyBorder="1" applyAlignment="1">
      <alignment horizontal="center" vertical="center" wrapText="1"/>
    </xf>
    <xf numFmtId="0" fontId="0" fillId="0" borderId="33" xfId="0" applyFont="1" applyFill="1" applyBorder="1" applyAlignment="1">
      <alignment horizontal="left" vertical="top" wrapText="1"/>
    </xf>
    <xf numFmtId="164" fontId="69" fillId="0" borderId="19" xfId="0" applyNumberFormat="1" applyFont="1" applyFill="1" applyBorder="1" applyAlignment="1">
      <alignment horizontal="left" vertical="top" wrapText="1"/>
    </xf>
    <xf numFmtId="0" fontId="0" fillId="0" borderId="34" xfId="0" applyFont="1" applyFill="1" applyBorder="1" applyAlignment="1">
      <alignment vertical="top"/>
    </xf>
    <xf numFmtId="1" fontId="68" fillId="0" borderId="18" xfId="0" applyNumberFormat="1" applyFont="1" applyFill="1" applyBorder="1" applyAlignment="1">
      <alignment horizontal="left" vertical="top" wrapText="1"/>
    </xf>
    <xf numFmtId="0" fontId="68" fillId="0" borderId="19" xfId="0" applyNumberFormat="1" applyFont="1" applyFill="1" applyBorder="1" applyAlignment="1">
      <alignment horizontal="left" vertical="top" wrapText="1"/>
    </xf>
    <xf numFmtId="1" fontId="68" fillId="0" borderId="19" xfId="0" applyNumberFormat="1" applyFont="1" applyFill="1" applyBorder="1" applyAlignment="1">
      <alignment horizontal="left" vertical="top" wrapText="1"/>
    </xf>
    <xf numFmtId="1" fontId="74" fillId="0" borderId="19" xfId="0" applyNumberFormat="1" applyFont="1" applyFill="1" applyBorder="1" applyAlignment="1">
      <alignment horizontal="left" vertical="top" wrapText="1"/>
    </xf>
    <xf numFmtId="1" fontId="69" fillId="0" borderId="19" xfId="0" applyNumberFormat="1" applyFont="1" applyFill="1" applyBorder="1" applyAlignment="1">
      <alignment horizontal="left" vertical="top" wrapText="1"/>
    </xf>
    <xf numFmtId="1" fontId="69" fillId="0" borderId="20" xfId="0" applyNumberFormat="1" applyFont="1" applyFill="1" applyBorder="1" applyAlignment="1">
      <alignment horizontal="left" vertical="top" wrapText="1"/>
    </xf>
    <xf numFmtId="0" fontId="75" fillId="2" borderId="16" xfId="0" applyFont="1" applyFill="1" applyBorder="1" applyAlignment="1">
      <alignment vertical="center"/>
    </xf>
    <xf numFmtId="0" fontId="6" fillId="2" borderId="16" xfId="0" applyFont="1" applyFill="1" applyBorder="1" applyAlignment="1">
      <alignment horizontal="center" vertical="center"/>
    </xf>
    <xf numFmtId="0" fontId="75" fillId="2" borderId="16" xfId="0" applyFont="1" applyFill="1" applyBorder="1" applyAlignment="1">
      <alignment horizontal="left" vertical="center"/>
    </xf>
    <xf numFmtId="0" fontId="78" fillId="2" borderId="16" xfId="0" applyFont="1" applyFill="1" applyBorder="1" applyAlignment="1">
      <alignment horizontal="center" vertical="center"/>
    </xf>
    <xf numFmtId="0" fontId="69" fillId="0" borderId="19" xfId="0" applyFont="1" applyFill="1" applyBorder="1" applyAlignment="1">
      <alignment horizontal="left" vertical="top" wrapText="1"/>
    </xf>
    <xf numFmtId="1" fontId="68" fillId="0" borderId="40" xfId="0" applyNumberFormat="1" applyFont="1" applyFill="1" applyBorder="1" applyAlignment="1">
      <alignment horizontal="left" vertical="top" wrapText="1"/>
    </xf>
    <xf numFmtId="0" fontId="68" fillId="0" borderId="21" xfId="0" applyNumberFormat="1" applyFont="1" applyFill="1" applyBorder="1" applyAlignment="1">
      <alignment horizontal="left" vertical="top" wrapText="1"/>
    </xf>
    <xf numFmtId="1" fontId="68" fillId="0" borderId="21" xfId="0" applyNumberFormat="1" applyFont="1" applyFill="1" applyBorder="1" applyAlignment="1">
      <alignment horizontal="left" vertical="top" wrapText="1"/>
    </xf>
    <xf numFmtId="1" fontId="69" fillId="0" borderId="21" xfId="0" applyNumberFormat="1" applyFont="1" applyFill="1" applyBorder="1" applyAlignment="1">
      <alignment horizontal="left" vertical="top" wrapText="1"/>
    </xf>
    <xf numFmtId="1" fontId="69" fillId="0" borderId="23" xfId="0" applyNumberFormat="1" applyFont="1" applyFill="1" applyBorder="1" applyAlignment="1">
      <alignment horizontal="left" vertical="top" wrapText="1"/>
    </xf>
    <xf numFmtId="1" fontId="69" fillId="30" borderId="43" xfId="0" applyNumberFormat="1" applyFont="1" applyFill="1" applyBorder="1" applyAlignment="1">
      <alignment horizontal="left" vertical="top" wrapText="1"/>
    </xf>
    <xf numFmtId="0" fontId="68" fillId="30" borderId="44" xfId="0" applyNumberFormat="1" applyFont="1" applyFill="1" applyBorder="1" applyAlignment="1">
      <alignment horizontal="left" vertical="top" wrapText="1"/>
    </xf>
    <xf numFmtId="1" fontId="68" fillId="30" borderId="44" xfId="0" applyNumberFormat="1" applyFont="1" applyFill="1" applyBorder="1" applyAlignment="1">
      <alignment horizontal="left" vertical="top" wrapText="1"/>
    </xf>
    <xf numFmtId="1" fontId="69" fillId="30" borderId="44" xfId="0" applyNumberFormat="1" applyFont="1" applyFill="1" applyBorder="1" applyAlignment="1">
      <alignment horizontal="left" vertical="top" wrapText="1"/>
    </xf>
    <xf numFmtId="0" fontId="69" fillId="30" borderId="44" xfId="0" applyFont="1" applyFill="1" applyBorder="1" applyAlignment="1">
      <alignment horizontal="left" vertical="top" wrapText="1"/>
    </xf>
    <xf numFmtId="0" fontId="0" fillId="30" borderId="45" xfId="0" applyFont="1" applyFill="1" applyBorder="1"/>
    <xf numFmtId="1" fontId="69" fillId="30" borderId="46" xfId="0" applyNumberFormat="1" applyFont="1" applyFill="1" applyBorder="1" applyAlignment="1">
      <alignment horizontal="left" vertical="top" wrapText="1"/>
    </xf>
    <xf numFmtId="0" fontId="68" fillId="30" borderId="16" xfId="0" applyNumberFormat="1" applyFont="1" applyFill="1" applyBorder="1" applyAlignment="1">
      <alignment horizontal="left" vertical="top" wrapText="1"/>
    </xf>
    <xf numFmtId="1" fontId="68" fillId="30" borderId="16" xfId="0" applyNumberFormat="1" applyFont="1" applyFill="1" applyBorder="1" applyAlignment="1">
      <alignment horizontal="left" vertical="top" wrapText="1"/>
    </xf>
    <xf numFmtId="1" fontId="69" fillId="30" borderId="16" xfId="0" applyNumberFormat="1" applyFont="1" applyFill="1" applyBorder="1" applyAlignment="1">
      <alignment horizontal="left" vertical="top" wrapText="1"/>
    </xf>
    <xf numFmtId="0" fontId="69" fillId="30" borderId="16" xfId="0" applyFont="1" applyFill="1" applyBorder="1" applyAlignment="1">
      <alignment horizontal="left" vertical="top" wrapText="1"/>
    </xf>
    <xf numFmtId="0" fontId="0" fillId="30" borderId="35" xfId="0" applyFont="1" applyFill="1" applyBorder="1"/>
    <xf numFmtId="1" fontId="69" fillId="30" borderId="47" xfId="0" applyNumberFormat="1" applyFont="1" applyFill="1" applyBorder="1" applyAlignment="1">
      <alignment horizontal="left" vertical="top" wrapText="1"/>
    </xf>
    <xf numFmtId="0" fontId="68" fillId="30" borderId="17" xfId="0" applyNumberFormat="1" applyFont="1" applyFill="1" applyBorder="1" applyAlignment="1">
      <alignment horizontal="left" vertical="top" wrapText="1"/>
    </xf>
    <xf numFmtId="0" fontId="4" fillId="30" borderId="17" xfId="0" applyFont="1" applyFill="1" applyBorder="1" applyAlignment="1">
      <alignment horizontal="left" vertical="top" wrapText="1"/>
    </xf>
    <xf numFmtId="0" fontId="56" fillId="30" borderId="17" xfId="0" applyFont="1" applyFill="1" applyBorder="1" applyAlignment="1">
      <alignment horizontal="left" vertical="top" wrapText="1"/>
    </xf>
    <xf numFmtId="0" fontId="59" fillId="30" borderId="17" xfId="0" applyFont="1" applyFill="1" applyBorder="1" applyAlignment="1">
      <alignment horizontal="left" vertical="top"/>
    </xf>
    <xf numFmtId="0" fontId="45" fillId="30" borderId="17" xfId="0" applyFont="1" applyFill="1" applyBorder="1" applyAlignment="1">
      <alignment horizontal="center" vertical="top"/>
    </xf>
    <xf numFmtId="0" fontId="79" fillId="30" borderId="17" xfId="0" applyFont="1" applyFill="1" applyBorder="1" applyAlignment="1">
      <alignment vertical="top" wrapText="1"/>
    </xf>
    <xf numFmtId="0" fontId="4" fillId="30" borderId="17" xfId="0" applyFont="1" applyFill="1" applyBorder="1" applyAlignment="1">
      <alignment vertical="top"/>
    </xf>
    <xf numFmtId="0" fontId="0" fillId="30" borderId="48" xfId="0" applyFont="1" applyFill="1" applyBorder="1"/>
    <xf numFmtId="0" fontId="8" fillId="8" borderId="43" xfId="0" applyFont="1" applyFill="1" applyBorder="1"/>
    <xf numFmtId="0" fontId="68" fillId="0" borderId="44" xfId="0" applyNumberFormat="1" applyFont="1" applyFill="1" applyBorder="1" applyAlignment="1">
      <alignment horizontal="left" vertical="top" wrapText="1"/>
    </xf>
    <xf numFmtId="0" fontId="4" fillId="0" borderId="44" xfId="0" applyFont="1" applyFill="1" applyBorder="1" applyAlignment="1">
      <alignment horizontal="left" vertical="top" wrapText="1"/>
    </xf>
    <xf numFmtId="0" fontId="56" fillId="0" borderId="44" xfId="0" applyFont="1" applyFill="1" applyBorder="1" applyAlignment="1">
      <alignment horizontal="left" vertical="top" wrapText="1"/>
    </xf>
    <xf numFmtId="0" fontId="71" fillId="2" borderId="44" xfId="0" applyFont="1" applyFill="1" applyBorder="1" applyAlignment="1">
      <alignment horizontal="left" vertical="center"/>
    </xf>
    <xf numFmtId="0" fontId="72" fillId="2" borderId="44" xfId="0" applyFont="1" applyFill="1" applyBorder="1" applyAlignment="1">
      <alignment horizontal="center" vertical="center" wrapText="1"/>
    </xf>
    <xf numFmtId="0" fontId="0" fillId="0" borderId="44" xfId="0" applyFont="1" applyFill="1" applyBorder="1" applyAlignment="1">
      <alignment horizontal="left" vertical="top" wrapText="1"/>
    </xf>
    <xf numFmtId="164" fontId="4" fillId="0" borderId="16" xfId="0" applyNumberFormat="1" applyFont="1" applyFill="1" applyBorder="1" applyAlignment="1">
      <alignment horizontal="left"/>
    </xf>
    <xf numFmtId="0" fontId="0" fillId="0" borderId="45" xfId="0" applyFont="1" applyFill="1" applyBorder="1" applyAlignment="1">
      <alignment vertical="top"/>
    </xf>
    <xf numFmtId="0" fontId="0" fillId="0" borderId="46" xfId="0" applyFill="1" applyBorder="1"/>
    <xf numFmtId="0" fontId="68" fillId="0" borderId="16" xfId="0" applyNumberFormat="1" applyFont="1" applyFill="1" applyBorder="1" applyAlignment="1">
      <alignment horizontal="left" vertical="top" wrapText="1"/>
    </xf>
    <xf numFmtId="0" fontId="4" fillId="0" borderId="16" xfId="0" applyFont="1" applyFill="1" applyBorder="1" applyAlignment="1">
      <alignment horizontal="left" vertical="top" wrapText="1"/>
    </xf>
    <xf numFmtId="0" fontId="56" fillId="0" borderId="16" xfId="0" applyFont="1" applyFill="1" applyBorder="1" applyAlignment="1">
      <alignment horizontal="left" vertical="top" wrapText="1"/>
    </xf>
    <xf numFmtId="0" fontId="70" fillId="0" borderId="16" xfId="0" applyFont="1" applyFill="1" applyBorder="1" applyAlignment="1">
      <alignment vertical="top"/>
    </xf>
    <xf numFmtId="0" fontId="32" fillId="0" borderId="16" xfId="0" applyFont="1" applyFill="1" applyBorder="1" applyAlignment="1">
      <alignment horizontal="left" vertical="top"/>
    </xf>
    <xf numFmtId="0" fontId="32" fillId="0" borderId="16" xfId="0" applyFont="1" applyFill="1" applyBorder="1" applyAlignment="1">
      <alignment vertical="top"/>
    </xf>
    <xf numFmtId="0" fontId="0" fillId="0" borderId="16" xfId="0" applyFont="1" applyFill="1" applyBorder="1" applyAlignment="1">
      <alignment horizontal="left" vertical="top" wrapText="1"/>
    </xf>
    <xf numFmtId="164" fontId="4" fillId="0" borderId="16" xfId="0" applyNumberFormat="1" applyFont="1" applyFill="1" applyBorder="1" applyAlignment="1">
      <alignment horizontal="left" vertical="top"/>
    </xf>
    <xf numFmtId="0" fontId="0" fillId="0" borderId="35" xfId="0" applyFont="1" applyFill="1" applyBorder="1" applyAlignment="1">
      <alignment vertical="top"/>
    </xf>
    <xf numFmtId="0" fontId="0" fillId="0" borderId="16" xfId="0" applyFill="1" applyBorder="1"/>
    <xf numFmtId="0" fontId="80" fillId="0" borderId="16" xfId="0" applyFont="1" applyFill="1" applyBorder="1" applyAlignment="1">
      <alignment horizontal="left" vertical="top"/>
    </xf>
    <xf numFmtId="0" fontId="81" fillId="11" borderId="16" xfId="0" applyFont="1" applyFill="1" applyBorder="1" applyAlignment="1">
      <alignment horizontal="left" vertical="top" wrapText="1"/>
    </xf>
    <xf numFmtId="0" fontId="73" fillId="0" borderId="16" xfId="0" applyFont="1" applyFill="1" applyBorder="1" applyAlignment="1">
      <alignment horizontal="left" vertical="top"/>
    </xf>
    <xf numFmtId="0" fontId="59" fillId="0" borderId="16" xfId="0" applyFont="1" applyFill="1" applyBorder="1" applyAlignment="1">
      <alignment horizontal="left" vertical="top"/>
    </xf>
    <xf numFmtId="0" fontId="45" fillId="0" borderId="16" xfId="0" applyFont="1" applyFill="1" applyBorder="1" applyAlignment="1">
      <alignment horizontal="center" vertical="top" wrapText="1"/>
    </xf>
    <xf numFmtId="0" fontId="45" fillId="0" borderId="16" xfId="0" applyFont="1" applyFill="1" applyBorder="1" applyAlignment="1">
      <alignment horizontal="center" vertical="top"/>
    </xf>
    <xf numFmtId="0" fontId="56" fillId="0" borderId="16" xfId="0" applyNumberFormat="1" applyFont="1" applyFill="1" applyBorder="1" applyAlignment="1">
      <alignment horizontal="left" vertical="top" wrapText="1"/>
    </xf>
    <xf numFmtId="0" fontId="71" fillId="21" borderId="16" xfId="0" applyFont="1" applyFill="1" applyBorder="1" applyAlignment="1">
      <alignment horizontal="left" vertical="center"/>
    </xf>
    <xf numFmtId="0" fontId="82" fillId="21" borderId="16" xfId="0" applyFont="1" applyFill="1" applyBorder="1" applyAlignment="1">
      <alignment horizontal="center" vertical="center"/>
    </xf>
    <xf numFmtId="0" fontId="71" fillId="2" borderId="16" xfId="0" applyFont="1" applyFill="1" applyBorder="1" applyAlignment="1">
      <alignment horizontal="left" vertical="center"/>
    </xf>
    <xf numFmtId="0" fontId="72" fillId="2" borderId="16" xfId="0" applyFont="1" applyFill="1" applyBorder="1" applyAlignment="1">
      <alignment horizontal="center" vertical="center" wrapText="1"/>
    </xf>
    <xf numFmtId="0" fontId="82" fillId="2" borderId="16" xfId="0" applyFont="1" applyFill="1" applyBorder="1" applyAlignment="1">
      <alignment horizontal="center" vertical="center"/>
    </xf>
    <xf numFmtId="0" fontId="2" fillId="0" borderId="47" xfId="0" applyNumberFormat="1" applyFont="1" applyFill="1" applyBorder="1" applyAlignment="1">
      <alignment vertical="top"/>
    </xf>
    <xf numFmtId="0" fontId="68" fillId="0" borderId="17" xfId="0" applyNumberFormat="1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6" fillId="0" borderId="17" xfId="0" applyFont="1" applyFill="1" applyBorder="1" applyAlignment="1">
      <alignment horizontal="left" vertical="top" wrapText="1"/>
    </xf>
    <xf numFmtId="0" fontId="72" fillId="21" borderId="16" xfId="0" applyFont="1" applyFill="1" applyBorder="1" applyAlignment="1">
      <alignment horizontal="center" vertical="center" wrapText="1"/>
    </xf>
    <xf numFmtId="0" fontId="83" fillId="0" borderId="16" xfId="0" applyFont="1" applyFill="1" applyBorder="1" applyAlignment="1">
      <alignment horizontal="left" vertical="top" wrapText="1"/>
    </xf>
    <xf numFmtId="0" fontId="0" fillId="0" borderId="48" xfId="0" applyFill="1" applyBorder="1"/>
    <xf numFmtId="0" fontId="71" fillId="21" borderId="0" xfId="0" applyFont="1" applyFill="1" applyAlignment="1">
      <alignment horizontal="left" vertical="center"/>
    </xf>
    <xf numFmtId="0" fontId="82" fillId="21" borderId="0" xfId="0" applyFont="1" applyFill="1" applyAlignment="1">
      <alignment horizontal="center" vertical="center"/>
    </xf>
    <xf numFmtId="0" fontId="43" fillId="0" borderId="17" xfId="0" applyFont="1" applyFill="1" applyBorder="1" applyAlignment="1">
      <alignment horizontal="left" vertical="top" wrapText="1"/>
    </xf>
    <xf numFmtId="0" fontId="2" fillId="0" borderId="17" xfId="0" applyFont="1" applyFill="1" applyBorder="1" applyAlignment="1">
      <alignment vertical="top"/>
    </xf>
    <xf numFmtId="0" fontId="79" fillId="30" borderId="17" xfId="0" applyNumberFormat="1" applyFont="1" applyFill="1" applyBorder="1" applyAlignment="1">
      <alignment vertical="top" wrapText="1"/>
    </xf>
    <xf numFmtId="0" fontId="2" fillId="0" borderId="48" xfId="0" applyNumberFormat="1" applyFont="1" applyFill="1" applyBorder="1" applyAlignment="1">
      <alignment vertical="top"/>
    </xf>
    <xf numFmtId="1" fontId="69" fillId="18" borderId="5" xfId="0" applyNumberFormat="1" applyFont="1" applyFill="1" applyBorder="1" applyAlignment="1">
      <alignment horizontal="left" vertical="top" wrapText="1"/>
    </xf>
    <xf numFmtId="0" fontId="4" fillId="18" borderId="6" xfId="0" applyFont="1" applyFill="1" applyBorder="1" applyAlignment="1">
      <alignment horizontal="left" vertical="top" wrapText="1"/>
    </xf>
    <xf numFmtId="0" fontId="56" fillId="18" borderId="6" xfId="0" applyFont="1" applyFill="1" applyBorder="1" applyAlignment="1">
      <alignment horizontal="left" vertical="top" wrapText="1"/>
    </xf>
    <xf numFmtId="0" fontId="2" fillId="18" borderId="6" xfId="0" applyFont="1" applyFill="1" applyBorder="1" applyAlignment="1">
      <alignment vertical="top"/>
    </xf>
    <xf numFmtId="0" fontId="79" fillId="18" borderId="6" xfId="0" applyFont="1" applyFill="1" applyBorder="1" applyAlignment="1">
      <alignment vertical="top" wrapText="1"/>
    </xf>
    <xf numFmtId="0" fontId="4" fillId="18" borderId="6" xfId="0" applyFont="1" applyFill="1" applyBorder="1" applyAlignment="1">
      <alignment vertical="top"/>
    </xf>
    <xf numFmtId="0" fontId="0" fillId="18" borderId="7" xfId="0" applyFont="1" applyFill="1" applyBorder="1" applyAlignment="1">
      <alignment vertical="top"/>
    </xf>
    <xf numFmtId="0" fontId="8" fillId="8" borderId="36" xfId="0" applyNumberFormat="1" applyFont="1" applyFill="1" applyBorder="1"/>
    <xf numFmtId="0" fontId="68" fillId="0" borderId="37" xfId="0" applyNumberFormat="1" applyFont="1" applyFill="1" applyBorder="1" applyAlignment="1">
      <alignment horizontal="left" vertical="top" wrapText="1"/>
    </xf>
    <xf numFmtId="0" fontId="43" fillId="0" borderId="37" xfId="0" applyFont="1" applyFill="1" applyBorder="1" applyAlignment="1">
      <alignment horizontal="left" vertical="top" wrapText="1"/>
    </xf>
    <xf numFmtId="0" fontId="61" fillId="0" borderId="37" xfId="0" applyFont="1" applyFill="1" applyBorder="1" applyAlignment="1">
      <alignment horizontal="left" vertical="top" wrapText="1"/>
    </xf>
    <xf numFmtId="0" fontId="62" fillId="0" borderId="49" xfId="0" applyFont="1" applyFill="1" applyBorder="1" applyAlignment="1">
      <alignment horizontal="left" vertical="top"/>
    </xf>
    <xf numFmtId="0" fontId="45" fillId="0" borderId="49" xfId="0" applyFont="1" applyFill="1" applyBorder="1" applyAlignment="1">
      <alignment horizontal="center" vertical="top" wrapText="1"/>
    </xf>
    <xf numFmtId="20" fontId="4" fillId="0" borderId="37" xfId="0" applyNumberFormat="1" applyFont="1" applyFill="1" applyBorder="1" applyAlignment="1">
      <alignment horizontal="center" wrapText="1"/>
    </xf>
    <xf numFmtId="0" fontId="4" fillId="0" borderId="37" xfId="0" applyFont="1" applyFill="1" applyBorder="1" applyAlignment="1">
      <alignment horizontal="center" vertical="top" wrapText="1"/>
    </xf>
    <xf numFmtId="20" fontId="4" fillId="0" borderId="50" xfId="0" applyNumberFormat="1" applyFont="1" applyFill="1" applyBorder="1" applyAlignment="1">
      <alignment horizontal="center" vertical="top" wrapText="1"/>
    </xf>
    <xf numFmtId="0" fontId="8" fillId="8" borderId="27" xfId="0" applyNumberFormat="1" applyFont="1" applyFill="1" applyBorder="1"/>
    <xf numFmtId="0" fontId="68" fillId="0" borderId="28" xfId="0" applyNumberFormat="1" applyFont="1" applyFill="1" applyBorder="1" applyAlignment="1">
      <alignment horizontal="left" vertical="top" wrapText="1"/>
    </xf>
    <xf numFmtId="0" fontId="4" fillId="0" borderId="28" xfId="0" applyFont="1" applyFill="1" applyBorder="1" applyAlignment="1">
      <alignment horizontal="left" vertical="top" wrapText="1"/>
    </xf>
    <xf numFmtId="0" fontId="56" fillId="0" borderId="28" xfId="0" applyFont="1" applyFill="1" applyBorder="1" applyAlignment="1">
      <alignment horizontal="left" vertical="top" wrapText="1"/>
    </xf>
    <xf numFmtId="0" fontId="71" fillId="8" borderId="51" xfId="0" applyFont="1" applyFill="1" applyBorder="1" applyAlignment="1">
      <alignment horizontal="left" vertical="center"/>
    </xf>
    <xf numFmtId="0" fontId="82" fillId="8" borderId="42" xfId="0" applyFont="1" applyFill="1" applyBorder="1" applyAlignment="1">
      <alignment horizontal="center" vertical="center"/>
    </xf>
    <xf numFmtId="0" fontId="0" fillId="0" borderId="28" xfId="0" applyFont="1" applyFill="1" applyBorder="1" applyAlignment="1"/>
    <xf numFmtId="0" fontId="4" fillId="0" borderId="28" xfId="0" applyFont="1" applyFill="1" applyBorder="1" applyAlignment="1">
      <alignment horizontal="left" vertical="top"/>
    </xf>
    <xf numFmtId="0" fontId="0" fillId="0" borderId="30" xfId="0" applyFont="1" applyFill="1" applyBorder="1" applyAlignment="1">
      <alignment vertical="top"/>
    </xf>
    <xf numFmtId="20" fontId="0" fillId="0" borderId="18" xfId="0" applyNumberFormat="1" applyFont="1" applyFill="1" applyBorder="1"/>
    <xf numFmtId="0" fontId="4" fillId="0" borderId="19" xfId="0" applyFont="1" applyFill="1" applyBorder="1" applyAlignment="1">
      <alignment horizontal="left" vertical="top" wrapText="1"/>
    </xf>
    <xf numFmtId="0" fontId="61" fillId="0" borderId="19" xfId="0" applyFont="1" applyFill="1" applyBorder="1" applyAlignment="1">
      <alignment horizontal="left" vertical="top" wrapText="1"/>
    </xf>
    <xf numFmtId="0" fontId="70" fillId="0" borderId="19" xfId="0" applyFont="1" applyFill="1" applyBorder="1" applyAlignment="1">
      <alignment vertical="top"/>
    </xf>
    <xf numFmtId="0" fontId="32" fillId="0" borderId="19" xfId="0" applyFont="1" applyFill="1" applyBorder="1" applyAlignment="1">
      <alignment horizontal="left" vertical="top"/>
    </xf>
    <xf numFmtId="0" fontId="32" fillId="0" borderId="19" xfId="0" applyFont="1" applyFill="1" applyBorder="1" applyAlignment="1">
      <alignment vertical="top"/>
    </xf>
    <xf numFmtId="0" fontId="0" fillId="0" borderId="52" xfId="0" applyFont="1" applyFill="1" applyBorder="1" applyAlignment="1"/>
    <xf numFmtId="0" fontId="4" fillId="0" borderId="19" xfId="0" applyFont="1" applyFill="1" applyBorder="1" applyAlignment="1">
      <alignment horizontal="left" vertical="top"/>
    </xf>
    <xf numFmtId="0" fontId="0" fillId="0" borderId="20" xfId="0" applyFont="1" applyFill="1" applyBorder="1" applyAlignment="1">
      <alignment vertical="top"/>
    </xf>
    <xf numFmtId="20" fontId="0" fillId="0" borderId="40" xfId="0" applyNumberFormat="1" applyFont="1" applyFill="1" applyBorder="1"/>
    <xf numFmtId="0" fontId="68" fillId="8" borderId="19" xfId="0" applyNumberFormat="1" applyFont="1" applyFill="1" applyBorder="1" applyAlignment="1">
      <alignment horizontal="left" wrapText="1"/>
    </xf>
    <xf numFmtId="0" fontId="0" fillId="0" borderId="53" xfId="0" applyFont="1" applyFill="1" applyBorder="1" applyAlignment="1"/>
    <xf numFmtId="0" fontId="4" fillId="0" borderId="21" xfId="0" applyFont="1" applyFill="1" applyBorder="1" applyAlignment="1">
      <alignment horizontal="left" vertical="top"/>
    </xf>
    <xf numFmtId="0" fontId="0" fillId="0" borderId="23" xfId="0" applyFont="1" applyFill="1" applyBorder="1" applyAlignment="1">
      <alignment vertical="top"/>
    </xf>
    <xf numFmtId="0" fontId="68" fillId="11" borderId="19" xfId="0" applyNumberFormat="1" applyFont="1" applyFill="1" applyBorder="1" applyAlignment="1">
      <alignment horizontal="left" wrapText="1"/>
    </xf>
    <xf numFmtId="0" fontId="83" fillId="0" borderId="16" xfId="0" applyFont="1" applyFill="1" applyBorder="1" applyAlignment="1">
      <alignment horizontal="left" wrapText="1"/>
    </xf>
    <xf numFmtId="0" fontId="64" fillId="2" borderId="16" xfId="0" applyFont="1" applyFill="1" applyBorder="1" applyAlignment="1">
      <alignment horizontal="center" vertical="center" wrapText="1"/>
    </xf>
    <xf numFmtId="0" fontId="56" fillId="0" borderId="19" xfId="0" applyFont="1" applyFill="1" applyBorder="1" applyAlignment="1">
      <alignment horizontal="left" vertical="top" wrapText="1"/>
    </xf>
    <xf numFmtId="0" fontId="8" fillId="0" borderId="40" xfId="0" applyNumberFormat="1" applyFont="1" applyFill="1" applyBorder="1"/>
    <xf numFmtId="0" fontId="4" fillId="0" borderId="21" xfId="0" applyFont="1" applyFill="1" applyBorder="1" applyAlignment="1">
      <alignment horizontal="left" vertical="top" wrapText="1"/>
    </xf>
    <xf numFmtId="0" fontId="56" fillId="0" borderId="21" xfId="0" applyFont="1" applyFill="1" applyBorder="1" applyAlignment="1">
      <alignment horizontal="left" vertical="top" wrapText="1"/>
    </xf>
    <xf numFmtId="0" fontId="57" fillId="0" borderId="21" xfId="0" applyFont="1" applyFill="1" applyBorder="1" applyAlignment="1">
      <alignment horizontal="left" vertical="top" wrapText="1"/>
    </xf>
    <xf numFmtId="0" fontId="45" fillId="0" borderId="21" xfId="0" applyFont="1" applyFill="1" applyBorder="1" applyAlignment="1">
      <alignment horizontal="center" vertical="top" wrapText="1"/>
    </xf>
    <xf numFmtId="0" fontId="2" fillId="0" borderId="21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 vertical="top"/>
    </xf>
    <xf numFmtId="0" fontId="0" fillId="0" borderId="23" xfId="0" applyFont="1" applyFill="1" applyBorder="1" applyAlignment="1">
      <alignment horizontal="center" vertical="top"/>
    </xf>
    <xf numFmtId="20" fontId="2" fillId="0" borderId="31" xfId="0" applyNumberFormat="1" applyFont="1" applyFill="1" applyBorder="1"/>
    <xf numFmtId="0" fontId="68" fillId="0" borderId="25" xfId="0" applyNumberFormat="1" applyFont="1" applyFill="1" applyBorder="1" applyAlignment="1">
      <alignment horizontal="left" vertical="top" wrapText="1"/>
    </xf>
    <xf numFmtId="0" fontId="4" fillId="0" borderId="25" xfId="0" applyFont="1" applyFill="1" applyBorder="1" applyAlignment="1">
      <alignment horizontal="left" vertical="top" wrapText="1"/>
    </xf>
    <xf numFmtId="0" fontId="56" fillId="0" borderId="25" xfId="0" applyFont="1" applyFill="1" applyBorder="1" applyAlignment="1">
      <alignment horizontal="left" vertical="top" wrapText="1"/>
    </xf>
    <xf numFmtId="0" fontId="70" fillId="0" borderId="25" xfId="0" applyFont="1" applyFill="1" applyBorder="1" applyAlignment="1">
      <alignment vertical="top"/>
    </xf>
    <xf numFmtId="0" fontId="32" fillId="0" borderId="25" xfId="0" applyFont="1" applyFill="1" applyBorder="1" applyAlignment="1">
      <alignment horizontal="left" vertical="top"/>
    </xf>
    <xf numFmtId="0" fontId="32" fillId="0" borderId="25" xfId="0" applyFont="1" applyFill="1" applyBorder="1" applyAlignment="1">
      <alignment vertical="top"/>
    </xf>
    <xf numFmtId="0" fontId="0" fillId="0" borderId="54" xfId="0" applyFont="1" applyFill="1" applyBorder="1"/>
    <xf numFmtId="0" fontId="4" fillId="0" borderId="25" xfId="0" applyFont="1" applyFill="1" applyBorder="1" applyAlignment="1">
      <alignment horizontal="left" vertical="top"/>
    </xf>
    <xf numFmtId="0" fontId="0" fillId="0" borderId="26" xfId="0" applyFont="1" applyFill="1" applyBorder="1"/>
    <xf numFmtId="0" fontId="8" fillId="8" borderId="27" xfId="0" applyFont="1" applyFill="1" applyBorder="1"/>
    <xf numFmtId="0" fontId="71" fillId="8" borderId="42" xfId="0" applyFont="1" applyFill="1" applyBorder="1" applyAlignment="1">
      <alignment vertical="center"/>
    </xf>
    <xf numFmtId="0" fontId="72" fillId="8" borderId="42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vertical="top"/>
    </xf>
    <xf numFmtId="164" fontId="4" fillId="0" borderId="28" xfId="0" applyNumberFormat="1" applyFont="1" applyFill="1" applyBorder="1" applyAlignment="1">
      <alignment horizontal="left" vertical="top"/>
    </xf>
    <xf numFmtId="0" fontId="8" fillId="0" borderId="18" xfId="0" applyFont="1" applyFill="1" applyBorder="1"/>
    <xf numFmtId="0" fontId="71" fillId="2" borderId="16" xfId="0" applyFont="1" applyFill="1" applyBorder="1" applyAlignment="1">
      <alignment vertical="center"/>
    </xf>
    <xf numFmtId="0" fontId="0" fillId="0" borderId="19" xfId="0" applyFont="1" applyFill="1" applyBorder="1" applyAlignment="1">
      <alignment horizontal="center" vertical="top"/>
    </xf>
    <xf numFmtId="0" fontId="4" fillId="0" borderId="19" xfId="0" applyFont="1" applyFill="1" applyBorder="1" applyAlignment="1">
      <alignment horizontal="center" vertical="top"/>
    </xf>
    <xf numFmtId="0" fontId="0" fillId="0" borderId="20" xfId="0" applyFont="1" applyFill="1" applyBorder="1" applyAlignment="1">
      <alignment horizontal="center" vertical="top"/>
    </xf>
    <xf numFmtId="0" fontId="8" fillId="0" borderId="40" xfId="0" applyFont="1" applyFill="1" applyBorder="1"/>
    <xf numFmtId="0" fontId="82" fillId="2" borderId="55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top"/>
    </xf>
    <xf numFmtId="0" fontId="84" fillId="2" borderId="16" xfId="0" applyFont="1" applyFill="1" applyBorder="1" applyAlignment="1">
      <alignment vertical="center"/>
    </xf>
    <xf numFmtId="0" fontId="85" fillId="2" borderId="16" xfId="0" applyFont="1" applyFill="1" applyBorder="1" applyAlignment="1">
      <alignment horizontal="center" vertical="center" wrapText="1"/>
    </xf>
    <xf numFmtId="0" fontId="86" fillId="2" borderId="0" xfId="0" applyFont="1" applyFill="1" applyAlignment="1">
      <alignment horizontal="center" vertical="center"/>
    </xf>
    <xf numFmtId="0" fontId="75" fillId="31" borderId="16" xfId="0" applyFont="1" applyFill="1" applyBorder="1" applyAlignment="1">
      <alignment horizontal="left" vertical="center"/>
    </xf>
    <xf numFmtId="0" fontId="6" fillId="31" borderId="16" xfId="0" applyFont="1" applyFill="1" applyBorder="1" applyAlignment="1">
      <alignment horizontal="center" vertical="center"/>
    </xf>
    <xf numFmtId="0" fontId="8" fillId="0" borderId="31" xfId="0" applyFont="1" applyFill="1" applyBorder="1"/>
    <xf numFmtId="0" fontId="0" fillId="0" borderId="25" xfId="0" applyFont="1" applyFill="1" applyBorder="1" applyAlignment="1">
      <alignment vertical="top"/>
    </xf>
    <xf numFmtId="0" fontId="0" fillId="0" borderId="26" xfId="0" applyFont="1" applyFill="1" applyBorder="1" applyAlignment="1">
      <alignment vertical="top"/>
    </xf>
    <xf numFmtId="0" fontId="70" fillId="0" borderId="56" xfId="0" applyFont="1" applyFill="1" applyBorder="1" applyAlignment="1">
      <alignment vertical="top" wrapText="1"/>
    </xf>
    <xf numFmtId="0" fontId="21" fillId="0" borderId="28" xfId="0" applyFont="1" applyFill="1" applyBorder="1" applyAlignment="1">
      <alignment horizontal="left" vertical="top" wrapText="1"/>
    </xf>
    <xf numFmtId="0" fontId="3" fillId="0" borderId="18" xfId="0" applyFont="1" applyFill="1" applyBorder="1"/>
    <xf numFmtId="0" fontId="3" fillId="0" borderId="40" xfId="0" applyFont="1" applyFill="1" applyBorder="1"/>
    <xf numFmtId="0" fontId="42" fillId="2" borderId="16" xfId="0" applyFont="1" applyFill="1" applyBorder="1" applyAlignment="1">
      <alignment horizontal="center" vertical="center" wrapText="1"/>
    </xf>
    <xf numFmtId="0" fontId="87" fillId="21" borderId="16" xfId="0" applyFont="1" applyFill="1" applyBorder="1" applyAlignment="1">
      <alignment horizontal="left" vertical="center"/>
    </xf>
    <xf numFmtId="0" fontId="88" fillId="21" borderId="16" xfId="0" applyFont="1" applyFill="1" applyBorder="1" applyAlignment="1">
      <alignment horizontal="center" vertical="center"/>
    </xf>
    <xf numFmtId="0" fontId="78" fillId="2" borderId="16" xfId="0" applyFont="1" applyFill="1" applyBorder="1" applyAlignment="1">
      <alignment horizontal="center" vertical="center" wrapText="1"/>
    </xf>
    <xf numFmtId="0" fontId="70" fillId="0" borderId="21" xfId="0" applyFont="1" applyFill="1" applyBorder="1" applyAlignment="1">
      <alignment vertical="top"/>
    </xf>
    <xf numFmtId="0" fontId="32" fillId="0" borderId="21" xfId="0" applyFont="1" applyFill="1" applyBorder="1" applyAlignment="1">
      <alignment horizontal="left" vertical="top"/>
    </xf>
    <xf numFmtId="0" fontId="32" fillId="0" borderId="21" xfId="0" applyFont="1" applyFill="1" applyBorder="1" applyAlignment="1">
      <alignment vertical="top"/>
    </xf>
    <xf numFmtId="0" fontId="89" fillId="0" borderId="16" xfId="0" applyFont="1" applyFill="1" applyBorder="1" applyAlignment="1">
      <alignment horizontal="left" vertical="top" wrapText="1"/>
    </xf>
    <xf numFmtId="0" fontId="2" fillId="0" borderId="31" xfId="0" applyFont="1" applyFill="1" applyBorder="1"/>
    <xf numFmtId="0" fontId="0" fillId="0" borderId="25" xfId="0" applyFont="1" applyFill="1" applyBorder="1"/>
    <xf numFmtId="0" fontId="4" fillId="0" borderId="25" xfId="0" applyFont="1" applyFill="1" applyBorder="1" applyAlignment="1">
      <alignment vertical="top"/>
    </xf>
    <xf numFmtId="0" fontId="71" fillId="2" borderId="42" xfId="0" applyFont="1" applyFill="1" applyBorder="1" applyAlignment="1">
      <alignment horizontal="left" vertical="center"/>
    </xf>
    <xf numFmtId="0" fontId="72" fillId="2" borderId="42" xfId="0" applyFont="1" applyFill="1" applyBorder="1" applyAlignment="1">
      <alignment horizontal="center" vertical="center" wrapText="1"/>
    </xf>
    <xf numFmtId="0" fontId="0" fillId="0" borderId="28" xfId="0" applyFont="1" applyFill="1" applyBorder="1"/>
    <xf numFmtId="0" fontId="4" fillId="0" borderId="28" xfId="0" applyFont="1" applyFill="1" applyBorder="1" applyAlignment="1">
      <alignment vertical="top"/>
    </xf>
    <xf numFmtId="0" fontId="0" fillId="0" borderId="30" xfId="0" applyFont="1" applyFill="1" applyBorder="1"/>
    <xf numFmtId="0" fontId="4" fillId="21" borderId="41" xfId="0" applyFont="1" applyFill="1" applyBorder="1"/>
    <xf numFmtId="0" fontId="68" fillId="21" borderId="33" xfId="0" applyNumberFormat="1" applyFont="1" applyFill="1" applyBorder="1" applyAlignment="1">
      <alignment horizontal="left" vertical="top" wrapText="1"/>
    </xf>
    <xf numFmtId="0" fontId="4" fillId="21" borderId="33" xfId="0" applyFont="1" applyFill="1" applyBorder="1" applyAlignment="1">
      <alignment horizontal="left" vertical="top" wrapText="1"/>
    </xf>
    <xf numFmtId="0" fontId="21" fillId="21" borderId="57" xfId="0" applyFont="1" applyFill="1" applyBorder="1" applyAlignment="1">
      <alignment wrapText="1"/>
    </xf>
    <xf numFmtId="0" fontId="62" fillId="2" borderId="55" xfId="0" applyFont="1" applyFill="1" applyBorder="1" applyAlignment="1">
      <alignment horizontal="left" vertical="top"/>
    </xf>
    <xf numFmtId="0" fontId="45" fillId="2" borderId="55" xfId="0" applyFont="1" applyFill="1" applyBorder="1" applyAlignment="1">
      <alignment horizontal="center" vertical="top" wrapText="1"/>
    </xf>
    <xf numFmtId="0" fontId="4" fillId="21" borderId="55" xfId="0" applyFont="1" applyFill="1" applyBorder="1" applyAlignment="1">
      <alignment horizontal="left" wrapText="1"/>
    </xf>
    <xf numFmtId="0" fontId="4" fillId="21" borderId="33" xfId="0" applyFont="1" applyFill="1" applyBorder="1" applyAlignment="1">
      <alignment horizontal="left"/>
    </xf>
    <xf numFmtId="0" fontId="4" fillId="21" borderId="34" xfId="0" applyFont="1" applyFill="1" applyBorder="1"/>
    <xf numFmtId="0" fontId="2" fillId="0" borderId="58" xfId="0" applyFont="1" applyFill="1" applyBorder="1"/>
    <xf numFmtId="0" fontId="56" fillId="0" borderId="19" xfId="0" applyFont="1" applyFill="1" applyBorder="1" applyAlignment="1">
      <alignment horizontal="left" wrapText="1"/>
    </xf>
    <xf numFmtId="0" fontId="9" fillId="0" borderId="19" xfId="0" applyFont="1" applyFill="1" applyBorder="1"/>
    <xf numFmtId="0" fontId="0" fillId="0" borderId="58" xfId="0" applyFill="1" applyBorder="1"/>
    <xf numFmtId="0" fontId="2" fillId="0" borderId="20" xfId="0" applyFont="1" applyFill="1" applyBorder="1"/>
    <xf numFmtId="0" fontId="2" fillId="0" borderId="25" xfId="0" applyFont="1" applyFill="1" applyBorder="1" applyAlignment="1">
      <alignment vertical="top"/>
    </xf>
    <xf numFmtId="0" fontId="0" fillId="0" borderId="0" xfId="0" applyNumberFormat="1" applyFill="1"/>
    <xf numFmtId="0" fontId="0" fillId="0" borderId="0" xfId="0" applyNumberFormat="1" applyFont="1" applyFill="1"/>
    <xf numFmtId="0" fontId="0" fillId="0" borderId="0" xfId="0" applyFont="1" applyFill="1"/>
    <xf numFmtId="0" fontId="56" fillId="0" borderId="19" xfId="0" applyNumberFormat="1" applyFont="1" applyFill="1" applyBorder="1" applyAlignment="1">
      <alignment horizontal="left" vertical="center" wrapText="1"/>
    </xf>
    <xf numFmtId="49" fontId="7" fillId="12" borderId="8" xfId="0" applyNumberFormat="1" applyFont="1" applyFill="1" applyBorder="1" applyAlignment="1">
      <alignment horizontal="left" vertical="top"/>
    </xf>
    <xf numFmtId="0" fontId="7" fillId="12" borderId="8" xfId="0" applyFont="1" applyFill="1" applyBorder="1" applyAlignment="1">
      <alignment horizontal="left" vertical="top"/>
    </xf>
    <xf numFmtId="0" fontId="8" fillId="0" borderId="9" xfId="0" applyFont="1" applyBorder="1"/>
    <xf numFmtId="0" fontId="53" fillId="11" borderId="11" xfId="0" applyFont="1" applyFill="1" applyBorder="1" applyAlignment="1">
      <alignment horizontal="center" vertical="center"/>
    </xf>
    <xf numFmtId="0" fontId="53" fillId="11" borderId="9" xfId="0" applyFont="1" applyFill="1" applyBorder="1" applyAlignment="1">
      <alignment horizontal="center" vertical="center"/>
    </xf>
    <xf numFmtId="0" fontId="53" fillId="11" borderId="12" xfId="0" applyFont="1" applyFill="1" applyBorder="1" applyAlignment="1">
      <alignment horizontal="center" vertical="center"/>
    </xf>
    <xf numFmtId="0" fontId="53" fillId="8" borderId="13" xfId="0" applyFont="1" applyFill="1" applyBorder="1" applyAlignment="1">
      <alignment horizontal="center" vertical="center"/>
    </xf>
    <xf numFmtId="0" fontId="53" fillId="8" borderId="14" xfId="0" applyFont="1" applyFill="1" applyBorder="1" applyAlignment="1">
      <alignment horizontal="center" vertical="center"/>
    </xf>
    <xf numFmtId="0" fontId="53" fillId="8" borderId="15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26" fillId="0" borderId="1" xfId="0" applyFont="1" applyBorder="1" applyAlignment="1">
      <alignment horizontal="left"/>
    </xf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22" fillId="0" borderId="2" xfId="0" applyFont="1" applyBorder="1" applyAlignment="1">
      <alignment horizontal="left"/>
    </xf>
    <xf numFmtId="0" fontId="22" fillId="0" borderId="3" xfId="0" applyFont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46" fillId="0" borderId="1" xfId="0" applyFont="1" applyBorder="1" applyAlignment="1">
      <alignment horizontal="left"/>
    </xf>
    <xf numFmtId="0" fontId="46" fillId="0" borderId="2" xfId="0" applyFont="1" applyBorder="1" applyAlignment="1">
      <alignment horizontal="left"/>
    </xf>
    <xf numFmtId="0" fontId="46" fillId="0" borderId="3" xfId="0" applyFont="1" applyBorder="1" applyAlignment="1">
      <alignment horizontal="left"/>
    </xf>
    <xf numFmtId="0" fontId="46" fillId="0" borderId="4" xfId="0" applyFont="1" applyBorder="1" applyAlignment="1">
      <alignment horizontal="left"/>
    </xf>
  </cellXfs>
  <cellStyles count="5">
    <cellStyle name="Normal" xfId="0" builtinId="0"/>
    <cellStyle name="Normal 10" xfId="1"/>
    <cellStyle name="Normal 100" xfId="2"/>
    <cellStyle name="Normal 14" xfId="3"/>
    <cellStyle name="Normal 37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63" Type="http://schemas.openxmlformats.org/officeDocument/2006/relationships/revisionHeaders" Target="revisions/revisionHeaders.xml"/><Relationship Id="rId64" Type="http://schemas.openxmlformats.org/officeDocument/2006/relationships/usernames" Target="revisions/userNames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theme" Target="theme/theme1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60" Type="http://schemas.openxmlformats.org/officeDocument/2006/relationships/styles" Target="styles.xml"/><Relationship Id="rId61" Type="http://schemas.openxmlformats.org/officeDocument/2006/relationships/sharedStrings" Target="sharedStrings.xml"/><Relationship Id="rId6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revisions/_rels/revisionHeaders.xml.rels><?xml version="1.0" encoding="UTF-8" standalone="yes"?>
<Relationships xmlns="http://schemas.openxmlformats.org/package/2006/relationships"><Relationship Id="rId4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8C45DC8-B5AD-0249-9886-36C88A7BD2F8}" diskRevisions="1" revisionId="7" version="4" keepChangeHistory="0" preserveHistory="0">
  <header guid="{28C45DC8-B5AD-0249-9886-36C88A7BD2F8}" dateTime="2017-06-30T16:15:52" maxSheetId="59" userName="Microsoft Office User" r:id="rId4" minRId="6" maxRId="7">
    <sheetIdMap count="5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  <sheetId val="29"/>
      <sheetId val="30"/>
      <sheetId val="31"/>
      <sheetId val="32"/>
      <sheetId val="33"/>
      <sheetId val="34"/>
      <sheetId val="35"/>
      <sheetId val="36"/>
      <sheetId val="37"/>
      <sheetId val="38"/>
      <sheetId val="39"/>
      <sheetId val="40"/>
      <sheetId val="41"/>
      <sheetId val="42"/>
      <sheetId val="43"/>
      <sheetId val="44"/>
      <sheetId val="45"/>
      <sheetId val="46"/>
      <sheetId val="47"/>
      <sheetId val="48"/>
      <sheetId val="49"/>
      <sheetId val="50"/>
      <sheetId val="51"/>
      <sheetId val="52"/>
      <sheetId val="53"/>
      <sheetId val="54"/>
      <sheetId val="55"/>
      <sheetId val="56"/>
      <sheetId val="57"/>
      <sheetId val="58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" sId="1">
    <oc r="C19" t="inlineStr">
      <is>
        <t>12NF2</t>
      </is>
    </oc>
    <nc r="C19" t="inlineStr">
      <is>
        <t>2DP2</t>
      </is>
    </nc>
  </rcc>
  <rsnm rId="7" sheetId="17" oldName="[0701.xlsx]NF#12" newName="[0701.xlsx]DP#2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4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Relationship Id="rId2" Type="http://schemas.openxmlformats.org/officeDocument/2006/relationships/printerSettings" Target="../printerSettings/printerSettings11.bin"/><Relationship Id="rId3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4.bin"/><Relationship Id="rId3" Type="http://schemas.openxmlformats.org/officeDocument/2006/relationships/printerSettings" Target="../printerSettings/printerSettings1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Relationship Id="rId2" Type="http://schemas.openxmlformats.org/officeDocument/2006/relationships/printerSettings" Target="../printerSettings/printerSettings17.bin"/><Relationship Id="rId3" Type="http://schemas.openxmlformats.org/officeDocument/2006/relationships/printerSettings" Target="../printerSettings/printerSettings1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Relationship Id="rId2" Type="http://schemas.openxmlformats.org/officeDocument/2006/relationships/printerSettings" Target="../printerSettings/printerSettings20.bin"/><Relationship Id="rId3" Type="http://schemas.openxmlformats.org/officeDocument/2006/relationships/printerSettings" Target="../printerSettings/printerSettings2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Relationship Id="rId2" Type="http://schemas.openxmlformats.org/officeDocument/2006/relationships/printerSettings" Target="../printerSettings/printerSettings23.bin"/><Relationship Id="rId3" Type="http://schemas.openxmlformats.org/officeDocument/2006/relationships/printerSettings" Target="../printerSettings/printerSettings2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6.bin"/><Relationship Id="rId3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9.bin"/><Relationship Id="rId3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Relationship Id="rId2" Type="http://schemas.openxmlformats.org/officeDocument/2006/relationships/printerSettings" Target="../printerSettings/printerSettings32.bin"/><Relationship Id="rId3" Type="http://schemas.openxmlformats.org/officeDocument/2006/relationships/printerSettings" Target="../printerSettings/printerSettings3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Relationship Id="rId2" Type="http://schemas.openxmlformats.org/officeDocument/2006/relationships/printerSettings" Target="../printerSettings/printerSettings35.bin"/><Relationship Id="rId3" Type="http://schemas.openxmlformats.org/officeDocument/2006/relationships/printerSettings" Target="../printerSettings/printerSettings3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Relationship Id="rId2" Type="http://schemas.openxmlformats.org/officeDocument/2006/relationships/printerSettings" Target="../printerSettings/printerSettings38.bin"/><Relationship Id="rId3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5.bin"/><Relationship Id="rId3" Type="http://schemas.openxmlformats.org/officeDocument/2006/relationships/printerSettings" Target="../printerSettings/printerSettings6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Relationship Id="rId2" Type="http://schemas.openxmlformats.org/officeDocument/2006/relationships/printerSettings" Target="../printerSettings/printerSettings41.bin"/><Relationship Id="rId3" Type="http://schemas.openxmlformats.org/officeDocument/2006/relationships/printerSettings" Target="../printerSettings/printerSettings4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Relationship Id="rId2" Type="http://schemas.openxmlformats.org/officeDocument/2006/relationships/printerSettings" Target="../printerSettings/printerSettings44.bin"/><Relationship Id="rId3" Type="http://schemas.openxmlformats.org/officeDocument/2006/relationships/printerSettings" Target="../printerSettings/printerSettings4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Relationship Id="rId2" Type="http://schemas.openxmlformats.org/officeDocument/2006/relationships/printerSettings" Target="../printerSettings/printerSettings47.bin"/><Relationship Id="rId3" Type="http://schemas.openxmlformats.org/officeDocument/2006/relationships/printerSettings" Target="../printerSettings/printerSettings48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Relationship Id="rId2" Type="http://schemas.openxmlformats.org/officeDocument/2006/relationships/printerSettings" Target="../printerSettings/printerSettings50.bin"/><Relationship Id="rId3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74"/>
  <sheetViews>
    <sheetView topLeftCell="A6" zoomScale="70" zoomScaleNormal="84" workbookViewId="0">
      <selection activeCell="C19" sqref="C19"/>
    </sheetView>
  </sheetViews>
  <sheetFormatPr baseColWidth="10" defaultColWidth="8.83203125" defaultRowHeight="44.25" customHeight="1" x14ac:dyDescent="0.2"/>
  <cols>
    <col min="1" max="1" width="20.33203125" style="244" customWidth="1"/>
    <col min="2" max="2" width="32.5" style="607" customWidth="1"/>
    <col min="3" max="3" width="24.5" style="244" customWidth="1"/>
    <col min="4" max="4" width="66.33203125" style="244" customWidth="1"/>
    <col min="5" max="5" width="8.83203125" style="608"/>
    <col min="6" max="6" width="25" style="244" customWidth="1"/>
    <col min="7" max="7" width="6.5" style="244" customWidth="1"/>
    <col min="8" max="8" width="25.5" style="244" customWidth="1"/>
    <col min="9" max="9" width="58.5" style="609" customWidth="1"/>
    <col min="10" max="10" width="31.83203125" style="609" customWidth="1"/>
    <col min="11" max="11" width="56" style="609" customWidth="1"/>
    <col min="12" max="16384" width="8.83203125" style="244"/>
  </cols>
  <sheetData>
    <row r="1" spans="1:11" ht="44.25" customHeight="1" x14ac:dyDescent="0.2">
      <c r="A1" s="614" t="s">
        <v>2832</v>
      </c>
      <c r="B1" s="615"/>
      <c r="C1" s="615"/>
      <c r="D1" s="615"/>
      <c r="E1" s="615"/>
      <c r="F1" s="615"/>
      <c r="G1" s="615"/>
      <c r="H1" s="615"/>
      <c r="I1" s="615"/>
      <c r="J1" s="615"/>
      <c r="K1" s="616"/>
    </row>
    <row r="2" spans="1:11" ht="44.25" customHeight="1" thickBot="1" x14ac:dyDescent="0.25">
      <c r="A2" s="617" t="s">
        <v>2833</v>
      </c>
      <c r="B2" s="618"/>
      <c r="C2" s="618"/>
      <c r="D2" s="618"/>
      <c r="E2" s="618"/>
      <c r="F2" s="618"/>
      <c r="G2" s="618"/>
      <c r="H2" s="618"/>
      <c r="I2" s="618"/>
      <c r="J2" s="618"/>
      <c r="K2" s="619"/>
    </row>
    <row r="3" spans="1:11" s="248" customFormat="1" ht="44.25" customHeight="1" x14ac:dyDescent="0.2">
      <c r="A3" s="245" t="s">
        <v>2834</v>
      </c>
      <c r="B3" s="246" t="s">
        <v>2835</v>
      </c>
      <c r="C3" s="245" t="s">
        <v>2836</v>
      </c>
      <c r="D3" s="245" t="s">
        <v>2837</v>
      </c>
      <c r="E3" s="246" t="s">
        <v>2838</v>
      </c>
      <c r="F3" s="245" t="s">
        <v>2839</v>
      </c>
      <c r="G3" s="245" t="s">
        <v>2840</v>
      </c>
      <c r="H3" s="245" t="s">
        <v>2841</v>
      </c>
      <c r="I3" s="247" t="s">
        <v>2842</v>
      </c>
      <c r="J3" s="247" t="s">
        <v>2843</v>
      </c>
      <c r="K3" s="247" t="s">
        <v>2844</v>
      </c>
    </row>
    <row r="4" spans="1:11" ht="44.25" customHeight="1" x14ac:dyDescent="0.2">
      <c r="A4" s="249" t="s">
        <v>2845</v>
      </c>
      <c r="B4" s="250"/>
      <c r="C4" s="251" t="s">
        <v>2846</v>
      </c>
      <c r="D4" s="252"/>
      <c r="E4" s="253">
        <v>2</v>
      </c>
      <c r="F4" s="254" t="s">
        <v>2847</v>
      </c>
      <c r="G4" s="255" t="s">
        <v>20</v>
      </c>
      <c r="H4" s="255" t="s">
        <v>2848</v>
      </c>
      <c r="I4" s="256" t="s">
        <v>2849</v>
      </c>
      <c r="J4" s="256"/>
      <c r="K4" s="257" t="s">
        <v>2850</v>
      </c>
    </row>
    <row r="5" spans="1:11" ht="44.25" customHeight="1" x14ac:dyDescent="0.2">
      <c r="A5" s="249" t="s">
        <v>2845</v>
      </c>
      <c r="B5" s="250"/>
      <c r="C5" s="258" t="s">
        <v>2851</v>
      </c>
      <c r="D5" s="252"/>
      <c r="E5" s="253">
        <v>2</v>
      </c>
      <c r="F5" s="259" t="s">
        <v>2852</v>
      </c>
      <c r="G5" s="255" t="s">
        <v>130</v>
      </c>
      <c r="H5" s="255" t="s">
        <v>2853</v>
      </c>
      <c r="I5" s="256" t="s">
        <v>2854</v>
      </c>
      <c r="J5" s="256"/>
      <c r="K5" s="260" t="s">
        <v>2855</v>
      </c>
    </row>
    <row r="6" spans="1:11" ht="44.25" customHeight="1" x14ac:dyDescent="0.2">
      <c r="A6" s="249" t="s">
        <v>2845</v>
      </c>
      <c r="B6" s="250"/>
      <c r="C6" s="258" t="s">
        <v>2856</v>
      </c>
      <c r="D6" s="261" t="s">
        <v>2857</v>
      </c>
      <c r="E6" s="253">
        <v>2</v>
      </c>
      <c r="F6" s="259" t="s">
        <v>2858</v>
      </c>
      <c r="G6" s="255" t="s">
        <v>20</v>
      </c>
      <c r="H6" s="255" t="s">
        <v>2859</v>
      </c>
      <c r="I6" s="256" t="s">
        <v>2860</v>
      </c>
      <c r="J6" s="256"/>
      <c r="K6" s="257" t="s">
        <v>2850</v>
      </c>
    </row>
    <row r="7" spans="1:11" ht="44.25" customHeight="1" x14ac:dyDescent="0.2">
      <c r="A7" s="249" t="s">
        <v>2845</v>
      </c>
      <c r="B7" s="250"/>
      <c r="C7" s="258" t="s">
        <v>2861</v>
      </c>
      <c r="D7" s="610"/>
      <c r="E7" s="253">
        <v>2</v>
      </c>
      <c r="F7" s="262" t="s">
        <v>2862</v>
      </c>
      <c r="G7" s="263" t="s">
        <v>130</v>
      </c>
      <c r="H7" s="263" t="s">
        <v>2863</v>
      </c>
      <c r="I7" s="256" t="s">
        <v>2864</v>
      </c>
      <c r="J7" s="256"/>
      <c r="K7" s="257" t="s">
        <v>2850</v>
      </c>
    </row>
    <row r="8" spans="1:11" ht="44.25" customHeight="1" x14ac:dyDescent="0.2">
      <c r="A8" s="249" t="s">
        <v>2845</v>
      </c>
      <c r="B8" s="264" t="s">
        <v>2276</v>
      </c>
      <c r="C8" s="258" t="s">
        <v>2865</v>
      </c>
      <c r="D8" s="265" t="s">
        <v>2866</v>
      </c>
      <c r="E8" s="253">
        <v>2</v>
      </c>
      <c r="F8" s="259" t="s">
        <v>2867</v>
      </c>
      <c r="G8" s="255" t="s">
        <v>20</v>
      </c>
      <c r="H8" s="255" t="s">
        <v>2868</v>
      </c>
      <c r="I8" s="256"/>
      <c r="J8" s="266" t="s">
        <v>2276</v>
      </c>
      <c r="K8" s="267" t="s">
        <v>2869</v>
      </c>
    </row>
    <row r="9" spans="1:11" ht="44.25" customHeight="1" x14ac:dyDescent="0.2">
      <c r="A9" s="249" t="s">
        <v>2845</v>
      </c>
      <c r="B9" s="264" t="s">
        <v>2276</v>
      </c>
      <c r="C9" s="268" t="s">
        <v>2870</v>
      </c>
      <c r="D9" s="265" t="s">
        <v>2866</v>
      </c>
      <c r="E9" s="253">
        <v>2</v>
      </c>
      <c r="F9" s="269" t="s">
        <v>2871</v>
      </c>
      <c r="G9" s="270" t="s">
        <v>20</v>
      </c>
      <c r="H9" s="271" t="s">
        <v>2872</v>
      </c>
      <c r="I9" s="256"/>
      <c r="J9" s="266" t="s">
        <v>2276</v>
      </c>
      <c r="K9" s="267" t="s">
        <v>2869</v>
      </c>
    </row>
    <row r="10" spans="1:11" ht="44.25" customHeight="1" x14ac:dyDescent="0.2">
      <c r="A10" s="249" t="s">
        <v>2845</v>
      </c>
      <c r="B10" s="264" t="s">
        <v>2276</v>
      </c>
      <c r="C10" s="268" t="s">
        <v>2873</v>
      </c>
      <c r="D10" s="265" t="s">
        <v>2874</v>
      </c>
      <c r="E10" s="253">
        <v>2</v>
      </c>
      <c r="F10" s="262" t="s">
        <v>2875</v>
      </c>
      <c r="G10" s="263" t="s">
        <v>20</v>
      </c>
      <c r="H10" s="263" t="s">
        <v>2876</v>
      </c>
      <c r="I10" s="256"/>
      <c r="J10" s="266" t="s">
        <v>2276</v>
      </c>
      <c r="K10" s="267" t="s">
        <v>2869</v>
      </c>
    </row>
    <row r="11" spans="1:11" ht="44.25" customHeight="1" x14ac:dyDescent="0.2">
      <c r="A11" s="249" t="s">
        <v>2845</v>
      </c>
      <c r="B11" s="272" t="s">
        <v>948</v>
      </c>
      <c r="C11" s="273" t="s">
        <v>2877</v>
      </c>
      <c r="D11" s="265" t="s">
        <v>2866</v>
      </c>
      <c r="E11" s="253">
        <v>2</v>
      </c>
      <c r="F11" s="274" t="s">
        <v>2878</v>
      </c>
      <c r="G11" s="263" t="s">
        <v>130</v>
      </c>
      <c r="H11" s="255" t="s">
        <v>2879</v>
      </c>
      <c r="I11" s="256"/>
      <c r="J11" s="275" t="s">
        <v>948</v>
      </c>
      <c r="K11" s="267" t="s">
        <v>2869</v>
      </c>
    </row>
    <row r="12" spans="1:11" ht="44.25" customHeight="1" x14ac:dyDescent="0.2">
      <c r="A12" s="249" t="s">
        <v>2845</v>
      </c>
      <c r="B12" s="276" t="s">
        <v>2880</v>
      </c>
      <c r="C12" s="273" t="s">
        <v>2881</v>
      </c>
      <c r="D12" s="252"/>
      <c r="E12" s="253">
        <v>2</v>
      </c>
      <c r="F12" s="259" t="s">
        <v>2882</v>
      </c>
      <c r="G12" s="277" t="s">
        <v>372</v>
      </c>
      <c r="H12" s="255" t="s">
        <v>2883</v>
      </c>
      <c r="I12" s="256"/>
      <c r="J12" s="278" t="s">
        <v>2884</v>
      </c>
      <c r="K12" s="279" t="s">
        <v>2885</v>
      </c>
    </row>
    <row r="13" spans="1:11" ht="44.25" customHeight="1" x14ac:dyDescent="0.2">
      <c r="A13" s="249" t="s">
        <v>2845</v>
      </c>
      <c r="B13" s="280"/>
      <c r="C13" s="273" t="s">
        <v>2886</v>
      </c>
      <c r="D13" s="281"/>
      <c r="E13" s="253">
        <v>2</v>
      </c>
      <c r="F13" s="282" t="s">
        <v>2887</v>
      </c>
      <c r="G13" s="283" t="s">
        <v>130</v>
      </c>
      <c r="H13" s="283" t="s">
        <v>2888</v>
      </c>
      <c r="I13" s="284"/>
      <c r="J13" s="285"/>
      <c r="K13" s="257" t="s">
        <v>2850</v>
      </c>
    </row>
    <row r="14" spans="1:11" ht="44.25" customHeight="1" x14ac:dyDescent="0.2">
      <c r="A14" s="249" t="s">
        <v>2845</v>
      </c>
      <c r="B14" s="280"/>
      <c r="C14" s="273" t="s">
        <v>2889</v>
      </c>
      <c r="D14" s="281"/>
      <c r="E14" s="253">
        <v>2</v>
      </c>
      <c r="F14" s="286" t="s">
        <v>2890</v>
      </c>
      <c r="G14" s="263" t="s">
        <v>20</v>
      </c>
      <c r="H14" s="263" t="s">
        <v>2891</v>
      </c>
      <c r="I14" s="256"/>
      <c r="J14" s="287"/>
      <c r="K14" s="257" t="s">
        <v>2850</v>
      </c>
    </row>
    <row r="15" spans="1:11" ht="44.25" customHeight="1" x14ac:dyDescent="0.2">
      <c r="A15" s="249" t="s">
        <v>2845</v>
      </c>
      <c r="B15" s="264" t="s">
        <v>2892</v>
      </c>
      <c r="C15" s="273" t="s">
        <v>2893</v>
      </c>
      <c r="D15" s="288"/>
      <c r="E15" s="253">
        <v>2</v>
      </c>
      <c r="F15" s="262" t="s">
        <v>2894</v>
      </c>
      <c r="G15" s="263" t="s">
        <v>20</v>
      </c>
      <c r="H15" s="263" t="s">
        <v>2895</v>
      </c>
      <c r="I15" s="256"/>
      <c r="J15" s="289" t="s">
        <v>2896</v>
      </c>
      <c r="K15" s="290" t="s">
        <v>2897</v>
      </c>
    </row>
    <row r="16" spans="1:11" ht="44.25" customHeight="1" x14ac:dyDescent="0.2">
      <c r="A16" s="249" t="s">
        <v>2845</v>
      </c>
      <c r="B16" s="280"/>
      <c r="C16" s="273" t="s">
        <v>2898</v>
      </c>
      <c r="D16" s="288"/>
      <c r="E16" s="253">
        <v>2</v>
      </c>
      <c r="F16" s="274" t="s">
        <v>2899</v>
      </c>
      <c r="G16" s="263" t="s">
        <v>20</v>
      </c>
      <c r="H16" s="255" t="s">
        <v>2900</v>
      </c>
      <c r="I16" s="256"/>
      <c r="J16" s="291"/>
      <c r="K16" s="257" t="s">
        <v>2850</v>
      </c>
    </row>
    <row r="17" spans="1:11" ht="44.25" customHeight="1" x14ac:dyDescent="0.2">
      <c r="A17" s="249" t="s">
        <v>2845</v>
      </c>
      <c r="B17" s="280"/>
      <c r="C17" s="273" t="s">
        <v>2901</v>
      </c>
      <c r="D17" s="281"/>
      <c r="E17" s="253">
        <v>2</v>
      </c>
      <c r="F17" s="292" t="s">
        <v>2902</v>
      </c>
      <c r="G17" s="270" t="s">
        <v>87</v>
      </c>
      <c r="H17" s="271" t="s">
        <v>2903</v>
      </c>
      <c r="I17" s="256"/>
      <c r="J17" s="291"/>
      <c r="K17" s="257" t="s">
        <v>2850</v>
      </c>
    </row>
    <row r="18" spans="1:11" ht="44.25" customHeight="1" x14ac:dyDescent="0.2">
      <c r="A18" s="249" t="s">
        <v>2845</v>
      </c>
      <c r="B18" s="280"/>
      <c r="C18" s="273" t="s">
        <v>2904</v>
      </c>
      <c r="D18" s="281"/>
      <c r="E18" s="253">
        <v>2</v>
      </c>
      <c r="F18" s="254" t="s">
        <v>2905</v>
      </c>
      <c r="G18" s="263" t="s">
        <v>87</v>
      </c>
      <c r="H18" s="255" t="s">
        <v>2906</v>
      </c>
      <c r="I18" s="256"/>
      <c r="J18" s="291"/>
      <c r="K18" s="257" t="s">
        <v>2850</v>
      </c>
    </row>
    <row r="19" spans="1:11" ht="44.25" customHeight="1" x14ac:dyDescent="0.2">
      <c r="A19" s="249" t="s">
        <v>2845</v>
      </c>
      <c r="B19" s="293" t="s">
        <v>2907</v>
      </c>
      <c r="C19" s="294" t="s">
        <v>3246</v>
      </c>
      <c r="D19" s="261" t="s">
        <v>2857</v>
      </c>
      <c r="E19" s="253">
        <v>2</v>
      </c>
      <c r="F19" s="295" t="s">
        <v>2908</v>
      </c>
      <c r="G19" s="296" t="s">
        <v>188</v>
      </c>
      <c r="H19" s="297" t="s">
        <v>2909</v>
      </c>
      <c r="I19" s="256"/>
      <c r="J19" s="291"/>
      <c r="K19" s="267" t="s">
        <v>2869</v>
      </c>
    </row>
    <row r="20" spans="1:11" ht="44.25" customHeight="1" x14ac:dyDescent="0.2">
      <c r="A20" s="249" t="s">
        <v>2845</v>
      </c>
      <c r="B20" s="280"/>
      <c r="C20" s="294" t="s">
        <v>2910</v>
      </c>
      <c r="D20" s="261" t="s">
        <v>2857</v>
      </c>
      <c r="E20" s="253">
        <v>2</v>
      </c>
      <c r="F20" s="298" t="s">
        <v>2911</v>
      </c>
      <c r="G20" s="299" t="s">
        <v>20</v>
      </c>
      <c r="H20" s="300" t="s">
        <v>2912</v>
      </c>
      <c r="I20" s="256"/>
      <c r="J20" s="291"/>
      <c r="K20" s="257" t="s">
        <v>2850</v>
      </c>
    </row>
    <row r="21" spans="1:11" ht="44.25" customHeight="1" x14ac:dyDescent="0.2">
      <c r="A21" s="249" t="s">
        <v>2845</v>
      </c>
      <c r="B21" s="301" t="s">
        <v>2913</v>
      </c>
      <c r="C21" s="273" t="s">
        <v>2914</v>
      </c>
      <c r="D21" s="252"/>
      <c r="E21" s="253">
        <v>2</v>
      </c>
      <c r="F21" s="295" t="s">
        <v>2915</v>
      </c>
      <c r="G21" s="297" t="s">
        <v>87</v>
      </c>
      <c r="H21" s="297" t="s">
        <v>2916</v>
      </c>
      <c r="I21" s="256"/>
      <c r="J21" s="278" t="s">
        <v>2913</v>
      </c>
      <c r="K21" s="279" t="s">
        <v>2885</v>
      </c>
    </row>
    <row r="22" spans="1:11" ht="44.25" customHeight="1" x14ac:dyDescent="0.2">
      <c r="A22" s="249" t="s">
        <v>2845</v>
      </c>
      <c r="B22" s="302" t="s">
        <v>2917</v>
      </c>
      <c r="C22" s="273" t="s">
        <v>2918</v>
      </c>
      <c r="D22" s="252"/>
      <c r="E22" s="253">
        <v>2</v>
      </c>
      <c r="F22" s="262" t="s">
        <v>2919</v>
      </c>
      <c r="G22" s="263" t="s">
        <v>20</v>
      </c>
      <c r="H22" s="263" t="s">
        <v>2920</v>
      </c>
      <c r="I22" s="256"/>
      <c r="J22" s="266" t="s">
        <v>2917</v>
      </c>
      <c r="K22" s="267" t="s">
        <v>2869</v>
      </c>
    </row>
    <row r="23" spans="1:11" ht="44.25" customHeight="1" x14ac:dyDescent="0.2">
      <c r="A23" s="249" t="s">
        <v>2845</v>
      </c>
      <c r="B23" s="303" t="s">
        <v>2892</v>
      </c>
      <c r="C23" s="273" t="s">
        <v>2921</v>
      </c>
      <c r="D23" s="252"/>
      <c r="E23" s="253">
        <v>2</v>
      </c>
      <c r="F23" s="304" t="s">
        <v>2922</v>
      </c>
      <c r="G23" s="305" t="s">
        <v>20</v>
      </c>
      <c r="H23" s="305" t="s">
        <v>2923</v>
      </c>
      <c r="I23" s="256"/>
      <c r="J23" s="289" t="s">
        <v>2896</v>
      </c>
      <c r="K23" s="290" t="s">
        <v>2897</v>
      </c>
    </row>
    <row r="24" spans="1:11" ht="44.25" customHeight="1" x14ac:dyDescent="0.2">
      <c r="A24" s="249" t="s">
        <v>2845</v>
      </c>
      <c r="B24" s="280"/>
      <c r="C24" s="273" t="s">
        <v>2924</v>
      </c>
      <c r="D24" s="281"/>
      <c r="E24" s="253">
        <v>2</v>
      </c>
      <c r="F24" s="262" t="s">
        <v>2925</v>
      </c>
      <c r="G24" s="263" t="s">
        <v>130</v>
      </c>
      <c r="H24" s="263" t="s">
        <v>2926</v>
      </c>
      <c r="I24" s="291"/>
      <c r="J24" s="291"/>
      <c r="K24" s="257" t="s">
        <v>2850</v>
      </c>
    </row>
    <row r="25" spans="1:11" ht="44.25" customHeight="1" x14ac:dyDescent="0.2">
      <c r="A25" s="249" t="s">
        <v>2845</v>
      </c>
      <c r="B25" s="280"/>
      <c r="C25" s="294" t="s">
        <v>2927</v>
      </c>
      <c r="D25" s="261" t="s">
        <v>2857</v>
      </c>
      <c r="E25" s="253">
        <v>2</v>
      </c>
      <c r="F25" s="306" t="s">
        <v>2928</v>
      </c>
      <c r="G25" s="307" t="s">
        <v>20</v>
      </c>
      <c r="H25" s="307" t="s">
        <v>2929</v>
      </c>
      <c r="I25" s="256"/>
      <c r="J25" s="256"/>
      <c r="K25" s="257" t="s">
        <v>2850</v>
      </c>
    </row>
    <row r="26" spans="1:11" ht="44.25" customHeight="1" x14ac:dyDescent="0.2">
      <c r="A26" s="249" t="s">
        <v>2845</v>
      </c>
      <c r="B26" s="280"/>
      <c r="C26" s="273" t="s">
        <v>2930</v>
      </c>
      <c r="D26" s="281"/>
      <c r="E26" s="253">
        <v>3</v>
      </c>
      <c r="F26" s="262" t="s">
        <v>2931</v>
      </c>
      <c r="G26" s="308" t="s">
        <v>2932</v>
      </c>
      <c r="H26" s="308" t="s">
        <v>2933</v>
      </c>
      <c r="I26" s="291"/>
      <c r="J26" s="291"/>
      <c r="K26" s="257" t="s">
        <v>2850</v>
      </c>
    </row>
    <row r="27" spans="1:11" ht="44.25" customHeight="1" x14ac:dyDescent="0.2">
      <c r="A27" s="249" t="s">
        <v>2845</v>
      </c>
      <c r="B27" s="280"/>
      <c r="C27" s="268" t="s">
        <v>2934</v>
      </c>
      <c r="D27" s="281"/>
      <c r="E27" s="253">
        <v>2</v>
      </c>
      <c r="F27" s="262" t="s">
        <v>2935</v>
      </c>
      <c r="G27" s="263" t="s">
        <v>20</v>
      </c>
      <c r="H27" s="263" t="s">
        <v>2936</v>
      </c>
      <c r="I27" s="291"/>
      <c r="J27" s="291"/>
      <c r="K27" s="257" t="s">
        <v>2850</v>
      </c>
    </row>
    <row r="28" spans="1:11" ht="44.25" customHeight="1" x14ac:dyDescent="0.2">
      <c r="A28" s="249" t="s">
        <v>2845</v>
      </c>
      <c r="B28" s="280"/>
      <c r="C28" s="273" t="s">
        <v>2937</v>
      </c>
      <c r="D28" s="281"/>
      <c r="E28" s="253">
        <v>2</v>
      </c>
      <c r="F28" s="286" t="s">
        <v>2938</v>
      </c>
      <c r="G28" s="263" t="s">
        <v>20</v>
      </c>
      <c r="H28" s="263" t="s">
        <v>2939</v>
      </c>
      <c r="I28" s="256"/>
      <c r="J28" s="256"/>
      <c r="K28" s="257" t="s">
        <v>2850</v>
      </c>
    </row>
    <row r="29" spans="1:11" ht="44.25" customHeight="1" x14ac:dyDescent="0.2">
      <c r="A29" s="249" t="s">
        <v>2845</v>
      </c>
      <c r="B29" s="250"/>
      <c r="C29" s="273" t="s">
        <v>2940</v>
      </c>
      <c r="D29" s="252"/>
      <c r="E29" s="253">
        <v>2</v>
      </c>
      <c r="F29" s="262" t="s">
        <v>2941</v>
      </c>
      <c r="G29" s="263" t="s">
        <v>20</v>
      </c>
      <c r="H29" s="263" t="s">
        <v>2942</v>
      </c>
      <c r="I29" s="256"/>
      <c r="J29" s="256"/>
      <c r="K29" s="257" t="s">
        <v>2850</v>
      </c>
    </row>
    <row r="30" spans="1:11" ht="44.25" customHeight="1" x14ac:dyDescent="0.2">
      <c r="A30" s="249" t="s">
        <v>2845</v>
      </c>
      <c r="B30" s="250"/>
      <c r="C30" s="273" t="s">
        <v>2943</v>
      </c>
      <c r="D30" s="252"/>
      <c r="E30" s="253">
        <v>2</v>
      </c>
      <c r="F30" s="262" t="s">
        <v>2944</v>
      </c>
      <c r="G30" s="263" t="s">
        <v>130</v>
      </c>
      <c r="H30" s="263" t="s">
        <v>2945</v>
      </c>
      <c r="I30" s="256"/>
      <c r="J30" s="256"/>
      <c r="K30" s="257" t="s">
        <v>2850</v>
      </c>
    </row>
    <row r="31" spans="1:11" ht="44.25" customHeight="1" x14ac:dyDescent="0.2">
      <c r="A31" s="249" t="s">
        <v>2845</v>
      </c>
      <c r="B31" s="250"/>
      <c r="C31" s="273" t="s">
        <v>2946</v>
      </c>
      <c r="D31" s="252"/>
      <c r="E31" s="253">
        <v>2</v>
      </c>
      <c r="F31" s="295" t="s">
        <v>2947</v>
      </c>
      <c r="G31" s="297" t="s">
        <v>130</v>
      </c>
      <c r="H31" s="309" t="s">
        <v>2948</v>
      </c>
      <c r="I31" s="256" t="s">
        <v>2949</v>
      </c>
      <c r="J31" s="256"/>
      <c r="K31" s="257" t="s">
        <v>2850</v>
      </c>
    </row>
    <row r="32" spans="1:11" ht="44.25" customHeight="1" x14ac:dyDescent="0.2">
      <c r="A32" s="249" t="s">
        <v>2845</v>
      </c>
      <c r="B32" s="250"/>
      <c r="C32" s="258" t="s">
        <v>2950</v>
      </c>
      <c r="D32" s="252"/>
      <c r="E32" s="253">
        <v>2</v>
      </c>
      <c r="F32" s="295" t="s">
        <v>2951</v>
      </c>
      <c r="G32" s="297" t="s">
        <v>372</v>
      </c>
      <c r="H32" s="297" t="s">
        <v>2952</v>
      </c>
      <c r="I32" s="256"/>
      <c r="J32" s="256"/>
      <c r="K32" s="260" t="s">
        <v>2953</v>
      </c>
    </row>
    <row r="33" spans="1:11" ht="44.25" customHeight="1" x14ac:dyDescent="0.2">
      <c r="A33" s="249" t="s">
        <v>2845</v>
      </c>
      <c r="B33" s="310" t="s">
        <v>2954</v>
      </c>
      <c r="C33" s="273" t="s">
        <v>2955</v>
      </c>
      <c r="D33" s="252"/>
      <c r="E33" s="253">
        <v>2</v>
      </c>
      <c r="F33" s="262" t="s">
        <v>2956</v>
      </c>
      <c r="G33" s="263" t="s">
        <v>130</v>
      </c>
      <c r="H33" s="263" t="s">
        <v>2957</v>
      </c>
      <c r="I33" s="256"/>
      <c r="J33" s="311" t="s">
        <v>2954</v>
      </c>
      <c r="K33" s="290" t="s">
        <v>2897</v>
      </c>
    </row>
    <row r="34" spans="1:11" ht="44.25" customHeight="1" x14ac:dyDescent="0.2">
      <c r="A34" s="249" t="s">
        <v>2845</v>
      </c>
      <c r="B34" s="280"/>
      <c r="C34" s="273" t="s">
        <v>2958</v>
      </c>
      <c r="D34" s="265"/>
      <c r="E34" s="253">
        <v>3</v>
      </c>
      <c r="F34" s="286" t="s">
        <v>2959</v>
      </c>
      <c r="G34" s="263" t="s">
        <v>130</v>
      </c>
      <c r="H34" s="263" t="s">
        <v>2960</v>
      </c>
      <c r="I34" s="291"/>
      <c r="J34" s="291"/>
      <c r="K34" s="257" t="s">
        <v>2850</v>
      </c>
    </row>
    <row r="35" spans="1:11" ht="44.25" customHeight="1" x14ac:dyDescent="0.2">
      <c r="A35" s="249" t="s">
        <v>2845</v>
      </c>
      <c r="B35" s="280"/>
      <c r="C35" s="273" t="s">
        <v>2961</v>
      </c>
      <c r="D35" s="281"/>
      <c r="E35" s="253">
        <v>3</v>
      </c>
      <c r="F35" s="262" t="s">
        <v>2962</v>
      </c>
      <c r="G35" s="308" t="s">
        <v>20</v>
      </c>
      <c r="H35" s="308" t="s">
        <v>2963</v>
      </c>
      <c r="I35" s="291"/>
      <c r="J35" s="291"/>
      <c r="K35" s="257" t="s">
        <v>2850</v>
      </c>
    </row>
    <row r="36" spans="1:11" ht="44.25" customHeight="1" x14ac:dyDescent="0.2">
      <c r="A36" s="249" t="s">
        <v>2845</v>
      </c>
      <c r="B36" s="280"/>
      <c r="C36" s="273" t="s">
        <v>2964</v>
      </c>
      <c r="D36" s="265"/>
      <c r="E36" s="253">
        <v>3</v>
      </c>
      <c r="F36" s="286" t="s">
        <v>2965</v>
      </c>
      <c r="G36" s="263" t="s">
        <v>87</v>
      </c>
      <c r="H36" s="263" t="s">
        <v>2966</v>
      </c>
      <c r="I36" s="291"/>
      <c r="J36" s="291"/>
      <c r="K36" s="257" t="s">
        <v>2850</v>
      </c>
    </row>
    <row r="37" spans="1:11" ht="44.25" customHeight="1" x14ac:dyDescent="0.2">
      <c r="A37" s="249" t="s">
        <v>2845</v>
      </c>
      <c r="B37" s="312" t="s">
        <v>892</v>
      </c>
      <c r="C37" s="313" t="s">
        <v>2967</v>
      </c>
      <c r="D37" s="314"/>
      <c r="E37" s="253">
        <v>3</v>
      </c>
      <c r="F37" s="262" t="s">
        <v>2968</v>
      </c>
      <c r="G37" s="263" t="s">
        <v>20</v>
      </c>
      <c r="H37" s="263" t="s">
        <v>2969</v>
      </c>
      <c r="I37" s="291" t="s">
        <v>2949</v>
      </c>
      <c r="J37" s="315" t="s">
        <v>892</v>
      </c>
      <c r="K37" s="267" t="s">
        <v>2869</v>
      </c>
    </row>
    <row r="38" spans="1:11" ht="44.25" customHeight="1" x14ac:dyDescent="0.2">
      <c r="A38" s="249" t="s">
        <v>2845</v>
      </c>
      <c r="B38" s="302" t="s">
        <v>948</v>
      </c>
      <c r="C38" s="273" t="s">
        <v>2970</v>
      </c>
      <c r="D38" s="314"/>
      <c r="E38" s="253">
        <v>3</v>
      </c>
      <c r="F38" s="306" t="s">
        <v>2971</v>
      </c>
      <c r="G38" s="307" t="s">
        <v>20</v>
      </c>
      <c r="H38" s="307" t="s">
        <v>2972</v>
      </c>
      <c r="I38" s="256" t="s">
        <v>2949</v>
      </c>
      <c r="J38" s="266" t="s">
        <v>948</v>
      </c>
      <c r="K38" s="267" t="s">
        <v>2869</v>
      </c>
    </row>
    <row r="39" spans="1:11" ht="44.25" customHeight="1" x14ac:dyDescent="0.2">
      <c r="A39" s="249" t="s">
        <v>2845</v>
      </c>
      <c r="B39" s="250"/>
      <c r="C39" s="273" t="s">
        <v>2973</v>
      </c>
      <c r="D39" s="314"/>
      <c r="E39" s="253">
        <v>3</v>
      </c>
      <c r="F39" s="269" t="s">
        <v>2974</v>
      </c>
      <c r="G39" s="270" t="s">
        <v>87</v>
      </c>
      <c r="H39" s="271" t="s">
        <v>2975</v>
      </c>
      <c r="I39" s="256" t="s">
        <v>2976</v>
      </c>
      <c r="J39" s="256"/>
      <c r="K39" s="257" t="s">
        <v>2850</v>
      </c>
    </row>
    <row r="40" spans="1:11" ht="44.25" customHeight="1" x14ac:dyDescent="0.2">
      <c r="A40" s="249" t="s">
        <v>2845</v>
      </c>
      <c r="B40" s="303" t="s">
        <v>2892</v>
      </c>
      <c r="C40" s="273" t="s">
        <v>2977</v>
      </c>
      <c r="D40" s="314"/>
      <c r="E40" s="253">
        <v>3</v>
      </c>
      <c r="F40" s="262" t="s">
        <v>2978</v>
      </c>
      <c r="G40" s="263" t="s">
        <v>20</v>
      </c>
      <c r="H40" s="263" t="s">
        <v>2979</v>
      </c>
      <c r="I40" s="250" t="s">
        <v>2976</v>
      </c>
      <c r="J40" s="289" t="s">
        <v>2896</v>
      </c>
      <c r="K40" s="290" t="s">
        <v>2897</v>
      </c>
    </row>
    <row r="41" spans="1:11" ht="44.25" customHeight="1" x14ac:dyDescent="0.2">
      <c r="A41" s="249" t="s">
        <v>2845</v>
      </c>
      <c r="B41" s="280"/>
      <c r="C41" s="273" t="s">
        <v>2980</v>
      </c>
      <c r="D41" s="314"/>
      <c r="E41" s="253">
        <v>3</v>
      </c>
      <c r="F41" s="286" t="s">
        <v>2981</v>
      </c>
      <c r="G41" s="263" t="s">
        <v>130</v>
      </c>
      <c r="H41" s="263" t="s">
        <v>2982</v>
      </c>
      <c r="I41" s="291" t="s">
        <v>2983</v>
      </c>
      <c r="J41" s="291"/>
      <c r="K41" s="257" t="s">
        <v>2850</v>
      </c>
    </row>
    <row r="42" spans="1:11" ht="44.25" customHeight="1" x14ac:dyDescent="0.2">
      <c r="A42" s="249" t="s">
        <v>2845</v>
      </c>
      <c r="B42" s="280"/>
      <c r="C42" s="273" t="s">
        <v>2984</v>
      </c>
      <c r="D42" s="281"/>
      <c r="E42" s="253">
        <v>3</v>
      </c>
      <c r="F42" s="262" t="s">
        <v>2985</v>
      </c>
      <c r="G42" s="263" t="s">
        <v>20</v>
      </c>
      <c r="H42" s="308" t="s">
        <v>2986</v>
      </c>
      <c r="I42" s="291" t="s">
        <v>2983</v>
      </c>
      <c r="J42" s="291"/>
      <c r="K42" s="257" t="s">
        <v>2850</v>
      </c>
    </row>
    <row r="43" spans="1:11" ht="44.25" customHeight="1" x14ac:dyDescent="0.2">
      <c r="A43" s="249" t="s">
        <v>2845</v>
      </c>
      <c r="B43" s="280"/>
      <c r="C43" s="294" t="s">
        <v>2987</v>
      </c>
      <c r="D43" s="261" t="s">
        <v>2857</v>
      </c>
      <c r="E43" s="253">
        <v>3</v>
      </c>
      <c r="F43" s="262" t="s">
        <v>2988</v>
      </c>
      <c r="G43" s="263" t="s">
        <v>20</v>
      </c>
      <c r="H43" s="255" t="s">
        <v>2989</v>
      </c>
      <c r="I43" s="291" t="s">
        <v>2990</v>
      </c>
      <c r="J43" s="291"/>
      <c r="K43" s="257" t="s">
        <v>2850</v>
      </c>
    </row>
    <row r="44" spans="1:11" ht="44.25" customHeight="1" x14ac:dyDescent="0.2">
      <c r="A44" s="249" t="s">
        <v>2845</v>
      </c>
      <c r="B44" s="250"/>
      <c r="C44" s="273" t="s">
        <v>2991</v>
      </c>
      <c r="D44" s="314"/>
      <c r="E44" s="316">
        <v>4</v>
      </c>
      <c r="F44" s="286" t="s">
        <v>2992</v>
      </c>
      <c r="G44" s="263" t="s">
        <v>20</v>
      </c>
      <c r="H44" s="263" t="s">
        <v>2993</v>
      </c>
      <c r="I44" s="256" t="s">
        <v>2994</v>
      </c>
      <c r="J44" s="256"/>
      <c r="K44" s="257" t="s">
        <v>2850</v>
      </c>
    </row>
    <row r="45" spans="1:11" ht="44.25" customHeight="1" x14ac:dyDescent="0.2">
      <c r="A45" s="249" t="s">
        <v>2845</v>
      </c>
      <c r="B45" s="250"/>
      <c r="C45" s="273" t="s">
        <v>2995</v>
      </c>
      <c r="D45" s="252"/>
      <c r="E45" s="317">
        <v>3</v>
      </c>
      <c r="F45" s="318" t="s">
        <v>2996</v>
      </c>
      <c r="G45" s="319" t="s">
        <v>87</v>
      </c>
      <c r="H45" s="319" t="s">
        <v>2997</v>
      </c>
      <c r="I45" s="256"/>
      <c r="J45" s="256"/>
      <c r="K45" s="257" t="s">
        <v>2850</v>
      </c>
    </row>
    <row r="46" spans="1:11" ht="44.25" customHeight="1" x14ac:dyDescent="0.2">
      <c r="A46" s="249" t="s">
        <v>2845</v>
      </c>
      <c r="B46" s="250"/>
      <c r="C46" s="273" t="s">
        <v>2998</v>
      </c>
      <c r="D46" s="252"/>
      <c r="E46" s="317">
        <v>3</v>
      </c>
      <c r="F46" s="286" t="s">
        <v>2999</v>
      </c>
      <c r="G46" s="263" t="s">
        <v>87</v>
      </c>
      <c r="H46" s="263" t="s">
        <v>3000</v>
      </c>
      <c r="I46" s="256"/>
      <c r="J46" s="256"/>
      <c r="K46" s="257" t="s">
        <v>2850</v>
      </c>
    </row>
    <row r="47" spans="1:11" ht="44.25" customHeight="1" x14ac:dyDescent="0.2">
      <c r="A47" s="249" t="s">
        <v>2845</v>
      </c>
      <c r="B47" s="320"/>
      <c r="C47" s="273" t="s">
        <v>3001</v>
      </c>
      <c r="D47" s="321"/>
      <c r="E47" s="317">
        <v>3</v>
      </c>
      <c r="F47" s="295" t="s">
        <v>3002</v>
      </c>
      <c r="G47" s="297" t="s">
        <v>130</v>
      </c>
      <c r="H47" s="297" t="s">
        <v>3003</v>
      </c>
      <c r="I47" s="256"/>
      <c r="J47" s="256"/>
      <c r="K47" s="260" t="s">
        <v>3004</v>
      </c>
    </row>
    <row r="48" spans="1:11" ht="44.25" customHeight="1" x14ac:dyDescent="0.2">
      <c r="A48" s="249" t="s">
        <v>2845</v>
      </c>
      <c r="B48" s="280"/>
      <c r="C48" s="273" t="s">
        <v>3005</v>
      </c>
      <c r="D48" s="321"/>
      <c r="E48" s="317">
        <v>3</v>
      </c>
      <c r="F48" s="295" t="s">
        <v>3006</v>
      </c>
      <c r="G48" s="296" t="s">
        <v>188</v>
      </c>
      <c r="H48" s="297" t="s">
        <v>3007</v>
      </c>
      <c r="I48" s="291"/>
      <c r="J48" s="291"/>
      <c r="K48" s="257" t="s">
        <v>2850</v>
      </c>
    </row>
    <row r="49" spans="1:11" ht="44.25" customHeight="1" x14ac:dyDescent="0.2">
      <c r="A49" s="249" t="s">
        <v>2845</v>
      </c>
      <c r="B49" s="280"/>
      <c r="C49" s="273" t="s">
        <v>3008</v>
      </c>
      <c r="D49" s="321"/>
      <c r="E49" s="317">
        <v>3</v>
      </c>
      <c r="F49" s="262" t="s">
        <v>3009</v>
      </c>
      <c r="G49" s="263" t="s">
        <v>20</v>
      </c>
      <c r="H49" s="263" t="s">
        <v>3010</v>
      </c>
      <c r="I49" s="291"/>
      <c r="J49" s="291"/>
      <c r="K49" s="257" t="s">
        <v>2850</v>
      </c>
    </row>
    <row r="50" spans="1:11" ht="44.25" customHeight="1" x14ac:dyDescent="0.2">
      <c r="A50" s="249" t="s">
        <v>2845</v>
      </c>
      <c r="B50" s="280"/>
      <c r="C50" s="273" t="s">
        <v>3011</v>
      </c>
      <c r="D50" s="281"/>
      <c r="E50" s="317">
        <v>4</v>
      </c>
      <c r="F50" s="262" t="s">
        <v>3012</v>
      </c>
      <c r="G50" s="263" t="s">
        <v>87</v>
      </c>
      <c r="H50" s="263" t="s">
        <v>3013</v>
      </c>
      <c r="I50" s="291"/>
      <c r="J50" s="291"/>
      <c r="K50" s="257" t="s">
        <v>2850</v>
      </c>
    </row>
    <row r="51" spans="1:11" ht="44.25" customHeight="1" x14ac:dyDescent="0.2">
      <c r="A51" s="249" t="s">
        <v>2845</v>
      </c>
      <c r="B51" s="312" t="s">
        <v>2917</v>
      </c>
      <c r="C51" s="273" t="s">
        <v>3014</v>
      </c>
      <c r="D51" s="281"/>
      <c r="E51" s="317">
        <v>4</v>
      </c>
      <c r="F51" s="262" t="s">
        <v>3015</v>
      </c>
      <c r="G51" s="263" t="s">
        <v>20</v>
      </c>
      <c r="H51" s="263" t="s">
        <v>3016</v>
      </c>
      <c r="I51" s="291"/>
      <c r="J51" s="315" t="s">
        <v>2917</v>
      </c>
      <c r="K51" s="267" t="s">
        <v>2869</v>
      </c>
    </row>
    <row r="52" spans="1:11" ht="44.25" customHeight="1" x14ac:dyDescent="0.2">
      <c r="A52" s="249" t="s">
        <v>2845</v>
      </c>
      <c r="B52" s="280"/>
      <c r="C52" s="273" t="s">
        <v>3017</v>
      </c>
      <c r="D52" s="288"/>
      <c r="E52" s="317">
        <v>4</v>
      </c>
      <c r="F52" s="262" t="s">
        <v>3018</v>
      </c>
      <c r="G52" s="263" t="s">
        <v>20</v>
      </c>
      <c r="H52" s="263" t="s">
        <v>3019</v>
      </c>
      <c r="I52" s="322" t="s">
        <v>3020</v>
      </c>
      <c r="J52" s="322" t="s">
        <v>3021</v>
      </c>
      <c r="K52" s="257" t="s">
        <v>2850</v>
      </c>
    </row>
    <row r="53" spans="1:11" ht="44.25" customHeight="1" x14ac:dyDescent="0.2">
      <c r="A53" s="249" t="s">
        <v>2845</v>
      </c>
      <c r="B53" s="250"/>
      <c r="C53" s="273" t="s">
        <v>3022</v>
      </c>
      <c r="D53" s="252"/>
      <c r="E53" s="317">
        <v>4</v>
      </c>
      <c r="F53" s="262" t="s">
        <v>3023</v>
      </c>
      <c r="G53" s="263" t="s">
        <v>20</v>
      </c>
      <c r="H53" s="263" t="s">
        <v>3024</v>
      </c>
      <c r="I53" s="256" t="s">
        <v>3025</v>
      </c>
      <c r="J53" s="256" t="s">
        <v>87</v>
      </c>
      <c r="K53" s="257" t="s">
        <v>2850</v>
      </c>
    </row>
    <row r="54" spans="1:11" ht="44.25" customHeight="1" x14ac:dyDescent="0.2">
      <c r="A54" s="249" t="s">
        <v>2845</v>
      </c>
      <c r="B54" s="302" t="s">
        <v>3026</v>
      </c>
      <c r="C54" s="273" t="s">
        <v>3027</v>
      </c>
      <c r="D54" s="252"/>
      <c r="E54" s="317">
        <v>4</v>
      </c>
      <c r="F54" s="282" t="s">
        <v>3028</v>
      </c>
      <c r="G54" s="283" t="s">
        <v>130</v>
      </c>
      <c r="H54" s="283" t="s">
        <v>3029</v>
      </c>
      <c r="I54" s="256" t="s">
        <v>3030</v>
      </c>
      <c r="J54" s="266" t="s">
        <v>3031</v>
      </c>
      <c r="K54" s="267" t="s">
        <v>2869</v>
      </c>
    </row>
    <row r="55" spans="1:11" ht="44.25" customHeight="1" x14ac:dyDescent="0.2">
      <c r="A55" s="249" t="s">
        <v>2845</v>
      </c>
      <c r="B55" s="303" t="s">
        <v>2892</v>
      </c>
      <c r="C55" s="273" t="s">
        <v>3032</v>
      </c>
      <c r="D55" s="252"/>
      <c r="E55" s="317">
        <v>4</v>
      </c>
      <c r="F55" s="262" t="s">
        <v>3033</v>
      </c>
      <c r="G55" s="263" t="s">
        <v>20</v>
      </c>
      <c r="H55" s="263" t="s">
        <v>3034</v>
      </c>
      <c r="I55" s="256" t="s">
        <v>3035</v>
      </c>
      <c r="J55" s="289" t="s">
        <v>3036</v>
      </c>
      <c r="K55" s="290" t="s">
        <v>2897</v>
      </c>
    </row>
    <row r="56" spans="1:11" ht="44.25" customHeight="1" x14ac:dyDescent="0.2">
      <c r="A56" s="249" t="s">
        <v>2845</v>
      </c>
      <c r="B56" s="280"/>
      <c r="C56" s="273" t="s">
        <v>3037</v>
      </c>
      <c r="D56" s="281"/>
      <c r="E56" s="317">
        <v>4</v>
      </c>
      <c r="F56" s="262" t="s">
        <v>3038</v>
      </c>
      <c r="G56" s="263" t="s">
        <v>87</v>
      </c>
      <c r="H56" s="323" t="s">
        <v>3039</v>
      </c>
      <c r="I56" s="291" t="s">
        <v>3040</v>
      </c>
      <c r="J56" s="291" t="s">
        <v>87</v>
      </c>
      <c r="K56" s="257" t="s">
        <v>2850</v>
      </c>
    </row>
    <row r="57" spans="1:11" ht="44.25" customHeight="1" x14ac:dyDescent="0.2">
      <c r="A57" s="249" t="s">
        <v>2845</v>
      </c>
      <c r="B57" s="280"/>
      <c r="C57" s="273" t="s">
        <v>3041</v>
      </c>
      <c r="D57" s="324"/>
      <c r="E57" s="317">
        <v>4</v>
      </c>
      <c r="F57" s="325" t="s">
        <v>3042</v>
      </c>
      <c r="G57" s="270" t="s">
        <v>87</v>
      </c>
      <c r="H57" s="271" t="s">
        <v>3043</v>
      </c>
      <c r="I57" s="291" t="s">
        <v>3044</v>
      </c>
      <c r="J57" s="291"/>
      <c r="K57" s="257" t="s">
        <v>2850</v>
      </c>
    </row>
    <row r="58" spans="1:11" ht="44.25" customHeight="1" x14ac:dyDescent="0.2">
      <c r="A58" s="249" t="s">
        <v>2845</v>
      </c>
      <c r="B58" s="280"/>
      <c r="C58" s="273" t="s">
        <v>3045</v>
      </c>
      <c r="D58" s="281"/>
      <c r="E58" s="317">
        <v>4</v>
      </c>
      <c r="F58" s="259" t="s">
        <v>3046</v>
      </c>
      <c r="G58" s="255" t="s">
        <v>130</v>
      </c>
      <c r="H58" s="255" t="s">
        <v>3047</v>
      </c>
      <c r="I58" s="291" t="s">
        <v>3048</v>
      </c>
      <c r="J58" s="291"/>
      <c r="K58" s="257" t="s">
        <v>2850</v>
      </c>
    </row>
    <row r="59" spans="1:11" ht="44.25" customHeight="1" x14ac:dyDescent="0.2">
      <c r="A59" s="249" t="s">
        <v>2845</v>
      </c>
      <c r="B59" s="280"/>
      <c r="C59" s="273" t="s">
        <v>3049</v>
      </c>
      <c r="D59" s="281"/>
      <c r="E59" s="317">
        <v>4</v>
      </c>
      <c r="F59" s="295" t="s">
        <v>3050</v>
      </c>
      <c r="G59" s="297" t="s">
        <v>20</v>
      </c>
      <c r="H59" s="297" t="s">
        <v>3051</v>
      </c>
      <c r="I59" s="291" t="s">
        <v>3052</v>
      </c>
      <c r="J59" s="291"/>
      <c r="K59" s="257" t="s">
        <v>2850</v>
      </c>
    </row>
    <row r="60" spans="1:11" ht="44.25" customHeight="1" x14ac:dyDescent="0.2">
      <c r="A60" s="249" t="s">
        <v>2845</v>
      </c>
      <c r="B60" s="250"/>
      <c r="C60" s="273" t="s">
        <v>3053</v>
      </c>
      <c r="D60" s="252"/>
      <c r="E60" s="316">
        <v>8</v>
      </c>
      <c r="F60" s="262" t="s">
        <v>3054</v>
      </c>
      <c r="G60" s="263" t="s">
        <v>20</v>
      </c>
      <c r="H60" s="308" t="s">
        <v>3055</v>
      </c>
      <c r="I60" s="256"/>
      <c r="J60" s="256"/>
      <c r="K60" s="257" t="s">
        <v>2850</v>
      </c>
    </row>
    <row r="61" spans="1:11" ht="44.25" customHeight="1" x14ac:dyDescent="0.2">
      <c r="A61" s="249" t="s">
        <v>2845</v>
      </c>
      <c r="B61" s="320"/>
      <c r="C61" s="273"/>
      <c r="D61" s="252"/>
      <c r="E61" s="317"/>
      <c r="I61" s="256"/>
      <c r="J61" s="256"/>
      <c r="K61" s="326"/>
    </row>
    <row r="62" spans="1:11" ht="44.25" customHeight="1" x14ac:dyDescent="0.2">
      <c r="A62" s="249" t="s">
        <v>2845</v>
      </c>
      <c r="B62" s="280"/>
      <c r="C62" s="273"/>
      <c r="D62" s="281"/>
      <c r="E62" s="317"/>
      <c r="F62" s="281"/>
      <c r="G62" s="281"/>
      <c r="H62" s="281"/>
      <c r="I62" s="291"/>
      <c r="J62" s="291"/>
      <c r="K62" s="327"/>
    </row>
    <row r="63" spans="1:11" ht="44.25" customHeight="1" x14ac:dyDescent="0.2">
      <c r="A63" s="249" t="s">
        <v>2845</v>
      </c>
      <c r="B63" s="280"/>
      <c r="C63" s="328" t="s">
        <v>3056</v>
      </c>
      <c r="D63" s="281" t="s">
        <v>3057</v>
      </c>
      <c r="E63" s="317">
        <v>1</v>
      </c>
      <c r="F63" s="281"/>
      <c r="G63" s="281"/>
      <c r="H63" s="281"/>
      <c r="I63" s="291"/>
      <c r="J63" s="291"/>
      <c r="K63" s="327"/>
    </row>
    <row r="64" spans="1:11" ht="44.25" customHeight="1" x14ac:dyDescent="0.2">
      <c r="A64" s="249" t="s">
        <v>2845</v>
      </c>
      <c r="B64" s="280"/>
      <c r="C64" s="328" t="s">
        <v>3058</v>
      </c>
      <c r="D64" s="281" t="s">
        <v>3059</v>
      </c>
      <c r="E64" s="317">
        <v>1</v>
      </c>
      <c r="F64" s="329" t="s">
        <v>3060</v>
      </c>
      <c r="G64" s="330" t="s">
        <v>20</v>
      </c>
      <c r="H64" s="330" t="s">
        <v>3061</v>
      </c>
      <c r="I64" s="291"/>
      <c r="J64" s="291"/>
      <c r="K64" s="257" t="s">
        <v>2850</v>
      </c>
    </row>
    <row r="65" spans="1:11" ht="44.25" customHeight="1" x14ac:dyDescent="0.2">
      <c r="A65" s="249" t="s">
        <v>2845</v>
      </c>
      <c r="B65" s="280"/>
      <c r="C65" s="273"/>
      <c r="D65" s="281"/>
      <c r="E65" s="317"/>
      <c r="F65" s="281"/>
      <c r="G65" s="281"/>
      <c r="H65" s="281"/>
      <c r="I65" s="291"/>
      <c r="J65" s="291"/>
      <c r="K65" s="327"/>
    </row>
    <row r="66" spans="1:11" ht="44.25" customHeight="1" x14ac:dyDescent="0.2">
      <c r="A66" s="249" t="s">
        <v>2845</v>
      </c>
      <c r="B66" s="280"/>
      <c r="C66" s="273"/>
      <c r="D66" s="281"/>
      <c r="E66" s="317"/>
      <c r="F66" s="281"/>
      <c r="G66" s="281"/>
      <c r="H66" s="281"/>
      <c r="I66" s="291"/>
      <c r="J66" s="291"/>
      <c r="K66" s="327"/>
    </row>
    <row r="67" spans="1:11" ht="44.25" customHeight="1" x14ac:dyDescent="0.2">
      <c r="A67" s="249" t="s">
        <v>2845</v>
      </c>
      <c r="B67" s="280"/>
      <c r="C67" s="273"/>
      <c r="D67" s="281"/>
      <c r="E67" s="317"/>
      <c r="F67" s="281"/>
      <c r="G67" s="281"/>
      <c r="H67" s="281"/>
      <c r="I67" s="291"/>
      <c r="J67" s="291"/>
      <c r="K67" s="327"/>
    </row>
    <row r="68" spans="1:11" ht="44.25" customHeight="1" thickBot="1" x14ac:dyDescent="0.25">
      <c r="A68" s="249" t="s">
        <v>2845</v>
      </c>
      <c r="B68" s="331"/>
      <c r="C68" s="332"/>
      <c r="D68" s="333"/>
      <c r="E68" s="334"/>
      <c r="F68" s="333"/>
      <c r="G68" s="333"/>
      <c r="H68" s="333"/>
      <c r="I68" s="335"/>
      <c r="J68" s="335"/>
      <c r="K68" s="336"/>
    </row>
    <row r="69" spans="1:11" ht="44.25" customHeight="1" x14ac:dyDescent="0.2">
      <c r="A69" s="337" t="s">
        <v>3062</v>
      </c>
      <c r="B69" s="338"/>
      <c r="C69" s="339" t="s">
        <v>3063</v>
      </c>
      <c r="E69" s="340">
        <v>1</v>
      </c>
      <c r="F69" s="341" t="s">
        <v>3064</v>
      </c>
      <c r="G69" s="307" t="s">
        <v>20</v>
      </c>
      <c r="H69" s="307" t="s">
        <v>3065</v>
      </c>
      <c r="I69" s="342"/>
      <c r="J69" s="342"/>
      <c r="K69" s="343"/>
    </row>
    <row r="70" spans="1:11" ht="44.25" customHeight="1" x14ac:dyDescent="0.2">
      <c r="A70" s="249" t="s">
        <v>3062</v>
      </c>
      <c r="B70" s="250"/>
      <c r="C70" s="273" t="s">
        <v>3066</v>
      </c>
      <c r="D70" s="252" t="s">
        <v>3067</v>
      </c>
      <c r="E70" s="253">
        <v>1</v>
      </c>
      <c r="F70" s="252" t="s">
        <v>3068</v>
      </c>
      <c r="G70" s="344" t="s">
        <v>20</v>
      </c>
      <c r="H70" s="344" t="s">
        <v>3069</v>
      </c>
      <c r="I70" s="256"/>
      <c r="J70" s="256"/>
      <c r="K70" s="326"/>
    </row>
    <row r="71" spans="1:11" ht="44.25" customHeight="1" x14ac:dyDescent="0.2">
      <c r="A71" s="249" t="s">
        <v>3062</v>
      </c>
      <c r="B71" s="250"/>
      <c r="C71" s="273" t="s">
        <v>3070</v>
      </c>
      <c r="D71" s="252"/>
      <c r="E71" s="253">
        <v>1</v>
      </c>
      <c r="F71" s="252" t="s">
        <v>3071</v>
      </c>
      <c r="G71" s="307" t="s">
        <v>20</v>
      </c>
      <c r="H71" s="307" t="s">
        <v>3072</v>
      </c>
      <c r="I71" s="256"/>
      <c r="J71" s="256"/>
      <c r="K71" s="326"/>
    </row>
    <row r="72" spans="1:11" ht="44.25" customHeight="1" x14ac:dyDescent="0.2">
      <c r="A72" s="249" t="s">
        <v>3062</v>
      </c>
      <c r="B72" s="250" t="s">
        <v>3073</v>
      </c>
      <c r="C72" s="273" t="s">
        <v>3074</v>
      </c>
      <c r="D72" s="252"/>
      <c r="E72" s="253">
        <v>7</v>
      </c>
      <c r="F72" s="252" t="s">
        <v>3075</v>
      </c>
      <c r="G72" s="307" t="s">
        <v>130</v>
      </c>
      <c r="H72" s="307" t="s">
        <v>3076</v>
      </c>
      <c r="I72" s="256"/>
      <c r="J72" s="256" t="s">
        <v>3077</v>
      </c>
      <c r="K72" s="326"/>
    </row>
    <row r="73" spans="1:11" ht="44.25" customHeight="1" x14ac:dyDescent="0.2">
      <c r="A73" s="249" t="s">
        <v>3062</v>
      </c>
      <c r="B73" s="250" t="s">
        <v>3078</v>
      </c>
      <c r="C73" s="273" t="s">
        <v>3079</v>
      </c>
      <c r="D73" s="252"/>
      <c r="E73" s="253">
        <v>5</v>
      </c>
      <c r="F73" s="252" t="s">
        <v>3080</v>
      </c>
      <c r="G73" s="307" t="s">
        <v>130</v>
      </c>
      <c r="H73" s="307" t="s">
        <v>3081</v>
      </c>
      <c r="I73" s="256"/>
      <c r="J73" s="256"/>
      <c r="K73" s="326"/>
    </row>
    <row r="74" spans="1:11" ht="44.25" customHeight="1" x14ac:dyDescent="0.2">
      <c r="A74" s="249" t="s">
        <v>3062</v>
      </c>
      <c r="B74" s="250" t="s">
        <v>3073</v>
      </c>
      <c r="C74" s="273" t="s">
        <v>3082</v>
      </c>
      <c r="D74" s="252"/>
      <c r="E74" s="253">
        <v>5</v>
      </c>
      <c r="F74" s="252" t="s">
        <v>3083</v>
      </c>
      <c r="G74" s="345" t="s">
        <v>87</v>
      </c>
      <c r="H74" s="345" t="s">
        <v>3084</v>
      </c>
      <c r="I74" s="256"/>
      <c r="J74" s="256" t="s">
        <v>3085</v>
      </c>
      <c r="K74" s="326"/>
    </row>
    <row r="75" spans="1:11" ht="44.25" customHeight="1" x14ac:dyDescent="0.2">
      <c r="A75" s="249" t="s">
        <v>3062</v>
      </c>
      <c r="B75" s="250" t="s">
        <v>3086</v>
      </c>
      <c r="C75" s="273" t="s">
        <v>3087</v>
      </c>
      <c r="D75" s="252"/>
      <c r="E75" s="253">
        <v>5</v>
      </c>
      <c r="F75" s="252" t="s">
        <v>3088</v>
      </c>
      <c r="G75" s="307" t="s">
        <v>130</v>
      </c>
      <c r="H75" s="307" t="s">
        <v>3089</v>
      </c>
      <c r="I75" s="256"/>
      <c r="J75" s="256" t="s">
        <v>3077</v>
      </c>
      <c r="K75" s="326"/>
    </row>
    <row r="76" spans="1:11" ht="44.25" customHeight="1" x14ac:dyDescent="0.2">
      <c r="A76" s="249" t="s">
        <v>3062</v>
      </c>
      <c r="B76" s="250"/>
      <c r="C76" s="273" t="s">
        <v>3090</v>
      </c>
      <c r="D76" s="252"/>
      <c r="E76" s="253">
        <v>5</v>
      </c>
      <c r="F76" s="252" t="s">
        <v>3091</v>
      </c>
      <c r="G76" s="307" t="s">
        <v>20</v>
      </c>
      <c r="H76" s="307" t="s">
        <v>3092</v>
      </c>
      <c r="I76" s="256"/>
      <c r="J76" s="256"/>
      <c r="K76" s="326"/>
    </row>
    <row r="77" spans="1:11" ht="44.25" customHeight="1" x14ac:dyDescent="0.2">
      <c r="A77" s="249" t="s">
        <v>3062</v>
      </c>
      <c r="B77" s="250"/>
      <c r="C77" s="273" t="s">
        <v>3093</v>
      </c>
      <c r="D77" s="252"/>
      <c r="E77" s="253">
        <v>5</v>
      </c>
      <c r="F77" s="252" t="s">
        <v>3094</v>
      </c>
      <c r="G77" s="307" t="s">
        <v>20</v>
      </c>
      <c r="H77" s="307" t="s">
        <v>3095</v>
      </c>
      <c r="I77" s="256"/>
      <c r="J77" s="256"/>
      <c r="K77" s="326"/>
    </row>
    <row r="78" spans="1:11" ht="44.25" customHeight="1" x14ac:dyDescent="0.2">
      <c r="A78" s="249" t="s">
        <v>3062</v>
      </c>
      <c r="B78" s="250"/>
      <c r="C78" s="273"/>
      <c r="D78" s="252"/>
      <c r="E78" s="253"/>
      <c r="F78" s="252"/>
      <c r="G78" s="252"/>
      <c r="H78" s="252"/>
      <c r="I78" s="256"/>
      <c r="J78" s="256"/>
      <c r="K78" s="326"/>
    </row>
    <row r="79" spans="1:11" ht="44.25" customHeight="1" x14ac:dyDescent="0.2">
      <c r="A79" s="249" t="s">
        <v>3062</v>
      </c>
      <c r="B79" s="346"/>
      <c r="C79" s="273"/>
      <c r="D79" s="281"/>
      <c r="E79" s="317"/>
      <c r="F79" s="281"/>
      <c r="G79" s="281"/>
      <c r="H79" s="281"/>
      <c r="I79" s="291"/>
      <c r="J79" s="291"/>
      <c r="K79" s="327"/>
    </row>
    <row r="80" spans="1:11" ht="44.25" customHeight="1" thickBot="1" x14ac:dyDescent="0.25">
      <c r="A80" s="347" t="s">
        <v>3062</v>
      </c>
      <c r="B80" s="331"/>
      <c r="C80" s="332"/>
      <c r="D80" s="333"/>
      <c r="E80" s="334"/>
      <c r="F80" s="333"/>
      <c r="G80" s="333"/>
      <c r="H80" s="333"/>
      <c r="I80" s="335"/>
      <c r="J80" s="335"/>
      <c r="K80" s="336"/>
    </row>
    <row r="81" spans="1:11" ht="44.25" customHeight="1" x14ac:dyDescent="0.2">
      <c r="A81" s="337" t="s">
        <v>3096</v>
      </c>
      <c r="B81" s="348"/>
      <c r="C81" s="339"/>
      <c r="D81" s="341"/>
      <c r="E81" s="340"/>
      <c r="F81" s="341"/>
      <c r="G81" s="341"/>
      <c r="H81" s="341"/>
      <c r="I81" s="342"/>
      <c r="J81" s="342"/>
      <c r="K81" s="343"/>
    </row>
    <row r="82" spans="1:11" ht="44.25" customHeight="1" x14ac:dyDescent="0.2">
      <c r="A82" s="249" t="s">
        <v>3096</v>
      </c>
      <c r="B82" s="349"/>
      <c r="C82" s="273"/>
      <c r="D82" s="350"/>
      <c r="E82" s="253"/>
      <c r="F82" s="350"/>
      <c r="G82" s="350"/>
      <c r="H82" s="350"/>
      <c r="I82" s="256"/>
      <c r="J82" s="256"/>
      <c r="K82" s="326"/>
    </row>
    <row r="83" spans="1:11" ht="44.25" customHeight="1" x14ac:dyDescent="0.2">
      <c r="A83" s="249" t="s">
        <v>3096</v>
      </c>
      <c r="B83" s="349"/>
      <c r="C83" s="273"/>
      <c r="D83" s="350"/>
      <c r="E83" s="253"/>
      <c r="F83" s="350"/>
      <c r="G83" s="350"/>
      <c r="H83" s="350"/>
      <c r="I83" s="256"/>
      <c r="J83" s="256"/>
      <c r="K83" s="326"/>
    </row>
    <row r="84" spans="1:11" ht="44.25" customHeight="1" thickBot="1" x14ac:dyDescent="0.25">
      <c r="A84" s="347" t="s">
        <v>3096</v>
      </c>
      <c r="B84" s="351"/>
      <c r="C84" s="332"/>
      <c r="D84" s="352"/>
      <c r="E84" s="334"/>
      <c r="F84" s="352"/>
      <c r="G84" s="352"/>
      <c r="H84" s="352"/>
      <c r="I84" s="335"/>
      <c r="J84" s="335"/>
      <c r="K84" s="336"/>
    </row>
    <row r="85" spans="1:11" ht="44.25" customHeight="1" x14ac:dyDescent="0.2">
      <c r="A85" s="337" t="s">
        <v>3097</v>
      </c>
      <c r="B85" s="348"/>
      <c r="C85" s="339"/>
      <c r="D85" s="353"/>
      <c r="E85" s="340"/>
      <c r="F85" s="353"/>
      <c r="G85" s="353"/>
      <c r="H85" s="353"/>
      <c r="I85" s="342"/>
      <c r="J85" s="342"/>
      <c r="K85" s="343"/>
    </row>
    <row r="86" spans="1:11" ht="44.25" customHeight="1" thickBot="1" x14ac:dyDescent="0.25">
      <c r="A86" s="347" t="s">
        <v>3097</v>
      </c>
      <c r="B86" s="351"/>
      <c r="C86" s="332"/>
      <c r="D86" s="352"/>
      <c r="E86" s="334"/>
      <c r="F86" s="352"/>
      <c r="G86" s="352"/>
      <c r="H86" s="352"/>
      <c r="I86" s="335"/>
      <c r="J86" s="335"/>
      <c r="K86" s="336"/>
    </row>
    <row r="87" spans="1:11" ht="44.25" customHeight="1" x14ac:dyDescent="0.2">
      <c r="A87" s="354" t="s">
        <v>3098</v>
      </c>
      <c r="B87" s="348"/>
      <c r="C87" s="339"/>
      <c r="D87" s="355"/>
      <c r="E87" s="340"/>
      <c r="F87" s="355"/>
      <c r="G87" s="353"/>
      <c r="H87" s="353"/>
      <c r="I87" s="342"/>
      <c r="J87" s="342"/>
      <c r="K87" s="343"/>
    </row>
    <row r="88" spans="1:11" ht="44.25" customHeight="1" x14ac:dyDescent="0.2">
      <c r="A88" s="356" t="s">
        <v>3098</v>
      </c>
      <c r="B88" s="349"/>
      <c r="C88" s="273"/>
      <c r="D88" s="357"/>
      <c r="E88" s="253"/>
      <c r="F88" s="357"/>
      <c r="G88" s="358"/>
      <c r="H88" s="358"/>
      <c r="I88" s="359"/>
      <c r="J88" s="359"/>
      <c r="K88" s="360"/>
    </row>
    <row r="89" spans="1:11" ht="44.25" customHeight="1" x14ac:dyDescent="0.2">
      <c r="A89" s="356" t="s">
        <v>3098</v>
      </c>
      <c r="B89" s="349"/>
      <c r="C89" s="273"/>
      <c r="D89" s="357"/>
      <c r="E89" s="253"/>
      <c r="F89" s="361"/>
      <c r="G89" s="362"/>
      <c r="H89" s="362"/>
      <c r="I89" s="363"/>
      <c r="J89" s="363"/>
      <c r="K89" s="364"/>
    </row>
    <row r="90" spans="1:11" ht="44.25" customHeight="1" thickBot="1" x14ac:dyDescent="0.25">
      <c r="A90" s="365" t="s">
        <v>3098</v>
      </c>
      <c r="B90" s="351"/>
      <c r="C90" s="332"/>
      <c r="D90" s="366"/>
      <c r="E90" s="334"/>
      <c r="F90" s="367"/>
      <c r="G90" s="368"/>
      <c r="H90" s="368"/>
      <c r="I90" s="369"/>
      <c r="J90" s="369"/>
      <c r="K90" s="370"/>
    </row>
    <row r="91" spans="1:11" s="380" customFormat="1" ht="44.25" customHeight="1" x14ac:dyDescent="0.2">
      <c r="A91" s="371"/>
      <c r="B91" s="372"/>
      <c r="C91" s="373"/>
      <c r="D91" s="373"/>
      <c r="E91" s="374"/>
      <c r="F91" s="375" t="s">
        <v>3099</v>
      </c>
      <c r="G91" s="376"/>
      <c r="H91" s="376" t="s">
        <v>3100</v>
      </c>
      <c r="I91" s="377" t="s">
        <v>3101</v>
      </c>
      <c r="J91" s="378" t="s">
        <v>3102</v>
      </c>
      <c r="K91" s="379" t="s">
        <v>3103</v>
      </c>
    </row>
    <row r="92" spans="1:11" ht="44.25" customHeight="1" x14ac:dyDescent="0.2">
      <c r="A92" s="381" t="s">
        <v>3104</v>
      </c>
      <c r="B92" s="382"/>
      <c r="C92" s="383"/>
      <c r="D92" s="383"/>
      <c r="E92" s="384"/>
      <c r="F92" s="383"/>
      <c r="G92" s="385"/>
      <c r="H92" s="385"/>
      <c r="I92" s="386"/>
      <c r="J92" s="386"/>
      <c r="K92" s="387"/>
    </row>
    <row r="93" spans="1:11" ht="44.25" customHeight="1" x14ac:dyDescent="0.2">
      <c r="A93" s="381" t="s">
        <v>3105</v>
      </c>
      <c r="B93" s="382"/>
      <c r="C93" s="383"/>
      <c r="D93" s="383"/>
      <c r="E93" s="384"/>
      <c r="F93" s="383"/>
      <c r="G93" s="385"/>
      <c r="H93" s="385"/>
      <c r="I93" s="386"/>
      <c r="J93" s="386"/>
      <c r="K93" s="387"/>
    </row>
    <row r="94" spans="1:11" ht="44.25" customHeight="1" x14ac:dyDescent="0.2">
      <c r="A94" s="356"/>
      <c r="B94" s="349"/>
      <c r="C94" s="358"/>
      <c r="D94" s="357"/>
      <c r="E94" s="253"/>
      <c r="F94" s="357"/>
      <c r="G94" s="358"/>
      <c r="H94" s="358"/>
      <c r="I94" s="359"/>
      <c r="J94" s="359"/>
      <c r="K94" s="360"/>
    </row>
    <row r="95" spans="1:11" ht="44.25" customHeight="1" x14ac:dyDescent="0.2">
      <c r="A95" s="356" t="s">
        <v>3106</v>
      </c>
      <c r="B95" s="349"/>
      <c r="C95" s="358"/>
      <c r="D95" s="357"/>
      <c r="E95" s="253"/>
      <c r="F95" s="357"/>
      <c r="G95" s="358"/>
      <c r="H95" s="358"/>
      <c r="I95" s="359"/>
      <c r="J95" s="359"/>
      <c r="K95" s="360"/>
    </row>
    <row r="96" spans="1:11" ht="44.25" customHeight="1" x14ac:dyDescent="0.2">
      <c r="A96" s="356" t="s">
        <v>3106</v>
      </c>
      <c r="B96" s="349"/>
      <c r="C96" s="358"/>
      <c r="D96" s="357"/>
      <c r="E96" s="253"/>
      <c r="F96" s="357"/>
      <c r="G96" s="358"/>
      <c r="H96" s="358"/>
      <c r="I96" s="359"/>
      <c r="J96" s="359"/>
      <c r="K96" s="360"/>
    </row>
    <row r="97" spans="1:11" ht="44.25" customHeight="1" x14ac:dyDescent="0.2">
      <c r="A97" s="356" t="s">
        <v>3106</v>
      </c>
      <c r="B97" s="349"/>
      <c r="C97" s="358"/>
      <c r="D97" s="357"/>
      <c r="E97" s="253"/>
      <c r="F97" s="361"/>
      <c r="G97" s="362"/>
      <c r="H97" s="362"/>
      <c r="I97" s="363"/>
      <c r="J97" s="388"/>
      <c r="K97" s="364"/>
    </row>
    <row r="98" spans="1:11" ht="44.25" customHeight="1" x14ac:dyDescent="0.2">
      <c r="A98" s="356" t="s">
        <v>3106</v>
      </c>
      <c r="B98" s="349"/>
      <c r="C98" s="358"/>
      <c r="D98" s="357"/>
      <c r="E98" s="253"/>
      <c r="F98" s="361"/>
      <c r="G98" s="362"/>
      <c r="H98" s="362"/>
      <c r="I98" s="363"/>
      <c r="J98" s="388"/>
      <c r="K98" s="364"/>
    </row>
    <row r="99" spans="1:11" ht="44.25" customHeight="1" x14ac:dyDescent="0.2">
      <c r="A99" s="356" t="s">
        <v>3106</v>
      </c>
      <c r="B99" s="349"/>
      <c r="C99" s="358"/>
      <c r="D99" s="357"/>
      <c r="E99" s="253"/>
      <c r="F99" s="361"/>
      <c r="G99" s="362"/>
      <c r="H99" s="362"/>
      <c r="I99" s="363"/>
      <c r="J99" s="388"/>
      <c r="K99" s="364"/>
    </row>
    <row r="100" spans="1:11" ht="44.25" customHeight="1" x14ac:dyDescent="0.2">
      <c r="A100" s="356" t="s">
        <v>3106</v>
      </c>
      <c r="B100" s="349"/>
      <c r="C100" s="358"/>
      <c r="D100" s="357"/>
      <c r="E100" s="253"/>
      <c r="F100" s="357"/>
      <c r="G100" s="358"/>
      <c r="H100" s="358"/>
      <c r="I100" s="359"/>
      <c r="J100" s="359"/>
      <c r="K100" s="360"/>
    </row>
    <row r="101" spans="1:11" ht="44.25" customHeight="1" x14ac:dyDescent="0.2">
      <c r="A101" s="356" t="s">
        <v>3106</v>
      </c>
      <c r="B101" s="349"/>
      <c r="C101" s="358"/>
      <c r="D101" s="357"/>
      <c r="E101" s="253"/>
      <c r="F101" s="361"/>
      <c r="G101" s="362"/>
      <c r="H101" s="362"/>
      <c r="I101" s="363"/>
      <c r="J101" s="363"/>
      <c r="K101" s="364"/>
    </row>
    <row r="102" spans="1:11" ht="44.25" customHeight="1" x14ac:dyDescent="0.2">
      <c r="A102" s="356" t="s">
        <v>3106</v>
      </c>
      <c r="B102" s="349"/>
      <c r="C102" s="358"/>
      <c r="D102" s="357"/>
      <c r="E102" s="253"/>
      <c r="F102" s="361"/>
      <c r="G102" s="362"/>
      <c r="H102" s="362"/>
      <c r="I102" s="363"/>
      <c r="J102" s="363"/>
      <c r="K102" s="364"/>
    </row>
    <row r="103" spans="1:11" ht="44.25" customHeight="1" x14ac:dyDescent="0.2">
      <c r="A103" s="356" t="s">
        <v>3106</v>
      </c>
      <c r="B103" s="349"/>
      <c r="C103" s="358"/>
      <c r="D103" s="357"/>
      <c r="E103" s="253"/>
      <c r="F103" s="361"/>
      <c r="G103" s="362"/>
      <c r="H103" s="362"/>
      <c r="I103" s="363"/>
      <c r="J103" s="363"/>
      <c r="K103" s="364"/>
    </row>
    <row r="104" spans="1:11" ht="44.25" customHeight="1" x14ac:dyDescent="0.2">
      <c r="A104" s="356" t="s">
        <v>3106</v>
      </c>
      <c r="B104" s="349"/>
      <c r="C104" s="358"/>
      <c r="D104" s="357"/>
      <c r="E104" s="253"/>
      <c r="F104" s="361"/>
      <c r="G104" s="362"/>
      <c r="H104" s="362"/>
      <c r="I104" s="363"/>
      <c r="J104" s="363"/>
      <c r="K104" s="364"/>
    </row>
    <row r="105" spans="1:11" ht="44.25" customHeight="1" x14ac:dyDescent="0.2">
      <c r="A105" s="356" t="s">
        <v>3106</v>
      </c>
      <c r="B105" s="349"/>
      <c r="C105" s="358"/>
      <c r="D105" s="357"/>
      <c r="E105" s="253"/>
      <c r="F105" s="361"/>
      <c r="G105" s="362"/>
      <c r="H105" s="362"/>
      <c r="I105" s="363"/>
      <c r="J105" s="363"/>
      <c r="K105" s="364"/>
    </row>
    <row r="106" spans="1:11" ht="44.25" customHeight="1" x14ac:dyDescent="0.2">
      <c r="A106" s="356" t="s">
        <v>3106</v>
      </c>
      <c r="B106" s="349"/>
      <c r="C106" s="358"/>
      <c r="D106" s="357"/>
      <c r="E106" s="253"/>
      <c r="F106" s="361"/>
      <c r="G106" s="362"/>
      <c r="H106" s="362"/>
      <c r="I106" s="363"/>
      <c r="J106" s="363"/>
      <c r="K106" s="364"/>
    </row>
    <row r="107" spans="1:11" ht="44.25" customHeight="1" x14ac:dyDescent="0.2">
      <c r="A107" s="356" t="s">
        <v>3106</v>
      </c>
      <c r="B107" s="349"/>
      <c r="C107" s="358"/>
      <c r="D107" s="357"/>
      <c r="E107" s="253"/>
      <c r="F107" s="361"/>
      <c r="G107" s="362"/>
      <c r="H107" s="362"/>
      <c r="I107" s="363"/>
      <c r="J107" s="363"/>
      <c r="K107" s="389"/>
    </row>
    <row r="108" spans="1:11" ht="44.25" customHeight="1" x14ac:dyDescent="0.2">
      <c r="A108" s="356" t="s">
        <v>3106</v>
      </c>
      <c r="B108" s="349"/>
      <c r="C108" s="350"/>
      <c r="D108" s="390"/>
      <c r="E108" s="253"/>
      <c r="F108" s="350"/>
      <c r="G108" s="350"/>
      <c r="H108" s="350"/>
      <c r="I108" s="256"/>
      <c r="J108" s="256"/>
      <c r="K108" s="326"/>
    </row>
    <row r="109" spans="1:11" ht="44.25" customHeight="1" thickBot="1" x14ac:dyDescent="0.25">
      <c r="A109" s="391"/>
      <c r="B109" s="392"/>
      <c r="C109" s="393"/>
      <c r="D109" s="393"/>
      <c r="E109" s="317"/>
      <c r="F109" s="393"/>
      <c r="G109" s="393"/>
      <c r="H109" s="393"/>
      <c r="I109" s="291"/>
      <c r="J109" s="291"/>
      <c r="K109" s="327"/>
    </row>
    <row r="110" spans="1:11" ht="44.25" customHeight="1" thickBot="1" x14ac:dyDescent="0.25">
      <c r="A110" s="394"/>
      <c r="B110" s="395"/>
      <c r="C110" s="396"/>
      <c r="D110" s="396"/>
      <c r="E110" s="395"/>
      <c r="F110" s="396"/>
      <c r="G110" s="396"/>
      <c r="H110" s="396"/>
      <c r="I110" s="397"/>
      <c r="J110" s="397"/>
      <c r="K110" s="398"/>
    </row>
    <row r="111" spans="1:11" ht="44.25" customHeight="1" thickTop="1" x14ac:dyDescent="0.2">
      <c r="A111" s="399" t="s">
        <v>3107</v>
      </c>
      <c r="B111" s="400"/>
      <c r="C111" s="401"/>
      <c r="D111" s="402"/>
      <c r="E111" s="400"/>
      <c r="F111" s="403" t="s">
        <v>3108</v>
      </c>
      <c r="G111" s="404" t="s">
        <v>130</v>
      </c>
      <c r="H111" s="404" t="s">
        <v>3109</v>
      </c>
      <c r="I111" s="405" t="s">
        <v>3110</v>
      </c>
      <c r="J111" s="406">
        <v>0.28125</v>
      </c>
      <c r="K111" s="407" t="s">
        <v>3111</v>
      </c>
    </row>
    <row r="112" spans="1:11" ht="44.25" customHeight="1" x14ac:dyDescent="0.2">
      <c r="A112" s="408"/>
      <c r="B112" s="409"/>
      <c r="C112" s="410"/>
      <c r="D112" s="410"/>
      <c r="E112" s="409"/>
      <c r="F112" s="411"/>
      <c r="G112" s="411"/>
      <c r="H112" s="411"/>
      <c r="I112" s="412" t="s">
        <v>3112</v>
      </c>
      <c r="J112" s="406">
        <v>0.28125</v>
      </c>
      <c r="K112" s="413"/>
    </row>
    <row r="113" spans="1:11" ht="44.25" customHeight="1" x14ac:dyDescent="0.2">
      <c r="A113" s="408"/>
      <c r="B113" s="409"/>
      <c r="C113" s="410"/>
      <c r="D113" s="410"/>
      <c r="E113" s="409"/>
      <c r="F113" s="411"/>
      <c r="G113" s="411"/>
      <c r="H113" s="411"/>
      <c r="I113" s="412" t="s">
        <v>3113</v>
      </c>
      <c r="J113" s="406">
        <v>0.28125</v>
      </c>
      <c r="K113" s="413" t="s">
        <v>3114</v>
      </c>
    </row>
    <row r="114" spans="1:11" ht="44.25" customHeight="1" x14ac:dyDescent="0.2">
      <c r="A114" s="408"/>
      <c r="B114" s="409"/>
      <c r="C114" s="410"/>
      <c r="D114" s="410"/>
      <c r="E114" s="409"/>
      <c r="F114" s="414" t="s">
        <v>3115</v>
      </c>
      <c r="G114" s="415" t="s">
        <v>20</v>
      </c>
      <c r="H114" s="415" t="s">
        <v>3116</v>
      </c>
      <c r="I114" s="412" t="s">
        <v>3117</v>
      </c>
      <c r="J114" s="406">
        <v>0.28125</v>
      </c>
      <c r="K114" s="413" t="s">
        <v>3118</v>
      </c>
    </row>
    <row r="115" spans="1:11" ht="44.25" customHeight="1" x14ac:dyDescent="0.2">
      <c r="A115" s="408"/>
      <c r="B115" s="409"/>
      <c r="C115" s="410"/>
      <c r="D115" s="410"/>
      <c r="E115" s="409"/>
      <c r="F115" s="416" t="s">
        <v>3119</v>
      </c>
      <c r="G115" s="415" t="s">
        <v>87</v>
      </c>
      <c r="H115" s="415" t="s">
        <v>3120</v>
      </c>
      <c r="I115" s="412" t="s">
        <v>3121</v>
      </c>
      <c r="J115" s="406">
        <v>0.28125</v>
      </c>
      <c r="K115" s="413" t="s">
        <v>3122</v>
      </c>
    </row>
    <row r="116" spans="1:11" ht="44.25" customHeight="1" x14ac:dyDescent="0.2">
      <c r="A116" s="408"/>
      <c r="B116" s="409"/>
      <c r="C116" s="410"/>
      <c r="D116" s="410"/>
      <c r="E116" s="409"/>
      <c r="F116" s="416" t="s">
        <v>3123</v>
      </c>
      <c r="G116" s="417" t="s">
        <v>20</v>
      </c>
      <c r="H116" s="417" t="s">
        <v>3124</v>
      </c>
      <c r="I116" s="412" t="s">
        <v>3125</v>
      </c>
      <c r="J116" s="406">
        <v>0.28125</v>
      </c>
      <c r="K116" s="413" t="s">
        <v>3122</v>
      </c>
    </row>
    <row r="117" spans="1:11" ht="44.25" customHeight="1" x14ac:dyDescent="0.2">
      <c r="A117" s="408"/>
      <c r="B117" s="409"/>
      <c r="C117" s="410"/>
      <c r="D117" s="410"/>
      <c r="E117" s="409"/>
      <c r="F117" s="410"/>
      <c r="G117" s="410"/>
      <c r="H117" s="410"/>
      <c r="I117" s="412" t="s">
        <v>3126</v>
      </c>
      <c r="J117" s="418" t="s">
        <v>3127</v>
      </c>
      <c r="K117" s="413" t="s">
        <v>3122</v>
      </c>
    </row>
    <row r="118" spans="1:11" ht="44.25" customHeight="1" x14ac:dyDescent="0.2">
      <c r="A118" s="408"/>
      <c r="B118" s="409"/>
      <c r="C118" s="410"/>
      <c r="D118" s="410"/>
      <c r="E118" s="409"/>
      <c r="F118" s="410"/>
      <c r="G118" s="410"/>
      <c r="H118" s="410"/>
      <c r="I118" s="412" t="s">
        <v>3128</v>
      </c>
      <c r="J118" s="406">
        <v>0.28125</v>
      </c>
      <c r="K118" s="413"/>
    </row>
    <row r="119" spans="1:11" ht="44.25" customHeight="1" thickBot="1" x14ac:dyDescent="0.25">
      <c r="A119" s="419"/>
      <c r="B119" s="420"/>
      <c r="C119" s="421"/>
      <c r="D119" s="421"/>
      <c r="E119" s="420"/>
      <c r="F119" s="421"/>
      <c r="G119" s="421"/>
      <c r="H119" s="421"/>
      <c r="I119" s="422" t="s">
        <v>3129</v>
      </c>
      <c r="J119" s="406">
        <v>0.28125</v>
      </c>
      <c r="K119" s="423" t="s">
        <v>3130</v>
      </c>
    </row>
    <row r="120" spans="1:11" ht="44.25" customHeight="1" x14ac:dyDescent="0.2">
      <c r="A120" s="424" t="s">
        <v>3131</v>
      </c>
      <c r="B120" s="425"/>
      <c r="C120" s="426"/>
      <c r="D120" s="426"/>
      <c r="E120" s="425"/>
      <c r="F120" s="426"/>
      <c r="G120" s="426"/>
      <c r="H120" s="426"/>
      <c r="I120" s="427" t="s">
        <v>3132</v>
      </c>
      <c r="J120" s="428" t="s">
        <v>3133</v>
      </c>
      <c r="K120" s="429"/>
    </row>
    <row r="121" spans="1:11" ht="44.25" customHeight="1" x14ac:dyDescent="0.2">
      <c r="A121" s="430" t="s">
        <v>3131</v>
      </c>
      <c r="B121" s="431"/>
      <c r="C121" s="432"/>
      <c r="D121" s="432"/>
      <c r="E121" s="431"/>
      <c r="F121" s="432"/>
      <c r="G121" s="432"/>
      <c r="H121" s="432"/>
      <c r="I121" s="433" t="s">
        <v>3134</v>
      </c>
      <c r="J121" s="434" t="s">
        <v>3133</v>
      </c>
      <c r="K121" s="435"/>
    </row>
    <row r="122" spans="1:11" ht="44.25" customHeight="1" thickBot="1" x14ac:dyDescent="0.25">
      <c r="A122" s="436" t="s">
        <v>3131</v>
      </c>
      <c r="B122" s="437"/>
      <c r="C122" s="438"/>
      <c r="D122" s="439"/>
      <c r="E122" s="437"/>
      <c r="F122" s="440"/>
      <c r="G122" s="441"/>
      <c r="H122" s="441"/>
      <c r="I122" s="442" t="s">
        <v>3135</v>
      </c>
      <c r="J122" s="443" t="s">
        <v>3136</v>
      </c>
      <c r="K122" s="444"/>
    </row>
    <row r="123" spans="1:11" ht="44.25" customHeight="1" x14ac:dyDescent="0.2">
      <c r="A123" s="445" t="s">
        <v>3137</v>
      </c>
      <c r="B123" s="446"/>
      <c r="C123" s="447"/>
      <c r="D123" s="448"/>
      <c r="E123" s="446"/>
      <c r="F123" s="449" t="s">
        <v>3138</v>
      </c>
      <c r="G123" s="450" t="s">
        <v>20</v>
      </c>
      <c r="H123" s="450" t="s">
        <v>3139</v>
      </c>
      <c r="I123" s="451" t="s">
        <v>3140</v>
      </c>
      <c r="J123" s="452">
        <v>0.26041666666666669</v>
      </c>
      <c r="K123" s="453" t="s">
        <v>3111</v>
      </c>
    </row>
    <row r="124" spans="1:11" ht="44.25" customHeight="1" x14ac:dyDescent="0.2">
      <c r="A124" s="454"/>
      <c r="B124" s="455"/>
      <c r="C124" s="456"/>
      <c r="D124" s="457"/>
      <c r="E124" s="455"/>
      <c r="F124" s="458"/>
      <c r="G124" s="459"/>
      <c r="H124" s="460"/>
      <c r="I124" s="461" t="s">
        <v>3112</v>
      </c>
      <c r="J124" s="462">
        <v>0.26041666666666669</v>
      </c>
      <c r="K124" s="463"/>
    </row>
    <row r="125" spans="1:11" ht="44.25" customHeight="1" x14ac:dyDescent="0.2">
      <c r="A125" s="454"/>
      <c r="B125" s="455"/>
      <c r="C125" s="456"/>
      <c r="D125" s="457"/>
      <c r="E125" s="455"/>
      <c r="F125" s="464"/>
      <c r="G125" s="464"/>
      <c r="H125" s="464"/>
      <c r="I125" s="461" t="s">
        <v>3141</v>
      </c>
      <c r="J125" s="462">
        <v>0.26041666666666669</v>
      </c>
      <c r="K125" s="463" t="s">
        <v>3122</v>
      </c>
    </row>
    <row r="126" spans="1:11" ht="44.25" customHeight="1" x14ac:dyDescent="0.2">
      <c r="A126" s="454"/>
      <c r="B126" s="455"/>
      <c r="C126" s="456"/>
      <c r="D126" s="457"/>
      <c r="E126" s="455"/>
      <c r="F126" s="458"/>
      <c r="G126" s="459"/>
      <c r="H126" s="460"/>
      <c r="I126" s="465" t="s">
        <v>3142</v>
      </c>
      <c r="J126" s="462">
        <v>0.26041666666666669</v>
      </c>
      <c r="K126" s="463" t="s">
        <v>3122</v>
      </c>
    </row>
    <row r="127" spans="1:11" ht="44.25" customHeight="1" x14ac:dyDescent="0.2">
      <c r="A127" s="454"/>
      <c r="B127" s="455"/>
      <c r="C127" s="456"/>
      <c r="D127" s="457"/>
      <c r="E127" s="455"/>
      <c r="F127" s="464"/>
      <c r="G127" s="464"/>
      <c r="H127" s="464"/>
      <c r="I127" s="466" t="s">
        <v>3143</v>
      </c>
      <c r="J127" s="462">
        <v>0.26041666666666669</v>
      </c>
      <c r="K127" s="463" t="s">
        <v>3122</v>
      </c>
    </row>
    <row r="128" spans="1:11" ht="44.25" customHeight="1" x14ac:dyDescent="0.2">
      <c r="A128" s="454"/>
      <c r="B128" s="455"/>
      <c r="C128" s="456"/>
      <c r="D128" s="457"/>
      <c r="E128" s="455"/>
      <c r="F128" s="464"/>
      <c r="G128" s="464"/>
      <c r="H128" s="464"/>
      <c r="I128" s="467" t="s">
        <v>3144</v>
      </c>
      <c r="J128" s="462">
        <v>0.26041666666666669</v>
      </c>
      <c r="K128" s="463" t="s">
        <v>3122</v>
      </c>
    </row>
    <row r="129" spans="1:11" ht="44.25" customHeight="1" x14ac:dyDescent="0.2">
      <c r="A129" s="454"/>
      <c r="B129" s="455"/>
      <c r="C129" s="456"/>
      <c r="D129" s="457"/>
      <c r="E129" s="455"/>
      <c r="F129" s="468"/>
      <c r="G129" s="469"/>
      <c r="H129" s="470"/>
      <c r="I129" s="467" t="s">
        <v>3145</v>
      </c>
      <c r="J129" s="462">
        <v>0.26041666666666669</v>
      </c>
      <c r="K129" s="463" t="s">
        <v>3122</v>
      </c>
    </row>
    <row r="130" spans="1:11" ht="44.25" customHeight="1" x14ac:dyDescent="0.2">
      <c r="A130" s="454"/>
      <c r="B130" s="455"/>
      <c r="C130" s="456"/>
      <c r="D130" s="457"/>
      <c r="E130" s="455"/>
      <c r="F130" s="464"/>
      <c r="G130" s="464"/>
      <c r="H130" s="464"/>
      <c r="I130" s="467" t="s">
        <v>3146</v>
      </c>
      <c r="J130" s="462">
        <v>0.26041666666666669</v>
      </c>
      <c r="K130" s="463" t="s">
        <v>3122</v>
      </c>
    </row>
    <row r="131" spans="1:11" ht="44.25" customHeight="1" x14ac:dyDescent="0.2">
      <c r="A131" s="454"/>
      <c r="B131" s="455"/>
      <c r="C131" s="456"/>
      <c r="D131" s="457"/>
      <c r="E131" s="455"/>
      <c r="F131" s="464"/>
      <c r="G131" s="464"/>
      <c r="H131" s="464"/>
      <c r="I131" s="467" t="s">
        <v>3147</v>
      </c>
      <c r="J131" s="462">
        <v>0.26041666666666669</v>
      </c>
      <c r="K131" s="463" t="s">
        <v>3122</v>
      </c>
    </row>
    <row r="132" spans="1:11" ht="44.25" customHeight="1" x14ac:dyDescent="0.2">
      <c r="A132" s="454"/>
      <c r="B132" s="455"/>
      <c r="C132" s="456"/>
      <c r="D132" s="457"/>
      <c r="E132" s="455"/>
      <c r="F132" s="464"/>
      <c r="G132" s="464"/>
      <c r="H132" s="464"/>
      <c r="I132" s="467" t="s">
        <v>3148</v>
      </c>
      <c r="J132" s="462">
        <v>0.26041666666666669</v>
      </c>
      <c r="K132" s="463" t="s">
        <v>3122</v>
      </c>
    </row>
    <row r="133" spans="1:11" ht="44.25" customHeight="1" x14ac:dyDescent="0.2">
      <c r="A133" s="454"/>
      <c r="B133" s="455"/>
      <c r="C133" s="456"/>
      <c r="D133" s="457"/>
      <c r="E133" s="471"/>
      <c r="F133" s="457"/>
      <c r="G133" s="457"/>
      <c r="H133" s="457"/>
      <c r="I133" s="467" t="s">
        <v>3149</v>
      </c>
      <c r="J133" s="462">
        <v>0.26041666666666669</v>
      </c>
      <c r="K133" s="463" t="s">
        <v>3122</v>
      </c>
    </row>
    <row r="134" spans="1:11" ht="44.25" customHeight="1" x14ac:dyDescent="0.2">
      <c r="A134" s="454"/>
      <c r="B134" s="455"/>
      <c r="C134" s="456"/>
      <c r="D134" s="457"/>
      <c r="E134" s="471"/>
      <c r="F134" s="457"/>
      <c r="G134" s="457"/>
      <c r="H134" s="457"/>
      <c r="I134" s="461" t="s">
        <v>3150</v>
      </c>
      <c r="J134" s="462">
        <v>0.26041666666666669</v>
      </c>
      <c r="K134" s="463" t="s">
        <v>3122</v>
      </c>
    </row>
    <row r="135" spans="1:11" ht="44.25" customHeight="1" x14ac:dyDescent="0.2">
      <c r="A135" s="454"/>
      <c r="B135" s="455"/>
      <c r="C135" s="456"/>
      <c r="D135" s="457"/>
      <c r="E135" s="471"/>
      <c r="F135" s="457"/>
      <c r="G135" s="457"/>
      <c r="H135" s="457"/>
      <c r="I135" s="461" t="s">
        <v>3150</v>
      </c>
      <c r="J135" s="462">
        <v>0.26041666666666669</v>
      </c>
      <c r="K135" s="463" t="s">
        <v>3122</v>
      </c>
    </row>
    <row r="136" spans="1:11" ht="44.25" customHeight="1" x14ac:dyDescent="0.2">
      <c r="A136" s="454"/>
      <c r="B136" s="455"/>
      <c r="C136" s="456"/>
      <c r="D136" s="457"/>
      <c r="E136" s="471"/>
      <c r="F136" s="472" t="s">
        <v>3151</v>
      </c>
      <c r="G136" s="473" t="s">
        <v>20</v>
      </c>
      <c r="H136" s="473" t="s">
        <v>3152</v>
      </c>
      <c r="I136" s="461" t="s">
        <v>3153</v>
      </c>
      <c r="J136" s="462">
        <v>0.26041666666666669</v>
      </c>
      <c r="K136" s="463" t="s">
        <v>3122</v>
      </c>
    </row>
    <row r="137" spans="1:11" ht="44.25" customHeight="1" x14ac:dyDescent="0.2">
      <c r="A137" s="454"/>
      <c r="B137" s="455"/>
      <c r="C137" s="456"/>
      <c r="D137" s="457"/>
      <c r="E137" s="471"/>
      <c r="F137" s="472" t="s">
        <v>3154</v>
      </c>
      <c r="G137" s="473" t="s">
        <v>20</v>
      </c>
      <c r="H137" s="473">
        <v>3479250228</v>
      </c>
      <c r="I137" s="461" t="s">
        <v>3155</v>
      </c>
      <c r="J137" s="462">
        <v>0.26041666666666669</v>
      </c>
      <c r="K137" s="463" t="s">
        <v>3122</v>
      </c>
    </row>
    <row r="138" spans="1:11" ht="44.25" customHeight="1" x14ac:dyDescent="0.2">
      <c r="A138" s="454"/>
      <c r="B138" s="455"/>
      <c r="C138" s="456"/>
      <c r="D138" s="457"/>
      <c r="E138" s="455"/>
      <c r="F138" s="474" t="s">
        <v>3156</v>
      </c>
      <c r="G138" s="475" t="s">
        <v>20</v>
      </c>
      <c r="H138" s="475" t="s">
        <v>3157</v>
      </c>
      <c r="I138" s="461" t="s">
        <v>3158</v>
      </c>
      <c r="J138" s="462">
        <v>0.26041666666666669</v>
      </c>
      <c r="K138" s="463" t="s">
        <v>3122</v>
      </c>
    </row>
    <row r="139" spans="1:11" ht="44.25" customHeight="1" x14ac:dyDescent="0.2">
      <c r="A139" s="454"/>
      <c r="B139" s="455"/>
      <c r="C139" s="456"/>
      <c r="D139" s="457"/>
      <c r="E139" s="455"/>
      <c r="F139" s="474" t="s">
        <v>3159</v>
      </c>
      <c r="G139" s="476" t="s">
        <v>20</v>
      </c>
      <c r="H139" s="476" t="s">
        <v>3160</v>
      </c>
      <c r="I139" s="461" t="s">
        <v>3161</v>
      </c>
      <c r="J139" s="462">
        <v>0.26041666666666669</v>
      </c>
      <c r="K139" s="463" t="s">
        <v>3122</v>
      </c>
    </row>
    <row r="140" spans="1:11" ht="44.25" customHeight="1" x14ac:dyDescent="0.2">
      <c r="A140" s="477"/>
      <c r="B140" s="478"/>
      <c r="C140" s="479"/>
      <c r="D140" s="480"/>
      <c r="E140" s="478"/>
      <c r="F140" s="472" t="s">
        <v>3162</v>
      </c>
      <c r="G140" s="481" t="s">
        <v>20</v>
      </c>
      <c r="H140" s="481" t="s">
        <v>3163</v>
      </c>
      <c r="I140" s="482" t="s">
        <v>3164</v>
      </c>
      <c r="J140" s="462">
        <v>0.26041666666666669</v>
      </c>
      <c r="K140" s="483"/>
    </row>
    <row r="141" spans="1:11" ht="44.25" customHeight="1" x14ac:dyDescent="0.2">
      <c r="A141" s="477"/>
      <c r="B141" s="478"/>
      <c r="C141" s="479"/>
      <c r="D141" s="480"/>
      <c r="E141" s="478"/>
      <c r="F141" s="472" t="s">
        <v>3165</v>
      </c>
      <c r="G141" s="481" t="s">
        <v>20</v>
      </c>
      <c r="H141" s="481" t="s">
        <v>3166</v>
      </c>
      <c r="I141" s="482" t="s">
        <v>3167</v>
      </c>
      <c r="J141" s="462">
        <v>0.26041666666666669</v>
      </c>
      <c r="K141" s="483"/>
    </row>
    <row r="142" spans="1:11" ht="44.25" customHeight="1" x14ac:dyDescent="0.2">
      <c r="A142" s="477"/>
      <c r="B142" s="478"/>
      <c r="C142" s="479"/>
      <c r="D142" s="480"/>
      <c r="E142" s="478"/>
      <c r="F142" s="474" t="s">
        <v>3168</v>
      </c>
      <c r="G142" s="475" t="s">
        <v>20</v>
      </c>
      <c r="H142" s="476" t="s">
        <v>3169</v>
      </c>
      <c r="I142" s="482" t="s">
        <v>3170</v>
      </c>
      <c r="J142" s="462">
        <v>0.26041666666666669</v>
      </c>
      <c r="K142" s="483"/>
    </row>
    <row r="143" spans="1:11" ht="44.25" customHeight="1" x14ac:dyDescent="0.2">
      <c r="A143" s="477"/>
      <c r="B143" s="478"/>
      <c r="C143" s="479"/>
      <c r="D143" s="480"/>
      <c r="E143" s="478"/>
      <c r="F143" s="484" t="s">
        <v>3171</v>
      </c>
      <c r="G143" s="473" t="s">
        <v>20</v>
      </c>
      <c r="H143" s="485" t="s">
        <v>3172</v>
      </c>
      <c r="I143" s="482" t="s">
        <v>3173</v>
      </c>
      <c r="J143" s="462">
        <v>0.26041666666666669</v>
      </c>
      <c r="K143" s="483"/>
    </row>
    <row r="144" spans="1:11" ht="44.25" customHeight="1" thickBot="1" x14ac:dyDescent="0.25">
      <c r="A144" s="436" t="s">
        <v>3174</v>
      </c>
      <c r="B144" s="478"/>
      <c r="C144" s="486"/>
      <c r="D144" s="480"/>
      <c r="E144" s="478"/>
      <c r="F144" s="487"/>
      <c r="G144" s="487"/>
      <c r="H144" s="487"/>
      <c r="I144" s="488" t="s">
        <v>3135</v>
      </c>
      <c r="J144" s="443" t="s">
        <v>3136</v>
      </c>
      <c r="K144" s="489"/>
    </row>
    <row r="145" spans="1:11" ht="44.25" customHeight="1" thickBot="1" x14ac:dyDescent="0.25">
      <c r="A145" s="490"/>
      <c r="B145" s="395"/>
      <c r="C145" s="491"/>
      <c r="D145" s="492"/>
      <c r="E145" s="395"/>
      <c r="F145" s="493"/>
      <c r="G145" s="493"/>
      <c r="H145" s="493"/>
      <c r="I145" s="494"/>
      <c r="J145" s="495"/>
      <c r="K145" s="496"/>
    </row>
    <row r="146" spans="1:11" ht="44.25" customHeight="1" thickBot="1" x14ac:dyDescent="0.25">
      <c r="A146" s="497" t="s">
        <v>3175</v>
      </c>
      <c r="B146" s="498"/>
      <c r="C146" s="499"/>
      <c r="D146" s="500"/>
      <c r="E146" s="498"/>
      <c r="F146" s="501"/>
      <c r="G146" s="502"/>
      <c r="H146" s="502"/>
      <c r="I146" s="503"/>
      <c r="J146" s="504"/>
      <c r="K146" s="505"/>
    </row>
    <row r="147" spans="1:11" ht="44.25" customHeight="1" thickTop="1" x14ac:dyDescent="0.2">
      <c r="A147" s="506" t="s">
        <v>3176</v>
      </c>
      <c r="B147" s="507"/>
      <c r="C147" s="508"/>
      <c r="D147" s="509"/>
      <c r="E147" s="507"/>
      <c r="F147" s="510" t="s">
        <v>3177</v>
      </c>
      <c r="G147" s="511" t="s">
        <v>372</v>
      </c>
      <c r="H147" s="511" t="s">
        <v>3178</v>
      </c>
      <c r="I147" s="512"/>
      <c r="J147" s="513" t="s">
        <v>3179</v>
      </c>
      <c r="K147" s="514"/>
    </row>
    <row r="148" spans="1:11" ht="44.25" customHeight="1" x14ac:dyDescent="0.2">
      <c r="A148" s="515"/>
      <c r="B148" s="409"/>
      <c r="C148" s="516"/>
      <c r="D148" s="517"/>
      <c r="E148" s="409"/>
      <c r="F148" s="518"/>
      <c r="G148" s="519"/>
      <c r="H148" s="520"/>
      <c r="I148" s="521"/>
      <c r="J148" s="522"/>
      <c r="K148" s="523"/>
    </row>
    <row r="149" spans="1:11" ht="44.25" customHeight="1" x14ac:dyDescent="0.2">
      <c r="A149" s="524"/>
      <c r="B149" s="525" t="s">
        <v>3180</v>
      </c>
      <c r="C149" s="516"/>
      <c r="D149" s="517"/>
      <c r="E149" s="409"/>
      <c r="F149" s="295" t="s">
        <v>2951</v>
      </c>
      <c r="G149" s="297" t="s">
        <v>372</v>
      </c>
      <c r="H149" s="297" t="s">
        <v>2952</v>
      </c>
      <c r="I149" s="526"/>
      <c r="J149" s="527"/>
      <c r="K149" s="528"/>
    </row>
    <row r="150" spans="1:11" ht="44.25" customHeight="1" x14ac:dyDescent="0.2">
      <c r="A150" s="524"/>
      <c r="B150" s="409"/>
      <c r="C150" s="516"/>
      <c r="D150" s="517"/>
      <c r="E150" s="409"/>
      <c r="F150" s="518"/>
      <c r="G150" s="519"/>
      <c r="H150" s="520"/>
      <c r="I150" s="526"/>
      <c r="J150" s="527"/>
      <c r="K150" s="528"/>
    </row>
    <row r="151" spans="1:11" ht="44.25" customHeight="1" x14ac:dyDescent="0.2">
      <c r="A151" s="524"/>
      <c r="B151" s="529" t="s">
        <v>3181</v>
      </c>
      <c r="C151" s="516"/>
      <c r="D151" s="517"/>
      <c r="E151" s="409"/>
      <c r="F151" s="295" t="s">
        <v>2915</v>
      </c>
      <c r="G151" s="297" t="s">
        <v>87</v>
      </c>
      <c r="H151" s="297" t="s">
        <v>2916</v>
      </c>
      <c r="I151" s="530" t="s">
        <v>3182</v>
      </c>
      <c r="J151" s="527"/>
      <c r="K151" s="528"/>
    </row>
    <row r="152" spans="1:11" ht="44.25" customHeight="1" x14ac:dyDescent="0.2">
      <c r="A152" s="524"/>
      <c r="B152" s="529" t="s">
        <v>3181</v>
      </c>
      <c r="C152" s="516"/>
      <c r="D152" s="517"/>
      <c r="E152" s="409"/>
      <c r="F152" s="254" t="s">
        <v>3183</v>
      </c>
      <c r="G152" s="531" t="s">
        <v>20</v>
      </c>
      <c r="H152" s="255" t="s">
        <v>3184</v>
      </c>
      <c r="I152" s="530" t="s">
        <v>3185</v>
      </c>
      <c r="J152" s="527"/>
      <c r="K152" s="528"/>
    </row>
    <row r="153" spans="1:11" ht="44.25" customHeight="1" x14ac:dyDescent="0.2">
      <c r="A153" s="524"/>
      <c r="B153" s="529" t="s">
        <v>3181</v>
      </c>
      <c r="C153" s="516"/>
      <c r="D153" s="532"/>
      <c r="E153" s="409"/>
      <c r="F153" s="518"/>
      <c r="G153" s="519"/>
      <c r="H153" s="520"/>
      <c r="I153" s="530" t="s">
        <v>3186</v>
      </c>
      <c r="J153" s="527"/>
      <c r="K153" s="528"/>
    </row>
    <row r="154" spans="1:11" ht="44.25" customHeight="1" x14ac:dyDescent="0.2">
      <c r="A154" s="533"/>
      <c r="B154" s="420"/>
      <c r="C154" s="534"/>
      <c r="D154" s="535"/>
      <c r="E154" s="420"/>
      <c r="F154" s="536"/>
      <c r="G154" s="537"/>
      <c r="H154" s="537"/>
      <c r="I154" s="538"/>
      <c r="J154" s="539"/>
      <c r="K154" s="540"/>
    </row>
    <row r="155" spans="1:11" ht="44.25" customHeight="1" thickBot="1" x14ac:dyDescent="0.25">
      <c r="A155" s="541"/>
      <c r="B155" s="542"/>
      <c r="C155" s="543"/>
      <c r="D155" s="544"/>
      <c r="E155" s="542"/>
      <c r="F155" s="545"/>
      <c r="G155" s="546"/>
      <c r="H155" s="547"/>
      <c r="I155" s="548"/>
      <c r="J155" s="549"/>
      <c r="K155" s="550"/>
    </row>
    <row r="156" spans="1:11" ht="44.25" customHeight="1" thickTop="1" x14ac:dyDescent="0.2">
      <c r="A156" s="551" t="s">
        <v>3187</v>
      </c>
      <c r="B156" s="507"/>
      <c r="C156" s="508"/>
      <c r="D156" s="509"/>
      <c r="E156" s="507"/>
      <c r="F156" s="552" t="s">
        <v>3188</v>
      </c>
      <c r="G156" s="553" t="s">
        <v>87</v>
      </c>
      <c r="H156" s="553" t="s">
        <v>3189</v>
      </c>
      <c r="I156" s="554"/>
      <c r="J156" s="555">
        <v>0.32291666666666669</v>
      </c>
      <c r="K156" s="514"/>
    </row>
    <row r="157" spans="1:11" ht="44.25" customHeight="1" x14ac:dyDescent="0.2">
      <c r="A157" s="556"/>
      <c r="B157" s="409"/>
      <c r="C157" s="516"/>
      <c r="D157" s="532"/>
      <c r="E157" s="409"/>
      <c r="F157" s="557" t="s">
        <v>3190</v>
      </c>
      <c r="G157" s="475" t="s">
        <v>188</v>
      </c>
      <c r="H157" s="475" t="s">
        <v>3191</v>
      </c>
      <c r="I157" s="558"/>
      <c r="J157" s="559"/>
      <c r="K157" s="560"/>
    </row>
    <row r="158" spans="1:11" ht="44.25" customHeight="1" x14ac:dyDescent="0.2">
      <c r="A158" s="561"/>
      <c r="B158" s="420"/>
      <c r="C158" s="534"/>
      <c r="D158" s="535"/>
      <c r="E158" s="420"/>
      <c r="F158" s="557" t="s">
        <v>3192</v>
      </c>
      <c r="G158" s="562" t="s">
        <v>20</v>
      </c>
      <c r="H158" s="475" t="s">
        <v>3193</v>
      </c>
      <c r="I158" s="563"/>
      <c r="J158" s="539"/>
      <c r="K158" s="540"/>
    </row>
    <row r="159" spans="1:11" ht="44.25" customHeight="1" x14ac:dyDescent="0.2">
      <c r="A159" s="561"/>
      <c r="B159" s="420"/>
      <c r="C159" s="534"/>
      <c r="D159" s="535"/>
      <c r="E159" s="420"/>
      <c r="F159" s="564" t="s">
        <v>3194</v>
      </c>
      <c r="G159" s="565" t="s">
        <v>20</v>
      </c>
      <c r="H159" s="566" t="s">
        <v>3195</v>
      </c>
      <c r="I159" s="563"/>
      <c r="J159" s="539"/>
      <c r="K159" s="540"/>
    </row>
    <row r="160" spans="1:11" ht="44.25" customHeight="1" x14ac:dyDescent="0.2">
      <c r="A160" s="561"/>
      <c r="B160" s="420"/>
      <c r="C160" s="534"/>
      <c r="D160" s="535"/>
      <c r="E160" s="420"/>
      <c r="F160" s="567" t="s">
        <v>3196</v>
      </c>
      <c r="G160" s="568" t="s">
        <v>20</v>
      </c>
      <c r="H160" s="568" t="s">
        <v>3197</v>
      </c>
      <c r="I160" s="563"/>
      <c r="J160" s="539"/>
      <c r="K160" s="540"/>
    </row>
    <row r="161" spans="1:11" ht="44.25" customHeight="1" x14ac:dyDescent="0.2">
      <c r="A161" s="561"/>
      <c r="B161" s="420"/>
      <c r="C161" s="534"/>
      <c r="D161" s="535"/>
      <c r="E161" s="420"/>
      <c r="I161" s="563"/>
      <c r="J161" s="539"/>
      <c r="K161" s="540"/>
    </row>
    <row r="162" spans="1:11" ht="44.25" customHeight="1" thickBot="1" x14ac:dyDescent="0.25">
      <c r="A162" s="569"/>
      <c r="B162" s="542"/>
      <c r="C162" s="543"/>
      <c r="D162" s="544"/>
      <c r="E162" s="542"/>
      <c r="F162" s="545"/>
      <c r="G162" s="546"/>
      <c r="H162" s="547"/>
      <c r="I162" s="570"/>
      <c r="J162" s="549"/>
      <c r="K162" s="571"/>
    </row>
    <row r="163" spans="1:11" ht="44.25" customHeight="1" thickTop="1" x14ac:dyDescent="0.2">
      <c r="A163" s="551" t="s">
        <v>3198</v>
      </c>
      <c r="B163" s="507"/>
      <c r="C163" s="508"/>
      <c r="D163" s="572"/>
      <c r="E163" s="507"/>
      <c r="F163" s="403" t="s">
        <v>3199</v>
      </c>
      <c r="G163" s="511" t="s">
        <v>3200</v>
      </c>
      <c r="H163" s="511" t="s">
        <v>3201</v>
      </c>
      <c r="I163" s="573"/>
      <c r="J163" s="555">
        <v>0.27083333333333331</v>
      </c>
      <c r="K163" s="514"/>
    </row>
    <row r="164" spans="1:11" ht="44.25" customHeight="1" x14ac:dyDescent="0.2">
      <c r="A164" s="574"/>
      <c r="B164" s="409"/>
      <c r="C164" s="516"/>
      <c r="D164" s="532"/>
      <c r="E164" s="409"/>
      <c r="F164" s="295" t="s">
        <v>3002</v>
      </c>
      <c r="G164" s="297" t="s">
        <v>130</v>
      </c>
      <c r="H164" s="297" t="s">
        <v>3003</v>
      </c>
      <c r="I164" s="482" t="s">
        <v>3202</v>
      </c>
      <c r="J164" s="522"/>
      <c r="K164" s="523"/>
    </row>
    <row r="165" spans="1:11" ht="44.25" customHeight="1" x14ac:dyDescent="0.2">
      <c r="A165" s="575"/>
      <c r="B165" s="420"/>
      <c r="C165" s="534"/>
      <c r="D165" s="535"/>
      <c r="E165" s="420"/>
      <c r="F165" s="262" t="s">
        <v>2947</v>
      </c>
      <c r="G165" s="263" t="s">
        <v>130</v>
      </c>
      <c r="H165" s="576" t="s">
        <v>2948</v>
      </c>
      <c r="I165" s="482" t="s">
        <v>3203</v>
      </c>
      <c r="J165" s="527"/>
      <c r="K165" s="528"/>
    </row>
    <row r="166" spans="1:11" ht="44.25" customHeight="1" x14ac:dyDescent="0.2">
      <c r="A166" s="575"/>
      <c r="B166" s="420"/>
      <c r="C166" s="534"/>
      <c r="D166" s="535"/>
      <c r="E166" s="420"/>
      <c r="F166" s="577" t="s">
        <v>3204</v>
      </c>
      <c r="G166" s="578" t="s">
        <v>3200</v>
      </c>
      <c r="H166" s="578">
        <v>9173259352</v>
      </c>
      <c r="I166" s="482" t="s">
        <v>3205</v>
      </c>
      <c r="J166" s="527"/>
      <c r="K166" s="528"/>
    </row>
    <row r="167" spans="1:11" ht="44.25" customHeight="1" x14ac:dyDescent="0.2">
      <c r="A167" s="575"/>
      <c r="B167" s="420"/>
      <c r="C167" s="534"/>
      <c r="D167" s="535"/>
      <c r="E167" s="420"/>
      <c r="F167" s="416" t="s">
        <v>3206</v>
      </c>
      <c r="G167" s="579" t="s">
        <v>87</v>
      </c>
      <c r="H167" s="415" t="s">
        <v>3207</v>
      </c>
      <c r="I167" s="482" t="s">
        <v>3208</v>
      </c>
      <c r="J167" s="527"/>
      <c r="K167" s="528"/>
    </row>
    <row r="168" spans="1:11" ht="44.25" customHeight="1" x14ac:dyDescent="0.2">
      <c r="A168" s="575"/>
      <c r="B168" s="420"/>
      <c r="C168" s="534"/>
      <c r="D168" s="535"/>
      <c r="E168" s="420"/>
      <c r="F168" s="580"/>
      <c r="G168" s="581"/>
      <c r="H168" s="582"/>
      <c r="I168" s="583" t="s">
        <v>3209</v>
      </c>
      <c r="J168" s="527"/>
      <c r="K168" s="528"/>
    </row>
    <row r="169" spans="1:11" ht="44.25" customHeight="1" thickBot="1" x14ac:dyDescent="0.25">
      <c r="A169" s="584"/>
      <c r="B169" s="542"/>
      <c r="C169" s="543"/>
      <c r="D169" s="544"/>
      <c r="E169" s="542"/>
      <c r="F169" s="545"/>
      <c r="G169" s="546"/>
      <c r="H169" s="547"/>
      <c r="I169" s="585"/>
      <c r="J169" s="586"/>
      <c r="K169" s="550"/>
    </row>
    <row r="170" spans="1:11" ht="44.25" customHeight="1" thickTop="1" x14ac:dyDescent="0.2">
      <c r="A170" s="551" t="s">
        <v>3210</v>
      </c>
      <c r="B170" s="507"/>
      <c r="C170" s="508"/>
      <c r="D170" s="509"/>
      <c r="E170" s="507"/>
      <c r="F170" s="587" t="s">
        <v>3211</v>
      </c>
      <c r="G170" s="588" t="s">
        <v>188</v>
      </c>
      <c r="H170" s="588" t="s">
        <v>3212</v>
      </c>
      <c r="I170" s="589"/>
      <c r="J170" s="590"/>
      <c r="K170" s="591"/>
    </row>
    <row r="171" spans="1:11" ht="44.25" customHeight="1" thickBot="1" x14ac:dyDescent="0.25">
      <c r="A171" s="584"/>
      <c r="B171" s="542"/>
      <c r="C171" s="543"/>
      <c r="D171" s="544"/>
      <c r="E171" s="542"/>
      <c r="F171" s="545"/>
      <c r="G171" s="546"/>
      <c r="H171" s="547"/>
      <c r="I171" s="585"/>
      <c r="J171" s="586"/>
      <c r="K171" s="550"/>
    </row>
    <row r="172" spans="1:11" ht="44.25" customHeight="1" x14ac:dyDescent="0.2">
      <c r="A172" s="592" t="s">
        <v>3213</v>
      </c>
      <c r="B172" s="593"/>
      <c r="C172" s="594"/>
      <c r="D172" s="595"/>
      <c r="E172" s="593"/>
      <c r="F172" s="596"/>
      <c r="G172" s="597"/>
      <c r="H172" s="597"/>
      <c r="I172" s="598" t="s">
        <v>3214</v>
      </c>
      <c r="J172" s="599" t="s">
        <v>3215</v>
      </c>
      <c r="K172" s="600"/>
    </row>
    <row r="173" spans="1:11" ht="44.25" customHeight="1" x14ac:dyDescent="0.2">
      <c r="A173" s="601"/>
      <c r="B173" s="409"/>
      <c r="C173" s="516"/>
      <c r="D173" s="602"/>
      <c r="E173" s="409"/>
      <c r="F173" s="518"/>
      <c r="G173" s="519"/>
      <c r="H173" s="520"/>
      <c r="I173" s="603"/>
      <c r="J173" s="604"/>
      <c r="K173" s="605"/>
    </row>
    <row r="174" spans="1:11" ht="44.25" customHeight="1" thickBot="1" x14ac:dyDescent="0.25">
      <c r="A174" s="584"/>
      <c r="B174" s="542"/>
      <c r="C174" s="543"/>
      <c r="D174" s="544"/>
      <c r="E174" s="542"/>
      <c r="F174" s="545"/>
      <c r="G174" s="546"/>
      <c r="H174" s="547"/>
      <c r="I174" s="606"/>
      <c r="J174" s="586"/>
      <c r="K174" s="550"/>
    </row>
  </sheetData>
  <customSheetViews>
    <customSheetView guid="{BCA9CBB9-9547-47F0-BDEA-9087BD919FA4}" scale="70">
      <selection activeCell="F14" sqref="F14"/>
      <pageMargins left="0.7" right="0.7" top="0.75" bottom="0.75" header="0.3" footer="0.3"/>
      <pageSetup paperSize="9" orientation="portrait" r:id="rId1"/>
    </customSheetView>
    <customSheetView guid="{C7343692-8406-8E4B-88B9-BD8D63A86AF6}" scale="70" topLeftCell="A6">
      <selection activeCell="C20" sqref="C20"/>
      <pageMargins left="0.7" right="0.7" top="0.75" bottom="0.75" header="0.3" footer="0.3"/>
      <pageSetup paperSize="9" orientation="portrait" r:id="rId2"/>
    </customSheetView>
  </customSheetViews>
  <mergeCells count="2">
    <mergeCell ref="A1:K1"/>
    <mergeCell ref="A2:K2"/>
  </mergeCells>
  <pageMargins left="0.7" right="0.7" top="0.75" bottom="0.75" header="0.3" footer="0.3"/>
  <pageSetup paperSize="9" orientation="portrait"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A10" zoomScale="80" zoomScaleNormal="80" workbookViewId="0">
      <selection activeCell="D28" sqref="D28:D29"/>
    </sheetView>
  </sheetViews>
  <sheetFormatPr baseColWidth="10" defaultColWidth="8.83203125" defaultRowHeight="36" customHeight="1" x14ac:dyDescent="0.2"/>
  <cols>
    <col min="1" max="1" width="11.33203125" customWidth="1"/>
    <col min="2" max="2" width="25.5" customWidth="1"/>
    <col min="3" max="3" width="36.1640625" customWidth="1"/>
    <col min="4" max="4" width="38" customWidth="1"/>
    <col min="5" max="5" width="10.5" customWidth="1"/>
    <col min="6" max="6" width="10.33203125" customWidth="1"/>
    <col min="7" max="7" width="17" customWidth="1"/>
    <col min="8" max="8" width="13.33203125" customWidth="1"/>
    <col min="9" max="9" width="16" customWidth="1"/>
    <col min="10" max="10" width="15.1640625" customWidth="1"/>
    <col min="11" max="11" width="52.33203125" customWidth="1"/>
    <col min="13" max="13" width="18.1640625" customWidth="1"/>
  </cols>
  <sheetData>
    <row r="1" spans="1:14" ht="36" customHeight="1" thickBot="1" x14ac:dyDescent="0.4">
      <c r="A1" s="624" t="s">
        <v>399</v>
      </c>
      <c r="B1" s="625"/>
      <c r="C1" s="625"/>
      <c r="D1" s="625"/>
      <c r="E1" s="625"/>
      <c r="F1" s="625"/>
      <c r="G1" s="625" t="s">
        <v>2030</v>
      </c>
      <c r="H1" s="625"/>
      <c r="I1" s="625"/>
      <c r="J1" s="626"/>
      <c r="K1" s="627"/>
    </row>
    <row r="2" spans="1:14" ht="36" customHeight="1" thickBot="1" x14ac:dyDescent="0.3">
      <c r="A2" s="38" t="s">
        <v>2</v>
      </c>
      <c r="B2" s="39" t="s">
        <v>3</v>
      </c>
      <c r="C2" s="39" t="s">
        <v>4</v>
      </c>
      <c r="D2" s="40" t="s">
        <v>5</v>
      </c>
      <c r="E2" s="39" t="s">
        <v>6</v>
      </c>
      <c r="F2" s="39" t="s">
        <v>7</v>
      </c>
      <c r="G2" s="39" t="s">
        <v>8</v>
      </c>
      <c r="H2" s="39" t="s">
        <v>9</v>
      </c>
      <c r="I2" s="39" t="s">
        <v>10</v>
      </c>
      <c r="J2" s="39" t="s">
        <v>11</v>
      </c>
      <c r="K2" s="41" t="s">
        <v>12</v>
      </c>
      <c r="M2" s="5" t="s">
        <v>13</v>
      </c>
      <c r="N2" s="5">
        <v>55</v>
      </c>
    </row>
    <row r="3" spans="1:14" ht="36" customHeight="1" x14ac:dyDescent="0.3">
      <c r="A3" s="171">
        <v>55</v>
      </c>
      <c r="B3" s="123" t="s">
        <v>1074</v>
      </c>
      <c r="C3" s="171"/>
      <c r="D3" s="219"/>
      <c r="E3" s="171"/>
      <c r="F3" s="171"/>
      <c r="G3" s="171"/>
      <c r="H3" s="171"/>
      <c r="I3" s="205"/>
      <c r="J3" s="171"/>
      <c r="K3" s="123" t="s">
        <v>2412</v>
      </c>
      <c r="M3" s="9" t="s">
        <v>16</v>
      </c>
      <c r="N3" s="9">
        <f>N2-N14</f>
        <v>0</v>
      </c>
    </row>
    <row r="4" spans="1:14" ht="36" customHeight="1" x14ac:dyDescent="0.2">
      <c r="A4" s="11">
        <v>1</v>
      </c>
      <c r="B4" s="12" t="s">
        <v>17</v>
      </c>
      <c r="C4" s="12" t="s">
        <v>2413</v>
      </c>
      <c r="D4" s="13" t="s">
        <v>2414</v>
      </c>
      <c r="E4" s="12">
        <v>7</v>
      </c>
      <c r="F4" s="12">
        <v>2</v>
      </c>
      <c r="G4" s="12" t="s">
        <v>372</v>
      </c>
      <c r="H4" s="12" t="s">
        <v>2279</v>
      </c>
      <c r="I4" s="14">
        <v>42917</v>
      </c>
      <c r="J4" s="14" t="s">
        <v>22</v>
      </c>
      <c r="K4" s="11"/>
      <c r="M4" t="s">
        <v>23</v>
      </c>
      <c r="N4">
        <f>SUMIFS(E:E,G:G,"CTT")</f>
        <v>0</v>
      </c>
    </row>
    <row r="5" spans="1:14" ht="36" customHeight="1" x14ac:dyDescent="0.2">
      <c r="A5" s="11">
        <v>2</v>
      </c>
      <c r="B5" s="12" t="s">
        <v>24</v>
      </c>
      <c r="C5" s="12" t="s">
        <v>2415</v>
      </c>
      <c r="D5" s="13" t="s">
        <v>2416</v>
      </c>
      <c r="E5" s="12">
        <v>3</v>
      </c>
      <c r="F5" s="12">
        <v>1</v>
      </c>
      <c r="G5" s="12" t="s">
        <v>372</v>
      </c>
      <c r="H5" s="12" t="s">
        <v>2279</v>
      </c>
      <c r="I5" s="14">
        <v>42917</v>
      </c>
      <c r="J5" s="14" t="s">
        <v>2417</v>
      </c>
      <c r="K5" s="11"/>
      <c r="M5" t="s">
        <v>29</v>
      </c>
      <c r="N5">
        <f>SUMIFS(E:E,G:G,"FLU")</f>
        <v>0</v>
      </c>
    </row>
    <row r="6" spans="1:14" ht="36" customHeight="1" x14ac:dyDescent="0.2">
      <c r="A6" s="11">
        <v>3</v>
      </c>
      <c r="B6" s="16" t="s">
        <v>17</v>
      </c>
      <c r="C6" s="16" t="s">
        <v>2418</v>
      </c>
      <c r="D6" s="17" t="s">
        <v>2419</v>
      </c>
      <c r="E6" s="16">
        <v>2</v>
      </c>
      <c r="F6" s="16">
        <v>1</v>
      </c>
      <c r="G6" s="16" t="s">
        <v>372</v>
      </c>
      <c r="H6" s="16" t="s">
        <v>2279</v>
      </c>
      <c r="I6" s="18">
        <v>42917</v>
      </c>
      <c r="J6" s="16" t="s">
        <v>22</v>
      </c>
      <c r="K6" s="15"/>
      <c r="M6" t="s">
        <v>34</v>
      </c>
      <c r="N6">
        <f>SUMIFS(E:E,G:G,"JCC")</f>
        <v>0</v>
      </c>
    </row>
    <row r="7" spans="1:14" ht="36" customHeight="1" x14ac:dyDescent="0.2">
      <c r="A7" s="11">
        <v>4</v>
      </c>
      <c r="B7" s="16" t="s">
        <v>17</v>
      </c>
      <c r="C7" s="16" t="s">
        <v>2420</v>
      </c>
      <c r="D7" s="17" t="s">
        <v>2421</v>
      </c>
      <c r="E7" s="16">
        <v>4</v>
      </c>
      <c r="F7" s="16">
        <v>1</v>
      </c>
      <c r="G7" s="16" t="s">
        <v>372</v>
      </c>
      <c r="H7" s="16" t="s">
        <v>2279</v>
      </c>
      <c r="I7" s="18">
        <v>42917</v>
      </c>
      <c r="J7" s="18" t="s">
        <v>22</v>
      </c>
      <c r="K7" s="15"/>
      <c r="M7" t="s">
        <v>40</v>
      </c>
      <c r="N7">
        <f>SUMIFS(E:E,G:G,"EDI")</f>
        <v>55</v>
      </c>
    </row>
    <row r="8" spans="1:14" ht="36" customHeight="1" x14ac:dyDescent="0.2">
      <c r="A8" s="11">
        <v>5</v>
      </c>
      <c r="B8" s="16" t="s">
        <v>17</v>
      </c>
      <c r="C8" s="16" t="s">
        <v>2422</v>
      </c>
      <c r="D8" s="17" t="s">
        <v>2423</v>
      </c>
      <c r="E8" s="16">
        <v>2</v>
      </c>
      <c r="F8" s="16">
        <v>1</v>
      </c>
      <c r="G8" s="16" t="s">
        <v>372</v>
      </c>
      <c r="H8" s="16" t="s">
        <v>2279</v>
      </c>
      <c r="I8" s="18">
        <v>42917</v>
      </c>
      <c r="J8" s="18" t="s">
        <v>22</v>
      </c>
      <c r="K8" s="15"/>
      <c r="M8" t="s">
        <v>46</v>
      </c>
      <c r="N8">
        <f>SUMIFS(E:E,G:G,"par")</f>
        <v>0</v>
      </c>
    </row>
    <row r="9" spans="1:14" ht="36" customHeight="1" x14ac:dyDescent="0.2">
      <c r="A9" s="11">
        <v>6</v>
      </c>
      <c r="B9" s="16" t="s">
        <v>24</v>
      </c>
      <c r="C9" s="16" t="s">
        <v>2424</v>
      </c>
      <c r="D9" s="17" t="s">
        <v>2425</v>
      </c>
      <c r="E9" s="16">
        <v>5</v>
      </c>
      <c r="F9" s="16">
        <v>2</v>
      </c>
      <c r="G9" s="16" t="s">
        <v>372</v>
      </c>
      <c r="H9" s="16" t="s">
        <v>2279</v>
      </c>
      <c r="I9" s="18">
        <v>42917</v>
      </c>
      <c r="J9" s="16" t="s">
        <v>2426</v>
      </c>
      <c r="K9" s="15"/>
      <c r="M9" t="s">
        <v>52</v>
      </c>
      <c r="N9">
        <f>SUMIFS(E:E,G:G,"phi")</f>
        <v>0</v>
      </c>
    </row>
    <row r="10" spans="1:14" ht="36" customHeight="1" x14ac:dyDescent="0.2">
      <c r="A10" s="11">
        <v>7</v>
      </c>
      <c r="B10" s="16" t="s">
        <v>17</v>
      </c>
      <c r="C10" s="16" t="s">
        <v>2427</v>
      </c>
      <c r="D10" s="17" t="s">
        <v>2428</v>
      </c>
      <c r="E10" s="16">
        <v>4</v>
      </c>
      <c r="F10" s="16">
        <v>1</v>
      </c>
      <c r="G10" s="16" t="s">
        <v>372</v>
      </c>
      <c r="H10" s="16" t="s">
        <v>2279</v>
      </c>
      <c r="I10" s="18">
        <v>42917</v>
      </c>
      <c r="J10" s="18" t="s">
        <v>22</v>
      </c>
      <c r="K10" s="15"/>
      <c r="M10" t="s">
        <v>58</v>
      </c>
      <c r="N10">
        <f>SUMIFS(E:E,G:G,"BRK")</f>
        <v>0</v>
      </c>
    </row>
    <row r="11" spans="1:14" ht="36" customHeight="1" x14ac:dyDescent="0.2">
      <c r="A11" s="11">
        <v>8</v>
      </c>
      <c r="B11" s="16" t="s">
        <v>17</v>
      </c>
      <c r="C11" s="12" t="s">
        <v>2429</v>
      </c>
      <c r="D11" s="13" t="s">
        <v>2430</v>
      </c>
      <c r="E11" s="12">
        <v>8</v>
      </c>
      <c r="F11" s="12">
        <v>2</v>
      </c>
      <c r="G11" s="16" t="s">
        <v>372</v>
      </c>
      <c r="H11" s="16" t="s">
        <v>2279</v>
      </c>
      <c r="I11" s="18">
        <v>42917</v>
      </c>
      <c r="J11" s="18" t="s">
        <v>22</v>
      </c>
      <c r="K11" s="29"/>
      <c r="M11" s="25" t="s">
        <v>64</v>
      </c>
      <c r="N11" s="25">
        <f>SUMIFS(E:E,G:G,"SPC")</f>
        <v>0</v>
      </c>
    </row>
    <row r="12" spans="1:14" ht="36" customHeight="1" x14ac:dyDescent="0.2">
      <c r="A12" s="11">
        <v>9</v>
      </c>
      <c r="B12" s="16" t="s">
        <v>17</v>
      </c>
      <c r="C12" s="16" t="s">
        <v>2431</v>
      </c>
      <c r="D12" s="17" t="s">
        <v>2432</v>
      </c>
      <c r="E12" s="16">
        <v>2</v>
      </c>
      <c r="F12" s="16">
        <v>1</v>
      </c>
      <c r="G12" s="16" t="s">
        <v>372</v>
      </c>
      <c r="H12" s="16" t="s">
        <v>2279</v>
      </c>
      <c r="I12" s="18">
        <v>42917</v>
      </c>
      <c r="J12" s="18" t="s">
        <v>22</v>
      </c>
      <c r="K12" s="15"/>
      <c r="M12" s="26" t="s">
        <v>69</v>
      </c>
      <c r="N12" s="26">
        <f>SUMIFS(E:E,G:G,"H")</f>
        <v>0</v>
      </c>
    </row>
    <row r="13" spans="1:14" ht="36" customHeight="1" x14ac:dyDescent="0.2">
      <c r="A13" s="11">
        <v>10</v>
      </c>
      <c r="B13" s="16" t="s">
        <v>706</v>
      </c>
      <c r="C13" s="16" t="s">
        <v>2433</v>
      </c>
      <c r="D13" s="17" t="s">
        <v>2434</v>
      </c>
      <c r="E13" s="16">
        <v>4</v>
      </c>
      <c r="F13" s="16">
        <v>1</v>
      </c>
      <c r="G13" s="16" t="s">
        <v>372</v>
      </c>
      <c r="H13" s="16" t="s">
        <v>2279</v>
      </c>
      <c r="I13" s="18">
        <v>42917</v>
      </c>
      <c r="J13" s="18" t="s">
        <v>2435</v>
      </c>
      <c r="K13" s="15"/>
      <c r="M13" s="26"/>
      <c r="N13" s="26"/>
    </row>
    <row r="14" spans="1:14" ht="36" customHeight="1" x14ac:dyDescent="0.2">
      <c r="A14" s="11">
        <v>11</v>
      </c>
      <c r="B14" s="16" t="s">
        <v>17</v>
      </c>
      <c r="C14" s="16" t="s">
        <v>2436</v>
      </c>
      <c r="D14" s="17" t="s">
        <v>2437</v>
      </c>
      <c r="E14" s="16">
        <v>4</v>
      </c>
      <c r="F14" s="16">
        <v>1</v>
      </c>
      <c r="G14" s="16" t="s">
        <v>372</v>
      </c>
      <c r="H14" s="16" t="s">
        <v>2279</v>
      </c>
      <c r="I14" s="18">
        <v>42917</v>
      </c>
      <c r="J14" s="18" t="s">
        <v>22</v>
      </c>
      <c r="K14" s="15"/>
      <c r="M14" s="28" t="s">
        <v>79</v>
      </c>
      <c r="N14" s="28">
        <f>SUM(M4:N12)</f>
        <v>55</v>
      </c>
    </row>
    <row r="15" spans="1:14" ht="36" customHeight="1" x14ac:dyDescent="0.2">
      <c r="A15" s="11">
        <v>12</v>
      </c>
      <c r="B15" s="16" t="s">
        <v>571</v>
      </c>
      <c r="C15" s="64" t="s">
        <v>2438</v>
      </c>
      <c r="D15" s="17" t="s">
        <v>2439</v>
      </c>
      <c r="E15" s="16">
        <v>3</v>
      </c>
      <c r="F15" s="16">
        <v>1</v>
      </c>
      <c r="G15" s="16" t="s">
        <v>372</v>
      </c>
      <c r="H15" s="16" t="s">
        <v>2279</v>
      </c>
      <c r="I15" s="18">
        <v>42917</v>
      </c>
      <c r="J15" s="18" t="s">
        <v>2440</v>
      </c>
      <c r="K15" s="15"/>
    </row>
    <row r="16" spans="1:14" ht="36" customHeight="1" x14ac:dyDescent="0.2">
      <c r="A16" s="11">
        <v>13</v>
      </c>
      <c r="B16" s="16" t="s">
        <v>2441</v>
      </c>
      <c r="C16" s="16" t="s">
        <v>2442</v>
      </c>
      <c r="D16" s="17" t="s">
        <v>2443</v>
      </c>
      <c r="E16" s="16">
        <v>4</v>
      </c>
      <c r="F16" s="16">
        <v>1</v>
      </c>
      <c r="G16" s="16" t="s">
        <v>372</v>
      </c>
      <c r="H16" s="16" t="s">
        <v>2279</v>
      </c>
      <c r="I16" s="18">
        <v>42917</v>
      </c>
      <c r="J16" s="18" t="s">
        <v>2444</v>
      </c>
      <c r="K16" s="16" t="s">
        <v>1263</v>
      </c>
      <c r="M16" s="49"/>
    </row>
    <row r="17" spans="1:13" ht="36" customHeight="1" x14ac:dyDescent="0.2">
      <c r="A17" s="11">
        <v>14</v>
      </c>
      <c r="B17" s="16" t="s">
        <v>2445</v>
      </c>
      <c r="C17" s="16" t="s">
        <v>2446</v>
      </c>
      <c r="D17" s="17" t="s">
        <v>2447</v>
      </c>
      <c r="E17" s="16">
        <v>3</v>
      </c>
      <c r="F17" s="16">
        <v>1</v>
      </c>
      <c r="G17" s="16" t="s">
        <v>372</v>
      </c>
      <c r="H17" s="16" t="s">
        <v>2279</v>
      </c>
      <c r="I17" s="18">
        <v>42917</v>
      </c>
      <c r="J17" s="18" t="s">
        <v>2448</v>
      </c>
      <c r="K17" s="16" t="s">
        <v>2190</v>
      </c>
      <c r="M17" s="49"/>
    </row>
    <row r="18" spans="1:13" ht="36" customHeight="1" x14ac:dyDescent="0.2">
      <c r="A18" s="15"/>
      <c r="B18" s="16"/>
      <c r="C18" s="16"/>
      <c r="D18" s="17"/>
      <c r="E18" s="46">
        <f>SUM(E4:E17)</f>
        <v>55</v>
      </c>
      <c r="F18" s="46">
        <f>SUM(F4:F17)</f>
        <v>17</v>
      </c>
      <c r="G18" s="16"/>
      <c r="H18" s="16"/>
      <c r="I18" s="16"/>
      <c r="J18" s="16"/>
      <c r="K18" s="15"/>
      <c r="M18" s="49"/>
    </row>
    <row r="19" spans="1:13" ht="36" customHeight="1" x14ac:dyDescent="0.2">
      <c r="A19" s="11"/>
      <c r="B19" s="12"/>
      <c r="C19" s="12"/>
      <c r="D19" s="13"/>
      <c r="E19" s="12"/>
      <c r="F19" s="12"/>
      <c r="G19" s="11"/>
      <c r="H19" s="12"/>
      <c r="I19" s="12"/>
      <c r="J19" s="12"/>
      <c r="K19" s="11"/>
      <c r="M19" s="49"/>
    </row>
    <row r="20" spans="1:13" ht="36" customHeight="1" x14ac:dyDescent="0.2">
      <c r="A20" s="11"/>
      <c r="B20" s="12"/>
      <c r="C20" s="12"/>
      <c r="D20" s="13"/>
      <c r="E20" s="12"/>
      <c r="F20" s="12"/>
      <c r="G20" s="12"/>
      <c r="H20" s="12"/>
      <c r="I20" s="14"/>
      <c r="J20" s="14"/>
      <c r="K20" s="11"/>
      <c r="M20" s="49"/>
    </row>
    <row r="21" spans="1:13" ht="36" customHeight="1" x14ac:dyDescent="0.2">
      <c r="A21" s="11"/>
      <c r="B21" s="12"/>
      <c r="C21" s="12"/>
      <c r="D21" s="13"/>
      <c r="E21" s="12"/>
      <c r="F21" s="12"/>
      <c r="G21" s="12"/>
      <c r="H21" s="12"/>
      <c r="I21" s="14"/>
      <c r="J21" s="14"/>
      <c r="K21" s="11"/>
      <c r="M21" s="49"/>
    </row>
    <row r="22" spans="1:13" ht="36" customHeight="1" x14ac:dyDescent="0.2">
      <c r="A22" s="11"/>
      <c r="B22" s="12"/>
      <c r="C22" s="12"/>
      <c r="D22" s="13"/>
      <c r="E22" s="12"/>
      <c r="F22" s="12"/>
      <c r="G22" s="11"/>
      <c r="H22" s="12"/>
      <c r="I22" s="12"/>
      <c r="J22" s="12"/>
      <c r="K22" s="11"/>
      <c r="M22" s="49"/>
    </row>
    <row r="23" spans="1:13" ht="36" customHeight="1" x14ac:dyDescent="0.2">
      <c r="A23" s="11"/>
      <c r="B23" s="12"/>
      <c r="C23" s="12"/>
      <c r="D23" s="13"/>
      <c r="E23" s="12"/>
      <c r="F23" s="12"/>
      <c r="G23" s="11"/>
      <c r="H23" s="12"/>
      <c r="I23" s="12"/>
      <c r="J23" s="12"/>
      <c r="K23" s="11"/>
    </row>
    <row r="24" spans="1:13" ht="36" customHeight="1" x14ac:dyDescent="0.2">
      <c r="A24" s="11"/>
      <c r="B24" s="12"/>
      <c r="C24" s="12"/>
      <c r="D24" s="13"/>
      <c r="E24" s="12"/>
      <c r="F24" s="12"/>
      <c r="G24" s="11"/>
      <c r="H24" s="12"/>
      <c r="I24" s="12"/>
      <c r="J24" s="12"/>
      <c r="K24" s="11"/>
    </row>
    <row r="25" spans="1:13" ht="36" customHeight="1" x14ac:dyDescent="0.2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</row>
    <row r="26" spans="1:13" ht="36" customHeight="1" x14ac:dyDescent="0.2">
      <c r="A26" s="15"/>
      <c r="B26" s="16"/>
      <c r="C26" s="16"/>
      <c r="D26" s="17"/>
      <c r="E26" s="16"/>
      <c r="F26" s="16"/>
      <c r="G26" s="16"/>
      <c r="H26" s="16"/>
      <c r="I26" s="16"/>
      <c r="J26" s="16"/>
      <c r="K26" s="15"/>
    </row>
  </sheetData>
  <customSheetViews>
    <customSheetView guid="{BCA9CBB9-9547-47F0-BDEA-9087BD919FA4}" scale="80" topLeftCell="A10">
      <selection activeCell="D28" sqref="D28:D29"/>
      <pageMargins left="0.7" right="0.7" top="0.75" bottom="0.75" header="0.3" footer="0.3"/>
    </customSheetView>
    <customSheetView guid="{C7343692-8406-8E4B-88B9-BD8D63A86AF6}" scale="80" topLeftCell="A10">
      <selection activeCell="D28" sqref="D28:D29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A2" zoomScale="80" zoomScaleNormal="80" workbookViewId="0">
      <selection activeCell="C23" sqref="C23"/>
    </sheetView>
  </sheetViews>
  <sheetFormatPr baseColWidth="10" defaultColWidth="8.83203125" defaultRowHeight="36" customHeight="1" x14ac:dyDescent="0.2"/>
  <cols>
    <col min="1" max="1" width="11.33203125" customWidth="1"/>
    <col min="2" max="2" width="25.5" customWidth="1"/>
    <col min="3" max="3" width="36.1640625" customWidth="1"/>
    <col min="4" max="4" width="38.5" customWidth="1"/>
    <col min="5" max="5" width="10.5" customWidth="1"/>
    <col min="6" max="6" width="10.33203125" customWidth="1"/>
    <col min="7" max="7" width="17" customWidth="1"/>
    <col min="8" max="8" width="13.33203125" customWidth="1"/>
    <col min="9" max="9" width="16" customWidth="1"/>
    <col min="10" max="10" width="15.1640625" customWidth="1"/>
    <col min="11" max="11" width="64.83203125" customWidth="1"/>
    <col min="13" max="13" width="18.1640625" customWidth="1"/>
  </cols>
  <sheetData>
    <row r="1" spans="1:14" ht="36" customHeight="1" thickBot="1" x14ac:dyDescent="0.4">
      <c r="A1" s="624" t="s">
        <v>399</v>
      </c>
      <c r="B1" s="625"/>
      <c r="C1" s="625"/>
      <c r="D1" s="625"/>
      <c r="E1" s="625"/>
      <c r="F1" s="625"/>
      <c r="G1" s="625" t="s">
        <v>2030</v>
      </c>
      <c r="H1" s="625"/>
      <c r="I1" s="625"/>
      <c r="J1" s="626"/>
      <c r="K1" s="627"/>
    </row>
    <row r="2" spans="1:14" ht="36" customHeight="1" thickBot="1" x14ac:dyDescent="0.3">
      <c r="A2" s="38" t="s">
        <v>2</v>
      </c>
      <c r="B2" s="39" t="s">
        <v>3</v>
      </c>
      <c r="C2" s="39" t="s">
        <v>4</v>
      </c>
      <c r="D2" s="40" t="s">
        <v>5</v>
      </c>
      <c r="E2" s="39" t="s">
        <v>6</v>
      </c>
      <c r="F2" s="39" t="s">
        <v>7</v>
      </c>
      <c r="G2" s="39" t="s">
        <v>8</v>
      </c>
      <c r="H2" s="39" t="s">
        <v>9</v>
      </c>
      <c r="I2" s="39" t="s">
        <v>10</v>
      </c>
      <c r="J2" s="39" t="s">
        <v>11</v>
      </c>
      <c r="K2" s="41" t="s">
        <v>12</v>
      </c>
      <c r="M2" s="5" t="s">
        <v>13</v>
      </c>
      <c r="N2" s="5">
        <v>55</v>
      </c>
    </row>
    <row r="3" spans="1:14" ht="36" customHeight="1" x14ac:dyDescent="0.3">
      <c r="A3" s="171">
        <v>56</v>
      </c>
      <c r="B3" s="171" t="s">
        <v>2449</v>
      </c>
      <c r="C3" s="171"/>
      <c r="D3" s="219"/>
      <c r="E3" s="171"/>
      <c r="F3" s="171"/>
      <c r="G3" s="171"/>
      <c r="H3" s="171"/>
      <c r="I3" s="205"/>
      <c r="J3" s="171"/>
      <c r="K3" s="171" t="s">
        <v>87</v>
      </c>
      <c r="M3" s="9" t="s">
        <v>16</v>
      </c>
      <c r="N3" s="9">
        <f>N2-N14</f>
        <v>0</v>
      </c>
    </row>
    <row r="4" spans="1:14" ht="36" customHeight="1" x14ac:dyDescent="0.2">
      <c r="A4" s="11">
        <v>1</v>
      </c>
      <c r="B4" s="12" t="s">
        <v>17</v>
      </c>
      <c r="C4" s="12" t="s">
        <v>2450</v>
      </c>
      <c r="D4" s="36" t="s">
        <v>2451</v>
      </c>
      <c r="E4" s="12">
        <v>3</v>
      </c>
      <c r="F4" s="12">
        <v>1</v>
      </c>
      <c r="G4" s="12" t="s">
        <v>87</v>
      </c>
      <c r="H4" s="12" t="s">
        <v>2279</v>
      </c>
      <c r="I4" s="14">
        <v>42917</v>
      </c>
      <c r="J4" s="12" t="s">
        <v>22</v>
      </c>
      <c r="K4" s="11"/>
      <c r="M4" t="s">
        <v>23</v>
      </c>
      <c r="N4">
        <f>SUMIFS(E:E,G:G,"CTT")</f>
        <v>55</v>
      </c>
    </row>
    <row r="5" spans="1:14" ht="36" customHeight="1" x14ac:dyDescent="0.2">
      <c r="A5" s="15">
        <v>2</v>
      </c>
      <c r="B5" s="16" t="s">
        <v>24</v>
      </c>
      <c r="C5" s="16" t="s">
        <v>2452</v>
      </c>
      <c r="D5" s="17" t="s">
        <v>2453</v>
      </c>
      <c r="E5" s="16">
        <v>4</v>
      </c>
      <c r="F5" s="16">
        <v>1</v>
      </c>
      <c r="G5" s="16" t="s">
        <v>87</v>
      </c>
      <c r="H5" s="16" t="s">
        <v>2279</v>
      </c>
      <c r="I5" s="18">
        <v>42917</v>
      </c>
      <c r="J5" s="16" t="s">
        <v>2454</v>
      </c>
      <c r="K5" s="15"/>
      <c r="M5" t="s">
        <v>29</v>
      </c>
      <c r="N5">
        <f>SUMIFS(E:E,G:G,"FLU")</f>
        <v>0</v>
      </c>
    </row>
    <row r="6" spans="1:14" ht="36" customHeight="1" x14ac:dyDescent="0.2">
      <c r="A6" s="11">
        <v>3</v>
      </c>
      <c r="B6" s="16" t="s">
        <v>24</v>
      </c>
      <c r="C6" s="16" t="s">
        <v>2455</v>
      </c>
      <c r="D6" s="17" t="s">
        <v>2456</v>
      </c>
      <c r="E6" s="16">
        <v>3</v>
      </c>
      <c r="F6" s="16">
        <v>1</v>
      </c>
      <c r="G6" s="16" t="s">
        <v>87</v>
      </c>
      <c r="H6" s="16" t="s">
        <v>2279</v>
      </c>
      <c r="I6" s="18">
        <v>42917</v>
      </c>
      <c r="J6" s="16" t="s">
        <v>2457</v>
      </c>
      <c r="K6" s="15"/>
      <c r="M6" t="s">
        <v>34</v>
      </c>
      <c r="N6">
        <f>SUMIFS(E:E,G:G,"JCC")</f>
        <v>0</v>
      </c>
    </row>
    <row r="7" spans="1:14" ht="36" customHeight="1" x14ac:dyDescent="0.2">
      <c r="A7" s="15">
        <v>4</v>
      </c>
      <c r="B7" s="12" t="s">
        <v>17</v>
      </c>
      <c r="C7" s="12" t="s">
        <v>2458</v>
      </c>
      <c r="D7" s="13" t="s">
        <v>2459</v>
      </c>
      <c r="E7" s="12">
        <v>3</v>
      </c>
      <c r="F7" s="12">
        <v>1</v>
      </c>
      <c r="G7" s="12" t="s">
        <v>87</v>
      </c>
      <c r="H7" s="16" t="s">
        <v>2279</v>
      </c>
      <c r="I7" s="18">
        <v>42917</v>
      </c>
      <c r="J7" s="16" t="s">
        <v>22</v>
      </c>
      <c r="K7" s="11"/>
      <c r="M7" t="s">
        <v>40</v>
      </c>
      <c r="N7">
        <f>SUMIFS(E:E,G:G,"EDI")</f>
        <v>0</v>
      </c>
    </row>
    <row r="8" spans="1:14" ht="36" customHeight="1" x14ac:dyDescent="0.2">
      <c r="A8" s="11">
        <v>5</v>
      </c>
      <c r="B8" s="12" t="s">
        <v>24</v>
      </c>
      <c r="C8" s="12" t="s">
        <v>2460</v>
      </c>
      <c r="D8" s="13" t="s">
        <v>2461</v>
      </c>
      <c r="E8" s="12">
        <v>2</v>
      </c>
      <c r="F8" s="12">
        <v>1</v>
      </c>
      <c r="G8" s="11" t="s">
        <v>87</v>
      </c>
      <c r="H8" s="12" t="s">
        <v>2279</v>
      </c>
      <c r="I8" s="14">
        <v>42917</v>
      </c>
      <c r="J8" s="12" t="s">
        <v>2462</v>
      </c>
      <c r="K8" s="11"/>
      <c r="M8" t="s">
        <v>46</v>
      </c>
      <c r="N8">
        <f>SUMIFS(E:E,G:G,"par")</f>
        <v>0</v>
      </c>
    </row>
    <row r="9" spans="1:14" ht="36" customHeight="1" x14ac:dyDescent="0.2">
      <c r="A9" s="15">
        <v>6</v>
      </c>
      <c r="B9" s="12" t="s">
        <v>24</v>
      </c>
      <c r="C9" s="12" t="s">
        <v>2463</v>
      </c>
      <c r="D9" s="13" t="s">
        <v>2464</v>
      </c>
      <c r="E9" s="12">
        <v>3</v>
      </c>
      <c r="F9" s="12">
        <v>1</v>
      </c>
      <c r="G9" s="11" t="s">
        <v>87</v>
      </c>
      <c r="H9" s="12" t="s">
        <v>2279</v>
      </c>
      <c r="I9" s="14">
        <v>42917</v>
      </c>
      <c r="J9" s="16" t="s">
        <v>2465</v>
      </c>
      <c r="K9" s="15"/>
      <c r="M9" t="s">
        <v>52</v>
      </c>
      <c r="N9">
        <f>SUMIFS(E:E,G:G,"phi")</f>
        <v>0</v>
      </c>
    </row>
    <row r="10" spans="1:14" ht="36" customHeight="1" x14ac:dyDescent="0.2">
      <c r="A10" s="11">
        <v>7</v>
      </c>
      <c r="B10" s="12" t="s">
        <v>17</v>
      </c>
      <c r="C10" s="16" t="s">
        <v>2466</v>
      </c>
      <c r="D10" s="17" t="s">
        <v>2467</v>
      </c>
      <c r="E10" s="16">
        <v>6</v>
      </c>
      <c r="F10" s="16">
        <v>2</v>
      </c>
      <c r="G10" s="16" t="s">
        <v>87</v>
      </c>
      <c r="H10" s="16" t="s">
        <v>2279</v>
      </c>
      <c r="I10" s="18">
        <v>42917</v>
      </c>
      <c r="J10" s="16" t="s">
        <v>22</v>
      </c>
      <c r="K10" s="15"/>
      <c r="M10" t="s">
        <v>58</v>
      </c>
      <c r="N10">
        <f>SUMIFS(E:E,G:G,"BRK")</f>
        <v>0</v>
      </c>
    </row>
    <row r="11" spans="1:14" ht="36" customHeight="1" x14ac:dyDescent="0.2">
      <c r="A11" s="15">
        <v>8</v>
      </c>
      <c r="B11" s="16" t="s">
        <v>252</v>
      </c>
      <c r="C11" s="16" t="s">
        <v>2468</v>
      </c>
      <c r="D11" s="17" t="s">
        <v>2469</v>
      </c>
      <c r="E11" s="16">
        <v>3</v>
      </c>
      <c r="F11" s="16">
        <v>1</v>
      </c>
      <c r="G11" s="16" t="s">
        <v>87</v>
      </c>
      <c r="H11" s="16" t="s">
        <v>2279</v>
      </c>
      <c r="I11" s="18">
        <v>42917</v>
      </c>
      <c r="J11" s="16" t="s">
        <v>2470</v>
      </c>
      <c r="K11" s="15"/>
      <c r="M11" s="25" t="s">
        <v>64</v>
      </c>
      <c r="N11" s="25">
        <f>SUMIFS(E:E,G:G,"SPC")</f>
        <v>0</v>
      </c>
    </row>
    <row r="12" spans="1:14" ht="36" customHeight="1" x14ac:dyDescent="0.2">
      <c r="A12" s="11">
        <v>9</v>
      </c>
      <c r="B12" s="12" t="s">
        <v>252</v>
      </c>
      <c r="C12" s="12" t="s">
        <v>2471</v>
      </c>
      <c r="D12" s="13" t="s">
        <v>2472</v>
      </c>
      <c r="E12" s="12">
        <v>1</v>
      </c>
      <c r="F12" s="12">
        <v>1</v>
      </c>
      <c r="G12" s="11" t="s">
        <v>87</v>
      </c>
      <c r="H12" s="12" t="s">
        <v>2279</v>
      </c>
      <c r="I12" s="14">
        <v>42917</v>
      </c>
      <c r="J12" s="12" t="s">
        <v>2473</v>
      </c>
      <c r="K12" s="11"/>
      <c r="M12" s="26" t="s">
        <v>69</v>
      </c>
      <c r="N12" s="26">
        <f>SUMIFS(E:E,G:G,"H")</f>
        <v>0</v>
      </c>
    </row>
    <row r="13" spans="1:14" ht="36" customHeight="1" x14ac:dyDescent="0.2">
      <c r="A13" s="15">
        <v>10</v>
      </c>
      <c r="B13" s="12" t="s">
        <v>17</v>
      </c>
      <c r="C13" s="12" t="s">
        <v>2474</v>
      </c>
      <c r="D13" s="13" t="s">
        <v>2475</v>
      </c>
      <c r="E13" s="12">
        <v>3</v>
      </c>
      <c r="F13" s="12">
        <v>1</v>
      </c>
      <c r="G13" s="11" t="s">
        <v>87</v>
      </c>
      <c r="H13" s="12" t="s">
        <v>2279</v>
      </c>
      <c r="I13" s="14">
        <v>42917</v>
      </c>
      <c r="J13" s="12" t="s">
        <v>22</v>
      </c>
      <c r="K13" s="11"/>
      <c r="M13" s="26"/>
      <c r="N13" s="26"/>
    </row>
    <row r="14" spans="1:14" ht="36" customHeight="1" x14ac:dyDescent="0.2">
      <c r="A14" s="11">
        <v>11</v>
      </c>
      <c r="B14" s="12" t="s">
        <v>17</v>
      </c>
      <c r="C14" s="12" t="s">
        <v>2476</v>
      </c>
      <c r="D14" s="13" t="s">
        <v>2477</v>
      </c>
      <c r="E14" s="12">
        <v>3</v>
      </c>
      <c r="F14" s="12">
        <v>1</v>
      </c>
      <c r="G14" s="12" t="s">
        <v>87</v>
      </c>
      <c r="H14" s="12" t="s">
        <v>2279</v>
      </c>
      <c r="I14" s="14">
        <v>42917</v>
      </c>
      <c r="J14" s="14" t="s">
        <v>22</v>
      </c>
      <c r="K14" s="11" t="s">
        <v>2478</v>
      </c>
      <c r="M14" s="28" t="s">
        <v>79</v>
      </c>
      <c r="N14" s="28">
        <f>SUM(M4:N12)</f>
        <v>55</v>
      </c>
    </row>
    <row r="15" spans="1:14" ht="36" customHeight="1" x14ac:dyDescent="0.2">
      <c r="A15" s="15">
        <v>12</v>
      </c>
      <c r="B15" s="16" t="s">
        <v>24</v>
      </c>
      <c r="C15" s="16" t="s">
        <v>2479</v>
      </c>
      <c r="D15" s="17" t="s">
        <v>2480</v>
      </c>
      <c r="E15" s="16">
        <v>3</v>
      </c>
      <c r="F15" s="16">
        <v>1</v>
      </c>
      <c r="G15" s="16" t="s">
        <v>87</v>
      </c>
      <c r="H15" s="16" t="s">
        <v>2279</v>
      </c>
      <c r="I15" s="14">
        <v>42917</v>
      </c>
      <c r="J15" s="18" t="s">
        <v>2481</v>
      </c>
      <c r="K15" s="15"/>
    </row>
    <row r="16" spans="1:14" ht="36" customHeight="1" x14ac:dyDescent="0.2">
      <c r="A16" s="11">
        <v>13</v>
      </c>
      <c r="B16" s="16" t="s">
        <v>17</v>
      </c>
      <c r="C16" s="16" t="s">
        <v>2482</v>
      </c>
      <c r="D16" s="17" t="s">
        <v>2483</v>
      </c>
      <c r="E16" s="16">
        <v>4</v>
      </c>
      <c r="F16" s="16">
        <v>2</v>
      </c>
      <c r="G16" s="16" t="s">
        <v>87</v>
      </c>
      <c r="H16" s="16" t="s">
        <v>2279</v>
      </c>
      <c r="I16" s="18">
        <v>42917</v>
      </c>
      <c r="J16" s="18" t="s">
        <v>22</v>
      </c>
      <c r="K16" s="15"/>
      <c r="M16" t="s">
        <v>2825</v>
      </c>
    </row>
    <row r="17" spans="1:13" ht="36" customHeight="1" x14ac:dyDescent="0.2">
      <c r="A17" s="15">
        <v>14</v>
      </c>
      <c r="B17" s="16" t="s">
        <v>17</v>
      </c>
      <c r="C17" s="16" t="s">
        <v>2484</v>
      </c>
      <c r="D17" s="17" t="s">
        <v>2485</v>
      </c>
      <c r="E17" s="16">
        <v>3</v>
      </c>
      <c r="F17" s="16">
        <v>1</v>
      </c>
      <c r="G17" s="16" t="s">
        <v>87</v>
      </c>
      <c r="H17" s="16" t="s">
        <v>2279</v>
      </c>
      <c r="I17" s="18">
        <v>42917</v>
      </c>
      <c r="J17" s="18" t="s">
        <v>22</v>
      </c>
      <c r="K17" s="15" t="s">
        <v>2478</v>
      </c>
      <c r="M17" t="s">
        <v>2826</v>
      </c>
    </row>
    <row r="18" spans="1:13" ht="36" customHeight="1" x14ac:dyDescent="0.2">
      <c r="A18" s="11">
        <v>15</v>
      </c>
      <c r="B18" s="16" t="s">
        <v>17</v>
      </c>
      <c r="C18" s="16" t="s">
        <v>2486</v>
      </c>
      <c r="D18" s="62" t="s">
        <v>2487</v>
      </c>
      <c r="E18" s="16">
        <v>3</v>
      </c>
      <c r="F18" s="16">
        <v>1</v>
      </c>
      <c r="G18" s="16" t="s">
        <v>87</v>
      </c>
      <c r="H18" s="16" t="s">
        <v>2279</v>
      </c>
      <c r="I18" s="18">
        <v>42917</v>
      </c>
      <c r="J18" s="18" t="s">
        <v>22</v>
      </c>
      <c r="K18" s="15"/>
      <c r="M18" s="50" t="s">
        <v>2827</v>
      </c>
    </row>
    <row r="19" spans="1:13" ht="36" customHeight="1" x14ac:dyDescent="0.2">
      <c r="A19" s="15">
        <v>16</v>
      </c>
      <c r="B19" s="16" t="s">
        <v>17</v>
      </c>
      <c r="C19" s="16" t="s">
        <v>2488</v>
      </c>
      <c r="D19" s="17" t="s">
        <v>2489</v>
      </c>
      <c r="E19" s="16">
        <v>2</v>
      </c>
      <c r="F19" s="16">
        <v>1</v>
      </c>
      <c r="G19" s="16" t="s">
        <v>87</v>
      </c>
      <c r="H19" s="16" t="s">
        <v>2279</v>
      </c>
      <c r="I19" s="18">
        <v>42917</v>
      </c>
      <c r="J19" s="18" t="s">
        <v>22</v>
      </c>
      <c r="K19" s="15"/>
      <c r="M19" s="243" t="s">
        <v>2828</v>
      </c>
    </row>
    <row r="20" spans="1:13" ht="36" customHeight="1" x14ac:dyDescent="0.2">
      <c r="A20" s="11">
        <v>17</v>
      </c>
      <c r="B20" s="16" t="s">
        <v>17</v>
      </c>
      <c r="C20" s="16" t="s">
        <v>2490</v>
      </c>
      <c r="D20" s="17" t="s">
        <v>2491</v>
      </c>
      <c r="E20" s="16">
        <v>4</v>
      </c>
      <c r="F20" s="16">
        <v>1</v>
      </c>
      <c r="G20" s="16" t="s">
        <v>87</v>
      </c>
      <c r="H20" s="16" t="s">
        <v>2279</v>
      </c>
      <c r="I20" s="18">
        <v>42917</v>
      </c>
      <c r="J20" s="18" t="s">
        <v>22</v>
      </c>
      <c r="K20" s="15"/>
      <c r="M20" s="49" t="s">
        <v>2829</v>
      </c>
    </row>
    <row r="21" spans="1:13" ht="36" customHeight="1" x14ac:dyDescent="0.2">
      <c r="A21" s="15">
        <v>18</v>
      </c>
      <c r="B21" s="16" t="s">
        <v>571</v>
      </c>
      <c r="C21" s="64" t="s">
        <v>2492</v>
      </c>
      <c r="D21" s="17" t="s">
        <v>2493</v>
      </c>
      <c r="E21" s="16">
        <v>2</v>
      </c>
      <c r="F21" s="16">
        <v>1</v>
      </c>
      <c r="G21" s="16" t="s">
        <v>87</v>
      </c>
      <c r="H21" s="16" t="s">
        <v>2279</v>
      </c>
      <c r="I21" s="18">
        <v>42917</v>
      </c>
      <c r="J21" s="18" t="s">
        <v>2494</v>
      </c>
      <c r="K21" s="15"/>
      <c r="M21" s="243" t="s">
        <v>2830</v>
      </c>
    </row>
    <row r="22" spans="1:13" ht="36" customHeight="1" x14ac:dyDescent="0.2">
      <c r="A22" s="11"/>
      <c r="B22" s="12"/>
      <c r="C22" s="12"/>
      <c r="D22" s="13"/>
      <c r="E22" s="12"/>
      <c r="F22" s="12"/>
      <c r="G22" s="11"/>
      <c r="H22" s="12"/>
      <c r="I22" s="12"/>
      <c r="J22" s="12"/>
      <c r="K22" s="11"/>
      <c r="M22" s="243" t="s">
        <v>2831</v>
      </c>
    </row>
    <row r="23" spans="1:13" ht="36" customHeight="1" x14ac:dyDescent="0.2">
      <c r="A23" s="11"/>
      <c r="B23" s="12"/>
      <c r="C23" s="12"/>
      <c r="D23" s="13"/>
      <c r="E23" s="58">
        <f>SUM(E4:E22)</f>
        <v>55</v>
      </c>
      <c r="F23" s="58">
        <f>SUM(F4:F22)</f>
        <v>20</v>
      </c>
      <c r="G23" s="11"/>
      <c r="H23" s="12"/>
      <c r="I23" s="12"/>
      <c r="J23" s="12"/>
      <c r="K23" s="11"/>
    </row>
    <row r="24" spans="1:13" ht="36" customHeight="1" x14ac:dyDescent="0.2">
      <c r="A24" s="11"/>
      <c r="B24" s="12"/>
      <c r="C24" s="12"/>
      <c r="D24" s="13"/>
      <c r="E24" s="12"/>
      <c r="F24" s="12"/>
      <c r="G24" s="11"/>
      <c r="H24" s="12"/>
      <c r="I24" s="12"/>
      <c r="J24" s="12"/>
      <c r="K24" s="11"/>
    </row>
    <row r="25" spans="1:13" ht="36" customHeight="1" x14ac:dyDescent="0.2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</row>
    <row r="26" spans="1:13" ht="36" customHeight="1" x14ac:dyDescent="0.2">
      <c r="A26" s="15"/>
      <c r="B26" s="16"/>
      <c r="C26" s="16"/>
      <c r="D26" s="17"/>
      <c r="E26" s="16"/>
      <c r="F26" s="16"/>
      <c r="G26" s="16"/>
      <c r="H26" s="16"/>
      <c r="I26" s="16"/>
      <c r="J26" s="16"/>
      <c r="K26" s="15"/>
    </row>
  </sheetData>
  <customSheetViews>
    <customSheetView guid="{BCA9CBB9-9547-47F0-BDEA-9087BD919FA4}" scale="80" topLeftCell="A2">
      <selection activeCell="C23" sqref="C23"/>
      <pageMargins left="0.7" right="0.7" top="0.75" bottom="0.75" header="0.3" footer="0.3"/>
    </customSheetView>
    <customSheetView guid="{C7343692-8406-8E4B-88B9-BD8D63A86AF6}" scale="80" topLeftCell="A2">
      <selection activeCell="C23" sqref="C23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zoomScale="80" zoomScaleNormal="80" workbookViewId="0">
      <selection activeCell="D18" sqref="D18"/>
    </sheetView>
  </sheetViews>
  <sheetFormatPr baseColWidth="10" defaultColWidth="8.83203125" defaultRowHeight="42" customHeight="1" x14ac:dyDescent="0.2"/>
  <cols>
    <col min="1" max="1" width="11.33203125" customWidth="1"/>
    <col min="2" max="2" width="25.5" customWidth="1"/>
    <col min="3" max="3" width="36.1640625" customWidth="1"/>
    <col min="4" max="4" width="39.1640625" customWidth="1"/>
    <col min="5" max="5" width="10.5" customWidth="1"/>
    <col min="6" max="6" width="10.33203125" customWidth="1"/>
    <col min="7" max="7" width="17" customWidth="1"/>
    <col min="8" max="8" width="13.33203125" customWidth="1"/>
    <col min="9" max="9" width="16" customWidth="1"/>
    <col min="10" max="10" width="15.1640625" customWidth="1"/>
    <col min="11" max="11" width="64.83203125" customWidth="1"/>
    <col min="13" max="13" width="18.1640625" customWidth="1"/>
  </cols>
  <sheetData>
    <row r="1" spans="1:14" ht="42" customHeight="1" thickBot="1" x14ac:dyDescent="0.4">
      <c r="A1" s="624" t="s">
        <v>399</v>
      </c>
      <c r="B1" s="625"/>
      <c r="C1" s="625"/>
      <c r="D1" s="625"/>
      <c r="E1" s="625"/>
      <c r="F1" s="625"/>
      <c r="G1" s="625" t="s">
        <v>2030</v>
      </c>
      <c r="H1" s="625"/>
      <c r="I1" s="625"/>
      <c r="J1" s="626"/>
      <c r="K1" s="627"/>
    </row>
    <row r="2" spans="1:14" ht="42" customHeight="1" thickBot="1" x14ac:dyDescent="0.3">
      <c r="A2" s="38" t="s">
        <v>2</v>
      </c>
      <c r="B2" s="39" t="s">
        <v>3</v>
      </c>
      <c r="C2" s="39" t="s">
        <v>4</v>
      </c>
      <c r="D2" s="40" t="s">
        <v>5</v>
      </c>
      <c r="E2" s="39" t="s">
        <v>6</v>
      </c>
      <c r="F2" s="39" t="s">
        <v>7</v>
      </c>
      <c r="G2" s="39" t="s">
        <v>8</v>
      </c>
      <c r="H2" s="39" t="s">
        <v>9</v>
      </c>
      <c r="I2" s="39" t="s">
        <v>10</v>
      </c>
      <c r="J2" s="39" t="s">
        <v>11</v>
      </c>
      <c r="K2" s="41" t="s">
        <v>12</v>
      </c>
      <c r="M2" s="5" t="s">
        <v>13</v>
      </c>
      <c r="N2" s="5">
        <v>55</v>
      </c>
    </row>
    <row r="3" spans="1:14" ht="42" customHeight="1" x14ac:dyDescent="0.3">
      <c r="A3" s="171">
        <v>55</v>
      </c>
      <c r="B3" s="171" t="s">
        <v>2495</v>
      </c>
      <c r="C3" s="171"/>
      <c r="D3" s="219"/>
      <c r="E3" s="32" t="s">
        <v>2496</v>
      </c>
      <c r="F3" s="32"/>
      <c r="G3" s="32"/>
      <c r="H3" s="32"/>
      <c r="I3" s="234"/>
      <c r="J3" s="171"/>
      <c r="K3" s="171" t="s">
        <v>87</v>
      </c>
      <c r="M3" s="9" t="s">
        <v>16</v>
      </c>
      <c r="N3" s="9">
        <f>N2-N14</f>
        <v>0</v>
      </c>
    </row>
    <row r="4" spans="1:14" ht="42" customHeight="1" x14ac:dyDescent="0.2">
      <c r="A4" s="15">
        <v>1</v>
      </c>
      <c r="B4" s="16" t="s">
        <v>17</v>
      </c>
      <c r="C4" s="16" t="s">
        <v>2497</v>
      </c>
      <c r="D4" s="17" t="s">
        <v>2498</v>
      </c>
      <c r="E4" s="16">
        <v>2</v>
      </c>
      <c r="F4" s="16">
        <v>1</v>
      </c>
      <c r="G4" s="16" t="s">
        <v>87</v>
      </c>
      <c r="H4" s="16" t="s">
        <v>2279</v>
      </c>
      <c r="I4" s="18">
        <v>42917</v>
      </c>
      <c r="J4" s="18" t="s">
        <v>22</v>
      </c>
      <c r="K4" s="15" t="s">
        <v>2499</v>
      </c>
      <c r="M4" t="s">
        <v>23</v>
      </c>
      <c r="N4">
        <f>SUMIFS(E:E,G:G,"CTT")</f>
        <v>55</v>
      </c>
    </row>
    <row r="5" spans="1:14" ht="42" customHeight="1" x14ac:dyDescent="0.2">
      <c r="A5" s="15">
        <v>2</v>
      </c>
      <c r="B5" s="16" t="s">
        <v>24</v>
      </c>
      <c r="C5" s="16" t="s">
        <v>2500</v>
      </c>
      <c r="D5" s="17" t="s">
        <v>2501</v>
      </c>
      <c r="E5" s="16">
        <v>4</v>
      </c>
      <c r="F5" s="16">
        <v>1</v>
      </c>
      <c r="G5" s="16" t="s">
        <v>87</v>
      </c>
      <c r="H5" s="16" t="s">
        <v>2279</v>
      </c>
      <c r="I5" s="18">
        <v>42917</v>
      </c>
      <c r="J5" s="18" t="s">
        <v>2502</v>
      </c>
      <c r="K5" s="15"/>
      <c r="M5" t="s">
        <v>29</v>
      </c>
      <c r="N5">
        <f>SUMIFS(E:E,G:G,"FLU")</f>
        <v>0</v>
      </c>
    </row>
    <row r="6" spans="1:14" ht="42" customHeight="1" x14ac:dyDescent="0.2">
      <c r="A6" s="15">
        <v>3</v>
      </c>
      <c r="B6" s="16" t="s">
        <v>17</v>
      </c>
      <c r="C6" s="16" t="s">
        <v>2503</v>
      </c>
      <c r="D6" s="17" t="s">
        <v>2504</v>
      </c>
      <c r="E6" s="16">
        <v>2</v>
      </c>
      <c r="F6" s="16">
        <v>1</v>
      </c>
      <c r="G6" s="16" t="s">
        <v>87</v>
      </c>
      <c r="H6" s="16" t="s">
        <v>2279</v>
      </c>
      <c r="I6" s="18">
        <v>42917</v>
      </c>
      <c r="J6" s="18" t="s">
        <v>22</v>
      </c>
      <c r="K6" s="15"/>
      <c r="M6" t="s">
        <v>34</v>
      </c>
      <c r="N6">
        <f>SUMIFS(E:E,G:G,"JCC")</f>
        <v>0</v>
      </c>
    </row>
    <row r="7" spans="1:14" ht="42" customHeight="1" x14ac:dyDescent="0.2">
      <c r="A7" s="15">
        <v>4</v>
      </c>
      <c r="B7" s="16" t="s">
        <v>24</v>
      </c>
      <c r="C7" s="16" t="s">
        <v>2505</v>
      </c>
      <c r="D7" s="17" t="s">
        <v>2506</v>
      </c>
      <c r="E7" s="16">
        <v>3</v>
      </c>
      <c r="F7" s="16">
        <v>1</v>
      </c>
      <c r="G7" s="16" t="s">
        <v>87</v>
      </c>
      <c r="H7" s="16" t="s">
        <v>2279</v>
      </c>
      <c r="I7" s="18">
        <v>42917</v>
      </c>
      <c r="J7" s="18" t="s">
        <v>2507</v>
      </c>
      <c r="K7" s="15"/>
      <c r="M7" t="s">
        <v>40</v>
      </c>
      <c r="N7">
        <f>SUMIFS(E:E,G:G,"EDI")</f>
        <v>0</v>
      </c>
    </row>
    <row r="8" spans="1:14" ht="42" customHeight="1" x14ac:dyDescent="0.2">
      <c r="A8" s="15">
        <v>5</v>
      </c>
      <c r="B8" s="12" t="s">
        <v>17</v>
      </c>
      <c r="C8" s="12" t="s">
        <v>2508</v>
      </c>
      <c r="D8" s="13" t="s">
        <v>2509</v>
      </c>
      <c r="E8" s="12">
        <v>3</v>
      </c>
      <c r="F8" s="12">
        <v>1</v>
      </c>
      <c r="G8" s="12" t="s">
        <v>87</v>
      </c>
      <c r="H8" s="12" t="s">
        <v>2279</v>
      </c>
      <c r="I8" s="14">
        <v>42917</v>
      </c>
      <c r="J8" s="14" t="s">
        <v>22</v>
      </c>
      <c r="K8" s="11"/>
      <c r="M8" t="s">
        <v>46</v>
      </c>
      <c r="N8">
        <f>SUMIFS(E:E,G:G,"par")</f>
        <v>0</v>
      </c>
    </row>
    <row r="9" spans="1:14" ht="42" customHeight="1" x14ac:dyDescent="0.2">
      <c r="A9" s="15">
        <v>6</v>
      </c>
      <c r="B9" s="12" t="s">
        <v>17</v>
      </c>
      <c r="C9" s="12" t="s">
        <v>2510</v>
      </c>
      <c r="D9" s="13" t="s">
        <v>2511</v>
      </c>
      <c r="E9" s="12">
        <v>3</v>
      </c>
      <c r="F9" s="12">
        <v>1</v>
      </c>
      <c r="G9" s="12" t="s">
        <v>87</v>
      </c>
      <c r="H9" s="12" t="s">
        <v>2279</v>
      </c>
      <c r="I9" s="14">
        <v>42917</v>
      </c>
      <c r="J9" s="12" t="s">
        <v>22</v>
      </c>
      <c r="K9" s="11"/>
      <c r="M9" t="s">
        <v>52</v>
      </c>
      <c r="N9">
        <f>SUMIFS(E:E,G:G,"phi")</f>
        <v>0</v>
      </c>
    </row>
    <row r="10" spans="1:14" ht="42" customHeight="1" x14ac:dyDescent="0.2">
      <c r="A10" s="15">
        <v>7</v>
      </c>
      <c r="B10" s="16" t="s">
        <v>17</v>
      </c>
      <c r="C10" s="16" t="s">
        <v>2512</v>
      </c>
      <c r="D10" s="17" t="s">
        <v>2513</v>
      </c>
      <c r="E10" s="16">
        <v>4</v>
      </c>
      <c r="F10" s="16">
        <v>2</v>
      </c>
      <c r="G10" s="16" t="s">
        <v>87</v>
      </c>
      <c r="H10" s="16" t="s">
        <v>2279</v>
      </c>
      <c r="I10" s="18">
        <v>42917</v>
      </c>
      <c r="J10" s="18" t="s">
        <v>22</v>
      </c>
      <c r="K10" s="15" t="s">
        <v>2514</v>
      </c>
      <c r="M10" t="s">
        <v>58</v>
      </c>
      <c r="N10">
        <f>SUMIFS(E:E,G:G,"BRK")</f>
        <v>0</v>
      </c>
    </row>
    <row r="11" spans="1:14" ht="42" customHeight="1" x14ac:dyDescent="0.2">
      <c r="A11" s="15">
        <v>8</v>
      </c>
      <c r="B11" s="61" t="s">
        <v>24</v>
      </c>
      <c r="C11" s="115" t="s">
        <v>2515</v>
      </c>
      <c r="D11" s="78" t="s">
        <v>2516</v>
      </c>
      <c r="E11" s="12">
        <v>2</v>
      </c>
      <c r="F11" s="12">
        <v>1</v>
      </c>
      <c r="G11" s="12" t="s">
        <v>87</v>
      </c>
      <c r="H11" s="12" t="s">
        <v>2279</v>
      </c>
      <c r="I11" s="14">
        <v>42917</v>
      </c>
      <c r="J11" s="12" t="s">
        <v>2517</v>
      </c>
      <c r="K11" s="61"/>
      <c r="M11" s="25" t="s">
        <v>64</v>
      </c>
      <c r="N11" s="25">
        <f>SUMIFS(E:E,G:G,"SPC")</f>
        <v>0</v>
      </c>
    </row>
    <row r="12" spans="1:14" ht="42" customHeight="1" x14ac:dyDescent="0.2">
      <c r="A12" s="15">
        <v>9</v>
      </c>
      <c r="B12" s="16" t="s">
        <v>24</v>
      </c>
      <c r="C12" s="16" t="s">
        <v>2518</v>
      </c>
      <c r="D12" s="17" t="s">
        <v>2519</v>
      </c>
      <c r="E12" s="16">
        <v>4</v>
      </c>
      <c r="F12" s="16">
        <v>1</v>
      </c>
      <c r="G12" s="16" t="s">
        <v>87</v>
      </c>
      <c r="H12" s="16" t="s">
        <v>2279</v>
      </c>
      <c r="I12" s="18">
        <v>42917</v>
      </c>
      <c r="J12" s="18" t="s">
        <v>2520</v>
      </c>
      <c r="K12" s="15"/>
      <c r="M12" s="26" t="s">
        <v>69</v>
      </c>
      <c r="N12" s="26">
        <f>SUMIFS(E:E,G:G,"H")</f>
        <v>0</v>
      </c>
    </row>
    <row r="13" spans="1:14" ht="42" customHeight="1" x14ac:dyDescent="0.2">
      <c r="A13" s="15">
        <v>10</v>
      </c>
      <c r="B13" s="16" t="s">
        <v>17</v>
      </c>
      <c r="C13" s="12" t="s">
        <v>2521</v>
      </c>
      <c r="D13" s="13" t="s">
        <v>2522</v>
      </c>
      <c r="E13" s="12">
        <v>4</v>
      </c>
      <c r="F13" s="12">
        <v>2</v>
      </c>
      <c r="G13" s="16" t="s">
        <v>87</v>
      </c>
      <c r="H13" s="16" t="s">
        <v>2279</v>
      </c>
      <c r="I13" s="18">
        <v>42917</v>
      </c>
      <c r="J13" s="18" t="s">
        <v>22</v>
      </c>
      <c r="K13" s="11"/>
      <c r="M13" s="26"/>
      <c r="N13" s="26"/>
    </row>
    <row r="14" spans="1:14" ht="42" customHeight="1" x14ac:dyDescent="0.2">
      <c r="A14" s="15">
        <v>11</v>
      </c>
      <c r="B14" s="16" t="s">
        <v>17</v>
      </c>
      <c r="C14" s="16" t="s">
        <v>2523</v>
      </c>
      <c r="D14" s="17" t="s">
        <v>2524</v>
      </c>
      <c r="E14" s="16">
        <v>4</v>
      </c>
      <c r="F14" s="16">
        <v>1</v>
      </c>
      <c r="G14" s="16" t="s">
        <v>87</v>
      </c>
      <c r="H14" s="16" t="s">
        <v>2279</v>
      </c>
      <c r="I14" s="18">
        <v>42917</v>
      </c>
      <c r="J14" s="16" t="s">
        <v>22</v>
      </c>
      <c r="K14" s="15"/>
      <c r="M14" s="28" t="s">
        <v>79</v>
      </c>
      <c r="N14" s="28">
        <f>SUM(M4:N12)</f>
        <v>55</v>
      </c>
    </row>
    <row r="15" spans="1:14" ht="42" customHeight="1" x14ac:dyDescent="0.2">
      <c r="A15" s="15">
        <v>12</v>
      </c>
      <c r="B15" s="16" t="s">
        <v>17</v>
      </c>
      <c r="C15" s="16" t="s">
        <v>2525</v>
      </c>
      <c r="D15" s="17" t="s">
        <v>2526</v>
      </c>
      <c r="E15" s="16">
        <v>4</v>
      </c>
      <c r="F15" s="16">
        <v>1</v>
      </c>
      <c r="G15" s="16" t="s">
        <v>87</v>
      </c>
      <c r="H15" s="16" t="s">
        <v>2279</v>
      </c>
      <c r="I15" s="18">
        <v>42917</v>
      </c>
      <c r="J15" s="16" t="s">
        <v>22</v>
      </c>
      <c r="K15" s="15"/>
    </row>
    <row r="16" spans="1:14" ht="42" customHeight="1" x14ac:dyDescent="0.2">
      <c r="A16" s="15">
        <v>13</v>
      </c>
      <c r="B16" s="16" t="s">
        <v>571</v>
      </c>
      <c r="C16" s="64" t="s">
        <v>2527</v>
      </c>
      <c r="D16" s="17" t="s">
        <v>2528</v>
      </c>
      <c r="E16" s="16">
        <v>2</v>
      </c>
      <c r="F16" s="16">
        <v>1</v>
      </c>
      <c r="G16" s="16" t="s">
        <v>87</v>
      </c>
      <c r="H16" s="16" t="s">
        <v>2279</v>
      </c>
      <c r="I16" s="18">
        <v>42917</v>
      </c>
      <c r="J16" s="18" t="s">
        <v>2529</v>
      </c>
      <c r="K16" s="15" t="s">
        <v>2530</v>
      </c>
      <c r="M16" s="49"/>
    </row>
    <row r="17" spans="1:13" ht="42" customHeight="1" x14ac:dyDescent="0.2">
      <c r="A17" s="15">
        <v>14</v>
      </c>
      <c r="B17" s="16" t="s">
        <v>17</v>
      </c>
      <c r="C17" s="16" t="s">
        <v>2531</v>
      </c>
      <c r="D17" s="17" t="s">
        <v>2532</v>
      </c>
      <c r="E17" s="16">
        <v>4</v>
      </c>
      <c r="F17" s="16">
        <v>1</v>
      </c>
      <c r="G17" s="16" t="s">
        <v>87</v>
      </c>
      <c r="H17" s="16" t="s">
        <v>2279</v>
      </c>
      <c r="I17" s="18">
        <v>42917</v>
      </c>
      <c r="J17" s="18" t="s">
        <v>22</v>
      </c>
      <c r="K17" s="16"/>
      <c r="M17" s="49"/>
    </row>
    <row r="18" spans="1:13" ht="42" customHeight="1" x14ac:dyDescent="0.2">
      <c r="A18" s="15">
        <v>15</v>
      </c>
      <c r="B18" s="16" t="s">
        <v>24</v>
      </c>
      <c r="C18" s="16" t="s">
        <v>2533</v>
      </c>
      <c r="D18" s="17" t="s">
        <v>2534</v>
      </c>
      <c r="E18" s="16">
        <v>2</v>
      </c>
      <c r="F18" s="16">
        <v>1</v>
      </c>
      <c r="G18" s="16" t="s">
        <v>87</v>
      </c>
      <c r="H18" s="16" t="s">
        <v>2279</v>
      </c>
      <c r="I18" s="18">
        <v>42917</v>
      </c>
      <c r="J18" s="18" t="s">
        <v>2535</v>
      </c>
      <c r="K18" s="16"/>
      <c r="M18" s="49"/>
    </row>
    <row r="19" spans="1:13" ht="42" customHeight="1" x14ac:dyDescent="0.2">
      <c r="A19" s="15">
        <v>16</v>
      </c>
      <c r="B19" s="16" t="s">
        <v>17</v>
      </c>
      <c r="C19" s="16" t="s">
        <v>2536</v>
      </c>
      <c r="D19" s="17" t="s">
        <v>2537</v>
      </c>
      <c r="E19" s="16">
        <v>5</v>
      </c>
      <c r="F19" s="16">
        <v>2</v>
      </c>
      <c r="G19" s="16" t="s">
        <v>87</v>
      </c>
      <c r="H19" s="16" t="s">
        <v>2279</v>
      </c>
      <c r="I19" s="18">
        <v>42917</v>
      </c>
      <c r="J19" s="18" t="s">
        <v>22</v>
      </c>
      <c r="K19" s="15" t="s">
        <v>2538</v>
      </c>
      <c r="M19" s="49"/>
    </row>
    <row r="20" spans="1:13" ht="42" customHeight="1" x14ac:dyDescent="0.2">
      <c r="A20" s="15">
        <v>17</v>
      </c>
      <c r="B20" s="16" t="s">
        <v>24</v>
      </c>
      <c r="C20" s="16" t="s">
        <v>2539</v>
      </c>
      <c r="D20" s="17" t="s">
        <v>2540</v>
      </c>
      <c r="E20" s="16">
        <v>3</v>
      </c>
      <c r="F20" s="16">
        <v>1</v>
      </c>
      <c r="G20" s="16" t="s">
        <v>87</v>
      </c>
      <c r="H20" s="16" t="s">
        <v>2279</v>
      </c>
      <c r="I20" s="18">
        <v>42917</v>
      </c>
      <c r="J20" s="18" t="s">
        <v>2541</v>
      </c>
      <c r="K20" s="15"/>
      <c r="M20" s="49"/>
    </row>
    <row r="21" spans="1:13" ht="42" customHeight="1" x14ac:dyDescent="0.2">
      <c r="A21" s="11"/>
      <c r="B21" s="12"/>
      <c r="C21" s="12"/>
      <c r="D21" s="13"/>
      <c r="E21" s="30">
        <f>SUM(E4:E20)</f>
        <v>55</v>
      </c>
      <c r="F21" s="30">
        <f>SUM(F4:F20)</f>
        <v>20</v>
      </c>
      <c r="G21" s="12"/>
      <c r="H21" s="12"/>
      <c r="I21" s="14"/>
      <c r="J21" s="14"/>
      <c r="K21" s="11"/>
      <c r="M21" s="49"/>
    </row>
    <row r="22" spans="1:13" ht="42" customHeight="1" x14ac:dyDescent="0.2">
      <c r="A22" s="11"/>
      <c r="B22" s="12"/>
      <c r="C22" s="12"/>
      <c r="D22" s="13"/>
      <c r="E22" s="12"/>
      <c r="F22" s="12"/>
      <c r="G22" s="11"/>
      <c r="H22" s="12"/>
      <c r="I22" s="12"/>
      <c r="J22" s="12"/>
      <c r="K22" s="11"/>
      <c r="M22" s="49"/>
    </row>
    <row r="23" spans="1:13" ht="42" customHeight="1" x14ac:dyDescent="0.2">
      <c r="A23" s="11"/>
      <c r="B23" s="12"/>
      <c r="C23" s="12"/>
      <c r="D23" s="13"/>
      <c r="E23" s="12"/>
      <c r="F23" s="12"/>
      <c r="G23" s="11"/>
      <c r="H23" s="12"/>
      <c r="I23" s="12"/>
      <c r="J23" s="12"/>
      <c r="K23" s="11"/>
    </row>
    <row r="24" spans="1:13" ht="42" customHeight="1" x14ac:dyDescent="0.2">
      <c r="A24" s="11"/>
      <c r="B24" s="12"/>
      <c r="C24" s="12"/>
      <c r="D24" s="13"/>
      <c r="E24" s="12"/>
      <c r="F24" s="12"/>
      <c r="G24" s="11"/>
      <c r="H24" s="12"/>
      <c r="I24" s="12"/>
      <c r="J24" s="12"/>
      <c r="K24" s="11"/>
    </row>
    <row r="25" spans="1:13" ht="42" customHeight="1" x14ac:dyDescent="0.2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</row>
    <row r="26" spans="1:13" ht="42" customHeight="1" x14ac:dyDescent="0.2">
      <c r="A26" s="15"/>
      <c r="B26" s="16"/>
      <c r="C26" s="16"/>
      <c r="D26" s="17"/>
      <c r="E26" s="16"/>
      <c r="F26" s="16"/>
      <c r="G26" s="16"/>
      <c r="H26" s="16"/>
      <c r="I26" s="16"/>
      <c r="J26" s="16"/>
      <c r="K26" s="15"/>
    </row>
  </sheetData>
  <customSheetViews>
    <customSheetView guid="{BCA9CBB9-9547-47F0-BDEA-9087BD919FA4}" scale="80">
      <selection activeCell="D18" sqref="D18"/>
      <pageMargins left="0.7" right="0.7" top="0.75" bottom="0.75" header="0.3" footer="0.3"/>
    </customSheetView>
    <customSheetView guid="{C7343692-8406-8E4B-88B9-BD8D63A86AF6}" scale="80">
      <selection activeCell="D18" sqref="D18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A7" zoomScale="80" zoomScaleNormal="80" workbookViewId="0">
      <selection activeCell="C28" sqref="C28"/>
    </sheetView>
  </sheetViews>
  <sheetFormatPr baseColWidth="10" defaultColWidth="8.83203125" defaultRowHeight="36" customHeight="1" x14ac:dyDescent="0.2"/>
  <cols>
    <col min="1" max="1" width="11.33203125" customWidth="1"/>
    <col min="2" max="2" width="25.5" customWidth="1"/>
    <col min="3" max="3" width="36.1640625" customWidth="1"/>
    <col min="4" max="4" width="40" customWidth="1"/>
    <col min="5" max="5" width="10.5" customWidth="1"/>
    <col min="6" max="6" width="10.33203125" customWidth="1"/>
    <col min="7" max="7" width="17" customWidth="1"/>
    <col min="8" max="8" width="13.33203125" customWidth="1"/>
    <col min="9" max="9" width="16" customWidth="1"/>
    <col min="10" max="10" width="15.1640625" customWidth="1"/>
    <col min="11" max="11" width="64.83203125" customWidth="1"/>
    <col min="13" max="13" width="18.1640625" customWidth="1"/>
  </cols>
  <sheetData>
    <row r="1" spans="1:14" ht="36" customHeight="1" thickBot="1" x14ac:dyDescent="0.4">
      <c r="A1" s="624" t="s">
        <v>399</v>
      </c>
      <c r="B1" s="625"/>
      <c r="C1" s="625"/>
      <c r="D1" s="625"/>
      <c r="E1" s="625"/>
      <c r="F1" s="625"/>
      <c r="G1" s="625" t="s">
        <v>2030</v>
      </c>
      <c r="H1" s="625"/>
      <c r="I1" s="625"/>
      <c r="J1" s="626"/>
      <c r="K1" s="627"/>
    </row>
    <row r="2" spans="1:14" ht="36" customHeight="1" thickBot="1" x14ac:dyDescent="0.3">
      <c r="A2" s="38" t="s">
        <v>2</v>
      </c>
      <c r="B2" s="39" t="s">
        <v>3</v>
      </c>
      <c r="C2" s="39" t="s">
        <v>4</v>
      </c>
      <c r="D2" s="40" t="s">
        <v>5</v>
      </c>
      <c r="E2" s="39" t="s">
        <v>6</v>
      </c>
      <c r="F2" s="39" t="s">
        <v>7</v>
      </c>
      <c r="G2" s="39" t="s">
        <v>8</v>
      </c>
      <c r="H2" s="39" t="s">
        <v>9</v>
      </c>
      <c r="I2" s="39" t="s">
        <v>10</v>
      </c>
      <c r="J2" s="39" t="s">
        <v>11</v>
      </c>
      <c r="K2" s="41" t="s">
        <v>12</v>
      </c>
      <c r="M2" s="5" t="s">
        <v>13</v>
      </c>
      <c r="N2" s="5">
        <v>55</v>
      </c>
    </row>
    <row r="3" spans="1:14" ht="36" customHeight="1" x14ac:dyDescent="0.3">
      <c r="A3" s="171">
        <v>60</v>
      </c>
      <c r="B3" s="209" t="s">
        <v>2542</v>
      </c>
      <c r="C3" s="171"/>
      <c r="D3" s="219"/>
      <c r="E3" s="171"/>
      <c r="F3" s="171"/>
      <c r="G3" s="171"/>
      <c r="H3" s="171"/>
      <c r="I3" s="205"/>
      <c r="J3" s="171"/>
      <c r="K3" s="209" t="s">
        <v>987</v>
      </c>
      <c r="M3" s="9" t="s">
        <v>16</v>
      </c>
      <c r="N3" s="9">
        <f>N2-N14</f>
        <v>0</v>
      </c>
    </row>
    <row r="4" spans="1:14" ht="36" customHeight="1" x14ac:dyDescent="0.2">
      <c r="A4" s="11">
        <v>1</v>
      </c>
      <c r="B4" s="12" t="s">
        <v>706</v>
      </c>
      <c r="C4" s="12">
        <v>2819</v>
      </c>
      <c r="D4" s="13" t="s">
        <v>2543</v>
      </c>
      <c r="E4" s="12">
        <v>3</v>
      </c>
      <c r="F4" s="12">
        <v>1</v>
      </c>
      <c r="G4" s="11" t="s">
        <v>20</v>
      </c>
      <c r="H4" s="12" t="s">
        <v>2279</v>
      </c>
      <c r="I4" s="14">
        <v>42917</v>
      </c>
      <c r="J4" s="12" t="s">
        <v>2544</v>
      </c>
      <c r="K4" s="11"/>
      <c r="M4" t="s">
        <v>23</v>
      </c>
      <c r="N4">
        <f>SUMIFS(E:E,G:G,"CTT")</f>
        <v>0</v>
      </c>
    </row>
    <row r="5" spans="1:14" ht="36" customHeight="1" x14ac:dyDescent="0.2">
      <c r="A5" s="11">
        <v>2</v>
      </c>
      <c r="B5" s="16" t="s">
        <v>17</v>
      </c>
      <c r="C5" s="16" t="s">
        <v>2545</v>
      </c>
      <c r="D5" s="17" t="s">
        <v>2546</v>
      </c>
      <c r="E5" s="16">
        <v>6</v>
      </c>
      <c r="F5" s="16">
        <v>2</v>
      </c>
      <c r="G5" s="16" t="s">
        <v>20</v>
      </c>
      <c r="H5" s="16" t="s">
        <v>2279</v>
      </c>
      <c r="I5" s="18">
        <v>42917</v>
      </c>
      <c r="J5" s="18" t="s">
        <v>22</v>
      </c>
      <c r="K5" s="66" t="s">
        <v>2547</v>
      </c>
      <c r="M5" t="s">
        <v>29</v>
      </c>
      <c r="N5">
        <f>SUMIFS(E:E,G:G,"FLU")</f>
        <v>55</v>
      </c>
    </row>
    <row r="6" spans="1:14" ht="36" customHeight="1" x14ac:dyDescent="0.2">
      <c r="A6" s="11">
        <v>3</v>
      </c>
      <c r="B6" s="12" t="s">
        <v>17</v>
      </c>
      <c r="C6" s="12" t="s">
        <v>2548</v>
      </c>
      <c r="D6" s="13" t="s">
        <v>2549</v>
      </c>
      <c r="E6" s="12">
        <v>4</v>
      </c>
      <c r="F6" s="12">
        <v>1</v>
      </c>
      <c r="G6" s="11" t="s">
        <v>20</v>
      </c>
      <c r="H6" s="12" t="s">
        <v>2279</v>
      </c>
      <c r="I6" s="14">
        <v>42917</v>
      </c>
      <c r="J6" s="12" t="s">
        <v>22</v>
      </c>
      <c r="K6" s="11"/>
      <c r="M6" t="s">
        <v>34</v>
      </c>
      <c r="N6">
        <f>SUMIFS(E:E,G:G,"JCC")</f>
        <v>0</v>
      </c>
    </row>
    <row r="7" spans="1:14" ht="36" customHeight="1" x14ac:dyDescent="0.2">
      <c r="A7" s="11">
        <v>4</v>
      </c>
      <c r="B7" s="12" t="s">
        <v>17</v>
      </c>
      <c r="C7" s="12" t="s">
        <v>2550</v>
      </c>
      <c r="D7" s="13" t="s">
        <v>2551</v>
      </c>
      <c r="E7" s="12">
        <v>4</v>
      </c>
      <c r="F7" s="12">
        <v>1</v>
      </c>
      <c r="G7" s="12" t="s">
        <v>20</v>
      </c>
      <c r="H7" s="12" t="s">
        <v>2279</v>
      </c>
      <c r="I7" s="14">
        <v>42917</v>
      </c>
      <c r="J7" s="14" t="s">
        <v>22</v>
      </c>
      <c r="K7" s="11"/>
      <c r="M7" t="s">
        <v>40</v>
      </c>
      <c r="N7">
        <f>SUMIFS(E:E,G:G,"EDI")</f>
        <v>0</v>
      </c>
    </row>
    <row r="8" spans="1:14" ht="36" customHeight="1" x14ac:dyDescent="0.2">
      <c r="A8" s="11">
        <v>5</v>
      </c>
      <c r="B8" s="16" t="s">
        <v>17</v>
      </c>
      <c r="C8" s="16" t="s">
        <v>2552</v>
      </c>
      <c r="D8" s="17" t="s">
        <v>2553</v>
      </c>
      <c r="E8" s="16">
        <v>2</v>
      </c>
      <c r="F8" s="16">
        <v>1</v>
      </c>
      <c r="G8" s="16" t="s">
        <v>20</v>
      </c>
      <c r="H8" s="16" t="s">
        <v>2279</v>
      </c>
      <c r="I8" s="18">
        <v>42917</v>
      </c>
      <c r="J8" s="18" t="s">
        <v>22</v>
      </c>
      <c r="K8" s="15"/>
      <c r="M8" t="s">
        <v>46</v>
      </c>
      <c r="N8">
        <f>SUMIFS(E:E,G:G,"par")</f>
        <v>0</v>
      </c>
    </row>
    <row r="9" spans="1:14" ht="36" customHeight="1" x14ac:dyDescent="0.2">
      <c r="A9" s="11">
        <v>6</v>
      </c>
      <c r="B9" s="12" t="s">
        <v>17</v>
      </c>
      <c r="C9" s="12" t="s">
        <v>2554</v>
      </c>
      <c r="D9" s="13" t="s">
        <v>2555</v>
      </c>
      <c r="E9" s="12">
        <v>5</v>
      </c>
      <c r="F9" s="12">
        <v>2</v>
      </c>
      <c r="G9" s="12" t="s">
        <v>20</v>
      </c>
      <c r="H9" s="12" t="s">
        <v>2279</v>
      </c>
      <c r="I9" s="14">
        <v>42917</v>
      </c>
      <c r="J9" s="14" t="s">
        <v>22</v>
      </c>
      <c r="K9" s="11"/>
      <c r="M9" t="s">
        <v>52</v>
      </c>
      <c r="N9">
        <f>SUMIFS(E:E,G:G,"phi")</f>
        <v>0</v>
      </c>
    </row>
    <row r="10" spans="1:14" ht="36" customHeight="1" x14ac:dyDescent="0.2">
      <c r="A10" s="11">
        <v>7</v>
      </c>
      <c r="B10" s="16" t="s">
        <v>17</v>
      </c>
      <c r="C10" s="16" t="s">
        <v>2556</v>
      </c>
      <c r="D10" s="17" t="s">
        <v>2557</v>
      </c>
      <c r="E10" s="16">
        <v>3</v>
      </c>
      <c r="F10" s="16">
        <v>1</v>
      </c>
      <c r="G10" s="16" t="s">
        <v>20</v>
      </c>
      <c r="H10" s="16" t="s">
        <v>2279</v>
      </c>
      <c r="I10" s="18">
        <v>42917</v>
      </c>
      <c r="J10" s="18" t="s">
        <v>22</v>
      </c>
      <c r="K10" s="15"/>
      <c r="M10" t="s">
        <v>58</v>
      </c>
      <c r="N10">
        <f>SUMIFS(E:E,G:G,"BRK")</f>
        <v>0</v>
      </c>
    </row>
    <row r="11" spans="1:14" ht="36" customHeight="1" x14ac:dyDescent="0.2">
      <c r="A11" s="11">
        <v>8</v>
      </c>
      <c r="B11" s="16" t="s">
        <v>17</v>
      </c>
      <c r="C11" s="16" t="s">
        <v>2558</v>
      </c>
      <c r="D11" s="17" t="s">
        <v>2559</v>
      </c>
      <c r="E11" s="16">
        <v>2</v>
      </c>
      <c r="F11" s="16">
        <v>1</v>
      </c>
      <c r="G11" s="16" t="s">
        <v>20</v>
      </c>
      <c r="H11" s="16" t="s">
        <v>2279</v>
      </c>
      <c r="I11" s="18">
        <v>42917</v>
      </c>
      <c r="J11" s="18" t="s">
        <v>22</v>
      </c>
      <c r="K11" s="15"/>
      <c r="M11" s="25" t="s">
        <v>64</v>
      </c>
      <c r="N11" s="25">
        <f>SUMIFS(E:E,G:G,"SPC")</f>
        <v>0</v>
      </c>
    </row>
    <row r="12" spans="1:14" ht="36" customHeight="1" x14ac:dyDescent="0.2">
      <c r="A12" s="11">
        <v>9</v>
      </c>
      <c r="B12" s="12" t="s">
        <v>252</v>
      </c>
      <c r="C12" s="12" t="s">
        <v>2560</v>
      </c>
      <c r="D12" s="13" t="s">
        <v>2561</v>
      </c>
      <c r="E12" s="12">
        <v>2</v>
      </c>
      <c r="F12" s="12">
        <v>1</v>
      </c>
      <c r="G12" s="12" t="s">
        <v>20</v>
      </c>
      <c r="H12" s="16" t="s">
        <v>2279</v>
      </c>
      <c r="I12" s="18">
        <v>42917</v>
      </c>
      <c r="J12" s="14" t="s">
        <v>2562</v>
      </c>
      <c r="K12" s="11"/>
      <c r="M12" s="26" t="s">
        <v>69</v>
      </c>
      <c r="N12" s="26">
        <f>SUMIFS(E:E,G:G,"H")</f>
        <v>0</v>
      </c>
    </row>
    <row r="13" spans="1:14" ht="36" customHeight="1" x14ac:dyDescent="0.2">
      <c r="A13" s="11">
        <v>10</v>
      </c>
      <c r="B13" s="12" t="s">
        <v>17</v>
      </c>
      <c r="C13" s="12" t="s">
        <v>2563</v>
      </c>
      <c r="D13" s="13" t="s">
        <v>2564</v>
      </c>
      <c r="E13" s="12">
        <v>5</v>
      </c>
      <c r="F13" s="12">
        <v>2</v>
      </c>
      <c r="G13" s="12" t="s">
        <v>20</v>
      </c>
      <c r="H13" s="12" t="s">
        <v>2279</v>
      </c>
      <c r="I13" s="14">
        <v>42917</v>
      </c>
      <c r="J13" s="14" t="s">
        <v>22</v>
      </c>
      <c r="K13" s="11"/>
      <c r="M13" s="26"/>
      <c r="N13" s="26"/>
    </row>
    <row r="14" spans="1:14" ht="36" customHeight="1" x14ac:dyDescent="0.2">
      <c r="A14" s="11">
        <v>11</v>
      </c>
      <c r="B14" s="16" t="s">
        <v>2565</v>
      </c>
      <c r="C14" s="16" t="s">
        <v>2566</v>
      </c>
      <c r="D14" s="17" t="s">
        <v>2567</v>
      </c>
      <c r="E14" s="16">
        <v>3</v>
      </c>
      <c r="F14" s="16">
        <v>1</v>
      </c>
      <c r="G14" s="16" t="s">
        <v>20</v>
      </c>
      <c r="H14" s="16" t="s">
        <v>2279</v>
      </c>
      <c r="I14" s="18">
        <v>42917</v>
      </c>
      <c r="J14" s="18" t="s">
        <v>2568</v>
      </c>
      <c r="K14" s="112" t="s">
        <v>2569</v>
      </c>
      <c r="M14" s="28" t="s">
        <v>79</v>
      </c>
      <c r="N14" s="28">
        <f>SUM(M4:N12)</f>
        <v>55</v>
      </c>
    </row>
    <row r="15" spans="1:14" ht="36" customHeight="1" x14ac:dyDescent="0.2">
      <c r="A15" s="11">
        <v>12</v>
      </c>
      <c r="B15" s="12" t="s">
        <v>24</v>
      </c>
      <c r="C15" s="12" t="s">
        <v>2570</v>
      </c>
      <c r="D15" s="13" t="s">
        <v>2571</v>
      </c>
      <c r="E15" s="12">
        <v>2</v>
      </c>
      <c r="F15" s="12">
        <v>1</v>
      </c>
      <c r="G15" s="12" t="s">
        <v>20</v>
      </c>
      <c r="H15" s="12" t="s">
        <v>2279</v>
      </c>
      <c r="I15" s="14">
        <v>42917</v>
      </c>
      <c r="J15" s="14" t="s">
        <v>2572</v>
      </c>
      <c r="K15" s="11"/>
    </row>
    <row r="16" spans="1:14" ht="36" customHeight="1" x14ac:dyDescent="0.2">
      <c r="A16" s="11">
        <v>13</v>
      </c>
      <c r="B16" s="12" t="s">
        <v>24</v>
      </c>
      <c r="C16" s="12" t="s">
        <v>2573</v>
      </c>
      <c r="D16" s="36" t="s">
        <v>2574</v>
      </c>
      <c r="E16" s="12">
        <v>4</v>
      </c>
      <c r="F16" s="12">
        <v>2</v>
      </c>
      <c r="G16" s="12" t="s">
        <v>20</v>
      </c>
      <c r="H16" s="12" t="s">
        <v>2279</v>
      </c>
      <c r="I16" s="14">
        <v>42917</v>
      </c>
      <c r="J16" s="14" t="s">
        <v>2575</v>
      </c>
      <c r="K16" s="11" t="s">
        <v>2576</v>
      </c>
      <c r="M16" s="49"/>
    </row>
    <row r="17" spans="1:13" ht="36" customHeight="1" x14ac:dyDescent="0.2">
      <c r="A17" s="11">
        <v>14</v>
      </c>
      <c r="B17" s="12" t="s">
        <v>458</v>
      </c>
      <c r="C17" s="12" t="s">
        <v>2577</v>
      </c>
      <c r="D17" s="236" t="s">
        <v>2578</v>
      </c>
      <c r="E17" s="12">
        <v>3</v>
      </c>
      <c r="F17" s="12">
        <v>1</v>
      </c>
      <c r="G17" s="12" t="s">
        <v>20</v>
      </c>
      <c r="H17" s="12" t="s">
        <v>2279</v>
      </c>
      <c r="I17" s="14">
        <v>42917</v>
      </c>
      <c r="J17" s="14" t="s">
        <v>2579</v>
      </c>
      <c r="K17" s="34" t="s">
        <v>462</v>
      </c>
      <c r="M17" s="49"/>
    </row>
    <row r="18" spans="1:13" ht="36" customHeight="1" x14ac:dyDescent="0.2">
      <c r="A18" s="11">
        <v>15</v>
      </c>
      <c r="B18" s="16" t="s">
        <v>571</v>
      </c>
      <c r="C18" s="78" t="s">
        <v>2580</v>
      </c>
      <c r="D18" s="13" t="s">
        <v>2581</v>
      </c>
      <c r="E18" s="12">
        <v>2</v>
      </c>
      <c r="F18" s="12">
        <v>1</v>
      </c>
      <c r="G18" s="16" t="s">
        <v>20</v>
      </c>
      <c r="H18" s="16" t="s">
        <v>2279</v>
      </c>
      <c r="I18" s="18">
        <v>42917</v>
      </c>
      <c r="J18" s="18" t="s">
        <v>2582</v>
      </c>
      <c r="K18" s="29"/>
      <c r="M18" s="49"/>
    </row>
    <row r="19" spans="1:13" ht="36" customHeight="1" x14ac:dyDescent="0.2">
      <c r="A19" s="11">
        <v>16</v>
      </c>
      <c r="B19" s="16" t="s">
        <v>24</v>
      </c>
      <c r="C19" s="12" t="s">
        <v>2583</v>
      </c>
      <c r="D19" s="13" t="s">
        <v>2584</v>
      </c>
      <c r="E19" s="12">
        <v>2</v>
      </c>
      <c r="F19" s="12">
        <v>1</v>
      </c>
      <c r="G19" s="16" t="s">
        <v>20</v>
      </c>
      <c r="H19" s="16" t="s">
        <v>2279</v>
      </c>
      <c r="I19" s="18">
        <v>42917</v>
      </c>
      <c r="J19" s="18" t="s">
        <v>2585</v>
      </c>
      <c r="K19" s="29"/>
      <c r="M19" s="49"/>
    </row>
    <row r="20" spans="1:13" ht="36" customHeight="1" x14ac:dyDescent="0.2">
      <c r="A20" s="11">
        <v>17</v>
      </c>
      <c r="B20" s="16" t="s">
        <v>17</v>
      </c>
      <c r="C20" s="16" t="s">
        <v>2586</v>
      </c>
      <c r="D20" s="17" t="s">
        <v>2587</v>
      </c>
      <c r="E20" s="16">
        <v>3</v>
      </c>
      <c r="F20" s="16">
        <v>1</v>
      </c>
      <c r="G20" s="16" t="s">
        <v>20</v>
      </c>
      <c r="H20" s="16" t="s">
        <v>2279</v>
      </c>
      <c r="I20" s="18">
        <v>42917</v>
      </c>
      <c r="J20" s="18" t="s">
        <v>22</v>
      </c>
      <c r="K20" s="15"/>
      <c r="M20" s="49"/>
    </row>
    <row r="21" spans="1:13" ht="36" customHeight="1" x14ac:dyDescent="0.2">
      <c r="A21" s="11"/>
      <c r="B21" s="12"/>
      <c r="C21" s="12"/>
      <c r="D21" s="13"/>
      <c r="E21" s="30">
        <f>SUM(E4:E20)</f>
        <v>55</v>
      </c>
      <c r="F21" s="30">
        <f>SUM(F4:F20)</f>
        <v>21</v>
      </c>
      <c r="G21" s="12"/>
      <c r="H21" s="12"/>
      <c r="I21" s="14"/>
      <c r="J21" s="14"/>
      <c r="K21" s="11"/>
      <c r="M21" s="49"/>
    </row>
    <row r="22" spans="1:13" ht="36" customHeight="1" x14ac:dyDescent="0.2">
      <c r="A22" s="11"/>
      <c r="B22" s="12"/>
      <c r="C22" s="12"/>
      <c r="D22" s="13"/>
      <c r="E22" s="12"/>
      <c r="F22" s="12"/>
      <c r="G22" s="11"/>
      <c r="H22" s="12"/>
      <c r="I22" s="12"/>
      <c r="J22" s="12"/>
      <c r="K22" s="11"/>
      <c r="M22" s="49"/>
    </row>
    <row r="23" spans="1:13" ht="36" customHeight="1" x14ac:dyDescent="0.2">
      <c r="A23" s="11"/>
      <c r="B23" s="12"/>
      <c r="C23" s="12"/>
      <c r="D23" s="13"/>
      <c r="E23" s="12"/>
      <c r="F23" s="12"/>
      <c r="G23" s="11"/>
      <c r="H23" s="12"/>
      <c r="I23" s="12"/>
      <c r="J23" s="12"/>
      <c r="K23" s="11"/>
    </row>
    <row r="24" spans="1:13" ht="36" customHeight="1" x14ac:dyDescent="0.2">
      <c r="A24" s="11"/>
      <c r="B24" s="12"/>
      <c r="C24" s="12"/>
      <c r="D24" s="13"/>
      <c r="E24" s="12"/>
      <c r="F24" s="12"/>
      <c r="G24" s="11"/>
      <c r="H24" s="12"/>
      <c r="I24" s="12"/>
      <c r="J24" s="12"/>
      <c r="K24" s="11"/>
    </row>
    <row r="25" spans="1:13" ht="36" customHeight="1" x14ac:dyDescent="0.2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</row>
    <row r="26" spans="1:13" ht="36" customHeight="1" x14ac:dyDescent="0.2">
      <c r="A26" s="15"/>
      <c r="B26" s="16"/>
      <c r="C26" s="16"/>
      <c r="D26" s="17"/>
      <c r="E26" s="16"/>
      <c r="F26" s="16"/>
      <c r="G26" s="16"/>
      <c r="H26" s="16"/>
      <c r="I26" s="16"/>
      <c r="J26" s="16"/>
      <c r="K26" s="15"/>
    </row>
  </sheetData>
  <customSheetViews>
    <customSheetView guid="{BCA9CBB9-9547-47F0-BDEA-9087BD919FA4}" scale="80" topLeftCell="A7">
      <selection activeCell="C28" sqref="C28"/>
      <pageMargins left="0.7" right="0.7" top="0.75" bottom="0.75" header="0.3" footer="0.3"/>
    </customSheetView>
    <customSheetView guid="{C7343692-8406-8E4B-88B9-BD8D63A86AF6}" scale="80" topLeftCell="A7">
      <selection activeCell="C28" sqref="C28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A7" zoomScale="80" zoomScaleNormal="80" workbookViewId="0">
      <selection activeCell="C23" sqref="C23"/>
    </sheetView>
  </sheetViews>
  <sheetFormatPr baseColWidth="10" defaultColWidth="8.83203125" defaultRowHeight="46.5" customHeight="1" x14ac:dyDescent="0.2"/>
  <cols>
    <col min="1" max="1" width="11.33203125" customWidth="1"/>
    <col min="2" max="2" width="31.1640625" customWidth="1"/>
    <col min="3" max="3" width="36.1640625" customWidth="1"/>
    <col min="4" max="4" width="38.33203125" customWidth="1"/>
    <col min="5" max="5" width="10.5" customWidth="1"/>
    <col min="6" max="6" width="10.33203125" customWidth="1"/>
    <col min="7" max="7" width="17" customWidth="1"/>
    <col min="8" max="8" width="13.33203125" customWidth="1"/>
    <col min="9" max="9" width="16" customWidth="1"/>
    <col min="10" max="10" width="15.1640625" customWidth="1"/>
    <col min="11" max="11" width="64.83203125" customWidth="1"/>
    <col min="13" max="13" width="18.1640625" customWidth="1"/>
  </cols>
  <sheetData>
    <row r="1" spans="1:14" ht="46.5" customHeight="1" thickBot="1" x14ac:dyDescent="0.4">
      <c r="A1" s="624" t="s">
        <v>399</v>
      </c>
      <c r="B1" s="625"/>
      <c r="C1" s="625"/>
      <c r="D1" s="625"/>
      <c r="E1" s="625"/>
      <c r="F1" s="625"/>
      <c r="G1" s="625" t="s">
        <v>2030</v>
      </c>
      <c r="H1" s="625"/>
      <c r="I1" s="625"/>
      <c r="J1" s="626"/>
      <c r="K1" s="627"/>
    </row>
    <row r="2" spans="1:14" ht="46.5" customHeight="1" thickBot="1" x14ac:dyDescent="0.3">
      <c r="A2" s="38" t="s">
        <v>2</v>
      </c>
      <c r="B2" s="39" t="s">
        <v>3</v>
      </c>
      <c r="C2" s="39" t="s">
        <v>4</v>
      </c>
      <c r="D2" s="40" t="s">
        <v>5</v>
      </c>
      <c r="E2" s="39" t="s">
        <v>6</v>
      </c>
      <c r="F2" s="39" t="s">
        <v>7</v>
      </c>
      <c r="G2" s="39" t="s">
        <v>8</v>
      </c>
      <c r="H2" s="39" t="s">
        <v>9</v>
      </c>
      <c r="I2" s="39" t="s">
        <v>10</v>
      </c>
      <c r="J2" s="39" t="s">
        <v>11</v>
      </c>
      <c r="K2" s="41" t="s">
        <v>12</v>
      </c>
      <c r="M2" s="5" t="s">
        <v>13</v>
      </c>
      <c r="N2" s="5">
        <v>55</v>
      </c>
    </row>
    <row r="3" spans="1:14" ht="46.5" customHeight="1" x14ac:dyDescent="0.3">
      <c r="A3" s="171">
        <v>55</v>
      </c>
      <c r="B3" s="32" t="s">
        <v>2588</v>
      </c>
      <c r="C3" s="171"/>
      <c r="D3" s="219"/>
      <c r="E3" s="219"/>
      <c r="F3" s="219"/>
      <c r="G3" s="219"/>
      <c r="H3" s="219"/>
      <c r="I3" s="219"/>
      <c r="J3" s="237"/>
      <c r="K3" s="171" t="s">
        <v>1453</v>
      </c>
      <c r="M3" s="9" t="s">
        <v>16</v>
      </c>
      <c r="N3" s="9">
        <f>N2-N14</f>
        <v>0</v>
      </c>
    </row>
    <row r="4" spans="1:14" ht="46.5" customHeight="1" x14ac:dyDescent="0.2">
      <c r="A4" s="11">
        <v>1</v>
      </c>
      <c r="B4" s="12" t="s">
        <v>2589</v>
      </c>
      <c r="C4" s="12" t="s">
        <v>2590</v>
      </c>
      <c r="D4" s="36" t="s">
        <v>2591</v>
      </c>
      <c r="E4" s="12">
        <v>2</v>
      </c>
      <c r="F4" s="12">
        <v>1</v>
      </c>
      <c r="G4" s="12" t="s">
        <v>87</v>
      </c>
      <c r="H4" s="12" t="s">
        <v>2592</v>
      </c>
      <c r="I4" s="14">
        <v>42917</v>
      </c>
      <c r="J4" s="14" t="s">
        <v>2593</v>
      </c>
      <c r="K4" s="11"/>
      <c r="M4" t="s">
        <v>23</v>
      </c>
      <c r="N4">
        <f>SUMIFS(E:E,G:G,"CTT")</f>
        <v>41</v>
      </c>
    </row>
    <row r="5" spans="1:14" ht="46.5" customHeight="1" x14ac:dyDescent="0.2">
      <c r="A5" s="15">
        <v>2</v>
      </c>
      <c r="B5" s="16" t="s">
        <v>17</v>
      </c>
      <c r="C5" s="16" t="s">
        <v>2594</v>
      </c>
      <c r="D5" s="17" t="s">
        <v>2595</v>
      </c>
      <c r="E5" s="16">
        <v>2</v>
      </c>
      <c r="F5" s="16">
        <v>1</v>
      </c>
      <c r="G5" s="16" t="s">
        <v>87</v>
      </c>
      <c r="H5" s="16" t="s">
        <v>2279</v>
      </c>
      <c r="I5" s="18">
        <v>42917</v>
      </c>
      <c r="J5" s="18" t="s">
        <v>22</v>
      </c>
      <c r="K5" s="15"/>
      <c r="M5" t="s">
        <v>29</v>
      </c>
      <c r="N5">
        <f>SUMIFS(E:E,G:G,"FLU")</f>
        <v>0</v>
      </c>
    </row>
    <row r="6" spans="1:14" ht="46.5" customHeight="1" x14ac:dyDescent="0.2">
      <c r="A6" s="11">
        <v>3</v>
      </c>
      <c r="B6" s="16" t="s">
        <v>816</v>
      </c>
      <c r="C6" s="16" t="s">
        <v>2596</v>
      </c>
      <c r="D6" s="17" t="s">
        <v>2597</v>
      </c>
      <c r="E6" s="16">
        <v>6</v>
      </c>
      <c r="F6" s="16">
        <v>2</v>
      </c>
      <c r="G6" s="16" t="s">
        <v>87</v>
      </c>
      <c r="H6" s="16" t="s">
        <v>2279</v>
      </c>
      <c r="I6" s="18">
        <v>42917</v>
      </c>
      <c r="J6" s="18" t="s">
        <v>2598</v>
      </c>
      <c r="K6" s="33" t="s">
        <v>2599</v>
      </c>
      <c r="M6" t="s">
        <v>34</v>
      </c>
      <c r="N6">
        <f>SUMIFS(E:E,G:G,"JCC")</f>
        <v>0</v>
      </c>
    </row>
    <row r="7" spans="1:14" ht="46.5" customHeight="1" x14ac:dyDescent="0.2">
      <c r="A7" s="15">
        <v>4</v>
      </c>
      <c r="B7" s="16" t="s">
        <v>571</v>
      </c>
      <c r="C7" s="64" t="s">
        <v>2600</v>
      </c>
      <c r="D7" s="17" t="s">
        <v>2601</v>
      </c>
      <c r="E7" s="16">
        <v>3</v>
      </c>
      <c r="F7" s="16">
        <v>1</v>
      </c>
      <c r="G7" s="16" t="s">
        <v>87</v>
      </c>
      <c r="H7" s="16" t="s">
        <v>2279</v>
      </c>
      <c r="I7" s="18">
        <v>42917</v>
      </c>
      <c r="J7" s="18" t="s">
        <v>2602</v>
      </c>
      <c r="K7" s="15"/>
      <c r="M7" t="s">
        <v>40</v>
      </c>
      <c r="N7">
        <f>SUMIFS(E:E,G:G,"EDI")</f>
        <v>0</v>
      </c>
    </row>
    <row r="8" spans="1:14" ht="46.5" customHeight="1" x14ac:dyDescent="0.2">
      <c r="A8" s="11">
        <v>5</v>
      </c>
      <c r="B8" s="12" t="s">
        <v>17</v>
      </c>
      <c r="C8" s="12" t="s">
        <v>2603</v>
      </c>
      <c r="D8" s="13" t="s">
        <v>2604</v>
      </c>
      <c r="E8" s="12">
        <v>2</v>
      </c>
      <c r="F8" s="12">
        <v>1</v>
      </c>
      <c r="G8" s="12" t="s">
        <v>87</v>
      </c>
      <c r="H8" s="16" t="s">
        <v>2279</v>
      </c>
      <c r="I8" s="18">
        <v>42917</v>
      </c>
      <c r="J8" s="14" t="s">
        <v>22</v>
      </c>
      <c r="K8" s="11"/>
      <c r="M8" t="s">
        <v>46</v>
      </c>
      <c r="N8">
        <f>SUMIFS(E:E,G:G,"par")</f>
        <v>14</v>
      </c>
    </row>
    <row r="9" spans="1:14" ht="46.5" customHeight="1" x14ac:dyDescent="0.2">
      <c r="A9" s="15">
        <v>6</v>
      </c>
      <c r="B9" s="16" t="s">
        <v>17</v>
      </c>
      <c r="C9" s="16" t="s">
        <v>2605</v>
      </c>
      <c r="D9" s="17" t="s">
        <v>2606</v>
      </c>
      <c r="E9" s="16">
        <v>4</v>
      </c>
      <c r="F9" s="16">
        <v>1</v>
      </c>
      <c r="G9" s="16" t="s">
        <v>87</v>
      </c>
      <c r="H9" s="12" t="s">
        <v>2279</v>
      </c>
      <c r="I9" s="14">
        <v>42917</v>
      </c>
      <c r="J9" s="14" t="s">
        <v>22</v>
      </c>
      <c r="K9" s="16"/>
      <c r="M9" t="s">
        <v>52</v>
      </c>
      <c r="N9">
        <f>SUMIFS(E:E,G:G,"phi")</f>
        <v>0</v>
      </c>
    </row>
    <row r="10" spans="1:14" ht="46.5" customHeight="1" x14ac:dyDescent="0.2">
      <c r="A10" s="11">
        <v>7</v>
      </c>
      <c r="B10" s="12" t="s">
        <v>252</v>
      </c>
      <c r="C10" s="12" t="s">
        <v>2607</v>
      </c>
      <c r="D10" s="13" t="s">
        <v>2608</v>
      </c>
      <c r="E10" s="12">
        <v>1</v>
      </c>
      <c r="F10" s="12">
        <v>1</v>
      </c>
      <c r="G10" s="12" t="s">
        <v>87</v>
      </c>
      <c r="H10" s="12" t="s">
        <v>2279</v>
      </c>
      <c r="I10" s="14">
        <v>42917</v>
      </c>
      <c r="J10" s="14" t="s">
        <v>2609</v>
      </c>
      <c r="K10" s="11"/>
      <c r="M10" t="s">
        <v>58</v>
      </c>
      <c r="N10">
        <f>SUMIFS(E:E,G:G,"BRK")</f>
        <v>0</v>
      </c>
    </row>
    <row r="11" spans="1:14" ht="46.5" customHeight="1" x14ac:dyDescent="0.2">
      <c r="A11" s="15">
        <v>8</v>
      </c>
      <c r="B11" s="16" t="s">
        <v>434</v>
      </c>
      <c r="C11" s="16">
        <v>3889</v>
      </c>
      <c r="D11" s="17" t="s">
        <v>2610</v>
      </c>
      <c r="E11" s="16">
        <v>4</v>
      </c>
      <c r="F11" s="16">
        <v>1</v>
      </c>
      <c r="G11" s="16" t="s">
        <v>87</v>
      </c>
      <c r="H11" s="16" t="s">
        <v>2279</v>
      </c>
      <c r="I11" s="18">
        <v>42917</v>
      </c>
      <c r="J11" s="16" t="s">
        <v>2611</v>
      </c>
      <c r="K11" s="15" t="s">
        <v>2612</v>
      </c>
      <c r="M11" s="25" t="s">
        <v>64</v>
      </c>
      <c r="N11" s="25">
        <f>SUMIFS(E:E,G:G,"SPC")</f>
        <v>0</v>
      </c>
    </row>
    <row r="12" spans="1:14" ht="46.5" customHeight="1" x14ac:dyDescent="0.2">
      <c r="A12" s="11">
        <v>9</v>
      </c>
      <c r="B12" s="12" t="s">
        <v>17</v>
      </c>
      <c r="C12" s="16" t="s">
        <v>2613</v>
      </c>
      <c r="D12" s="17" t="s">
        <v>2614</v>
      </c>
      <c r="E12" s="16">
        <v>3</v>
      </c>
      <c r="F12" s="16">
        <v>1</v>
      </c>
      <c r="G12" s="16" t="s">
        <v>1475</v>
      </c>
      <c r="H12" s="16" t="s">
        <v>2279</v>
      </c>
      <c r="I12" s="18">
        <v>42917</v>
      </c>
      <c r="J12" s="14" t="s">
        <v>22</v>
      </c>
      <c r="K12" s="15"/>
      <c r="M12" s="26" t="s">
        <v>69</v>
      </c>
      <c r="N12" s="26">
        <f>SUMIFS(E:E,G:G,"H")</f>
        <v>0</v>
      </c>
    </row>
    <row r="13" spans="1:14" ht="46.5" customHeight="1" x14ac:dyDescent="0.2">
      <c r="A13" s="15">
        <v>10</v>
      </c>
      <c r="B13" s="16" t="s">
        <v>434</v>
      </c>
      <c r="C13" s="16">
        <v>3887</v>
      </c>
      <c r="D13" s="17" t="s">
        <v>2615</v>
      </c>
      <c r="E13" s="16">
        <v>2</v>
      </c>
      <c r="F13" s="16">
        <v>1</v>
      </c>
      <c r="G13" s="16" t="s">
        <v>1475</v>
      </c>
      <c r="H13" s="16" t="s">
        <v>2279</v>
      </c>
      <c r="I13" s="18">
        <v>42917</v>
      </c>
      <c r="J13" s="16" t="s">
        <v>2616</v>
      </c>
      <c r="K13" s="15"/>
      <c r="M13" s="26"/>
      <c r="N13" s="26"/>
    </row>
    <row r="14" spans="1:14" ht="46.5" customHeight="1" x14ac:dyDescent="0.2">
      <c r="A14" s="11">
        <v>11</v>
      </c>
      <c r="B14" s="16" t="s">
        <v>17</v>
      </c>
      <c r="C14" s="16" t="s">
        <v>2617</v>
      </c>
      <c r="D14" s="17" t="s">
        <v>2618</v>
      </c>
      <c r="E14" s="16">
        <v>2</v>
      </c>
      <c r="F14" s="16">
        <v>1</v>
      </c>
      <c r="G14" s="16" t="s">
        <v>1475</v>
      </c>
      <c r="H14" s="16" t="s">
        <v>2279</v>
      </c>
      <c r="I14" s="18">
        <v>42917</v>
      </c>
      <c r="J14" s="18" t="s">
        <v>22</v>
      </c>
      <c r="K14" s="16"/>
      <c r="M14" s="28" t="s">
        <v>79</v>
      </c>
      <c r="N14" s="28">
        <f>SUM(M4:N12)</f>
        <v>55</v>
      </c>
    </row>
    <row r="15" spans="1:14" ht="46.5" customHeight="1" x14ac:dyDescent="0.2">
      <c r="A15" s="15">
        <v>12</v>
      </c>
      <c r="B15" s="16" t="s">
        <v>17</v>
      </c>
      <c r="C15" s="16" t="s">
        <v>2619</v>
      </c>
      <c r="D15" s="17" t="s">
        <v>2620</v>
      </c>
      <c r="E15" s="16">
        <v>8</v>
      </c>
      <c r="F15" s="16">
        <v>2</v>
      </c>
      <c r="G15" s="16" t="s">
        <v>87</v>
      </c>
      <c r="H15" s="16" t="s">
        <v>2279</v>
      </c>
      <c r="I15" s="18">
        <v>42917</v>
      </c>
      <c r="J15" s="18" t="s">
        <v>22</v>
      </c>
      <c r="K15" s="15" t="s">
        <v>2621</v>
      </c>
    </row>
    <row r="16" spans="1:14" ht="46.5" customHeight="1" x14ac:dyDescent="0.2">
      <c r="A16" s="11">
        <v>13</v>
      </c>
      <c r="B16" s="16" t="s">
        <v>17</v>
      </c>
      <c r="C16" s="16" t="s">
        <v>2622</v>
      </c>
      <c r="D16" s="17" t="s">
        <v>2623</v>
      </c>
      <c r="E16" s="16">
        <v>3</v>
      </c>
      <c r="F16" s="16">
        <v>1</v>
      </c>
      <c r="G16" s="16" t="s">
        <v>87</v>
      </c>
      <c r="H16" s="16" t="s">
        <v>2279</v>
      </c>
      <c r="I16" s="18">
        <v>42917</v>
      </c>
      <c r="J16" s="18" t="s">
        <v>22</v>
      </c>
      <c r="K16" s="238"/>
      <c r="M16" s="49"/>
    </row>
    <row r="17" spans="1:13" ht="46.5" customHeight="1" x14ac:dyDescent="0.2">
      <c r="A17" s="15">
        <v>14</v>
      </c>
      <c r="B17" s="12" t="s">
        <v>17</v>
      </c>
      <c r="C17" s="12" t="s">
        <v>2624</v>
      </c>
      <c r="D17" s="13" t="s">
        <v>2625</v>
      </c>
      <c r="E17" s="12">
        <v>3</v>
      </c>
      <c r="F17" s="12">
        <v>1</v>
      </c>
      <c r="G17" s="12" t="s">
        <v>87</v>
      </c>
      <c r="H17" s="12" t="s">
        <v>2279</v>
      </c>
      <c r="I17" s="14">
        <v>42918</v>
      </c>
      <c r="J17" s="14" t="s">
        <v>22</v>
      </c>
      <c r="K17" s="74" t="s">
        <v>2636</v>
      </c>
      <c r="M17" s="49"/>
    </row>
    <row r="18" spans="1:13" ht="46.5" customHeight="1" x14ac:dyDescent="0.2">
      <c r="A18" s="11">
        <v>15</v>
      </c>
      <c r="B18" s="16" t="s">
        <v>17</v>
      </c>
      <c r="C18" s="16" t="s">
        <v>2626</v>
      </c>
      <c r="D18" s="17" t="s">
        <v>2627</v>
      </c>
      <c r="E18" s="16">
        <v>2</v>
      </c>
      <c r="F18" s="16">
        <v>1</v>
      </c>
      <c r="G18" s="16" t="s">
        <v>1475</v>
      </c>
      <c r="H18" s="16" t="s">
        <v>2279</v>
      </c>
      <c r="I18" s="18">
        <v>42917</v>
      </c>
      <c r="J18" s="18" t="s">
        <v>22</v>
      </c>
      <c r="K18" s="15"/>
      <c r="M18" s="49"/>
    </row>
    <row r="19" spans="1:13" ht="46.5" customHeight="1" x14ac:dyDescent="0.2">
      <c r="A19" s="15">
        <v>16</v>
      </c>
      <c r="B19" s="22" t="s">
        <v>24</v>
      </c>
      <c r="C19" s="22" t="s">
        <v>2628</v>
      </c>
      <c r="D19" s="148" t="s">
        <v>2629</v>
      </c>
      <c r="E19" s="22">
        <v>4</v>
      </c>
      <c r="F19" s="22">
        <v>1</v>
      </c>
      <c r="G19" s="22" t="s">
        <v>1475</v>
      </c>
      <c r="H19" s="22" t="s">
        <v>2279</v>
      </c>
      <c r="I19" s="149">
        <v>42917</v>
      </c>
      <c r="J19" s="22" t="s">
        <v>2630</v>
      </c>
      <c r="K19" s="151"/>
      <c r="M19" s="49"/>
    </row>
    <row r="20" spans="1:13" ht="46.5" customHeight="1" x14ac:dyDescent="0.2">
      <c r="A20" s="11">
        <v>17</v>
      </c>
      <c r="B20" s="16" t="s">
        <v>17</v>
      </c>
      <c r="C20" s="16" t="s">
        <v>2631</v>
      </c>
      <c r="D20" s="17" t="s">
        <v>2632</v>
      </c>
      <c r="E20" s="16">
        <v>1</v>
      </c>
      <c r="F20" s="16">
        <v>1</v>
      </c>
      <c r="G20" s="16" t="s">
        <v>1475</v>
      </c>
      <c r="H20" s="16" t="s">
        <v>2279</v>
      </c>
      <c r="I20" s="18">
        <v>42917</v>
      </c>
      <c r="J20" s="18" t="s">
        <v>22</v>
      </c>
      <c r="K20" s="15"/>
      <c r="M20" s="49"/>
    </row>
    <row r="21" spans="1:13" ht="46.5" customHeight="1" x14ac:dyDescent="0.2">
      <c r="A21" s="15">
        <v>18</v>
      </c>
      <c r="B21" s="16" t="s">
        <v>17</v>
      </c>
      <c r="C21" s="16" t="s">
        <v>2633</v>
      </c>
      <c r="D21" s="17" t="s">
        <v>2634</v>
      </c>
      <c r="E21" s="16">
        <v>3</v>
      </c>
      <c r="F21" s="16">
        <v>1</v>
      </c>
      <c r="G21" s="16" t="s">
        <v>87</v>
      </c>
      <c r="H21" s="16" t="s">
        <v>2279</v>
      </c>
      <c r="I21" s="18">
        <v>42917</v>
      </c>
      <c r="J21" s="18" t="s">
        <v>22</v>
      </c>
      <c r="K21" s="15" t="s">
        <v>2635</v>
      </c>
      <c r="M21" s="49"/>
    </row>
    <row r="22" spans="1:13" ht="46.5" customHeight="1" x14ac:dyDescent="0.2">
      <c r="A22" s="11"/>
      <c r="B22" s="12"/>
      <c r="C22" s="12"/>
      <c r="D22" s="13"/>
      <c r="E22" s="30">
        <f>SUM(E4:E21)</f>
        <v>55</v>
      </c>
      <c r="F22" s="30">
        <f>SUM(F4:F21)</f>
        <v>20</v>
      </c>
      <c r="G22" s="11"/>
      <c r="H22" s="12"/>
      <c r="I22" s="12"/>
      <c r="J22" s="12"/>
      <c r="K22" s="11"/>
      <c r="M22" s="49"/>
    </row>
    <row r="23" spans="1:13" ht="46.5" customHeight="1" x14ac:dyDescent="0.2">
      <c r="A23" s="11"/>
      <c r="B23" s="12"/>
      <c r="C23" s="12"/>
      <c r="D23" s="13"/>
      <c r="E23" s="12"/>
      <c r="F23" s="12"/>
      <c r="G23" s="11"/>
      <c r="H23" s="12"/>
      <c r="I23" s="12"/>
      <c r="J23" s="12"/>
      <c r="K23" s="11"/>
    </row>
    <row r="24" spans="1:13" ht="46.5" customHeight="1" x14ac:dyDescent="0.2">
      <c r="A24" s="11"/>
      <c r="B24" s="12"/>
      <c r="C24" s="12"/>
      <c r="D24" s="13"/>
      <c r="E24" s="12"/>
      <c r="F24" s="12"/>
      <c r="G24" s="11"/>
      <c r="H24" s="12"/>
      <c r="I24" s="12"/>
      <c r="J24" s="12"/>
      <c r="K24" s="11"/>
    </row>
    <row r="25" spans="1:13" ht="46.5" customHeight="1" x14ac:dyDescent="0.2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</row>
    <row r="26" spans="1:13" ht="46.5" customHeight="1" x14ac:dyDescent="0.2">
      <c r="A26" s="15"/>
      <c r="B26" s="16"/>
      <c r="C26" s="16"/>
      <c r="D26" s="17"/>
      <c r="E26" s="16"/>
      <c r="F26" s="16"/>
      <c r="G26" s="16"/>
      <c r="H26" s="16"/>
      <c r="I26" s="16"/>
      <c r="J26" s="16"/>
      <c r="K26" s="15"/>
    </row>
  </sheetData>
  <customSheetViews>
    <customSheetView guid="{BCA9CBB9-9547-47F0-BDEA-9087BD919FA4}" scale="80" topLeftCell="A7">
      <selection activeCell="C23" sqref="C23"/>
      <pageMargins left="0.7" right="0.7" top="0.75" bottom="0.75" header="0.3" footer="0.3"/>
    </customSheetView>
    <customSheetView guid="{C7343692-8406-8E4B-88B9-BD8D63A86AF6}" scale="80" topLeftCell="A7">
      <selection activeCell="C23" sqref="C23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A5" zoomScale="90" zoomScaleNormal="90" workbookViewId="0">
      <selection activeCell="C27" sqref="C27"/>
    </sheetView>
  </sheetViews>
  <sheetFormatPr baseColWidth="10" defaultColWidth="8.83203125" defaultRowHeight="30" customHeight="1" x14ac:dyDescent="0.2"/>
  <cols>
    <col min="1" max="1" width="11.33203125" customWidth="1"/>
    <col min="2" max="2" width="25.5" customWidth="1"/>
    <col min="3" max="3" width="36.1640625" customWidth="1"/>
    <col min="4" max="4" width="34.5" customWidth="1"/>
    <col min="5" max="5" width="10.5" customWidth="1"/>
    <col min="6" max="6" width="10.33203125" customWidth="1"/>
    <col min="7" max="7" width="17" customWidth="1"/>
    <col min="8" max="8" width="13.33203125" customWidth="1"/>
    <col min="9" max="9" width="16" customWidth="1"/>
    <col min="10" max="10" width="15.1640625" customWidth="1"/>
    <col min="11" max="11" width="53.33203125" customWidth="1"/>
    <col min="13" max="13" width="18.1640625" customWidth="1"/>
  </cols>
  <sheetData>
    <row r="1" spans="1:14" ht="38.25" customHeight="1" thickBot="1" x14ac:dyDescent="0.4">
      <c r="A1" s="624" t="s">
        <v>399</v>
      </c>
      <c r="B1" s="625"/>
      <c r="C1" s="625"/>
      <c r="D1" s="625"/>
      <c r="E1" s="625"/>
      <c r="F1" s="625"/>
      <c r="G1" s="625" t="s">
        <v>2030</v>
      </c>
      <c r="H1" s="625"/>
      <c r="I1" s="625"/>
      <c r="J1" s="626"/>
      <c r="K1" s="627"/>
    </row>
    <row r="2" spans="1:14" ht="30" customHeight="1" thickBot="1" x14ac:dyDescent="0.3">
      <c r="A2" s="38" t="s">
        <v>2</v>
      </c>
      <c r="B2" s="39" t="s">
        <v>3</v>
      </c>
      <c r="C2" s="39" t="s">
        <v>4</v>
      </c>
      <c r="D2" s="40" t="s">
        <v>5</v>
      </c>
      <c r="E2" s="39" t="s">
        <v>6</v>
      </c>
      <c r="F2" s="39" t="s">
        <v>7</v>
      </c>
      <c r="G2" s="39" t="s">
        <v>8</v>
      </c>
      <c r="H2" s="39" t="s">
        <v>9</v>
      </c>
      <c r="I2" s="39" t="s">
        <v>10</v>
      </c>
      <c r="J2" s="39" t="s">
        <v>11</v>
      </c>
      <c r="K2" s="41" t="s">
        <v>12</v>
      </c>
      <c r="M2" s="5" t="s">
        <v>13</v>
      </c>
      <c r="N2" s="5">
        <v>55</v>
      </c>
    </row>
    <row r="3" spans="1:14" ht="30" customHeight="1" x14ac:dyDescent="0.3">
      <c r="A3" s="171">
        <v>55</v>
      </c>
      <c r="B3" s="171" t="s">
        <v>2637</v>
      </c>
      <c r="C3" s="171"/>
      <c r="D3" s="219"/>
      <c r="E3" s="171"/>
      <c r="F3" s="171"/>
      <c r="G3" s="171"/>
      <c r="H3" s="171"/>
      <c r="I3" s="205"/>
      <c r="J3" s="237"/>
      <c r="K3" s="171" t="s">
        <v>2638</v>
      </c>
      <c r="M3" s="9" t="s">
        <v>16</v>
      </c>
      <c r="N3" s="9">
        <f>N2-N14</f>
        <v>0</v>
      </c>
    </row>
    <row r="4" spans="1:14" ht="30" customHeight="1" x14ac:dyDescent="0.2">
      <c r="A4" s="15">
        <v>1</v>
      </c>
      <c r="B4" s="16" t="s">
        <v>17</v>
      </c>
      <c r="C4" s="16" t="s">
        <v>2639</v>
      </c>
      <c r="D4" s="17" t="s">
        <v>2640</v>
      </c>
      <c r="E4" s="16">
        <v>2</v>
      </c>
      <c r="F4" s="16">
        <v>1</v>
      </c>
      <c r="G4" s="16" t="s">
        <v>130</v>
      </c>
      <c r="H4" s="16" t="s">
        <v>2279</v>
      </c>
      <c r="I4" s="18">
        <v>42917</v>
      </c>
      <c r="J4" s="18" t="s">
        <v>22</v>
      </c>
      <c r="K4" s="15"/>
      <c r="M4" t="s">
        <v>23</v>
      </c>
      <c r="N4">
        <f>SUMIFS(E:E,G:G,"CTT")</f>
        <v>45</v>
      </c>
    </row>
    <row r="5" spans="1:14" ht="30" customHeight="1" x14ac:dyDescent="0.2">
      <c r="A5" s="15">
        <v>2</v>
      </c>
      <c r="B5" s="16" t="s">
        <v>24</v>
      </c>
      <c r="C5" s="16" t="s">
        <v>2641</v>
      </c>
      <c r="D5" s="17" t="s">
        <v>2642</v>
      </c>
      <c r="E5" s="16">
        <v>2</v>
      </c>
      <c r="F5" s="16">
        <v>1</v>
      </c>
      <c r="G5" s="16" t="s">
        <v>130</v>
      </c>
      <c r="H5" s="16" t="s">
        <v>2279</v>
      </c>
      <c r="I5" s="18">
        <v>42917</v>
      </c>
      <c r="J5" s="18" t="s">
        <v>2643</v>
      </c>
      <c r="K5" s="15"/>
      <c r="M5" t="s">
        <v>29</v>
      </c>
      <c r="N5">
        <f>SUMIFS(E:E,G:G,"FLU")</f>
        <v>0</v>
      </c>
    </row>
    <row r="6" spans="1:14" ht="30" customHeight="1" x14ac:dyDescent="0.2">
      <c r="A6" s="97" t="s">
        <v>2644</v>
      </c>
      <c r="B6" s="172" t="s">
        <v>2645</v>
      </c>
      <c r="C6" s="172" t="s">
        <v>2646</v>
      </c>
      <c r="D6" s="13" t="s">
        <v>2647</v>
      </c>
      <c r="E6" s="12">
        <v>2</v>
      </c>
      <c r="F6" s="12">
        <v>1</v>
      </c>
      <c r="G6" s="12" t="s">
        <v>87</v>
      </c>
      <c r="H6" s="12" t="s">
        <v>2279</v>
      </c>
      <c r="I6" s="14">
        <v>42917</v>
      </c>
      <c r="J6" s="14" t="s">
        <v>2648</v>
      </c>
      <c r="K6" s="11" t="s">
        <v>2649</v>
      </c>
      <c r="M6" t="s">
        <v>34</v>
      </c>
      <c r="N6">
        <f>SUMIFS(E:E,G:G,"JCC")</f>
        <v>0</v>
      </c>
    </row>
    <row r="7" spans="1:14" ht="30" customHeight="1" x14ac:dyDescent="0.2">
      <c r="A7" s="97" t="s">
        <v>2650</v>
      </c>
      <c r="B7" s="172" t="s">
        <v>2645</v>
      </c>
      <c r="C7" s="172" t="s">
        <v>2646</v>
      </c>
      <c r="D7" s="13" t="s">
        <v>2651</v>
      </c>
      <c r="E7" s="16">
        <v>1</v>
      </c>
      <c r="F7" s="16">
        <v>0</v>
      </c>
      <c r="G7" s="66" t="s">
        <v>130</v>
      </c>
      <c r="H7" s="16"/>
      <c r="I7" s="129"/>
      <c r="J7" s="16"/>
      <c r="K7" s="15"/>
      <c r="M7" t="s">
        <v>40</v>
      </c>
      <c r="N7">
        <f>SUMIFS(E:E,G:G,"EDI")</f>
        <v>0</v>
      </c>
    </row>
    <row r="8" spans="1:14" ht="30" customHeight="1" x14ac:dyDescent="0.2">
      <c r="A8" s="15">
        <v>4</v>
      </c>
      <c r="B8" s="16" t="s">
        <v>434</v>
      </c>
      <c r="C8" s="16" t="s">
        <v>2652</v>
      </c>
      <c r="D8" s="17" t="s">
        <v>2653</v>
      </c>
      <c r="E8" s="16">
        <v>2</v>
      </c>
      <c r="F8" s="16">
        <v>1</v>
      </c>
      <c r="G8" s="15" t="s">
        <v>130</v>
      </c>
      <c r="H8" s="16" t="s">
        <v>2279</v>
      </c>
      <c r="I8" s="18">
        <v>42917</v>
      </c>
      <c r="J8" s="16" t="s">
        <v>2654</v>
      </c>
      <c r="K8" s="15"/>
      <c r="M8" t="s">
        <v>46</v>
      </c>
      <c r="N8">
        <f>SUMIFS(E:E,G:G,"par")</f>
        <v>0</v>
      </c>
    </row>
    <row r="9" spans="1:14" ht="30" customHeight="1" x14ac:dyDescent="0.2">
      <c r="A9" s="11">
        <v>5</v>
      </c>
      <c r="B9" s="12" t="s">
        <v>17</v>
      </c>
      <c r="C9" s="12" t="s">
        <v>2655</v>
      </c>
      <c r="D9" s="13" t="s">
        <v>2656</v>
      </c>
      <c r="E9" s="12">
        <v>3</v>
      </c>
      <c r="F9" s="12">
        <v>1</v>
      </c>
      <c r="G9" s="12" t="s">
        <v>130</v>
      </c>
      <c r="H9" s="12" t="s">
        <v>2279</v>
      </c>
      <c r="I9" s="14">
        <v>42917</v>
      </c>
      <c r="J9" s="14" t="s">
        <v>22</v>
      </c>
      <c r="K9" s="11"/>
      <c r="M9" t="s">
        <v>52</v>
      </c>
      <c r="N9">
        <f>SUMIFS(E:E,G:G,"phi")</f>
        <v>0</v>
      </c>
    </row>
    <row r="10" spans="1:14" ht="30" customHeight="1" x14ac:dyDescent="0.2">
      <c r="A10" s="15">
        <v>6</v>
      </c>
      <c r="B10" s="16" t="s">
        <v>2657</v>
      </c>
      <c r="C10" s="16" t="s">
        <v>2658</v>
      </c>
      <c r="D10" s="17" t="s">
        <v>2659</v>
      </c>
      <c r="E10" s="16">
        <v>3</v>
      </c>
      <c r="F10" s="16">
        <v>1</v>
      </c>
      <c r="G10" s="16" t="s">
        <v>87</v>
      </c>
      <c r="H10" s="16" t="s">
        <v>2279</v>
      </c>
      <c r="I10" s="18">
        <v>42917</v>
      </c>
      <c r="J10" s="18" t="s">
        <v>2660</v>
      </c>
      <c r="K10" s="15"/>
      <c r="M10" t="s">
        <v>58</v>
      </c>
      <c r="N10">
        <f>SUMIFS(E:E,G:G,"BRK")</f>
        <v>10</v>
      </c>
    </row>
    <row r="11" spans="1:14" ht="30" customHeight="1" x14ac:dyDescent="0.2">
      <c r="A11" s="11">
        <v>7</v>
      </c>
      <c r="B11" s="16" t="s">
        <v>17</v>
      </c>
      <c r="C11" s="16" t="s">
        <v>2661</v>
      </c>
      <c r="D11" s="17" t="s">
        <v>2662</v>
      </c>
      <c r="E11" s="16">
        <v>2</v>
      </c>
      <c r="F11" s="16">
        <v>1</v>
      </c>
      <c r="G11" s="16" t="s">
        <v>87</v>
      </c>
      <c r="H11" s="16" t="s">
        <v>2279</v>
      </c>
      <c r="I11" s="18">
        <v>42917</v>
      </c>
      <c r="J11" s="18" t="s">
        <v>22</v>
      </c>
      <c r="K11" s="15"/>
      <c r="M11" s="25" t="s">
        <v>64</v>
      </c>
      <c r="N11" s="25">
        <f>SUMIFS(E:E,G:G,"SPC")</f>
        <v>0</v>
      </c>
    </row>
    <row r="12" spans="1:14" ht="30" customHeight="1" x14ac:dyDescent="0.2">
      <c r="A12" s="15">
        <v>8</v>
      </c>
      <c r="B12" s="16" t="s">
        <v>17</v>
      </c>
      <c r="C12" s="16" t="s">
        <v>2663</v>
      </c>
      <c r="D12" s="17" t="s">
        <v>2664</v>
      </c>
      <c r="E12" s="16">
        <v>2</v>
      </c>
      <c r="F12" s="16">
        <v>1</v>
      </c>
      <c r="G12" s="16" t="s">
        <v>87</v>
      </c>
      <c r="H12" s="16" t="s">
        <v>2279</v>
      </c>
      <c r="I12" s="18">
        <v>42917</v>
      </c>
      <c r="J12" s="18" t="s">
        <v>22</v>
      </c>
      <c r="K12" s="15"/>
      <c r="M12" s="26" t="s">
        <v>69</v>
      </c>
      <c r="N12" s="26">
        <f>SUMIFS(E:E,G:G,"H")</f>
        <v>0</v>
      </c>
    </row>
    <row r="13" spans="1:14" ht="30" customHeight="1" x14ac:dyDescent="0.2">
      <c r="A13" s="11">
        <v>9</v>
      </c>
      <c r="B13" s="16" t="s">
        <v>17</v>
      </c>
      <c r="C13" s="16" t="s">
        <v>2665</v>
      </c>
      <c r="D13" s="17" t="s">
        <v>2666</v>
      </c>
      <c r="E13" s="16">
        <v>13</v>
      </c>
      <c r="F13" s="16">
        <v>4</v>
      </c>
      <c r="G13" s="16" t="s">
        <v>87</v>
      </c>
      <c r="H13" s="16" t="s">
        <v>2279</v>
      </c>
      <c r="I13" s="18">
        <v>42917</v>
      </c>
      <c r="J13" s="18" t="s">
        <v>22</v>
      </c>
      <c r="K13" s="15"/>
      <c r="M13" s="26"/>
      <c r="N13" s="26"/>
    </row>
    <row r="14" spans="1:14" ht="30" customHeight="1" x14ac:dyDescent="0.2">
      <c r="A14" s="15">
        <v>10</v>
      </c>
      <c r="B14" s="12" t="s">
        <v>571</v>
      </c>
      <c r="C14" s="78" t="s">
        <v>2667</v>
      </c>
      <c r="D14" s="36" t="s">
        <v>2668</v>
      </c>
      <c r="E14" s="12">
        <v>2</v>
      </c>
      <c r="F14" s="12">
        <v>1</v>
      </c>
      <c r="G14" s="12" t="s">
        <v>87</v>
      </c>
      <c r="H14" s="12" t="s">
        <v>2279</v>
      </c>
      <c r="I14" s="14">
        <v>42917</v>
      </c>
      <c r="J14" s="14" t="s">
        <v>2669</v>
      </c>
      <c r="K14" s="12"/>
      <c r="M14" s="28" t="s">
        <v>79</v>
      </c>
      <c r="N14" s="28">
        <f>SUM(M4:N12)</f>
        <v>55</v>
      </c>
    </row>
    <row r="15" spans="1:14" ht="30" customHeight="1" x14ac:dyDescent="0.2">
      <c r="A15" s="11">
        <v>11</v>
      </c>
      <c r="B15" s="16" t="s">
        <v>17</v>
      </c>
      <c r="C15" s="16" t="s">
        <v>2670</v>
      </c>
      <c r="D15" s="17" t="s">
        <v>2671</v>
      </c>
      <c r="E15" s="11">
        <v>2</v>
      </c>
      <c r="F15" s="16">
        <v>1</v>
      </c>
      <c r="G15" s="16" t="s">
        <v>87</v>
      </c>
      <c r="H15" s="16" t="s">
        <v>2279</v>
      </c>
      <c r="I15" s="18">
        <v>42917</v>
      </c>
      <c r="J15" s="18" t="s">
        <v>22</v>
      </c>
      <c r="K15" s="15"/>
    </row>
    <row r="16" spans="1:14" ht="30" customHeight="1" x14ac:dyDescent="0.2">
      <c r="A16" s="15">
        <v>12</v>
      </c>
      <c r="B16" s="16" t="s">
        <v>17</v>
      </c>
      <c r="C16" s="16" t="s">
        <v>2672</v>
      </c>
      <c r="D16" s="17" t="s">
        <v>2673</v>
      </c>
      <c r="E16" s="16">
        <v>3</v>
      </c>
      <c r="F16" s="16">
        <v>1</v>
      </c>
      <c r="G16" s="16" t="s">
        <v>87</v>
      </c>
      <c r="H16" s="16" t="s">
        <v>2279</v>
      </c>
      <c r="I16" s="18">
        <v>42917</v>
      </c>
      <c r="J16" s="18" t="s">
        <v>22</v>
      </c>
      <c r="K16" s="15"/>
      <c r="M16" s="49"/>
    </row>
    <row r="17" spans="1:13" ht="30" customHeight="1" x14ac:dyDescent="0.2">
      <c r="A17" s="11">
        <v>13</v>
      </c>
      <c r="B17" s="16" t="s">
        <v>17</v>
      </c>
      <c r="C17" s="16" t="s">
        <v>2674</v>
      </c>
      <c r="D17" s="17" t="s">
        <v>2675</v>
      </c>
      <c r="E17" s="16">
        <v>7</v>
      </c>
      <c r="F17" s="16">
        <v>3</v>
      </c>
      <c r="G17" s="16" t="s">
        <v>87</v>
      </c>
      <c r="H17" s="16" t="s">
        <v>2279</v>
      </c>
      <c r="I17" s="18">
        <v>42917</v>
      </c>
      <c r="J17" s="18" t="s">
        <v>22</v>
      </c>
      <c r="K17" s="15"/>
      <c r="M17" s="49"/>
    </row>
    <row r="18" spans="1:13" ht="30" customHeight="1" x14ac:dyDescent="0.2">
      <c r="A18" s="15">
        <v>14</v>
      </c>
      <c r="B18" s="239" t="s">
        <v>24</v>
      </c>
      <c r="C18" s="239" t="s">
        <v>2676</v>
      </c>
      <c r="D18" s="239" t="s">
        <v>2677</v>
      </c>
      <c r="E18" s="16">
        <v>2</v>
      </c>
      <c r="F18" s="16">
        <v>1</v>
      </c>
      <c r="G18" s="16" t="s">
        <v>87</v>
      </c>
      <c r="H18" s="16" t="s">
        <v>2279</v>
      </c>
      <c r="I18" s="18">
        <v>42917</v>
      </c>
      <c r="J18" s="239" t="s">
        <v>2678</v>
      </c>
      <c r="K18" s="239"/>
      <c r="M18" s="49"/>
    </row>
    <row r="19" spans="1:13" ht="30" customHeight="1" x14ac:dyDescent="0.2">
      <c r="A19" s="11">
        <v>15</v>
      </c>
      <c r="B19" s="16" t="s">
        <v>17</v>
      </c>
      <c r="C19" s="16" t="s">
        <v>2679</v>
      </c>
      <c r="D19" s="17" t="s">
        <v>2680</v>
      </c>
      <c r="E19" s="16">
        <v>3</v>
      </c>
      <c r="F19" s="16">
        <v>1</v>
      </c>
      <c r="G19" s="16" t="s">
        <v>87</v>
      </c>
      <c r="H19" s="16" t="s">
        <v>2279</v>
      </c>
      <c r="I19" s="18">
        <v>42917</v>
      </c>
      <c r="J19" s="18" t="s">
        <v>22</v>
      </c>
      <c r="K19" s="15"/>
      <c r="M19" s="49"/>
    </row>
    <row r="20" spans="1:13" ht="30" customHeight="1" x14ac:dyDescent="0.2">
      <c r="A20" s="15">
        <v>16</v>
      </c>
      <c r="B20" s="16" t="s">
        <v>17</v>
      </c>
      <c r="C20" s="16" t="s">
        <v>2681</v>
      </c>
      <c r="D20" s="17" t="s">
        <v>2682</v>
      </c>
      <c r="E20" s="16">
        <v>1</v>
      </c>
      <c r="F20" s="16">
        <v>1</v>
      </c>
      <c r="G20" s="16" t="s">
        <v>87</v>
      </c>
      <c r="H20" s="16" t="s">
        <v>2279</v>
      </c>
      <c r="I20" s="18">
        <v>42917</v>
      </c>
      <c r="J20" s="18" t="s">
        <v>22</v>
      </c>
      <c r="K20" s="15"/>
      <c r="M20" s="49"/>
    </row>
    <row r="21" spans="1:13" ht="30" customHeight="1" x14ac:dyDescent="0.2">
      <c r="A21" s="11">
        <v>17</v>
      </c>
      <c r="B21" s="16" t="s">
        <v>17</v>
      </c>
      <c r="C21" s="16" t="s">
        <v>2683</v>
      </c>
      <c r="D21" s="17" t="s">
        <v>2684</v>
      </c>
      <c r="E21" s="16">
        <v>3</v>
      </c>
      <c r="F21" s="16">
        <v>1</v>
      </c>
      <c r="G21" s="16" t="s">
        <v>87</v>
      </c>
      <c r="H21" s="16" t="s">
        <v>2279</v>
      </c>
      <c r="I21" s="18">
        <v>42917</v>
      </c>
      <c r="J21" s="18" t="s">
        <v>22</v>
      </c>
      <c r="K21" s="15"/>
      <c r="M21" s="49"/>
    </row>
    <row r="22" spans="1:13" ht="30" customHeight="1" x14ac:dyDescent="0.2">
      <c r="A22" s="15"/>
      <c r="B22" s="16"/>
      <c r="C22" s="16"/>
      <c r="D22" s="17"/>
      <c r="E22" s="67">
        <f>SUM(E4:E21)</f>
        <v>55</v>
      </c>
      <c r="F22" s="67">
        <f>SUM(F4:F21)</f>
        <v>22</v>
      </c>
      <c r="G22" s="16"/>
      <c r="H22" s="16"/>
      <c r="I22" s="18"/>
      <c r="J22" s="18"/>
      <c r="K22" s="15"/>
      <c r="M22" s="49"/>
    </row>
    <row r="23" spans="1:13" ht="30" customHeight="1" x14ac:dyDescent="0.2">
      <c r="A23" s="11"/>
      <c r="B23" s="12"/>
      <c r="C23" s="12"/>
      <c r="D23" s="13"/>
      <c r="E23" s="12"/>
      <c r="F23" s="12"/>
      <c r="G23" s="11"/>
      <c r="H23" s="12"/>
      <c r="I23" s="12"/>
      <c r="J23" s="12"/>
      <c r="K23" s="11"/>
    </row>
    <row r="24" spans="1:13" ht="30" customHeight="1" x14ac:dyDescent="0.2">
      <c r="A24" s="11"/>
      <c r="B24" s="12"/>
      <c r="C24" s="12"/>
      <c r="D24" s="13"/>
      <c r="E24" s="12"/>
      <c r="F24" s="12"/>
      <c r="G24" s="11"/>
      <c r="H24" s="12"/>
      <c r="I24" s="12"/>
      <c r="J24" s="12"/>
      <c r="K24" s="11"/>
    </row>
    <row r="25" spans="1:13" ht="30" customHeight="1" x14ac:dyDescent="0.2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</row>
    <row r="26" spans="1:13" ht="30" customHeight="1" x14ac:dyDescent="0.2">
      <c r="A26" s="15"/>
      <c r="B26" s="16"/>
      <c r="C26" s="16"/>
      <c r="D26" s="17"/>
      <c r="E26" s="16"/>
      <c r="F26" s="16"/>
      <c r="G26" s="16"/>
      <c r="H26" s="16"/>
      <c r="I26" s="16"/>
      <c r="J26" s="16"/>
      <c r="K26" s="15"/>
    </row>
  </sheetData>
  <customSheetViews>
    <customSheetView guid="{BCA9CBB9-9547-47F0-BDEA-9087BD919FA4}" scale="90" topLeftCell="A5">
      <selection activeCell="C27" sqref="C27"/>
      <pageMargins left="0.7" right="0.7" top="0.75" bottom="0.75" header="0.3" footer="0.3"/>
    </customSheetView>
    <customSheetView guid="{C7343692-8406-8E4B-88B9-BD8D63A86AF6}" scale="90" topLeftCell="A5">
      <selection activeCell="C27" sqref="C27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zoomScale="80" zoomScaleNormal="80" workbookViewId="0">
      <selection activeCell="C23" sqref="C23"/>
    </sheetView>
  </sheetViews>
  <sheetFormatPr baseColWidth="10" defaultColWidth="8.83203125" defaultRowHeight="33" customHeight="1" x14ac:dyDescent="0.2"/>
  <cols>
    <col min="1" max="1" width="11.33203125" customWidth="1"/>
    <col min="2" max="2" width="25.5" customWidth="1"/>
    <col min="3" max="3" width="36.1640625" customWidth="1"/>
    <col min="4" max="4" width="43.33203125" customWidth="1"/>
    <col min="5" max="5" width="10.5" customWidth="1"/>
    <col min="6" max="6" width="10.33203125" customWidth="1"/>
    <col min="7" max="7" width="17" customWidth="1"/>
    <col min="8" max="8" width="13.33203125" customWidth="1"/>
    <col min="9" max="9" width="16" customWidth="1"/>
    <col min="10" max="10" width="15.1640625" customWidth="1"/>
    <col min="11" max="11" width="64.83203125" customWidth="1"/>
    <col min="13" max="13" width="18.1640625" customWidth="1"/>
  </cols>
  <sheetData>
    <row r="1" spans="1:14" ht="33" customHeight="1" thickBot="1" x14ac:dyDescent="0.4">
      <c r="A1" s="624" t="s">
        <v>399</v>
      </c>
      <c r="B1" s="625"/>
      <c r="C1" s="625"/>
      <c r="D1" s="625"/>
      <c r="E1" s="625"/>
      <c r="F1" s="625"/>
      <c r="G1" s="625" t="s">
        <v>2030</v>
      </c>
      <c r="H1" s="625"/>
      <c r="I1" s="625"/>
      <c r="J1" s="626"/>
      <c r="K1" s="627"/>
    </row>
    <row r="2" spans="1:14" ht="33" customHeight="1" thickBot="1" x14ac:dyDescent="0.3">
      <c r="A2" s="38" t="s">
        <v>2</v>
      </c>
      <c r="B2" s="39" t="s">
        <v>3</v>
      </c>
      <c r="C2" s="39" t="s">
        <v>4</v>
      </c>
      <c r="D2" s="40" t="s">
        <v>5</v>
      </c>
      <c r="E2" s="39" t="s">
        <v>6</v>
      </c>
      <c r="F2" s="39" t="s">
        <v>7</v>
      </c>
      <c r="G2" s="39" t="s">
        <v>8</v>
      </c>
      <c r="H2" s="39" t="s">
        <v>9</v>
      </c>
      <c r="I2" s="39" t="s">
        <v>10</v>
      </c>
      <c r="J2" s="39" t="s">
        <v>11</v>
      </c>
      <c r="K2" s="41" t="s">
        <v>12</v>
      </c>
      <c r="M2" s="5" t="s">
        <v>13</v>
      </c>
      <c r="N2" s="5">
        <v>55</v>
      </c>
    </row>
    <row r="3" spans="1:14" ht="33" customHeight="1" x14ac:dyDescent="0.3">
      <c r="A3" s="171">
        <v>55</v>
      </c>
      <c r="B3" s="171" t="s">
        <v>2685</v>
      </c>
      <c r="C3" s="171"/>
      <c r="D3" s="219"/>
      <c r="E3" s="171"/>
      <c r="F3" s="171"/>
      <c r="G3" s="171"/>
      <c r="H3" s="171"/>
      <c r="I3" s="205"/>
      <c r="J3" s="171"/>
      <c r="K3" s="171" t="s">
        <v>2686</v>
      </c>
      <c r="M3" s="9" t="s">
        <v>16</v>
      </c>
      <c r="N3" s="9">
        <f>N2-N14</f>
        <v>0</v>
      </c>
    </row>
    <row r="4" spans="1:14" ht="33" customHeight="1" x14ac:dyDescent="0.2">
      <c r="A4" s="15">
        <v>1</v>
      </c>
      <c r="B4" s="16" t="s">
        <v>17</v>
      </c>
      <c r="C4" s="12" t="s">
        <v>2687</v>
      </c>
      <c r="D4" s="13" t="s">
        <v>2688</v>
      </c>
      <c r="E4" s="12">
        <v>2</v>
      </c>
      <c r="F4" s="12">
        <v>1</v>
      </c>
      <c r="G4" s="12" t="s">
        <v>20</v>
      </c>
      <c r="H4" s="12" t="s">
        <v>2279</v>
      </c>
      <c r="I4" s="14">
        <v>42917</v>
      </c>
      <c r="J4" s="14" t="s">
        <v>22</v>
      </c>
      <c r="K4" s="11"/>
      <c r="M4" t="s">
        <v>23</v>
      </c>
      <c r="N4">
        <f>SUMIFS(E:E,G:G,"CTT")</f>
        <v>15</v>
      </c>
    </row>
    <row r="5" spans="1:14" ht="33" customHeight="1" x14ac:dyDescent="0.2">
      <c r="A5" s="15">
        <v>2</v>
      </c>
      <c r="B5" s="16" t="s">
        <v>17</v>
      </c>
      <c r="C5" s="16" t="s">
        <v>2689</v>
      </c>
      <c r="D5" s="17" t="s">
        <v>2690</v>
      </c>
      <c r="E5" s="16">
        <v>3</v>
      </c>
      <c r="F5" s="16">
        <v>1</v>
      </c>
      <c r="G5" s="16" t="s">
        <v>20</v>
      </c>
      <c r="H5" s="16" t="s">
        <v>2279</v>
      </c>
      <c r="I5" s="18">
        <v>42917</v>
      </c>
      <c r="J5" s="18" t="s">
        <v>22</v>
      </c>
      <c r="K5" s="66"/>
      <c r="M5" t="s">
        <v>29</v>
      </c>
      <c r="N5">
        <f>SUMIFS(E:E,G:G,"FLU")</f>
        <v>38</v>
      </c>
    </row>
    <row r="6" spans="1:14" ht="33" customHeight="1" x14ac:dyDescent="0.2">
      <c r="A6" s="15">
        <v>3</v>
      </c>
      <c r="B6" s="16" t="s">
        <v>571</v>
      </c>
      <c r="C6" s="64" t="s">
        <v>2691</v>
      </c>
      <c r="D6" s="17" t="s">
        <v>2692</v>
      </c>
      <c r="E6" s="16">
        <v>2</v>
      </c>
      <c r="F6" s="16">
        <v>1</v>
      </c>
      <c r="G6" s="16" t="s">
        <v>20</v>
      </c>
      <c r="H6" s="16" t="s">
        <v>2279</v>
      </c>
      <c r="I6" s="18">
        <v>42917</v>
      </c>
      <c r="J6" s="18" t="s">
        <v>2693</v>
      </c>
      <c r="K6" s="16"/>
      <c r="M6" t="s">
        <v>34</v>
      </c>
      <c r="N6">
        <f>SUMIFS(E:E,G:G,"JCC")</f>
        <v>0</v>
      </c>
    </row>
    <row r="7" spans="1:14" ht="33" customHeight="1" x14ac:dyDescent="0.2">
      <c r="A7" s="15">
        <v>4</v>
      </c>
      <c r="B7" s="16" t="s">
        <v>17</v>
      </c>
      <c r="C7" s="16" t="s">
        <v>2694</v>
      </c>
      <c r="D7" s="17" t="s">
        <v>2695</v>
      </c>
      <c r="E7" s="16">
        <v>5</v>
      </c>
      <c r="F7" s="16">
        <v>2</v>
      </c>
      <c r="G7" s="16" t="s">
        <v>20</v>
      </c>
      <c r="H7" s="16" t="s">
        <v>2279</v>
      </c>
      <c r="I7" s="18">
        <v>42917</v>
      </c>
      <c r="J7" s="18" t="s">
        <v>22</v>
      </c>
      <c r="K7" s="15"/>
      <c r="M7" t="s">
        <v>40</v>
      </c>
      <c r="N7">
        <f>SUMIFS(E:E,G:G,"EDI")</f>
        <v>0</v>
      </c>
    </row>
    <row r="8" spans="1:14" ht="33" customHeight="1" x14ac:dyDescent="0.2">
      <c r="A8" s="15">
        <v>5</v>
      </c>
      <c r="B8" s="16" t="s">
        <v>17</v>
      </c>
      <c r="C8" s="16" t="s">
        <v>2696</v>
      </c>
      <c r="D8" s="17" t="s">
        <v>2697</v>
      </c>
      <c r="E8" s="16">
        <v>5</v>
      </c>
      <c r="F8" s="16">
        <v>2</v>
      </c>
      <c r="G8" s="16" t="s">
        <v>20</v>
      </c>
      <c r="H8" s="16" t="s">
        <v>2279</v>
      </c>
      <c r="I8" s="18">
        <v>42917</v>
      </c>
      <c r="J8" s="18" t="s">
        <v>22</v>
      </c>
      <c r="K8" s="15"/>
      <c r="M8" t="s">
        <v>46</v>
      </c>
      <c r="N8">
        <f>SUMIFS(E:E,G:G,"par")</f>
        <v>0</v>
      </c>
    </row>
    <row r="9" spans="1:14" ht="33" customHeight="1" x14ac:dyDescent="0.2">
      <c r="A9" s="15">
        <v>6</v>
      </c>
      <c r="B9" s="16" t="s">
        <v>17</v>
      </c>
      <c r="C9" s="16" t="s">
        <v>2698</v>
      </c>
      <c r="D9" s="17" t="s">
        <v>2699</v>
      </c>
      <c r="E9" s="16">
        <v>3</v>
      </c>
      <c r="F9" s="16">
        <v>1</v>
      </c>
      <c r="G9" s="16" t="s">
        <v>20</v>
      </c>
      <c r="H9" s="16" t="s">
        <v>2279</v>
      </c>
      <c r="I9" s="18">
        <v>42917</v>
      </c>
      <c r="J9" s="18" t="s">
        <v>22</v>
      </c>
      <c r="K9" s="15" t="s">
        <v>2700</v>
      </c>
      <c r="M9" t="s">
        <v>52</v>
      </c>
      <c r="N9">
        <f>SUMIFS(E:E,G:G,"phi")</f>
        <v>0</v>
      </c>
    </row>
    <row r="10" spans="1:14" ht="33" customHeight="1" x14ac:dyDescent="0.2">
      <c r="A10" s="15">
        <v>7</v>
      </c>
      <c r="B10" s="16" t="s">
        <v>17</v>
      </c>
      <c r="C10" s="16" t="s">
        <v>2701</v>
      </c>
      <c r="D10" s="17" t="s">
        <v>2702</v>
      </c>
      <c r="E10" s="16">
        <v>3</v>
      </c>
      <c r="F10" s="16">
        <v>1</v>
      </c>
      <c r="G10" s="16" t="s">
        <v>20</v>
      </c>
      <c r="H10" s="16" t="s">
        <v>2279</v>
      </c>
      <c r="I10" s="18">
        <v>42917</v>
      </c>
      <c r="J10" s="18" t="s">
        <v>22</v>
      </c>
      <c r="K10" s="15"/>
      <c r="M10" t="s">
        <v>58</v>
      </c>
      <c r="N10">
        <f>SUMIFS(E:E,G:G,"BRK")</f>
        <v>2</v>
      </c>
    </row>
    <row r="11" spans="1:14" ht="33" customHeight="1" x14ac:dyDescent="0.2">
      <c r="A11" s="15">
        <v>8</v>
      </c>
      <c r="B11" s="16" t="s">
        <v>24</v>
      </c>
      <c r="C11" s="16" t="s">
        <v>2703</v>
      </c>
      <c r="D11" s="17" t="s">
        <v>2704</v>
      </c>
      <c r="E11" s="16">
        <v>2</v>
      </c>
      <c r="F11" s="16">
        <v>1</v>
      </c>
      <c r="G11" s="16" t="s">
        <v>20</v>
      </c>
      <c r="H11" s="16" t="s">
        <v>2279</v>
      </c>
      <c r="I11" s="18">
        <v>42917</v>
      </c>
      <c r="J11" s="16" t="s">
        <v>2705</v>
      </c>
      <c r="K11" s="15"/>
      <c r="M11" s="25" t="s">
        <v>64</v>
      </c>
      <c r="N11" s="25">
        <f>SUMIFS(E:E,G:G,"SPC")</f>
        <v>0</v>
      </c>
    </row>
    <row r="12" spans="1:14" ht="33" customHeight="1" x14ac:dyDescent="0.2">
      <c r="A12" s="15">
        <v>9</v>
      </c>
      <c r="B12" s="16" t="s">
        <v>17</v>
      </c>
      <c r="C12" s="12" t="s">
        <v>2706</v>
      </c>
      <c r="D12" s="16">
        <v>9176270640</v>
      </c>
      <c r="E12" s="16">
        <v>2</v>
      </c>
      <c r="F12" s="16">
        <v>1</v>
      </c>
      <c r="G12" s="16" t="s">
        <v>20</v>
      </c>
      <c r="H12" s="16" t="s">
        <v>2279</v>
      </c>
      <c r="I12" s="18">
        <v>42917</v>
      </c>
      <c r="J12" s="18" t="s">
        <v>22</v>
      </c>
      <c r="K12" s="15"/>
      <c r="M12" s="26" t="s">
        <v>69</v>
      </c>
      <c r="N12" s="26">
        <f>SUMIFS(E:E,G:G,"H")</f>
        <v>0</v>
      </c>
    </row>
    <row r="13" spans="1:14" ht="33" customHeight="1" x14ac:dyDescent="0.2">
      <c r="A13" s="15">
        <v>10</v>
      </c>
      <c r="B13" s="16" t="s">
        <v>2707</v>
      </c>
      <c r="C13" s="16" t="s">
        <v>2708</v>
      </c>
      <c r="D13" s="17" t="s">
        <v>2709</v>
      </c>
      <c r="E13" s="16">
        <v>11</v>
      </c>
      <c r="F13" s="16">
        <v>3</v>
      </c>
      <c r="G13" s="16" t="s">
        <v>20</v>
      </c>
      <c r="H13" s="16" t="s">
        <v>2279</v>
      </c>
      <c r="I13" s="18">
        <v>42917</v>
      </c>
      <c r="J13" s="18" t="s">
        <v>2710</v>
      </c>
      <c r="K13" s="16" t="s">
        <v>2711</v>
      </c>
      <c r="M13" s="26"/>
      <c r="N13" s="26"/>
    </row>
    <row r="14" spans="1:14" ht="33" customHeight="1" x14ac:dyDescent="0.2">
      <c r="A14" s="15">
        <v>11</v>
      </c>
      <c r="B14" s="16" t="s">
        <v>17</v>
      </c>
      <c r="C14" s="16" t="s">
        <v>2712</v>
      </c>
      <c r="D14" s="17" t="s">
        <v>2713</v>
      </c>
      <c r="E14" s="16">
        <v>4</v>
      </c>
      <c r="F14" s="16">
        <v>1</v>
      </c>
      <c r="G14" s="16" t="s">
        <v>87</v>
      </c>
      <c r="H14" s="16" t="s">
        <v>2279</v>
      </c>
      <c r="I14" s="18">
        <v>42917</v>
      </c>
      <c r="J14" s="18" t="s">
        <v>22</v>
      </c>
      <c r="K14" s="15"/>
      <c r="M14" s="28" t="s">
        <v>79</v>
      </c>
      <c r="N14" s="28">
        <f>SUM(M4:N12)</f>
        <v>55</v>
      </c>
    </row>
    <row r="15" spans="1:14" ht="33" customHeight="1" x14ac:dyDescent="0.2">
      <c r="A15" s="15">
        <v>12</v>
      </c>
      <c r="B15" s="16" t="s">
        <v>17</v>
      </c>
      <c r="C15" s="16" t="s">
        <v>2714</v>
      </c>
      <c r="D15" s="17" t="s">
        <v>2715</v>
      </c>
      <c r="E15" s="16">
        <v>2</v>
      </c>
      <c r="F15" s="16">
        <v>1</v>
      </c>
      <c r="G15" s="16" t="s">
        <v>87</v>
      </c>
      <c r="H15" s="16" t="s">
        <v>2279</v>
      </c>
      <c r="I15" s="18">
        <v>42917</v>
      </c>
      <c r="J15" s="18" t="s">
        <v>22</v>
      </c>
      <c r="K15" s="15"/>
    </row>
    <row r="16" spans="1:14" ht="33" customHeight="1" x14ac:dyDescent="0.2">
      <c r="A16" s="15">
        <v>13</v>
      </c>
      <c r="B16" s="12" t="s">
        <v>17</v>
      </c>
      <c r="C16" s="16" t="s">
        <v>2716</v>
      </c>
      <c r="D16" s="17" t="s">
        <v>2717</v>
      </c>
      <c r="E16" s="16">
        <v>6</v>
      </c>
      <c r="F16" s="16">
        <v>2</v>
      </c>
      <c r="G16" s="12" t="s">
        <v>87</v>
      </c>
      <c r="H16" s="16" t="s">
        <v>2279</v>
      </c>
      <c r="I16" s="18">
        <v>42917</v>
      </c>
      <c r="J16" s="14" t="s">
        <v>22</v>
      </c>
      <c r="K16" s="15"/>
      <c r="M16" s="49"/>
    </row>
    <row r="17" spans="1:13" ht="33" customHeight="1" x14ac:dyDescent="0.2">
      <c r="A17" s="15">
        <v>14</v>
      </c>
      <c r="B17" s="16" t="s">
        <v>17</v>
      </c>
      <c r="C17" s="16" t="s">
        <v>2718</v>
      </c>
      <c r="D17" s="17" t="s">
        <v>2719</v>
      </c>
      <c r="E17" s="16">
        <v>2</v>
      </c>
      <c r="F17" s="16">
        <v>1</v>
      </c>
      <c r="G17" s="16" t="s">
        <v>130</v>
      </c>
      <c r="H17" s="16" t="s">
        <v>2279</v>
      </c>
      <c r="I17" s="18">
        <v>42917</v>
      </c>
      <c r="J17" s="18" t="s">
        <v>22</v>
      </c>
      <c r="K17" s="15"/>
      <c r="M17" s="49"/>
    </row>
    <row r="18" spans="1:13" ht="33" customHeight="1" x14ac:dyDescent="0.2">
      <c r="A18" s="15">
        <v>15</v>
      </c>
      <c r="B18" s="12" t="s">
        <v>2720</v>
      </c>
      <c r="C18" s="12" t="s">
        <v>2721</v>
      </c>
      <c r="D18" s="13" t="s">
        <v>2722</v>
      </c>
      <c r="E18" s="12">
        <v>3</v>
      </c>
      <c r="F18" s="12">
        <v>1</v>
      </c>
      <c r="G18" s="12" t="s">
        <v>87</v>
      </c>
      <c r="H18" s="12" t="s">
        <v>2279</v>
      </c>
      <c r="I18" s="14">
        <v>42917</v>
      </c>
      <c r="J18" s="14" t="s">
        <v>2723</v>
      </c>
      <c r="K18" s="16" t="s">
        <v>674</v>
      </c>
      <c r="M18" s="49"/>
    </row>
    <row r="19" spans="1:13" ht="33" customHeight="1" x14ac:dyDescent="0.2">
      <c r="A19" s="11"/>
      <c r="B19" s="12"/>
      <c r="C19" s="12"/>
      <c r="D19" s="13"/>
      <c r="E19" s="30">
        <f>SUM(E4:E18)</f>
        <v>55</v>
      </c>
      <c r="F19" s="30">
        <f>SUM(F4:F18)</f>
        <v>20</v>
      </c>
      <c r="G19" s="11"/>
      <c r="H19" s="12"/>
      <c r="I19" s="12"/>
      <c r="J19" s="12"/>
      <c r="K19" s="11"/>
      <c r="M19" s="49"/>
    </row>
    <row r="20" spans="1:13" ht="33" customHeight="1" x14ac:dyDescent="0.2">
      <c r="A20" s="11"/>
      <c r="B20" s="12"/>
      <c r="C20" s="12"/>
      <c r="D20" s="13"/>
      <c r="E20" s="12"/>
      <c r="F20" s="12"/>
      <c r="G20" s="12"/>
      <c r="H20" s="12"/>
      <c r="I20" s="14"/>
      <c r="J20" s="14"/>
      <c r="K20" s="11"/>
      <c r="M20" s="49"/>
    </row>
    <row r="21" spans="1:13" ht="33" customHeight="1" x14ac:dyDescent="0.2">
      <c r="A21" s="11"/>
      <c r="B21" s="12"/>
      <c r="C21" s="12"/>
      <c r="D21" s="13"/>
      <c r="E21" s="12"/>
      <c r="F21" s="12"/>
      <c r="G21" s="12"/>
      <c r="H21" s="12"/>
      <c r="I21" s="14"/>
      <c r="J21" s="14"/>
      <c r="K21" s="11"/>
      <c r="M21" s="49"/>
    </row>
    <row r="22" spans="1:13" ht="33" customHeight="1" x14ac:dyDescent="0.2">
      <c r="A22" s="11"/>
      <c r="B22" s="12"/>
      <c r="C22" s="12"/>
      <c r="D22" s="13"/>
      <c r="E22" s="12"/>
      <c r="F22" s="12"/>
      <c r="G22" s="11"/>
      <c r="H22" s="12"/>
      <c r="I22" s="12"/>
      <c r="J22" s="12"/>
      <c r="K22" s="11"/>
      <c r="M22" s="49"/>
    </row>
    <row r="23" spans="1:13" ht="33" customHeight="1" x14ac:dyDescent="0.2">
      <c r="A23" s="11"/>
      <c r="B23" s="12"/>
      <c r="C23" s="12"/>
      <c r="D23" s="13"/>
      <c r="E23" s="12"/>
      <c r="F23" s="12"/>
      <c r="G23" s="11"/>
      <c r="H23" s="12"/>
      <c r="I23" s="12"/>
      <c r="J23" s="12"/>
      <c r="K23" s="11"/>
    </row>
    <row r="24" spans="1:13" ht="33" customHeight="1" x14ac:dyDescent="0.2">
      <c r="A24" s="11"/>
      <c r="B24" s="12"/>
      <c r="C24" s="12"/>
      <c r="D24" s="13"/>
      <c r="E24" s="12"/>
      <c r="F24" s="12"/>
      <c r="G24" s="11"/>
      <c r="H24" s="12"/>
      <c r="I24" s="12"/>
      <c r="J24" s="12"/>
      <c r="K24" s="11"/>
    </row>
    <row r="25" spans="1:13" ht="33" customHeight="1" x14ac:dyDescent="0.2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</row>
    <row r="26" spans="1:13" ht="33" customHeight="1" x14ac:dyDescent="0.2">
      <c r="A26" s="15"/>
      <c r="B26" s="16"/>
      <c r="C26" s="16"/>
      <c r="D26" s="17"/>
      <c r="E26" s="16"/>
      <c r="F26" s="16"/>
      <c r="G26" s="16"/>
      <c r="H26" s="16"/>
      <c r="I26" s="16"/>
      <c r="J26" s="16"/>
      <c r="K26" s="15"/>
    </row>
  </sheetData>
  <customSheetViews>
    <customSheetView guid="{BCA9CBB9-9547-47F0-BDEA-9087BD919FA4}" scale="80">
      <selection activeCell="C23" sqref="C23"/>
      <pageMargins left="0.7" right="0.7" top="0.75" bottom="0.75" header="0.3" footer="0.3"/>
    </customSheetView>
    <customSheetView guid="{C7343692-8406-8E4B-88B9-BD8D63A86AF6}" scale="80">
      <selection activeCell="C23" sqref="C23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zoomScale="90" zoomScaleNormal="90" workbookViewId="0">
      <selection activeCell="K22" sqref="K22"/>
    </sheetView>
  </sheetViews>
  <sheetFormatPr baseColWidth="10" defaultColWidth="8.83203125" defaultRowHeight="29.25" customHeight="1" x14ac:dyDescent="0.2"/>
  <cols>
    <col min="1" max="1" width="11.33203125" customWidth="1"/>
    <col min="2" max="2" width="25.5" customWidth="1"/>
    <col min="3" max="3" width="36.1640625" customWidth="1"/>
    <col min="4" max="4" width="36.83203125" customWidth="1"/>
    <col min="5" max="5" width="10.5" customWidth="1"/>
    <col min="6" max="6" width="10.33203125" customWidth="1"/>
    <col min="7" max="7" width="17" customWidth="1"/>
    <col min="8" max="8" width="17.33203125" customWidth="1"/>
    <col min="9" max="9" width="16" customWidth="1"/>
    <col min="10" max="10" width="15.1640625" customWidth="1"/>
    <col min="11" max="11" width="51.33203125" customWidth="1"/>
    <col min="13" max="13" width="18.1640625" customWidth="1"/>
  </cols>
  <sheetData>
    <row r="1" spans="1:14" ht="45" customHeight="1" thickBot="1" x14ac:dyDescent="0.4">
      <c r="A1" s="624" t="s">
        <v>399</v>
      </c>
      <c r="B1" s="625"/>
      <c r="C1" s="625"/>
      <c r="D1" s="625"/>
      <c r="E1" s="625"/>
      <c r="F1" s="625"/>
      <c r="G1" s="625" t="s">
        <v>2030</v>
      </c>
      <c r="H1" s="625"/>
      <c r="I1" s="625"/>
      <c r="J1" s="626"/>
      <c r="K1" s="627"/>
    </row>
    <row r="2" spans="1:14" ht="29.25" customHeight="1" thickBot="1" x14ac:dyDescent="0.3">
      <c r="A2" s="38" t="s">
        <v>2</v>
      </c>
      <c r="B2" s="39" t="s">
        <v>3</v>
      </c>
      <c r="C2" s="39" t="s">
        <v>4</v>
      </c>
      <c r="D2" s="40" t="s">
        <v>5</v>
      </c>
      <c r="E2" s="39" t="s">
        <v>6</v>
      </c>
      <c r="F2" s="39" t="s">
        <v>7</v>
      </c>
      <c r="G2" s="39" t="s">
        <v>8</v>
      </c>
      <c r="H2" s="39" t="s">
        <v>9</v>
      </c>
      <c r="I2" s="39" t="s">
        <v>10</v>
      </c>
      <c r="J2" s="39" t="s">
        <v>11</v>
      </c>
      <c r="K2" s="41" t="s">
        <v>12</v>
      </c>
      <c r="M2" s="5" t="s">
        <v>13</v>
      </c>
      <c r="N2" s="5">
        <v>55</v>
      </c>
    </row>
    <row r="3" spans="1:14" ht="44.25" customHeight="1" x14ac:dyDescent="0.3">
      <c r="A3" s="171">
        <v>55</v>
      </c>
      <c r="B3" s="171" t="s">
        <v>2724</v>
      </c>
      <c r="C3" s="240" t="s">
        <v>2725</v>
      </c>
      <c r="D3" s="219"/>
      <c r="E3" s="171"/>
      <c r="F3" s="171"/>
      <c r="G3" s="171"/>
      <c r="H3" s="171"/>
      <c r="I3" s="205"/>
      <c r="J3" s="171"/>
      <c r="K3" s="171" t="s">
        <v>2726</v>
      </c>
      <c r="M3" s="9" t="s">
        <v>16</v>
      </c>
      <c r="N3" s="9">
        <f>N2-N14</f>
        <v>4</v>
      </c>
    </row>
    <row r="4" spans="1:14" ht="29.25" customHeight="1" x14ac:dyDescent="0.2">
      <c r="A4" s="101">
        <v>1</v>
      </c>
      <c r="B4" s="75" t="s">
        <v>17</v>
      </c>
      <c r="C4" s="75" t="s">
        <v>2727</v>
      </c>
      <c r="D4" s="79" t="s">
        <v>2728</v>
      </c>
      <c r="E4" s="75">
        <v>2</v>
      </c>
      <c r="F4" s="75">
        <v>1</v>
      </c>
      <c r="G4" s="75" t="s">
        <v>188</v>
      </c>
      <c r="H4" s="67" t="s">
        <v>2729</v>
      </c>
      <c r="I4" s="80">
        <v>42917</v>
      </c>
      <c r="J4" s="80" t="s">
        <v>22</v>
      </c>
      <c r="K4" s="101"/>
      <c r="M4" t="s">
        <v>23</v>
      </c>
      <c r="N4">
        <f>SUMIFS(E:E,G:G,"CTT")</f>
        <v>0</v>
      </c>
    </row>
    <row r="5" spans="1:14" ht="29.25" customHeight="1" x14ac:dyDescent="0.2">
      <c r="A5" s="101">
        <v>2</v>
      </c>
      <c r="B5" s="75" t="s">
        <v>17</v>
      </c>
      <c r="C5" s="75" t="s">
        <v>2730</v>
      </c>
      <c r="D5" s="79" t="s">
        <v>2731</v>
      </c>
      <c r="E5" s="75">
        <v>3</v>
      </c>
      <c r="F5" s="75">
        <v>1</v>
      </c>
      <c r="G5" s="75" t="s">
        <v>188</v>
      </c>
      <c r="H5" s="67" t="s">
        <v>2729</v>
      </c>
      <c r="I5" s="80">
        <v>42917</v>
      </c>
      <c r="J5" s="80" t="s">
        <v>22</v>
      </c>
      <c r="K5" s="101"/>
      <c r="M5" t="s">
        <v>29</v>
      </c>
      <c r="N5">
        <f>SUMIFS(E:E,G:G,"FLU")</f>
        <v>0</v>
      </c>
    </row>
    <row r="6" spans="1:14" ht="29.25" customHeight="1" x14ac:dyDescent="0.2">
      <c r="A6" s="101">
        <v>3</v>
      </c>
      <c r="B6" s="75" t="s">
        <v>24</v>
      </c>
      <c r="C6" s="51" t="s">
        <v>2732</v>
      </c>
      <c r="D6" s="52" t="s">
        <v>2733</v>
      </c>
      <c r="E6" s="20">
        <v>4</v>
      </c>
      <c r="F6" s="51">
        <v>1</v>
      </c>
      <c r="G6" s="75" t="s">
        <v>1475</v>
      </c>
      <c r="H6" s="67" t="s">
        <v>2729</v>
      </c>
      <c r="I6" s="80">
        <v>42917</v>
      </c>
      <c r="J6" s="80" t="s">
        <v>2734</v>
      </c>
      <c r="K6" s="20" t="s">
        <v>2735</v>
      </c>
      <c r="M6" t="s">
        <v>34</v>
      </c>
      <c r="N6">
        <f>SUMIFS(E:E,G:G,"JCC")</f>
        <v>30</v>
      </c>
    </row>
    <row r="7" spans="1:14" ht="29.25" customHeight="1" x14ac:dyDescent="0.2">
      <c r="A7" s="101">
        <v>4</v>
      </c>
      <c r="B7" s="75" t="s">
        <v>17</v>
      </c>
      <c r="C7" s="75" t="s">
        <v>2736</v>
      </c>
      <c r="D7" s="79" t="s">
        <v>2737</v>
      </c>
      <c r="E7" s="75">
        <v>3</v>
      </c>
      <c r="F7" s="75">
        <v>1</v>
      </c>
      <c r="G7" s="75" t="s">
        <v>372</v>
      </c>
      <c r="H7" s="75" t="s">
        <v>2279</v>
      </c>
      <c r="I7" s="80">
        <v>42917</v>
      </c>
      <c r="J7" s="75" t="s">
        <v>22</v>
      </c>
      <c r="K7" s="241" t="s">
        <v>2738</v>
      </c>
      <c r="M7" t="s">
        <v>40</v>
      </c>
      <c r="N7">
        <f>SUMIFS(E:E,G:G,"EDI")</f>
        <v>17</v>
      </c>
    </row>
    <row r="8" spans="1:14" ht="29.25" customHeight="1" x14ac:dyDescent="0.2">
      <c r="A8" s="101">
        <v>5</v>
      </c>
      <c r="B8" s="75" t="s">
        <v>17</v>
      </c>
      <c r="C8" s="75" t="s">
        <v>2739</v>
      </c>
      <c r="D8" s="79" t="s">
        <v>2740</v>
      </c>
      <c r="E8" s="75">
        <v>3</v>
      </c>
      <c r="F8" s="75">
        <v>1</v>
      </c>
      <c r="G8" s="75" t="s">
        <v>372</v>
      </c>
      <c r="H8" s="75" t="s">
        <v>2279</v>
      </c>
      <c r="I8" s="80">
        <v>42917</v>
      </c>
      <c r="J8" s="80" t="s">
        <v>22</v>
      </c>
      <c r="K8" s="101"/>
      <c r="M8" t="s">
        <v>46</v>
      </c>
      <c r="N8">
        <f>SUMIFS(E:E,G:G,"par")</f>
        <v>4</v>
      </c>
    </row>
    <row r="9" spans="1:14" ht="29.25" customHeight="1" x14ac:dyDescent="0.2">
      <c r="A9" s="101">
        <v>6</v>
      </c>
      <c r="B9" s="75" t="s">
        <v>17</v>
      </c>
      <c r="C9" s="75" t="s">
        <v>2741</v>
      </c>
      <c r="D9" s="79" t="s">
        <v>2742</v>
      </c>
      <c r="E9" s="75">
        <v>11</v>
      </c>
      <c r="F9" s="75">
        <v>3</v>
      </c>
      <c r="G9" s="101" t="s">
        <v>188</v>
      </c>
      <c r="H9" s="143" t="s">
        <v>2341</v>
      </c>
      <c r="I9" s="80">
        <v>42917</v>
      </c>
      <c r="J9" s="75" t="s">
        <v>22</v>
      </c>
      <c r="K9" s="101"/>
      <c r="M9" t="s">
        <v>52</v>
      </c>
      <c r="N9">
        <f>SUMIFS(E:E,G:G,"phi")</f>
        <v>0</v>
      </c>
    </row>
    <row r="10" spans="1:14" ht="29.25" customHeight="1" x14ac:dyDescent="0.2">
      <c r="A10" s="101">
        <v>7</v>
      </c>
      <c r="B10" s="75" t="s">
        <v>17</v>
      </c>
      <c r="C10" s="75" t="s">
        <v>2743</v>
      </c>
      <c r="D10" s="102" t="s">
        <v>2744</v>
      </c>
      <c r="E10" s="75">
        <v>2</v>
      </c>
      <c r="F10" s="75">
        <v>1</v>
      </c>
      <c r="G10" s="101" t="s">
        <v>188</v>
      </c>
      <c r="H10" s="143" t="s">
        <v>2341</v>
      </c>
      <c r="I10" s="80">
        <v>42917</v>
      </c>
      <c r="J10" s="75" t="s">
        <v>22</v>
      </c>
      <c r="K10" s="101"/>
      <c r="M10" t="s">
        <v>58</v>
      </c>
      <c r="N10">
        <f>SUMIFS(E:E,G:G,"BRK")</f>
        <v>0</v>
      </c>
    </row>
    <row r="11" spans="1:14" ht="29.25" customHeight="1" x14ac:dyDescent="0.2">
      <c r="A11" s="101">
        <v>8</v>
      </c>
      <c r="B11" s="75" t="s">
        <v>17</v>
      </c>
      <c r="C11" s="75" t="s">
        <v>2745</v>
      </c>
      <c r="D11" s="79" t="s">
        <v>2746</v>
      </c>
      <c r="E11" s="75">
        <v>1</v>
      </c>
      <c r="F11" s="75">
        <v>1</v>
      </c>
      <c r="G11" s="101" t="s">
        <v>188</v>
      </c>
      <c r="H11" s="143" t="s">
        <v>2341</v>
      </c>
      <c r="I11" s="80">
        <v>42917</v>
      </c>
      <c r="J11" s="75" t="s">
        <v>22</v>
      </c>
      <c r="K11" s="101"/>
      <c r="M11" s="25" t="s">
        <v>64</v>
      </c>
      <c r="N11" s="25">
        <f>SUMIFS(E:E,G:G,"SPC")</f>
        <v>0</v>
      </c>
    </row>
    <row r="12" spans="1:14" ht="29.25" customHeight="1" x14ac:dyDescent="0.2">
      <c r="A12" s="101">
        <v>9</v>
      </c>
      <c r="B12" s="75" t="s">
        <v>17</v>
      </c>
      <c r="C12" s="75" t="s">
        <v>2747</v>
      </c>
      <c r="D12" s="79" t="s">
        <v>2748</v>
      </c>
      <c r="E12" s="75">
        <v>3</v>
      </c>
      <c r="F12" s="75">
        <v>1</v>
      </c>
      <c r="G12" s="101" t="s">
        <v>188</v>
      </c>
      <c r="H12" s="143" t="s">
        <v>2341</v>
      </c>
      <c r="I12" s="80">
        <v>42917</v>
      </c>
      <c r="J12" s="75" t="s">
        <v>22</v>
      </c>
      <c r="K12" s="101"/>
      <c r="M12" s="26" t="s">
        <v>69</v>
      </c>
      <c r="N12" s="26">
        <f>SUMIFS(E:E,G:G,"H")</f>
        <v>0</v>
      </c>
    </row>
    <row r="13" spans="1:14" ht="29.25" customHeight="1" x14ac:dyDescent="0.2">
      <c r="A13" s="101">
        <v>10</v>
      </c>
      <c r="B13" s="75" t="s">
        <v>17</v>
      </c>
      <c r="C13" s="75" t="s">
        <v>2749</v>
      </c>
      <c r="D13" s="79" t="s">
        <v>2750</v>
      </c>
      <c r="E13" s="75">
        <v>3</v>
      </c>
      <c r="F13" s="75">
        <v>1</v>
      </c>
      <c r="G13" s="75" t="s">
        <v>188</v>
      </c>
      <c r="H13" s="143" t="s">
        <v>2341</v>
      </c>
      <c r="I13" s="80">
        <v>42917</v>
      </c>
      <c r="J13" s="80" t="s">
        <v>22</v>
      </c>
      <c r="K13" s="101"/>
      <c r="M13" s="26"/>
      <c r="N13" s="26"/>
    </row>
    <row r="14" spans="1:14" ht="29.25" customHeight="1" x14ac:dyDescent="0.2">
      <c r="A14" s="101">
        <v>11</v>
      </c>
      <c r="B14" s="75" t="s">
        <v>17</v>
      </c>
      <c r="C14" s="75" t="s">
        <v>2751</v>
      </c>
      <c r="D14" s="79" t="s">
        <v>2752</v>
      </c>
      <c r="E14" s="75">
        <v>1</v>
      </c>
      <c r="F14" s="75">
        <v>1</v>
      </c>
      <c r="G14" s="75" t="s">
        <v>372</v>
      </c>
      <c r="H14" s="143" t="s">
        <v>2341</v>
      </c>
      <c r="I14" s="80">
        <v>42917</v>
      </c>
      <c r="J14" s="80" t="s">
        <v>22</v>
      </c>
      <c r="K14" s="101"/>
      <c r="M14" s="28" t="s">
        <v>79</v>
      </c>
      <c r="N14" s="28">
        <f>SUM(M4:N12)</f>
        <v>51</v>
      </c>
    </row>
    <row r="15" spans="1:14" ht="29.25" customHeight="1" x14ac:dyDescent="0.2">
      <c r="A15" s="101">
        <v>12</v>
      </c>
      <c r="B15" s="75" t="s">
        <v>17</v>
      </c>
      <c r="C15" s="75" t="s">
        <v>2753</v>
      </c>
      <c r="D15" s="79" t="s">
        <v>2754</v>
      </c>
      <c r="E15" s="75">
        <v>2</v>
      </c>
      <c r="F15" s="75">
        <v>1</v>
      </c>
      <c r="G15" s="75" t="s">
        <v>372</v>
      </c>
      <c r="H15" s="143" t="s">
        <v>2341</v>
      </c>
      <c r="I15" s="80">
        <v>42917</v>
      </c>
      <c r="J15" s="80" t="s">
        <v>22</v>
      </c>
      <c r="K15" s="101"/>
    </row>
    <row r="16" spans="1:14" ht="29.25" customHeight="1" x14ac:dyDescent="0.2">
      <c r="A16" s="101">
        <v>13</v>
      </c>
      <c r="B16" s="75" t="s">
        <v>17</v>
      </c>
      <c r="C16" s="75" t="s">
        <v>2755</v>
      </c>
      <c r="D16" s="79" t="s">
        <v>2756</v>
      </c>
      <c r="E16" s="75">
        <v>3</v>
      </c>
      <c r="F16" s="75">
        <v>1</v>
      </c>
      <c r="G16" s="75" t="s">
        <v>188</v>
      </c>
      <c r="H16" s="143" t="s">
        <v>2341</v>
      </c>
      <c r="I16" s="80">
        <v>42917</v>
      </c>
      <c r="J16" s="75" t="s">
        <v>22</v>
      </c>
      <c r="K16" s="101"/>
      <c r="M16" s="49"/>
    </row>
    <row r="17" spans="1:13" ht="29.25" customHeight="1" x14ac:dyDescent="0.2">
      <c r="A17" s="101">
        <v>14</v>
      </c>
      <c r="B17" s="75" t="s">
        <v>571</v>
      </c>
      <c r="C17" s="106" t="s">
        <v>2757</v>
      </c>
      <c r="D17" s="79" t="s">
        <v>2758</v>
      </c>
      <c r="E17" s="75">
        <v>2</v>
      </c>
      <c r="F17" s="75">
        <v>1</v>
      </c>
      <c r="G17" s="101" t="s">
        <v>372</v>
      </c>
      <c r="H17" s="143" t="s">
        <v>2341</v>
      </c>
      <c r="I17" s="80">
        <v>42917</v>
      </c>
      <c r="J17" s="75" t="s">
        <v>2759</v>
      </c>
      <c r="K17" s="101"/>
      <c r="M17" s="49"/>
    </row>
    <row r="18" spans="1:13" ht="29.25" customHeight="1" x14ac:dyDescent="0.2">
      <c r="A18" s="101">
        <v>15</v>
      </c>
      <c r="B18" s="75" t="s">
        <v>17</v>
      </c>
      <c r="C18" s="75" t="s">
        <v>2760</v>
      </c>
      <c r="D18" s="79" t="s">
        <v>2761</v>
      </c>
      <c r="E18" s="75">
        <v>2</v>
      </c>
      <c r="F18" s="75">
        <v>1</v>
      </c>
      <c r="G18" s="75" t="s">
        <v>372</v>
      </c>
      <c r="H18" s="143" t="s">
        <v>2341</v>
      </c>
      <c r="I18" s="80">
        <v>42917</v>
      </c>
      <c r="J18" s="80" t="s">
        <v>22</v>
      </c>
      <c r="K18" s="101"/>
      <c r="M18" s="49"/>
    </row>
    <row r="19" spans="1:13" ht="29.25" customHeight="1" x14ac:dyDescent="0.2">
      <c r="A19" s="101">
        <v>16</v>
      </c>
      <c r="B19" s="75" t="s">
        <v>17</v>
      </c>
      <c r="C19" s="75" t="s">
        <v>2762</v>
      </c>
      <c r="D19" s="79" t="s">
        <v>2763</v>
      </c>
      <c r="E19" s="75">
        <v>2</v>
      </c>
      <c r="F19" s="75">
        <v>1</v>
      </c>
      <c r="G19" s="75" t="s">
        <v>372</v>
      </c>
      <c r="H19" s="143" t="s">
        <v>2341</v>
      </c>
      <c r="I19" s="80">
        <v>42917</v>
      </c>
      <c r="J19" s="75" t="s">
        <v>22</v>
      </c>
      <c r="K19" s="101"/>
      <c r="M19" s="49"/>
    </row>
    <row r="20" spans="1:13" ht="29.25" customHeight="1" x14ac:dyDescent="0.2">
      <c r="A20" s="101">
        <v>17</v>
      </c>
      <c r="B20" s="75" t="s">
        <v>706</v>
      </c>
      <c r="C20" s="75" t="s">
        <v>2764</v>
      </c>
      <c r="D20" s="79" t="s">
        <v>2765</v>
      </c>
      <c r="E20" s="75">
        <v>2</v>
      </c>
      <c r="F20" s="75">
        <v>1</v>
      </c>
      <c r="G20" s="75" t="s">
        <v>188</v>
      </c>
      <c r="H20" s="143" t="s">
        <v>2341</v>
      </c>
      <c r="I20" s="80">
        <v>42917</v>
      </c>
      <c r="J20" s="80" t="s">
        <v>2766</v>
      </c>
      <c r="K20" s="101" t="s">
        <v>2767</v>
      </c>
      <c r="M20" s="49"/>
    </row>
    <row r="21" spans="1:13" ht="29.25" customHeight="1" x14ac:dyDescent="0.2">
      <c r="A21" s="101">
        <v>18</v>
      </c>
      <c r="B21" s="75" t="s">
        <v>706</v>
      </c>
      <c r="C21" s="75" t="s">
        <v>2768</v>
      </c>
      <c r="D21" s="79" t="s">
        <v>2769</v>
      </c>
      <c r="E21" s="75">
        <v>2</v>
      </c>
      <c r="F21" s="75">
        <v>1</v>
      </c>
      <c r="G21" s="75" t="s">
        <v>372</v>
      </c>
      <c r="H21" s="143" t="s">
        <v>2341</v>
      </c>
      <c r="I21" s="80">
        <v>42917</v>
      </c>
      <c r="J21" s="80" t="s">
        <v>2770</v>
      </c>
      <c r="K21" s="101"/>
      <c r="M21" s="49"/>
    </row>
    <row r="22" spans="1:13" ht="29.25" customHeight="1" x14ac:dyDescent="0.2">
      <c r="A22" s="101"/>
      <c r="B22" s="75"/>
      <c r="C22" s="106"/>
      <c r="D22" s="79"/>
      <c r="E22" s="75"/>
      <c r="F22" s="75"/>
      <c r="G22" s="101"/>
      <c r="H22" s="143" t="s">
        <v>2341</v>
      </c>
      <c r="I22" s="80"/>
      <c r="J22" s="75"/>
      <c r="K22" s="101"/>
      <c r="M22" s="49"/>
    </row>
    <row r="23" spans="1:13" ht="29.25" customHeight="1" x14ac:dyDescent="0.2">
      <c r="A23" s="101"/>
      <c r="B23" s="75"/>
      <c r="C23" s="106"/>
      <c r="D23" s="79"/>
      <c r="E23" s="75"/>
      <c r="F23" s="75"/>
      <c r="G23" s="101"/>
      <c r="H23" s="143" t="s">
        <v>2341</v>
      </c>
      <c r="I23" s="80"/>
      <c r="J23" s="75"/>
      <c r="K23" s="101"/>
    </row>
    <row r="24" spans="1:13" ht="29.25" customHeight="1" x14ac:dyDescent="0.2">
      <c r="A24" s="101"/>
      <c r="B24" s="75"/>
      <c r="C24" s="106"/>
      <c r="D24" s="79"/>
      <c r="E24" s="75"/>
      <c r="F24" s="75"/>
      <c r="G24" s="101"/>
      <c r="H24" s="143" t="s">
        <v>2341</v>
      </c>
      <c r="I24" s="80"/>
      <c r="J24" s="75"/>
      <c r="K24" s="101"/>
    </row>
    <row r="25" spans="1:13" ht="29.25" customHeight="1" x14ac:dyDescent="0.2">
      <c r="A25" s="103"/>
      <c r="B25" s="51"/>
      <c r="C25" s="51"/>
      <c r="D25" s="52"/>
      <c r="E25" s="58">
        <f>SUM(E4:E23)</f>
        <v>51</v>
      </c>
      <c r="F25" s="58">
        <f>SUM(F4:F23)</f>
        <v>20</v>
      </c>
      <c r="G25" s="103"/>
      <c r="H25" s="51"/>
      <c r="I25" s="51"/>
      <c r="J25" s="51"/>
      <c r="K25" s="103"/>
    </row>
    <row r="26" spans="1:13" ht="29.25" customHeight="1" x14ac:dyDescent="0.2">
      <c r="A26" s="103"/>
      <c r="B26" s="51"/>
      <c r="C26" s="51"/>
      <c r="D26" s="52"/>
      <c r="E26" s="51"/>
      <c r="F26" s="51"/>
      <c r="G26" s="103"/>
      <c r="H26" s="51"/>
      <c r="I26" s="51"/>
      <c r="J26" s="51"/>
      <c r="K26" s="103"/>
    </row>
    <row r="27" spans="1:13" ht="29.25" customHeight="1" x14ac:dyDescent="0.2">
      <c r="A27" s="15"/>
      <c r="B27" s="16"/>
      <c r="C27" s="16"/>
      <c r="D27" s="17"/>
      <c r="E27" s="16"/>
      <c r="F27" s="16"/>
      <c r="G27" s="16"/>
      <c r="H27" s="16"/>
      <c r="I27" s="16"/>
      <c r="J27" s="16"/>
      <c r="K27" s="15"/>
    </row>
  </sheetData>
  <customSheetViews>
    <customSheetView guid="{BCA9CBB9-9547-47F0-BDEA-9087BD919FA4}" scale="90">
      <selection activeCell="E17" sqref="E17"/>
      <pageMargins left="0.7" right="0.7" top="0.75" bottom="0.75" header="0.3" footer="0.3"/>
    </customSheetView>
    <customSheetView guid="{C7343692-8406-8E4B-88B9-BD8D63A86AF6}" scale="90">
      <selection activeCell="E17" sqref="E17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80" zoomScaleNormal="80" workbookViewId="0">
      <selection activeCell="C19" sqref="C19"/>
    </sheetView>
  </sheetViews>
  <sheetFormatPr baseColWidth="10" defaultColWidth="8.83203125" defaultRowHeight="40.5" customHeight="1" x14ac:dyDescent="0.2"/>
  <cols>
    <col min="1" max="1" width="11.33203125" customWidth="1"/>
    <col min="2" max="2" width="31.5" customWidth="1"/>
    <col min="3" max="4" width="42.6640625" customWidth="1"/>
    <col min="5" max="5" width="10.5" customWidth="1"/>
    <col min="6" max="6" width="10.33203125" customWidth="1"/>
    <col min="7" max="7" width="17" customWidth="1"/>
    <col min="8" max="8" width="19.6640625" customWidth="1"/>
    <col min="9" max="9" width="16" customWidth="1"/>
    <col min="10" max="10" width="15.1640625" customWidth="1"/>
    <col min="11" max="11" width="52.6640625" customWidth="1"/>
    <col min="13" max="13" width="18.1640625" customWidth="1"/>
  </cols>
  <sheetData>
    <row r="1" spans="1:14" ht="40.5" customHeight="1" thickBot="1" x14ac:dyDescent="0.4">
      <c r="A1" s="624" t="s">
        <v>399</v>
      </c>
      <c r="B1" s="625"/>
      <c r="C1" s="625"/>
      <c r="D1" s="625"/>
      <c r="E1" s="625"/>
      <c r="F1" s="625"/>
      <c r="G1" s="625" t="s">
        <v>2030</v>
      </c>
      <c r="H1" s="625"/>
      <c r="I1" s="625"/>
      <c r="J1" s="626"/>
      <c r="K1" s="627"/>
    </row>
    <row r="2" spans="1:14" ht="40.5" customHeight="1" thickBot="1" x14ac:dyDescent="0.3">
      <c r="A2" s="38" t="s">
        <v>2</v>
      </c>
      <c r="B2" s="39" t="s">
        <v>3</v>
      </c>
      <c r="C2" s="39" t="s">
        <v>4</v>
      </c>
      <c r="D2" s="40" t="s">
        <v>5</v>
      </c>
      <c r="E2" s="39" t="s">
        <v>6</v>
      </c>
      <c r="F2" s="39" t="s">
        <v>7</v>
      </c>
      <c r="G2" s="39" t="s">
        <v>8</v>
      </c>
      <c r="H2" s="39" t="s">
        <v>9</v>
      </c>
      <c r="I2" s="39" t="s">
        <v>10</v>
      </c>
      <c r="J2" s="39" t="s">
        <v>11</v>
      </c>
      <c r="K2" s="41" t="s">
        <v>12</v>
      </c>
      <c r="M2" s="5" t="s">
        <v>13</v>
      </c>
      <c r="N2" s="5">
        <v>55</v>
      </c>
    </row>
    <row r="3" spans="1:14" ht="40.5" customHeight="1" x14ac:dyDescent="0.3">
      <c r="A3" s="163"/>
      <c r="B3" s="163" t="s">
        <v>2771</v>
      </c>
      <c r="C3" s="163"/>
      <c r="D3" s="164"/>
      <c r="E3" s="163" t="s">
        <v>1188</v>
      </c>
      <c r="F3" s="163"/>
      <c r="G3" s="163"/>
      <c r="H3" s="163"/>
      <c r="I3" s="163"/>
      <c r="J3" s="163"/>
      <c r="K3" s="163" t="s">
        <v>87</v>
      </c>
      <c r="M3" s="9" t="s">
        <v>16</v>
      </c>
      <c r="N3" s="9">
        <f>N2-N14</f>
        <v>10</v>
      </c>
    </row>
    <row r="4" spans="1:14" ht="40.5" customHeight="1" x14ac:dyDescent="0.2">
      <c r="A4" s="15">
        <v>1</v>
      </c>
      <c r="B4" s="16" t="s">
        <v>24</v>
      </c>
      <c r="C4" s="16" t="s">
        <v>2772</v>
      </c>
      <c r="D4" s="17" t="s">
        <v>2773</v>
      </c>
      <c r="E4" s="16">
        <v>2</v>
      </c>
      <c r="F4" s="16">
        <v>1</v>
      </c>
      <c r="G4" s="16" t="s">
        <v>87</v>
      </c>
      <c r="H4" s="12" t="s">
        <v>2592</v>
      </c>
      <c r="I4" s="18">
        <v>42917</v>
      </c>
      <c r="J4" s="18" t="s">
        <v>2774</v>
      </c>
      <c r="K4" s="15"/>
      <c r="M4" t="s">
        <v>23</v>
      </c>
      <c r="N4">
        <f>SUMIFS(E:E,G:G,"CTT")</f>
        <v>21</v>
      </c>
    </row>
    <row r="5" spans="1:14" ht="40.5" customHeight="1" x14ac:dyDescent="0.2">
      <c r="A5" s="242" t="s">
        <v>2775</v>
      </c>
      <c r="B5" s="242" t="s">
        <v>2776</v>
      </c>
      <c r="C5" s="16" t="s">
        <v>2777</v>
      </c>
      <c r="D5" s="17" t="s">
        <v>2778</v>
      </c>
      <c r="E5" s="16">
        <v>2</v>
      </c>
      <c r="F5" s="16">
        <v>1</v>
      </c>
      <c r="G5" s="16" t="s">
        <v>20</v>
      </c>
      <c r="H5" s="16" t="s">
        <v>2279</v>
      </c>
      <c r="I5" s="18">
        <v>42917</v>
      </c>
      <c r="J5" s="18" t="s">
        <v>2779</v>
      </c>
      <c r="K5" s="16" t="s">
        <v>203</v>
      </c>
      <c r="M5" t="s">
        <v>29</v>
      </c>
      <c r="N5">
        <f>SUMIFS(E:E,G:G,"FLU")</f>
        <v>9</v>
      </c>
    </row>
    <row r="6" spans="1:14" ht="40.5" customHeight="1" x14ac:dyDescent="0.2">
      <c r="A6" s="242" t="s">
        <v>2780</v>
      </c>
      <c r="B6" s="242" t="s">
        <v>2781</v>
      </c>
      <c r="C6" s="16" t="s">
        <v>2782</v>
      </c>
      <c r="D6" s="17" t="s">
        <v>2783</v>
      </c>
      <c r="E6" s="16">
        <v>1</v>
      </c>
      <c r="F6" s="16">
        <v>0</v>
      </c>
      <c r="G6" s="16" t="s">
        <v>87</v>
      </c>
      <c r="H6" s="16" t="s">
        <v>2279</v>
      </c>
      <c r="I6" s="18">
        <v>42917</v>
      </c>
      <c r="J6" s="18"/>
      <c r="K6" s="15"/>
      <c r="M6" t="s">
        <v>34</v>
      </c>
      <c r="N6">
        <f>SUMIFS(E:E,G:G,"JCC")</f>
        <v>0</v>
      </c>
    </row>
    <row r="7" spans="1:14" ht="40.5" customHeight="1" x14ac:dyDescent="0.2">
      <c r="A7" s="15">
        <v>3</v>
      </c>
      <c r="B7" s="16" t="s">
        <v>17</v>
      </c>
      <c r="C7" s="16" t="s">
        <v>2784</v>
      </c>
      <c r="D7" s="17" t="s">
        <v>2785</v>
      </c>
      <c r="E7" s="16">
        <v>2</v>
      </c>
      <c r="F7" s="16">
        <v>1</v>
      </c>
      <c r="G7" s="16" t="s">
        <v>1475</v>
      </c>
      <c r="H7" s="145" t="s">
        <v>2341</v>
      </c>
      <c r="I7" s="18">
        <v>42917</v>
      </c>
      <c r="J7" s="18" t="s">
        <v>22</v>
      </c>
      <c r="K7" s="15"/>
      <c r="M7" t="s">
        <v>40</v>
      </c>
      <c r="N7">
        <f>SUMIFS(E:E,G:G,"EDI")</f>
        <v>0</v>
      </c>
    </row>
    <row r="8" spans="1:14" ht="40.5" customHeight="1" x14ac:dyDescent="0.2">
      <c r="A8" s="15">
        <v>4</v>
      </c>
      <c r="B8" s="16" t="s">
        <v>2786</v>
      </c>
      <c r="C8" s="16" t="s">
        <v>2787</v>
      </c>
      <c r="D8" s="17" t="s">
        <v>2788</v>
      </c>
      <c r="E8" s="16">
        <v>1</v>
      </c>
      <c r="F8" s="16">
        <v>1</v>
      </c>
      <c r="G8" s="15" t="s">
        <v>1475</v>
      </c>
      <c r="H8" s="145" t="s">
        <v>2341</v>
      </c>
      <c r="I8" s="18">
        <v>42917</v>
      </c>
      <c r="J8" s="16" t="s">
        <v>2789</v>
      </c>
      <c r="K8" s="15"/>
      <c r="M8" t="s">
        <v>46</v>
      </c>
      <c r="N8">
        <f>SUMIFS(E:E,G:G,"par")</f>
        <v>11</v>
      </c>
    </row>
    <row r="9" spans="1:14" ht="40.5" customHeight="1" x14ac:dyDescent="0.2">
      <c r="A9" s="15">
        <v>5</v>
      </c>
      <c r="B9" s="75" t="s">
        <v>17</v>
      </c>
      <c r="C9" s="75" t="s">
        <v>2790</v>
      </c>
      <c r="D9" s="79" t="s">
        <v>2791</v>
      </c>
      <c r="E9" s="75">
        <v>3</v>
      </c>
      <c r="F9" s="75">
        <v>1</v>
      </c>
      <c r="G9" s="75" t="s">
        <v>87</v>
      </c>
      <c r="H9" s="143" t="s">
        <v>2341</v>
      </c>
      <c r="I9" s="80">
        <v>42917</v>
      </c>
      <c r="J9" s="75" t="s">
        <v>22</v>
      </c>
      <c r="K9" s="75"/>
      <c r="M9" t="s">
        <v>52</v>
      </c>
      <c r="N9">
        <f>SUMIFS(E:E,G:G,"phi")</f>
        <v>0</v>
      </c>
    </row>
    <row r="10" spans="1:14" ht="40.5" customHeight="1" x14ac:dyDescent="0.2">
      <c r="A10" s="15">
        <v>6</v>
      </c>
      <c r="B10" s="75" t="s">
        <v>17</v>
      </c>
      <c r="C10" s="75" t="s">
        <v>2792</v>
      </c>
      <c r="D10" s="79" t="s">
        <v>2793</v>
      </c>
      <c r="E10" s="75">
        <v>4</v>
      </c>
      <c r="F10" s="75">
        <v>1</v>
      </c>
      <c r="G10" s="101" t="s">
        <v>130</v>
      </c>
      <c r="H10" s="143" t="s">
        <v>2341</v>
      </c>
      <c r="I10" s="80">
        <v>42917</v>
      </c>
      <c r="J10" s="75" t="s">
        <v>22</v>
      </c>
      <c r="K10" s="101"/>
      <c r="M10" t="s">
        <v>58</v>
      </c>
      <c r="N10">
        <f>SUMIFS(E:E,G:G,"BRK")</f>
        <v>4</v>
      </c>
    </row>
    <row r="11" spans="1:14" ht="40.5" customHeight="1" x14ac:dyDescent="0.2">
      <c r="A11" s="15">
        <v>7</v>
      </c>
      <c r="B11" s="75" t="s">
        <v>133</v>
      </c>
      <c r="C11" s="51" t="s">
        <v>2794</v>
      </c>
      <c r="D11" s="75" t="s">
        <v>2795</v>
      </c>
      <c r="E11" s="75">
        <v>3</v>
      </c>
      <c r="F11" s="75">
        <v>1</v>
      </c>
      <c r="G11" s="101" t="s">
        <v>87</v>
      </c>
      <c r="H11" s="143" t="s">
        <v>2341</v>
      </c>
      <c r="I11" s="80">
        <v>42917</v>
      </c>
      <c r="J11" s="75" t="s">
        <v>2796</v>
      </c>
      <c r="K11" s="101" t="s">
        <v>2797</v>
      </c>
      <c r="M11" s="25" t="s">
        <v>64</v>
      </c>
      <c r="N11" s="25">
        <f>SUMIFS(E:E,G:G,"SPC")</f>
        <v>0</v>
      </c>
    </row>
    <row r="12" spans="1:14" ht="40.5" customHeight="1" x14ac:dyDescent="0.2">
      <c r="A12" s="15">
        <v>8</v>
      </c>
      <c r="B12" s="75" t="s">
        <v>17</v>
      </c>
      <c r="C12" s="75" t="s">
        <v>2798</v>
      </c>
      <c r="D12" s="79" t="s">
        <v>2799</v>
      </c>
      <c r="E12" s="75">
        <v>1</v>
      </c>
      <c r="F12" s="75">
        <v>1</v>
      </c>
      <c r="G12" s="101" t="s">
        <v>87</v>
      </c>
      <c r="H12" s="143" t="s">
        <v>2341</v>
      </c>
      <c r="I12" s="80">
        <v>42917</v>
      </c>
      <c r="J12" s="75" t="s">
        <v>22</v>
      </c>
      <c r="K12" s="101"/>
      <c r="M12" s="26" t="s">
        <v>69</v>
      </c>
      <c r="N12" s="26">
        <f>SUMIFS(E:E,G:G,"H")</f>
        <v>0</v>
      </c>
    </row>
    <row r="13" spans="1:14" ht="40.5" customHeight="1" x14ac:dyDescent="0.2">
      <c r="A13" s="15">
        <v>9</v>
      </c>
      <c r="B13" s="75" t="s">
        <v>17</v>
      </c>
      <c r="C13" s="75" t="s">
        <v>2800</v>
      </c>
      <c r="D13" s="79" t="s">
        <v>2801</v>
      </c>
      <c r="E13" s="75">
        <v>1</v>
      </c>
      <c r="F13" s="75">
        <v>1</v>
      </c>
      <c r="G13" s="101" t="s">
        <v>87</v>
      </c>
      <c r="H13" s="143" t="s">
        <v>2341</v>
      </c>
      <c r="I13" s="80">
        <v>42917</v>
      </c>
      <c r="J13" s="75" t="s">
        <v>22</v>
      </c>
      <c r="K13" s="101"/>
      <c r="M13" s="26"/>
      <c r="N13" s="26"/>
    </row>
    <row r="14" spans="1:14" ht="40.5" customHeight="1" x14ac:dyDescent="0.2">
      <c r="A14" s="15">
        <v>10</v>
      </c>
      <c r="B14" s="75" t="s">
        <v>17</v>
      </c>
      <c r="C14" s="75" t="s">
        <v>2802</v>
      </c>
      <c r="D14" s="79" t="s">
        <v>2803</v>
      </c>
      <c r="E14" s="75">
        <v>3</v>
      </c>
      <c r="F14" s="75">
        <v>1</v>
      </c>
      <c r="G14" s="101" t="s">
        <v>87</v>
      </c>
      <c r="H14" s="143" t="s">
        <v>2341</v>
      </c>
      <c r="I14" s="80">
        <v>42917</v>
      </c>
      <c r="J14" s="75" t="s">
        <v>22</v>
      </c>
      <c r="K14" s="101"/>
      <c r="M14" s="28" t="s">
        <v>79</v>
      </c>
      <c r="N14" s="28">
        <f>SUM(M4:N12)</f>
        <v>45</v>
      </c>
    </row>
    <row r="15" spans="1:14" ht="40.5" customHeight="1" x14ac:dyDescent="0.2">
      <c r="A15" s="15">
        <v>11</v>
      </c>
      <c r="B15" s="75" t="s">
        <v>434</v>
      </c>
      <c r="C15" s="75">
        <v>3934</v>
      </c>
      <c r="D15" s="79" t="s">
        <v>2804</v>
      </c>
      <c r="E15" s="75">
        <v>5</v>
      </c>
      <c r="F15" s="75">
        <v>2</v>
      </c>
      <c r="G15" s="75" t="s">
        <v>87</v>
      </c>
      <c r="H15" s="143" t="s">
        <v>2341</v>
      </c>
      <c r="I15" s="80">
        <v>42917</v>
      </c>
      <c r="J15" s="80" t="s">
        <v>2805</v>
      </c>
      <c r="K15" s="101"/>
    </row>
    <row r="16" spans="1:14" ht="40.5" customHeight="1" x14ac:dyDescent="0.2">
      <c r="A16" s="15">
        <v>12</v>
      </c>
      <c r="B16" s="75" t="s">
        <v>1769</v>
      </c>
      <c r="C16" s="75" t="s">
        <v>2806</v>
      </c>
      <c r="D16" s="79" t="s">
        <v>2807</v>
      </c>
      <c r="E16" s="75">
        <v>3</v>
      </c>
      <c r="F16" s="75">
        <v>1</v>
      </c>
      <c r="G16" s="75" t="s">
        <v>20</v>
      </c>
      <c r="H16" s="143" t="s">
        <v>2341</v>
      </c>
      <c r="I16" s="80">
        <v>42917</v>
      </c>
      <c r="J16" s="80" t="s">
        <v>2808</v>
      </c>
      <c r="K16" s="101"/>
      <c r="M16" s="49"/>
    </row>
    <row r="17" spans="1:13" ht="40.5" customHeight="1" x14ac:dyDescent="0.2">
      <c r="A17" s="15">
        <v>13</v>
      </c>
      <c r="B17" s="75" t="s">
        <v>17</v>
      </c>
      <c r="C17" s="75" t="s">
        <v>2809</v>
      </c>
      <c r="D17" s="79" t="s">
        <v>2810</v>
      </c>
      <c r="E17" s="75">
        <v>2</v>
      </c>
      <c r="F17" s="75">
        <v>1</v>
      </c>
      <c r="G17" s="75" t="s">
        <v>20</v>
      </c>
      <c r="H17" s="143" t="s">
        <v>2341</v>
      </c>
      <c r="I17" s="80">
        <v>42917</v>
      </c>
      <c r="J17" s="80" t="s">
        <v>22</v>
      </c>
      <c r="K17" s="101"/>
      <c r="M17" s="49"/>
    </row>
    <row r="18" spans="1:13" ht="40.5" customHeight="1" x14ac:dyDescent="0.2">
      <c r="A18" s="15">
        <v>14</v>
      </c>
      <c r="B18" s="75" t="s">
        <v>17</v>
      </c>
      <c r="C18" s="75" t="s">
        <v>2811</v>
      </c>
      <c r="D18" s="79" t="s">
        <v>2812</v>
      </c>
      <c r="E18" s="75">
        <v>2</v>
      </c>
      <c r="F18" s="75">
        <v>1</v>
      </c>
      <c r="G18" s="75" t="s">
        <v>1475</v>
      </c>
      <c r="H18" s="143" t="s">
        <v>2341</v>
      </c>
      <c r="I18" s="80">
        <v>42917</v>
      </c>
      <c r="J18" s="80" t="s">
        <v>22</v>
      </c>
      <c r="K18" s="101"/>
      <c r="M18" s="49"/>
    </row>
    <row r="19" spans="1:13" ht="40.5" customHeight="1" x14ac:dyDescent="0.2">
      <c r="A19" s="15">
        <v>15</v>
      </c>
      <c r="B19" s="75" t="s">
        <v>17</v>
      </c>
      <c r="C19" s="75" t="s">
        <v>2813</v>
      </c>
      <c r="D19" s="79" t="s">
        <v>2814</v>
      </c>
      <c r="E19" s="75">
        <v>2</v>
      </c>
      <c r="F19" s="75">
        <v>1</v>
      </c>
      <c r="G19" s="75" t="s">
        <v>1475</v>
      </c>
      <c r="H19" s="143" t="s">
        <v>2341</v>
      </c>
      <c r="I19" s="80">
        <v>42917</v>
      </c>
      <c r="J19" s="75" t="s">
        <v>22</v>
      </c>
      <c r="K19" s="89"/>
      <c r="M19" s="49"/>
    </row>
    <row r="20" spans="1:13" ht="40.5" customHeight="1" x14ac:dyDescent="0.2">
      <c r="A20" s="15">
        <v>16</v>
      </c>
      <c r="B20" s="75" t="s">
        <v>17</v>
      </c>
      <c r="C20" s="75" t="s">
        <v>2815</v>
      </c>
      <c r="D20" s="79" t="s">
        <v>2816</v>
      </c>
      <c r="E20" s="75">
        <v>2</v>
      </c>
      <c r="F20" s="75">
        <v>1</v>
      </c>
      <c r="G20" s="75" t="s">
        <v>87</v>
      </c>
      <c r="H20" s="143" t="s">
        <v>2341</v>
      </c>
      <c r="I20" s="80">
        <v>42917</v>
      </c>
      <c r="J20" s="75" t="s">
        <v>22</v>
      </c>
      <c r="K20" s="101"/>
      <c r="M20" s="49"/>
    </row>
    <row r="21" spans="1:13" ht="40.5" customHeight="1" x14ac:dyDescent="0.2">
      <c r="A21" s="15">
        <v>17</v>
      </c>
      <c r="B21" s="16" t="s">
        <v>571</v>
      </c>
      <c r="C21" s="64" t="s">
        <v>2817</v>
      </c>
      <c r="D21" s="17" t="s">
        <v>2818</v>
      </c>
      <c r="E21" s="16">
        <v>2</v>
      </c>
      <c r="F21" s="16">
        <v>1</v>
      </c>
      <c r="G21" s="16" t="s">
        <v>1475</v>
      </c>
      <c r="H21" s="143" t="s">
        <v>2341</v>
      </c>
      <c r="I21" s="18">
        <v>42917</v>
      </c>
      <c r="J21" s="18" t="s">
        <v>2819</v>
      </c>
      <c r="K21" s="15"/>
      <c r="M21" s="49"/>
    </row>
    <row r="22" spans="1:13" ht="40.5" customHeight="1" x14ac:dyDescent="0.2">
      <c r="A22" s="15">
        <v>18</v>
      </c>
      <c r="B22" s="16" t="s">
        <v>24</v>
      </c>
      <c r="C22" s="16" t="s">
        <v>2820</v>
      </c>
      <c r="D22" s="79" t="s">
        <v>2821</v>
      </c>
      <c r="E22" s="16">
        <v>2</v>
      </c>
      <c r="F22" s="16">
        <v>1</v>
      </c>
      <c r="G22" s="16" t="s">
        <v>20</v>
      </c>
      <c r="H22" s="143" t="s">
        <v>2341</v>
      </c>
      <c r="I22" s="18">
        <v>42917</v>
      </c>
      <c r="J22" s="18" t="s">
        <v>2822</v>
      </c>
      <c r="K22" s="15"/>
      <c r="M22" s="49"/>
    </row>
    <row r="23" spans="1:13" ht="40.5" customHeight="1" x14ac:dyDescent="0.2">
      <c r="A23" s="15">
        <v>19</v>
      </c>
      <c r="B23" s="16" t="s">
        <v>17</v>
      </c>
      <c r="C23" s="16" t="s">
        <v>2823</v>
      </c>
      <c r="D23" s="17" t="s">
        <v>2824</v>
      </c>
      <c r="E23" s="16">
        <v>2</v>
      </c>
      <c r="F23" s="16">
        <v>1</v>
      </c>
      <c r="G23" s="16" t="s">
        <v>1475</v>
      </c>
      <c r="H23" s="143" t="s">
        <v>2341</v>
      </c>
      <c r="I23" s="18">
        <v>42917</v>
      </c>
      <c r="J23" s="18" t="s">
        <v>22</v>
      </c>
      <c r="K23" s="15"/>
    </row>
    <row r="24" spans="1:13" ht="40.5" customHeight="1" x14ac:dyDescent="0.2">
      <c r="A24" s="11"/>
      <c r="B24" s="12"/>
      <c r="C24" s="12"/>
      <c r="D24" s="13"/>
      <c r="E24" s="12"/>
      <c r="F24" s="12"/>
      <c r="G24" s="11"/>
      <c r="H24" s="12"/>
      <c r="I24" s="12"/>
      <c r="J24" s="12"/>
      <c r="K24" s="11"/>
    </row>
    <row r="25" spans="1:13" ht="40.5" customHeight="1" x14ac:dyDescent="0.2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</row>
    <row r="26" spans="1:13" ht="40.5" customHeight="1" x14ac:dyDescent="0.2">
      <c r="A26" s="11"/>
      <c r="B26" s="12"/>
      <c r="C26" s="12"/>
      <c r="D26" s="13"/>
      <c r="E26" s="12"/>
      <c r="F26" s="12"/>
      <c r="G26" s="11"/>
      <c r="H26" s="12"/>
      <c r="I26" s="12"/>
      <c r="J26" s="12"/>
      <c r="K26" s="11"/>
    </row>
    <row r="27" spans="1:13" ht="40.5" customHeight="1" x14ac:dyDescent="0.2">
      <c r="A27" s="11"/>
      <c r="B27" s="12"/>
      <c r="C27" s="12"/>
      <c r="D27" s="13"/>
      <c r="E27" s="12"/>
      <c r="F27" s="12"/>
      <c r="G27" s="11"/>
      <c r="H27" s="12"/>
      <c r="I27" s="12"/>
      <c r="J27" s="12"/>
      <c r="K27" s="11"/>
    </row>
    <row r="28" spans="1:13" ht="40.5" customHeight="1" x14ac:dyDescent="0.2">
      <c r="A28" s="11"/>
      <c r="B28" s="12"/>
      <c r="C28" s="12"/>
      <c r="D28" s="13"/>
      <c r="E28" s="30">
        <f>SUM(E4:E27)</f>
        <v>45</v>
      </c>
      <c r="F28" s="30">
        <f>SUM(F4:F27)</f>
        <v>20</v>
      </c>
      <c r="G28" s="11"/>
      <c r="H28" s="12"/>
      <c r="I28" s="12"/>
      <c r="J28" s="12"/>
      <c r="K28" s="11"/>
    </row>
    <row r="29" spans="1:13" ht="40.5" customHeight="1" x14ac:dyDescent="0.2">
      <c r="A29" s="11"/>
      <c r="B29" s="12"/>
      <c r="C29" s="12"/>
      <c r="D29" s="13"/>
      <c r="E29" s="12"/>
      <c r="F29" s="12"/>
      <c r="G29" s="11"/>
      <c r="H29" s="12"/>
      <c r="I29" s="12"/>
      <c r="J29" s="12"/>
      <c r="K29" s="11"/>
    </row>
    <row r="30" spans="1:13" ht="40.5" customHeight="1" x14ac:dyDescent="0.2">
      <c r="A30" s="11"/>
      <c r="B30" s="12"/>
      <c r="C30" s="12"/>
      <c r="D30" s="13"/>
      <c r="E30" s="12"/>
      <c r="F30" s="12"/>
      <c r="G30" s="11"/>
      <c r="H30" s="12"/>
      <c r="I30" s="12"/>
      <c r="J30" s="12"/>
      <c r="K30" s="11"/>
    </row>
  </sheetData>
  <customSheetViews>
    <customSheetView guid="{BCA9CBB9-9547-47F0-BDEA-9087BD919FA4}" scale="80">
      <selection activeCell="C19" sqref="C19"/>
      <pageMargins left="0.7" right="0.7" top="0.75" bottom="0.75" header="0.3" footer="0.3"/>
    </customSheetView>
    <customSheetView guid="{C7343692-8406-8E4B-88B9-BD8D63A86AF6}" scale="80">
      <selection activeCell="C19" sqref="C19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A10" zoomScale="80" zoomScaleNormal="80" workbookViewId="0">
      <selection activeCell="C27" sqref="C27"/>
    </sheetView>
  </sheetViews>
  <sheetFormatPr baseColWidth="10" defaultColWidth="8.83203125" defaultRowHeight="38.25" customHeight="1" x14ac:dyDescent="0.2"/>
  <cols>
    <col min="1" max="1" width="11.33203125" customWidth="1"/>
    <col min="2" max="2" width="28.1640625" customWidth="1"/>
    <col min="3" max="3" width="36.1640625" customWidth="1"/>
    <col min="4" max="4" width="41.1640625" customWidth="1"/>
    <col min="5" max="5" width="10.5" customWidth="1"/>
    <col min="6" max="6" width="10.33203125" customWidth="1"/>
    <col min="7" max="7" width="17" customWidth="1"/>
    <col min="8" max="8" width="13.33203125" customWidth="1"/>
    <col min="9" max="9" width="16" customWidth="1"/>
    <col min="10" max="10" width="15.1640625" customWidth="1"/>
    <col min="11" max="11" width="51.5" customWidth="1"/>
    <col min="13" max="13" width="18.1640625" customWidth="1"/>
  </cols>
  <sheetData>
    <row r="1" spans="1:14" ht="38.25" customHeight="1" thickBot="1" x14ac:dyDescent="0.4">
      <c r="A1" s="624" t="s">
        <v>399</v>
      </c>
      <c r="B1" s="625"/>
      <c r="C1" s="625"/>
      <c r="D1" s="625"/>
      <c r="E1" s="625"/>
      <c r="F1" s="625"/>
      <c r="G1" s="625" t="s">
        <v>2031</v>
      </c>
      <c r="H1" s="625"/>
      <c r="I1" s="625"/>
      <c r="J1" s="626"/>
      <c r="K1" s="627"/>
    </row>
    <row r="2" spans="1:14" ht="38.25" customHeight="1" thickBot="1" x14ac:dyDescent="0.3">
      <c r="A2" s="38" t="s">
        <v>2</v>
      </c>
      <c r="B2" s="39" t="s">
        <v>3</v>
      </c>
      <c r="C2" s="39" t="s">
        <v>4</v>
      </c>
      <c r="D2" s="40" t="s">
        <v>5</v>
      </c>
      <c r="E2" s="39" t="s">
        <v>6</v>
      </c>
      <c r="F2" s="39" t="s">
        <v>7</v>
      </c>
      <c r="G2" s="39" t="s">
        <v>8</v>
      </c>
      <c r="H2" s="39" t="s">
        <v>9</v>
      </c>
      <c r="I2" s="39" t="s">
        <v>10</v>
      </c>
      <c r="J2" s="39" t="s">
        <v>11</v>
      </c>
      <c r="K2" s="41" t="s">
        <v>12</v>
      </c>
      <c r="M2" s="5" t="s">
        <v>13</v>
      </c>
      <c r="N2" s="5">
        <v>55</v>
      </c>
    </row>
    <row r="3" spans="1:14" ht="38.25" customHeight="1" x14ac:dyDescent="0.3">
      <c r="A3" s="6">
        <v>55</v>
      </c>
      <c r="B3" s="195" t="s">
        <v>2032</v>
      </c>
      <c r="C3" s="6" t="s">
        <v>2033</v>
      </c>
      <c r="D3" s="7"/>
      <c r="E3" s="6"/>
      <c r="F3" s="6"/>
      <c r="G3" s="6"/>
      <c r="H3" s="6"/>
      <c r="I3" s="8"/>
      <c r="J3" s="6"/>
      <c r="K3" s="195" t="s">
        <v>2034</v>
      </c>
      <c r="M3" s="9" t="s">
        <v>16</v>
      </c>
      <c r="N3" s="9">
        <f>N2-N14</f>
        <v>0</v>
      </c>
    </row>
    <row r="4" spans="1:14" ht="38.25" customHeight="1" x14ac:dyDescent="0.2">
      <c r="A4" s="11">
        <v>1</v>
      </c>
      <c r="B4" s="12" t="s">
        <v>24</v>
      </c>
      <c r="C4" s="12" t="s">
        <v>2035</v>
      </c>
      <c r="D4" s="13" t="s">
        <v>2036</v>
      </c>
      <c r="E4" s="12">
        <v>4</v>
      </c>
      <c r="F4" s="12">
        <v>1</v>
      </c>
      <c r="G4" s="12" t="s">
        <v>188</v>
      </c>
      <c r="H4" s="16" t="s">
        <v>2037</v>
      </c>
      <c r="I4" s="18">
        <v>42917</v>
      </c>
      <c r="J4" s="12" t="s">
        <v>2038</v>
      </c>
      <c r="K4" s="11"/>
      <c r="M4" t="s">
        <v>23</v>
      </c>
      <c r="N4">
        <f>SUMIFS(E:E,G:G,"CTT")</f>
        <v>0</v>
      </c>
    </row>
    <row r="5" spans="1:14" ht="38.25" customHeight="1" x14ac:dyDescent="0.2">
      <c r="A5" s="11">
        <v>2</v>
      </c>
      <c r="B5" s="16" t="s">
        <v>17</v>
      </c>
      <c r="C5" s="12" t="s">
        <v>2039</v>
      </c>
      <c r="D5" s="13" t="s">
        <v>2040</v>
      </c>
      <c r="E5" s="12">
        <v>6</v>
      </c>
      <c r="F5" s="12">
        <v>2</v>
      </c>
      <c r="G5" s="12" t="s">
        <v>188</v>
      </c>
      <c r="H5" s="16" t="s">
        <v>2037</v>
      </c>
      <c r="I5" s="18">
        <v>42917</v>
      </c>
      <c r="J5" s="16" t="s">
        <v>22</v>
      </c>
      <c r="K5" s="11"/>
      <c r="M5" t="s">
        <v>29</v>
      </c>
      <c r="N5">
        <f>SUMIFS(E:E,G:G,"FLU")</f>
        <v>0</v>
      </c>
    </row>
    <row r="6" spans="1:14" ht="38.25" customHeight="1" x14ac:dyDescent="0.2">
      <c r="A6" s="11">
        <v>3</v>
      </c>
      <c r="B6" s="16" t="s">
        <v>17</v>
      </c>
      <c r="C6" s="12" t="s">
        <v>2041</v>
      </c>
      <c r="D6" s="13" t="s">
        <v>2042</v>
      </c>
      <c r="E6" s="12">
        <v>4</v>
      </c>
      <c r="F6" s="12">
        <v>1</v>
      </c>
      <c r="G6" s="11" t="s">
        <v>188</v>
      </c>
      <c r="H6" s="16" t="s">
        <v>2037</v>
      </c>
      <c r="I6" s="18">
        <v>42917</v>
      </c>
      <c r="J6" s="16" t="s">
        <v>22</v>
      </c>
      <c r="K6" s="11"/>
      <c r="M6" t="s">
        <v>34</v>
      </c>
      <c r="N6">
        <f>SUMIFS(E:E,G:G,"JCC")</f>
        <v>37</v>
      </c>
    </row>
    <row r="7" spans="1:14" ht="38.25" customHeight="1" x14ac:dyDescent="0.2">
      <c r="A7" s="11">
        <v>4</v>
      </c>
      <c r="B7" s="16" t="s">
        <v>17</v>
      </c>
      <c r="C7" s="16" t="s">
        <v>2043</v>
      </c>
      <c r="D7" s="17" t="s">
        <v>2044</v>
      </c>
      <c r="E7" s="16">
        <v>3</v>
      </c>
      <c r="F7" s="16">
        <v>1</v>
      </c>
      <c r="G7" s="16" t="s">
        <v>188</v>
      </c>
      <c r="H7" s="16" t="s">
        <v>2037</v>
      </c>
      <c r="I7" s="18">
        <v>42917</v>
      </c>
      <c r="J7" s="16" t="s">
        <v>22</v>
      </c>
      <c r="K7" s="15"/>
      <c r="M7" t="s">
        <v>40</v>
      </c>
      <c r="N7">
        <f>SUMIFS(E:E,G:G,"EDI")</f>
        <v>18</v>
      </c>
    </row>
    <row r="8" spans="1:14" ht="38.25" customHeight="1" x14ac:dyDescent="0.2">
      <c r="A8" s="11">
        <v>5</v>
      </c>
      <c r="B8" s="16" t="s">
        <v>24</v>
      </c>
      <c r="C8" s="16" t="s">
        <v>2045</v>
      </c>
      <c r="D8" s="17" t="s">
        <v>2046</v>
      </c>
      <c r="E8" s="16">
        <v>4</v>
      </c>
      <c r="F8" s="16">
        <v>1</v>
      </c>
      <c r="G8" s="16" t="s">
        <v>188</v>
      </c>
      <c r="H8" s="16" t="s">
        <v>2037</v>
      </c>
      <c r="I8" s="18">
        <v>42917</v>
      </c>
      <c r="J8" s="16" t="s">
        <v>2047</v>
      </c>
      <c r="K8" s="15"/>
      <c r="M8" t="s">
        <v>46</v>
      </c>
      <c r="N8">
        <f>SUMIFS(E:E,G:G,"par")</f>
        <v>0</v>
      </c>
    </row>
    <row r="9" spans="1:14" ht="38.25" customHeight="1" x14ac:dyDescent="0.2">
      <c r="A9" s="11">
        <v>6</v>
      </c>
      <c r="B9" s="12" t="s">
        <v>434</v>
      </c>
      <c r="C9" s="12">
        <v>3779</v>
      </c>
      <c r="D9" s="12" t="s">
        <v>2048</v>
      </c>
      <c r="E9" s="12">
        <v>3</v>
      </c>
      <c r="F9" s="12">
        <v>1</v>
      </c>
      <c r="G9" s="12" t="s">
        <v>372</v>
      </c>
      <c r="H9" s="16" t="s">
        <v>2037</v>
      </c>
      <c r="I9" s="18">
        <v>42917</v>
      </c>
      <c r="J9" s="16" t="s">
        <v>2049</v>
      </c>
      <c r="K9" s="15" t="s">
        <v>2050</v>
      </c>
      <c r="M9" t="s">
        <v>52</v>
      </c>
      <c r="N9">
        <f>SUMIFS(E:E,G:G,"phi")</f>
        <v>0</v>
      </c>
    </row>
    <row r="10" spans="1:14" ht="38.25" customHeight="1" x14ac:dyDescent="0.2">
      <c r="A10" s="11">
        <v>7</v>
      </c>
      <c r="B10" s="12" t="s">
        <v>17</v>
      </c>
      <c r="C10" s="12" t="s">
        <v>2051</v>
      </c>
      <c r="D10" s="13" t="s">
        <v>2052</v>
      </c>
      <c r="E10" s="12">
        <v>4</v>
      </c>
      <c r="F10" s="12">
        <v>1</v>
      </c>
      <c r="G10" s="11" t="s">
        <v>188</v>
      </c>
      <c r="H10" s="12" t="s">
        <v>2037</v>
      </c>
      <c r="I10" s="14">
        <v>42917</v>
      </c>
      <c r="J10" s="12" t="s">
        <v>22</v>
      </c>
      <c r="K10" s="11"/>
      <c r="M10" t="s">
        <v>58</v>
      </c>
      <c r="N10">
        <f>SUMIFS(E:E,G:G,"BRK")</f>
        <v>0</v>
      </c>
    </row>
    <row r="11" spans="1:14" ht="38.25" customHeight="1" x14ac:dyDescent="0.2">
      <c r="A11" s="11">
        <v>8</v>
      </c>
      <c r="B11" s="12" t="s">
        <v>17</v>
      </c>
      <c r="C11" s="12" t="s">
        <v>2053</v>
      </c>
      <c r="D11" s="13" t="s">
        <v>2054</v>
      </c>
      <c r="E11" s="12">
        <v>3</v>
      </c>
      <c r="F11" s="12">
        <v>1</v>
      </c>
      <c r="G11" s="12" t="s">
        <v>188</v>
      </c>
      <c r="H11" s="12" t="s">
        <v>2037</v>
      </c>
      <c r="I11" s="14">
        <v>42917</v>
      </c>
      <c r="J11" s="14" t="s">
        <v>22</v>
      </c>
      <c r="K11" s="11"/>
      <c r="M11" s="25" t="s">
        <v>64</v>
      </c>
      <c r="N11" s="25">
        <f>SUMIFS(E:E,G:G,"SPC")</f>
        <v>0</v>
      </c>
    </row>
    <row r="12" spans="1:14" ht="38.25" customHeight="1" x14ac:dyDescent="0.2">
      <c r="A12" s="11">
        <v>9</v>
      </c>
      <c r="B12" s="12" t="s">
        <v>24</v>
      </c>
      <c r="C12" s="12" t="s">
        <v>2055</v>
      </c>
      <c r="D12" s="13" t="s">
        <v>2056</v>
      </c>
      <c r="E12" s="12">
        <v>4</v>
      </c>
      <c r="F12" s="12">
        <v>1</v>
      </c>
      <c r="G12" s="12" t="s">
        <v>188</v>
      </c>
      <c r="H12" s="12" t="s">
        <v>2037</v>
      </c>
      <c r="I12" s="14">
        <v>42917</v>
      </c>
      <c r="J12" s="14" t="s">
        <v>2057</v>
      </c>
      <c r="K12" s="11"/>
      <c r="M12" s="26" t="s">
        <v>69</v>
      </c>
      <c r="N12" s="26">
        <f>SUMIFS(E:E,G:G,"H")</f>
        <v>0</v>
      </c>
    </row>
    <row r="13" spans="1:14" ht="38.25" customHeight="1" x14ac:dyDescent="0.2">
      <c r="A13" s="11">
        <v>10</v>
      </c>
      <c r="B13" s="12" t="s">
        <v>17</v>
      </c>
      <c r="C13" s="12" t="s">
        <v>2058</v>
      </c>
      <c r="D13" s="13" t="s">
        <v>2059</v>
      </c>
      <c r="E13" s="12">
        <v>8</v>
      </c>
      <c r="F13" s="12">
        <v>3</v>
      </c>
      <c r="G13" s="12" t="s">
        <v>372</v>
      </c>
      <c r="H13" s="12" t="s">
        <v>2037</v>
      </c>
      <c r="I13" s="14">
        <v>42917</v>
      </c>
      <c r="J13" s="14" t="s">
        <v>22</v>
      </c>
      <c r="K13" s="11"/>
      <c r="M13" s="26"/>
      <c r="N13" s="26"/>
    </row>
    <row r="14" spans="1:14" ht="38.25" customHeight="1" x14ac:dyDescent="0.2">
      <c r="A14" s="11">
        <v>11</v>
      </c>
      <c r="B14" s="12" t="s">
        <v>17</v>
      </c>
      <c r="C14" s="12" t="s">
        <v>2060</v>
      </c>
      <c r="D14" s="13" t="s">
        <v>2061</v>
      </c>
      <c r="E14" s="12">
        <v>6</v>
      </c>
      <c r="F14" s="12">
        <v>2</v>
      </c>
      <c r="G14" s="12" t="s">
        <v>372</v>
      </c>
      <c r="H14" s="12" t="s">
        <v>2037</v>
      </c>
      <c r="I14" s="14">
        <v>42917</v>
      </c>
      <c r="J14" s="14" t="s">
        <v>22</v>
      </c>
      <c r="K14" s="11"/>
      <c r="M14" s="28" t="s">
        <v>79</v>
      </c>
      <c r="N14" s="28">
        <f>SUM(M4:N12)</f>
        <v>55</v>
      </c>
    </row>
    <row r="15" spans="1:14" ht="38.25" customHeight="1" x14ac:dyDescent="0.2">
      <c r="A15" s="11">
        <v>12</v>
      </c>
      <c r="B15" s="12" t="s">
        <v>17</v>
      </c>
      <c r="C15" s="12" t="s">
        <v>2062</v>
      </c>
      <c r="D15" s="13" t="s">
        <v>2063</v>
      </c>
      <c r="E15" s="12">
        <v>2</v>
      </c>
      <c r="F15" s="12">
        <v>1</v>
      </c>
      <c r="G15" s="12" t="s">
        <v>188</v>
      </c>
      <c r="H15" s="12" t="s">
        <v>2037</v>
      </c>
      <c r="I15" s="14">
        <v>42917</v>
      </c>
      <c r="J15" s="14" t="s">
        <v>22</v>
      </c>
      <c r="K15" s="11"/>
    </row>
    <row r="16" spans="1:14" ht="38.25" customHeight="1" x14ac:dyDescent="0.2">
      <c r="A16" s="11">
        <v>13</v>
      </c>
      <c r="B16" s="16" t="s">
        <v>17</v>
      </c>
      <c r="C16" s="16" t="s">
        <v>2064</v>
      </c>
      <c r="D16" s="17" t="s">
        <v>2065</v>
      </c>
      <c r="E16" s="16">
        <v>2</v>
      </c>
      <c r="F16" s="16">
        <v>1</v>
      </c>
      <c r="G16" s="16" t="s">
        <v>188</v>
      </c>
      <c r="H16" s="16" t="s">
        <v>2037</v>
      </c>
      <c r="I16" s="18">
        <v>42917</v>
      </c>
      <c r="J16" s="16" t="s">
        <v>22</v>
      </c>
      <c r="K16" s="15"/>
      <c r="M16" s="49"/>
    </row>
    <row r="17" spans="1:13" ht="38.25" customHeight="1" x14ac:dyDescent="0.2">
      <c r="A17" s="11">
        <v>14</v>
      </c>
      <c r="B17" s="16" t="s">
        <v>24</v>
      </c>
      <c r="C17" s="16" t="s">
        <v>2066</v>
      </c>
      <c r="D17" s="17" t="s">
        <v>2067</v>
      </c>
      <c r="E17" s="16">
        <v>1</v>
      </c>
      <c r="F17" s="16">
        <v>1</v>
      </c>
      <c r="G17" s="16" t="s">
        <v>372</v>
      </c>
      <c r="H17" s="16" t="s">
        <v>2037</v>
      </c>
      <c r="I17" s="18">
        <v>42917</v>
      </c>
      <c r="J17" s="16" t="s">
        <v>2068</v>
      </c>
      <c r="K17" s="15"/>
      <c r="M17" s="49"/>
    </row>
    <row r="18" spans="1:13" ht="38.25" customHeight="1" x14ac:dyDescent="0.2">
      <c r="A18" s="11">
        <v>15</v>
      </c>
      <c r="B18" s="16" t="s">
        <v>24</v>
      </c>
      <c r="C18" s="16" t="s">
        <v>2069</v>
      </c>
      <c r="D18" s="17" t="s">
        <v>2070</v>
      </c>
      <c r="E18" s="16">
        <v>1</v>
      </c>
      <c r="F18" s="16">
        <v>1</v>
      </c>
      <c r="G18" s="16" t="s">
        <v>188</v>
      </c>
      <c r="H18" s="16" t="s">
        <v>2037</v>
      </c>
      <c r="I18" s="18">
        <v>42917</v>
      </c>
      <c r="J18" s="16" t="s">
        <v>2071</v>
      </c>
      <c r="K18" s="15"/>
      <c r="M18" s="49"/>
    </row>
    <row r="19" spans="1:13" ht="38.25" customHeight="1" x14ac:dyDescent="0.2">
      <c r="A19" s="11"/>
      <c r="B19" s="12"/>
      <c r="C19" s="12"/>
      <c r="D19" s="13"/>
      <c r="E19" s="30">
        <f>SUM(E4:E18)</f>
        <v>55</v>
      </c>
      <c r="F19" s="30">
        <f>SUM(F4:F18)</f>
        <v>19</v>
      </c>
      <c r="G19" s="11"/>
      <c r="H19" s="12"/>
      <c r="I19" s="12"/>
      <c r="J19" s="12"/>
      <c r="K19" s="11"/>
      <c r="M19" s="49"/>
    </row>
    <row r="20" spans="1:13" ht="38.25" customHeight="1" x14ac:dyDescent="0.2">
      <c r="A20" s="11"/>
      <c r="B20" s="12"/>
      <c r="C20" s="12"/>
      <c r="D20" s="13"/>
      <c r="E20" s="12"/>
      <c r="F20" s="12"/>
      <c r="G20" s="12"/>
      <c r="H20" s="12"/>
      <c r="I20" s="14"/>
      <c r="J20" s="14"/>
      <c r="K20" s="11"/>
      <c r="M20" s="49"/>
    </row>
    <row r="21" spans="1:13" ht="38.25" customHeight="1" x14ac:dyDescent="0.2">
      <c r="A21" s="11"/>
      <c r="B21" s="12"/>
      <c r="C21" s="12"/>
      <c r="D21" s="13"/>
      <c r="E21" s="12"/>
      <c r="F21" s="12"/>
      <c r="G21" s="12"/>
      <c r="H21" s="12"/>
      <c r="I21" s="14"/>
      <c r="J21" s="14"/>
      <c r="K21" s="11"/>
      <c r="M21" s="49"/>
    </row>
    <row r="22" spans="1:13" ht="38.25" customHeight="1" x14ac:dyDescent="0.2">
      <c r="A22" s="11"/>
      <c r="B22" s="12"/>
      <c r="C22" s="12"/>
      <c r="D22" s="13"/>
      <c r="E22" s="12"/>
      <c r="F22" s="12"/>
      <c r="G22" s="11"/>
      <c r="H22" s="12"/>
      <c r="I22" s="12"/>
      <c r="J22" s="12"/>
      <c r="K22" s="11"/>
      <c r="M22" s="49"/>
    </row>
    <row r="23" spans="1:13" ht="38.25" customHeight="1" x14ac:dyDescent="0.2">
      <c r="A23" s="11"/>
      <c r="B23" s="12"/>
      <c r="C23" s="12"/>
      <c r="D23" s="13"/>
      <c r="E23" s="12"/>
      <c r="F23" s="12"/>
      <c r="G23" s="11"/>
      <c r="H23" s="12"/>
      <c r="I23" s="12"/>
      <c r="J23" s="12"/>
      <c r="K23" s="11"/>
    </row>
    <row r="24" spans="1:13" ht="38.25" customHeight="1" x14ac:dyDescent="0.2">
      <c r="A24" s="11"/>
      <c r="B24" s="12"/>
      <c r="C24" s="12"/>
      <c r="D24" s="13"/>
      <c r="E24" s="12"/>
      <c r="F24" s="12"/>
      <c r="G24" s="11"/>
      <c r="H24" s="12"/>
      <c r="I24" s="12"/>
      <c r="J24" s="12"/>
      <c r="K24" s="11"/>
    </row>
    <row r="25" spans="1:13" ht="38.25" customHeight="1" x14ac:dyDescent="0.2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</row>
    <row r="26" spans="1:13" ht="38.25" customHeight="1" x14ac:dyDescent="0.2">
      <c r="A26" s="15"/>
      <c r="B26" s="16"/>
      <c r="C26" s="16"/>
      <c r="D26" s="17"/>
      <c r="E26" s="16"/>
      <c r="F26" s="16"/>
      <c r="G26" s="16"/>
      <c r="H26" s="16"/>
      <c r="I26" s="16"/>
      <c r="J26" s="16"/>
      <c r="K26" s="15"/>
    </row>
  </sheetData>
  <customSheetViews>
    <customSheetView guid="{BCA9CBB9-9547-47F0-BDEA-9087BD919FA4}" scale="80" topLeftCell="A10">
      <selection activeCell="C27" sqref="C27"/>
      <pageMargins left="0.7" right="0.7" top="0.75" bottom="0.75" header="0.3" footer="0.3"/>
    </customSheetView>
    <customSheetView guid="{C7343692-8406-8E4B-88B9-BD8D63A86AF6}" scale="80" topLeftCell="A10">
      <selection activeCell="C27" sqref="C27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zoomScale="80" zoomScaleNormal="80" workbookViewId="0">
      <selection activeCell="D12" sqref="D12"/>
    </sheetView>
  </sheetViews>
  <sheetFormatPr baseColWidth="10" defaultColWidth="8.83203125" defaultRowHeight="39.75" customHeight="1" x14ac:dyDescent="0.2"/>
  <cols>
    <col min="1" max="1" width="12" customWidth="1"/>
    <col min="2" max="2" width="32.83203125" customWidth="1"/>
    <col min="3" max="3" width="31.33203125" customWidth="1"/>
    <col min="4" max="4" width="44.83203125" customWidth="1"/>
    <col min="5" max="5" width="10.5" customWidth="1"/>
    <col min="6" max="6" width="10.33203125" customWidth="1"/>
    <col min="7" max="7" width="15.1640625" customWidth="1"/>
    <col min="8" max="8" width="18.5" customWidth="1"/>
    <col min="9" max="9" width="16" customWidth="1"/>
    <col min="10" max="10" width="16.1640625" customWidth="1"/>
    <col min="11" max="11" width="52" customWidth="1"/>
    <col min="13" max="13" width="18.1640625" customWidth="1"/>
  </cols>
  <sheetData>
    <row r="1" spans="1:16" ht="39.75" customHeight="1" thickBot="1" x14ac:dyDescent="0.4">
      <c r="A1" s="620" t="s">
        <v>176</v>
      </c>
      <c r="B1" s="621"/>
      <c r="C1" s="621"/>
      <c r="D1" s="621"/>
      <c r="E1" s="621"/>
      <c r="F1" s="621"/>
      <c r="G1" s="621" t="s">
        <v>177</v>
      </c>
      <c r="H1" s="621"/>
      <c r="I1" s="621"/>
      <c r="J1" s="622"/>
      <c r="K1" s="623"/>
    </row>
    <row r="2" spans="1:16" ht="39.75" customHeight="1" thickBot="1" x14ac:dyDescent="0.3">
      <c r="A2" s="38" t="s">
        <v>2</v>
      </c>
      <c r="B2" s="39" t="s">
        <v>3</v>
      </c>
      <c r="C2" s="39" t="s">
        <v>4</v>
      </c>
      <c r="D2" s="40" t="s">
        <v>5</v>
      </c>
      <c r="E2" s="39" t="s">
        <v>6</v>
      </c>
      <c r="F2" s="39" t="s">
        <v>7</v>
      </c>
      <c r="G2" s="39" t="s">
        <v>8</v>
      </c>
      <c r="H2" s="39" t="s">
        <v>9</v>
      </c>
      <c r="I2" s="39" t="s">
        <v>10</v>
      </c>
      <c r="J2" s="39" t="s">
        <v>11</v>
      </c>
      <c r="K2" s="41" t="s">
        <v>12</v>
      </c>
      <c r="M2" s="5" t="s">
        <v>13</v>
      </c>
      <c r="N2" s="5">
        <v>53</v>
      </c>
    </row>
    <row r="3" spans="1:16" ht="39.75" customHeight="1" x14ac:dyDescent="0.3">
      <c r="A3" s="59">
        <v>53</v>
      </c>
      <c r="B3" s="42" t="s">
        <v>109</v>
      </c>
      <c r="C3" s="44" t="s">
        <v>352</v>
      </c>
      <c r="D3" s="44"/>
      <c r="E3" s="42"/>
      <c r="F3" s="42"/>
      <c r="G3" s="42"/>
      <c r="H3" s="42"/>
      <c r="I3" s="68"/>
      <c r="J3" s="42"/>
      <c r="K3" s="42" t="s">
        <v>353</v>
      </c>
      <c r="M3" s="9" t="s">
        <v>16</v>
      </c>
      <c r="N3" s="9">
        <f>N2-N14</f>
        <v>0</v>
      </c>
      <c r="O3" s="45"/>
      <c r="P3" s="45"/>
    </row>
    <row r="4" spans="1:16" ht="39.75" customHeight="1" x14ac:dyDescent="0.2">
      <c r="A4" s="69" t="s">
        <v>354</v>
      </c>
      <c r="B4" s="69" t="s">
        <v>355</v>
      </c>
      <c r="C4" s="70" t="s">
        <v>356</v>
      </c>
      <c r="D4" s="71"/>
      <c r="E4" s="69">
        <v>2</v>
      </c>
      <c r="F4" s="69">
        <v>1</v>
      </c>
      <c r="G4" s="69" t="s">
        <v>357</v>
      </c>
      <c r="H4" s="69" t="s">
        <v>245</v>
      </c>
      <c r="I4" s="72">
        <v>42917</v>
      </c>
      <c r="J4" s="69"/>
      <c r="K4" s="69" t="s">
        <v>358</v>
      </c>
      <c r="M4" t="s">
        <v>23</v>
      </c>
      <c r="N4">
        <f>SUMIFS(E:E,G:G,"CTT")</f>
        <v>40</v>
      </c>
    </row>
    <row r="5" spans="1:16" ht="39.75" customHeight="1" x14ac:dyDescent="0.2">
      <c r="A5" s="11">
        <v>1</v>
      </c>
      <c r="B5" s="16" t="s">
        <v>17</v>
      </c>
      <c r="C5" s="12" t="s">
        <v>359</v>
      </c>
      <c r="D5" s="36" t="s">
        <v>360</v>
      </c>
      <c r="E5" s="12">
        <v>4</v>
      </c>
      <c r="F5" s="12">
        <v>1</v>
      </c>
      <c r="G5" s="12" t="s">
        <v>87</v>
      </c>
      <c r="H5" s="12" t="s">
        <v>245</v>
      </c>
      <c r="I5" s="14">
        <v>42917</v>
      </c>
      <c r="J5" s="12" t="s">
        <v>22</v>
      </c>
      <c r="K5" s="11"/>
      <c r="M5" t="s">
        <v>29</v>
      </c>
      <c r="N5">
        <f>SUMIFS(E:E,G:G,"FLU")</f>
        <v>0</v>
      </c>
    </row>
    <row r="6" spans="1:16" ht="39.75" customHeight="1" x14ac:dyDescent="0.2">
      <c r="A6" s="11">
        <v>2</v>
      </c>
      <c r="B6" s="12" t="s">
        <v>17</v>
      </c>
      <c r="C6" s="12" t="s">
        <v>361</v>
      </c>
      <c r="D6" s="13" t="s">
        <v>362</v>
      </c>
      <c r="E6" s="12">
        <v>1</v>
      </c>
      <c r="F6" s="12">
        <v>1</v>
      </c>
      <c r="G6" s="29" t="s">
        <v>87</v>
      </c>
      <c r="H6" s="12" t="s">
        <v>245</v>
      </c>
      <c r="I6" s="14">
        <v>42917</v>
      </c>
      <c r="J6" s="12" t="s">
        <v>22</v>
      </c>
      <c r="K6" s="11"/>
      <c r="M6" t="s">
        <v>34</v>
      </c>
      <c r="N6">
        <f>SUMIFS(E:E,G:G,"JCC")</f>
        <v>0</v>
      </c>
    </row>
    <row r="7" spans="1:16" ht="39.75" customHeight="1" x14ac:dyDescent="0.2">
      <c r="A7" s="11">
        <v>3</v>
      </c>
      <c r="B7" s="12" t="s">
        <v>17</v>
      </c>
      <c r="C7" s="12" t="s">
        <v>363</v>
      </c>
      <c r="D7" s="13" t="s">
        <v>364</v>
      </c>
      <c r="E7" s="12">
        <v>2</v>
      </c>
      <c r="F7" s="12">
        <v>1</v>
      </c>
      <c r="G7" s="29" t="s">
        <v>87</v>
      </c>
      <c r="H7" s="12" t="s">
        <v>245</v>
      </c>
      <c r="I7" s="14">
        <v>42917</v>
      </c>
      <c r="J7" s="12" t="s">
        <v>22</v>
      </c>
      <c r="K7" s="11"/>
      <c r="M7" t="s">
        <v>40</v>
      </c>
      <c r="N7">
        <f>SUMIFS(E:E,G:G,"EDI")</f>
        <v>11</v>
      </c>
    </row>
    <row r="8" spans="1:16" ht="39.75" customHeight="1" x14ac:dyDescent="0.2">
      <c r="A8" s="11">
        <v>4</v>
      </c>
      <c r="B8" s="12" t="s">
        <v>17</v>
      </c>
      <c r="C8" s="12" t="s">
        <v>365</v>
      </c>
      <c r="D8" s="13" t="s">
        <v>366</v>
      </c>
      <c r="E8" s="12">
        <v>2</v>
      </c>
      <c r="F8" s="12">
        <v>1</v>
      </c>
      <c r="G8" s="29" t="s">
        <v>87</v>
      </c>
      <c r="H8" s="73" t="s">
        <v>367</v>
      </c>
      <c r="I8" s="14">
        <v>42917</v>
      </c>
      <c r="J8" s="12" t="s">
        <v>22</v>
      </c>
      <c r="K8" s="11"/>
      <c r="M8" t="s">
        <v>46</v>
      </c>
      <c r="N8">
        <f>SUMIFS(E:E,G:G,"par")</f>
        <v>0</v>
      </c>
    </row>
    <row r="9" spans="1:16" ht="39.75" customHeight="1" x14ac:dyDescent="0.2">
      <c r="A9" s="11">
        <v>5</v>
      </c>
      <c r="B9" s="12" t="s">
        <v>17</v>
      </c>
      <c r="C9" s="12" t="s">
        <v>368</v>
      </c>
      <c r="D9" s="13" t="s">
        <v>369</v>
      </c>
      <c r="E9" s="12">
        <v>3</v>
      </c>
      <c r="F9" s="12">
        <v>1</v>
      </c>
      <c r="G9" s="29" t="s">
        <v>87</v>
      </c>
      <c r="H9" s="12" t="s">
        <v>245</v>
      </c>
      <c r="I9" s="14">
        <v>42917</v>
      </c>
      <c r="J9" s="12" t="s">
        <v>22</v>
      </c>
      <c r="K9" s="11"/>
      <c r="M9" t="s">
        <v>52</v>
      </c>
      <c r="N9">
        <f>SUMIFS(E:E,G:G,"phi")</f>
        <v>0</v>
      </c>
    </row>
    <row r="10" spans="1:16" ht="39.75" customHeight="1" x14ac:dyDescent="0.2">
      <c r="A10" s="11">
        <v>6</v>
      </c>
      <c r="B10" s="20" t="s">
        <v>24</v>
      </c>
      <c r="C10" s="20" t="s">
        <v>370</v>
      </c>
      <c r="D10" s="21" t="s">
        <v>371</v>
      </c>
      <c r="E10" s="20">
        <v>3</v>
      </c>
      <c r="F10" s="20">
        <v>1</v>
      </c>
      <c r="G10" s="74" t="s">
        <v>372</v>
      </c>
      <c r="H10" s="20" t="s">
        <v>245</v>
      </c>
      <c r="I10" s="23">
        <v>42917</v>
      </c>
      <c r="J10" s="20" t="s">
        <v>373</v>
      </c>
      <c r="K10" s="74"/>
      <c r="M10" t="s">
        <v>58</v>
      </c>
      <c r="N10">
        <f>SUMIFS(E:E,G:G,"BRK")</f>
        <v>0</v>
      </c>
    </row>
    <row r="11" spans="1:16" ht="39.75" customHeight="1" x14ac:dyDescent="0.2">
      <c r="A11" s="11">
        <v>7</v>
      </c>
      <c r="B11" s="20" t="s">
        <v>17</v>
      </c>
      <c r="C11" s="20" t="s">
        <v>374</v>
      </c>
      <c r="D11" s="21" t="s">
        <v>375</v>
      </c>
      <c r="E11" s="20">
        <v>3</v>
      </c>
      <c r="F11" s="20">
        <v>1</v>
      </c>
      <c r="G11" s="74" t="s">
        <v>372</v>
      </c>
      <c r="H11" s="20" t="s">
        <v>245</v>
      </c>
      <c r="I11" s="23">
        <v>42917</v>
      </c>
      <c r="J11" s="20" t="s">
        <v>22</v>
      </c>
      <c r="K11" s="74"/>
      <c r="M11" s="25" t="s">
        <v>64</v>
      </c>
      <c r="N11" s="25">
        <f>SUMIFS(E:E,G:G,"SPC")</f>
        <v>2</v>
      </c>
    </row>
    <row r="12" spans="1:16" ht="39.75" customHeight="1" x14ac:dyDescent="0.2">
      <c r="A12" s="11">
        <v>8</v>
      </c>
      <c r="B12" s="20" t="s">
        <v>17</v>
      </c>
      <c r="C12" s="20" t="s">
        <v>376</v>
      </c>
      <c r="D12" s="21" t="s">
        <v>377</v>
      </c>
      <c r="E12" s="20">
        <v>5</v>
      </c>
      <c r="F12" s="20">
        <v>2</v>
      </c>
      <c r="G12" s="74" t="s">
        <v>372</v>
      </c>
      <c r="H12" s="20" t="s">
        <v>245</v>
      </c>
      <c r="I12" s="23">
        <v>42917</v>
      </c>
      <c r="J12" s="20" t="s">
        <v>22</v>
      </c>
      <c r="K12" s="74"/>
      <c r="M12" s="26" t="s">
        <v>69</v>
      </c>
      <c r="N12" s="26">
        <f>SUMIFS(E:E,G:G,"H")</f>
        <v>0</v>
      </c>
    </row>
    <row r="13" spans="1:16" ht="39.75" customHeight="1" x14ac:dyDescent="0.2">
      <c r="A13" s="11">
        <v>9</v>
      </c>
      <c r="B13" s="12" t="s">
        <v>378</v>
      </c>
      <c r="C13" s="12" t="s">
        <v>379</v>
      </c>
      <c r="D13" s="13" t="s">
        <v>380</v>
      </c>
      <c r="E13" s="12">
        <v>3</v>
      </c>
      <c r="F13" s="12">
        <v>1</v>
      </c>
      <c r="G13" s="12" t="s">
        <v>87</v>
      </c>
      <c r="H13" s="12" t="s">
        <v>245</v>
      </c>
      <c r="I13" s="14">
        <v>42917</v>
      </c>
      <c r="J13" s="14" t="s">
        <v>381</v>
      </c>
      <c r="K13" s="12" t="s">
        <v>382</v>
      </c>
      <c r="M13" s="26"/>
      <c r="N13" s="26"/>
    </row>
    <row r="14" spans="1:16" ht="39.75" customHeight="1" x14ac:dyDescent="0.2">
      <c r="A14" s="11">
        <v>10</v>
      </c>
      <c r="B14" s="12" t="s">
        <v>24</v>
      </c>
      <c r="C14" s="12" t="s">
        <v>383</v>
      </c>
      <c r="D14" s="13" t="s">
        <v>384</v>
      </c>
      <c r="E14" s="12">
        <v>2</v>
      </c>
      <c r="F14" s="12">
        <v>1</v>
      </c>
      <c r="G14" s="11" t="s">
        <v>87</v>
      </c>
      <c r="H14" s="12" t="s">
        <v>245</v>
      </c>
      <c r="I14" s="14">
        <v>42917</v>
      </c>
      <c r="J14" s="12" t="s">
        <v>385</v>
      </c>
      <c r="K14" s="11"/>
      <c r="M14" s="28" t="s">
        <v>79</v>
      </c>
      <c r="N14" s="28">
        <f>SUM(M4:N12)</f>
        <v>53</v>
      </c>
    </row>
    <row r="15" spans="1:16" ht="39.75" customHeight="1" x14ac:dyDescent="0.2">
      <c r="A15" s="11">
        <v>11</v>
      </c>
      <c r="B15" s="12" t="s">
        <v>24</v>
      </c>
      <c r="C15" s="12" t="s">
        <v>386</v>
      </c>
      <c r="D15" s="13" t="s">
        <v>387</v>
      </c>
      <c r="E15" s="12">
        <v>4</v>
      </c>
      <c r="F15" s="12">
        <v>1</v>
      </c>
      <c r="G15" s="11" t="s">
        <v>87</v>
      </c>
      <c r="H15" s="75" t="s">
        <v>245</v>
      </c>
      <c r="I15" s="18">
        <v>42917</v>
      </c>
      <c r="J15" s="12" t="s">
        <v>388</v>
      </c>
      <c r="K15" s="11"/>
    </row>
    <row r="16" spans="1:16" ht="39.75" customHeight="1" x14ac:dyDescent="0.2">
      <c r="A16" s="11">
        <v>12</v>
      </c>
      <c r="B16" s="12" t="s">
        <v>17</v>
      </c>
      <c r="C16" s="16" t="s">
        <v>389</v>
      </c>
      <c r="D16" s="76">
        <v>7039818669</v>
      </c>
      <c r="E16" s="16">
        <v>10</v>
      </c>
      <c r="F16" s="16">
        <v>4</v>
      </c>
      <c r="G16" s="15" t="s">
        <v>87</v>
      </c>
      <c r="H16" s="12" t="s">
        <v>245</v>
      </c>
      <c r="I16" s="14">
        <v>42917</v>
      </c>
      <c r="J16" s="12" t="s">
        <v>22</v>
      </c>
      <c r="K16" s="60"/>
      <c r="M16" s="49" t="s">
        <v>227</v>
      </c>
    </row>
    <row r="17" spans="1:13" ht="39.75" customHeight="1" x14ac:dyDescent="0.2">
      <c r="A17" s="11">
        <v>13</v>
      </c>
      <c r="B17" s="12" t="s">
        <v>17</v>
      </c>
      <c r="C17" s="12" t="s">
        <v>390</v>
      </c>
      <c r="D17" s="13" t="s">
        <v>391</v>
      </c>
      <c r="E17" s="12">
        <v>4</v>
      </c>
      <c r="F17" s="12">
        <v>1</v>
      </c>
      <c r="G17" s="15" t="s">
        <v>87</v>
      </c>
      <c r="H17" s="12" t="s">
        <v>245</v>
      </c>
      <c r="I17" s="14">
        <v>42917</v>
      </c>
      <c r="J17" s="12" t="s">
        <v>22</v>
      </c>
      <c r="K17" s="77"/>
      <c r="M17" s="50" t="s">
        <v>233</v>
      </c>
    </row>
    <row r="18" spans="1:13" ht="39.75" customHeight="1" x14ac:dyDescent="0.2">
      <c r="A18" s="11">
        <v>14</v>
      </c>
      <c r="B18" s="12" t="s">
        <v>24</v>
      </c>
      <c r="C18" s="78" t="s">
        <v>392</v>
      </c>
      <c r="D18" s="13" t="s">
        <v>393</v>
      </c>
      <c r="E18" s="12">
        <v>3</v>
      </c>
      <c r="F18" s="12">
        <v>1</v>
      </c>
      <c r="G18" s="11" t="s">
        <v>87</v>
      </c>
      <c r="H18" s="12" t="s">
        <v>245</v>
      </c>
      <c r="I18" s="14">
        <v>42917</v>
      </c>
      <c r="J18" s="12" t="s">
        <v>394</v>
      </c>
      <c r="K18" s="77"/>
      <c r="M18" s="50" t="s">
        <v>236</v>
      </c>
    </row>
    <row r="19" spans="1:13" ht="39.75" customHeight="1" x14ac:dyDescent="0.2">
      <c r="A19" s="11">
        <v>15</v>
      </c>
      <c r="B19" s="12" t="s">
        <v>395</v>
      </c>
      <c r="C19" s="12" t="s">
        <v>396</v>
      </c>
      <c r="D19" s="13" t="s">
        <v>397</v>
      </c>
      <c r="E19" s="12">
        <v>2</v>
      </c>
      <c r="F19" s="12">
        <v>1</v>
      </c>
      <c r="G19" s="11" t="s">
        <v>87</v>
      </c>
      <c r="H19" s="73" t="s">
        <v>367</v>
      </c>
      <c r="I19" s="14">
        <v>42917</v>
      </c>
      <c r="J19" s="12" t="s">
        <v>398</v>
      </c>
      <c r="K19" s="77"/>
      <c r="M19" s="50"/>
    </row>
    <row r="20" spans="1:13" ht="39.75" customHeight="1" x14ac:dyDescent="0.2">
      <c r="A20" s="51"/>
      <c r="B20" s="51"/>
      <c r="C20" s="51"/>
      <c r="D20" s="52"/>
      <c r="E20" s="51"/>
      <c r="F20" s="51"/>
      <c r="G20" s="51"/>
      <c r="H20" s="46"/>
      <c r="I20" s="53"/>
      <c r="J20" s="51"/>
      <c r="K20" s="51"/>
      <c r="M20" s="50"/>
    </row>
    <row r="21" spans="1:13" ht="39.75" customHeight="1" x14ac:dyDescent="0.25">
      <c r="A21" s="51"/>
      <c r="B21" s="51"/>
      <c r="C21" s="51"/>
      <c r="D21" s="81"/>
      <c r="E21" s="58">
        <f>SUM(E4:E20)</f>
        <v>53</v>
      </c>
      <c r="F21" s="58">
        <f>SUM(F4:F20)</f>
        <v>20</v>
      </c>
      <c r="G21" s="51"/>
      <c r="H21" s="82"/>
      <c r="I21" s="53"/>
      <c r="J21" s="51"/>
      <c r="K21" s="51"/>
      <c r="M21" s="45"/>
    </row>
    <row r="22" spans="1:13" ht="39.75" customHeight="1" x14ac:dyDescent="0.25">
      <c r="A22" s="51"/>
      <c r="B22" s="51"/>
      <c r="C22" s="51"/>
      <c r="D22" s="52"/>
      <c r="E22" s="51"/>
      <c r="F22" s="51"/>
      <c r="G22" s="51"/>
      <c r="H22" s="30"/>
      <c r="I22" s="51"/>
      <c r="J22" s="51"/>
      <c r="K22" s="51"/>
      <c r="M22" s="45"/>
    </row>
    <row r="23" spans="1:13" ht="39.75" customHeight="1" x14ac:dyDescent="0.25">
      <c r="A23" s="51"/>
      <c r="B23" s="51"/>
      <c r="C23" s="51"/>
      <c r="D23" s="52"/>
      <c r="E23" s="58"/>
      <c r="F23" s="58"/>
      <c r="G23" s="51"/>
      <c r="H23" s="30"/>
      <c r="I23" s="51"/>
      <c r="J23" s="51"/>
      <c r="K23" s="51"/>
      <c r="M23" s="45"/>
    </row>
    <row r="24" spans="1:13" ht="39.75" customHeight="1" x14ac:dyDescent="0.2">
      <c r="A24" s="51"/>
      <c r="B24" s="51"/>
      <c r="C24" s="51"/>
      <c r="D24" s="52"/>
      <c r="E24" s="58"/>
      <c r="F24" s="58"/>
      <c r="G24" s="51"/>
      <c r="H24" s="30"/>
      <c r="I24" s="51"/>
      <c r="J24" s="51"/>
      <c r="K24" s="51"/>
    </row>
    <row r="25" spans="1:13" ht="39.75" customHeight="1" x14ac:dyDescent="0.2">
      <c r="A25" s="51"/>
      <c r="B25" s="51"/>
      <c r="C25" s="51"/>
      <c r="D25" s="52"/>
      <c r="E25" s="58"/>
      <c r="F25" s="58"/>
      <c r="G25" s="51"/>
      <c r="H25" s="30"/>
      <c r="I25" s="51"/>
      <c r="J25" s="51"/>
      <c r="K25" s="51"/>
    </row>
    <row r="26" spans="1:13" ht="39.75" customHeight="1" x14ac:dyDescent="0.2">
      <c r="A26" s="51"/>
      <c r="B26" s="51"/>
      <c r="C26" s="51"/>
      <c r="D26" s="52"/>
      <c r="E26" s="58"/>
      <c r="F26" s="58"/>
      <c r="G26" s="51"/>
      <c r="H26" s="30"/>
      <c r="I26" s="51"/>
      <c r="J26" s="51"/>
      <c r="K26" s="51"/>
    </row>
  </sheetData>
  <customSheetViews>
    <customSheetView guid="{BCA9CBB9-9547-47F0-BDEA-9087BD919FA4}" scale="80">
      <selection activeCell="D14" sqref="D14"/>
      <pageMargins left="0.7" right="0.7" top="0.75" bottom="0.75" header="0.3" footer="0.3"/>
    </customSheetView>
    <customSheetView guid="{C7343692-8406-8E4B-88B9-BD8D63A86AF6}" scale="80">
      <selection activeCell="D12" sqref="D12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A10" zoomScale="80" zoomScaleNormal="80" workbookViewId="0">
      <selection activeCell="D27" sqref="D27"/>
    </sheetView>
  </sheetViews>
  <sheetFormatPr baseColWidth="10" defaultColWidth="8.83203125" defaultRowHeight="42" customHeight="1" x14ac:dyDescent="0.2"/>
  <cols>
    <col min="1" max="1" width="11.33203125" customWidth="1"/>
    <col min="2" max="2" width="25.5" customWidth="1"/>
    <col min="3" max="3" width="36.1640625" customWidth="1"/>
    <col min="4" max="4" width="39" customWidth="1"/>
    <col min="5" max="5" width="10.5" customWidth="1"/>
    <col min="6" max="6" width="10.33203125" customWidth="1"/>
    <col min="7" max="7" width="17" customWidth="1"/>
    <col min="8" max="8" width="13.33203125" customWidth="1"/>
    <col min="9" max="9" width="16" customWidth="1"/>
    <col min="10" max="10" width="15.1640625" customWidth="1"/>
    <col min="11" max="11" width="40.6640625" customWidth="1"/>
    <col min="13" max="13" width="18.1640625" customWidth="1"/>
  </cols>
  <sheetData>
    <row r="1" spans="1:14" ht="42" customHeight="1" thickBot="1" x14ac:dyDescent="0.4">
      <c r="A1" s="624" t="s">
        <v>399</v>
      </c>
      <c r="B1" s="625"/>
      <c r="C1" s="625"/>
      <c r="D1" s="625"/>
      <c r="E1" s="625"/>
      <c r="F1" s="625"/>
      <c r="G1" s="625" t="s">
        <v>2031</v>
      </c>
      <c r="H1" s="625"/>
      <c r="I1" s="625"/>
      <c r="J1" s="626"/>
      <c r="K1" s="627"/>
    </row>
    <row r="2" spans="1:14" ht="42" customHeight="1" thickBot="1" x14ac:dyDescent="0.3">
      <c r="A2" s="38" t="s">
        <v>2</v>
      </c>
      <c r="B2" s="39" t="s">
        <v>3</v>
      </c>
      <c r="C2" s="39" t="s">
        <v>4</v>
      </c>
      <c r="D2" s="40" t="s">
        <v>5</v>
      </c>
      <c r="E2" s="39" t="s">
        <v>6</v>
      </c>
      <c r="F2" s="39" t="s">
        <v>7</v>
      </c>
      <c r="G2" s="39" t="s">
        <v>8</v>
      </c>
      <c r="H2" s="39" t="s">
        <v>9</v>
      </c>
      <c r="I2" s="39" t="s">
        <v>10</v>
      </c>
      <c r="J2" s="39" t="s">
        <v>11</v>
      </c>
      <c r="K2" s="41" t="s">
        <v>12</v>
      </c>
      <c r="M2" s="5" t="s">
        <v>13</v>
      </c>
      <c r="N2" s="5">
        <v>55</v>
      </c>
    </row>
    <row r="3" spans="1:14" ht="42" customHeight="1" x14ac:dyDescent="0.3">
      <c r="A3" s="6">
        <v>55</v>
      </c>
      <c r="B3" s="6" t="s">
        <v>2072</v>
      </c>
      <c r="C3" s="6"/>
      <c r="D3" s="7"/>
      <c r="E3" s="6"/>
      <c r="F3" s="6"/>
      <c r="G3" s="6"/>
      <c r="H3" s="6"/>
      <c r="I3" s="8"/>
      <c r="J3" s="6"/>
      <c r="K3" s="214" t="s">
        <v>2073</v>
      </c>
      <c r="M3" s="9" t="s">
        <v>16</v>
      </c>
      <c r="N3" s="9">
        <f>N2-N14</f>
        <v>0</v>
      </c>
    </row>
    <row r="4" spans="1:14" ht="42" customHeight="1" x14ac:dyDescent="0.2">
      <c r="A4" s="15">
        <v>1</v>
      </c>
      <c r="B4" s="16" t="s">
        <v>17</v>
      </c>
      <c r="C4" s="16" t="s">
        <v>2074</v>
      </c>
      <c r="D4" s="17" t="s">
        <v>2075</v>
      </c>
      <c r="E4" s="16">
        <v>3</v>
      </c>
      <c r="F4" s="16">
        <v>1</v>
      </c>
      <c r="G4" s="16" t="s">
        <v>1475</v>
      </c>
      <c r="H4" s="16" t="s">
        <v>2037</v>
      </c>
      <c r="I4" s="18">
        <v>42917</v>
      </c>
      <c r="J4" s="16" t="s">
        <v>22</v>
      </c>
      <c r="K4" s="15"/>
      <c r="M4" t="s">
        <v>23</v>
      </c>
      <c r="N4">
        <f>SUMIFS(E:E,G:G,"CTT")</f>
        <v>0</v>
      </c>
    </row>
    <row r="5" spans="1:14" ht="42" customHeight="1" x14ac:dyDescent="0.2">
      <c r="A5" s="15">
        <v>2</v>
      </c>
      <c r="B5" s="16" t="s">
        <v>17</v>
      </c>
      <c r="C5" s="16" t="s">
        <v>2076</v>
      </c>
      <c r="D5" s="17" t="s">
        <v>2077</v>
      </c>
      <c r="E5" s="16">
        <v>4</v>
      </c>
      <c r="F5" s="16">
        <v>1</v>
      </c>
      <c r="G5" s="16" t="s">
        <v>1475</v>
      </c>
      <c r="H5" s="16" t="s">
        <v>2037</v>
      </c>
      <c r="I5" s="18">
        <v>42917</v>
      </c>
      <c r="J5" s="16" t="s">
        <v>22</v>
      </c>
      <c r="K5" s="15"/>
      <c r="M5" t="s">
        <v>29</v>
      </c>
      <c r="N5">
        <f>SUMIFS(E:E,G:G,"FLU")</f>
        <v>0</v>
      </c>
    </row>
    <row r="6" spans="1:14" ht="42" customHeight="1" x14ac:dyDescent="0.2">
      <c r="A6" s="15">
        <v>3</v>
      </c>
      <c r="B6" s="16" t="s">
        <v>17</v>
      </c>
      <c r="C6" s="12" t="s">
        <v>2078</v>
      </c>
      <c r="D6" s="13" t="s">
        <v>2079</v>
      </c>
      <c r="E6" s="12">
        <v>8</v>
      </c>
      <c r="F6" s="12">
        <v>2</v>
      </c>
      <c r="G6" s="11" t="s">
        <v>188</v>
      </c>
      <c r="H6" s="12" t="s">
        <v>2037</v>
      </c>
      <c r="I6" s="14">
        <v>42917</v>
      </c>
      <c r="J6" s="12" t="s">
        <v>22</v>
      </c>
      <c r="K6" s="11"/>
      <c r="M6" t="s">
        <v>34</v>
      </c>
      <c r="N6">
        <f>SUMIFS(E:E,G:G,"JCC")</f>
        <v>33</v>
      </c>
    </row>
    <row r="7" spans="1:14" ht="42" customHeight="1" x14ac:dyDescent="0.2">
      <c r="A7" s="15">
        <v>4</v>
      </c>
      <c r="B7" s="12" t="s">
        <v>17</v>
      </c>
      <c r="C7" s="12" t="s">
        <v>2080</v>
      </c>
      <c r="D7" s="13" t="s">
        <v>2081</v>
      </c>
      <c r="E7" s="12">
        <v>4</v>
      </c>
      <c r="F7" s="12">
        <v>1</v>
      </c>
      <c r="G7" s="12" t="s">
        <v>188</v>
      </c>
      <c r="H7" s="12" t="s">
        <v>2037</v>
      </c>
      <c r="I7" s="14">
        <v>42917</v>
      </c>
      <c r="J7" s="14" t="s">
        <v>22</v>
      </c>
      <c r="K7" s="11"/>
      <c r="M7" t="s">
        <v>40</v>
      </c>
      <c r="N7">
        <f>SUMIFS(E:E,G:G,"EDI")</f>
        <v>0</v>
      </c>
    </row>
    <row r="8" spans="1:14" ht="42" customHeight="1" x14ac:dyDescent="0.2">
      <c r="A8" s="15">
        <v>5</v>
      </c>
      <c r="B8" s="12" t="s">
        <v>17</v>
      </c>
      <c r="C8" s="16" t="s">
        <v>2082</v>
      </c>
      <c r="D8" s="17" t="s">
        <v>2083</v>
      </c>
      <c r="E8" s="16">
        <v>3</v>
      </c>
      <c r="F8" s="16">
        <v>1</v>
      </c>
      <c r="G8" s="12" t="s">
        <v>188</v>
      </c>
      <c r="H8" s="12" t="s">
        <v>2037</v>
      </c>
      <c r="I8" s="14">
        <v>42917</v>
      </c>
      <c r="J8" s="14" t="s">
        <v>22</v>
      </c>
      <c r="K8" s="15"/>
      <c r="M8" t="s">
        <v>46</v>
      </c>
      <c r="N8">
        <f>SUMIFS(E:E,G:G,"par")</f>
        <v>22</v>
      </c>
    </row>
    <row r="9" spans="1:14" ht="42" customHeight="1" x14ac:dyDescent="0.2">
      <c r="A9" s="15">
        <v>6</v>
      </c>
      <c r="B9" s="16" t="s">
        <v>17</v>
      </c>
      <c r="C9" s="16" t="s">
        <v>2084</v>
      </c>
      <c r="D9" s="17" t="s">
        <v>2085</v>
      </c>
      <c r="E9" s="16">
        <v>4</v>
      </c>
      <c r="F9" s="16">
        <v>1</v>
      </c>
      <c r="G9" s="16" t="s">
        <v>188</v>
      </c>
      <c r="H9" s="16" t="s">
        <v>2037</v>
      </c>
      <c r="I9" s="18">
        <v>42917</v>
      </c>
      <c r="J9" s="16" t="s">
        <v>22</v>
      </c>
      <c r="K9" s="15"/>
      <c r="M9" t="s">
        <v>52</v>
      </c>
      <c r="N9">
        <f>SUMIFS(E:E,G:G,"phi")</f>
        <v>0</v>
      </c>
    </row>
    <row r="10" spans="1:14" ht="42" customHeight="1" x14ac:dyDescent="0.2">
      <c r="A10" s="15">
        <v>7</v>
      </c>
      <c r="B10" s="16" t="s">
        <v>17</v>
      </c>
      <c r="C10" s="16" t="s">
        <v>2086</v>
      </c>
      <c r="D10" s="17" t="s">
        <v>2087</v>
      </c>
      <c r="E10" s="16">
        <v>4</v>
      </c>
      <c r="F10" s="16">
        <v>1</v>
      </c>
      <c r="G10" s="16" t="s">
        <v>1475</v>
      </c>
      <c r="H10" s="16" t="s">
        <v>2037</v>
      </c>
      <c r="I10" s="18">
        <v>42917</v>
      </c>
      <c r="J10" s="16" t="s">
        <v>22</v>
      </c>
      <c r="K10" s="15"/>
      <c r="M10" t="s">
        <v>58</v>
      </c>
      <c r="N10">
        <f>SUMIFS(E:E,G:G,"BRK")</f>
        <v>0</v>
      </c>
    </row>
    <row r="11" spans="1:14" ht="42" customHeight="1" x14ac:dyDescent="0.2">
      <c r="A11" s="226" t="s">
        <v>2088</v>
      </c>
      <c r="B11" s="227" t="s">
        <v>17</v>
      </c>
      <c r="C11" s="226" t="s">
        <v>2089</v>
      </c>
      <c r="D11" s="17" t="s">
        <v>2090</v>
      </c>
      <c r="E11" s="16">
        <v>6</v>
      </c>
      <c r="F11" s="16">
        <v>2</v>
      </c>
      <c r="G11" s="16" t="s">
        <v>188</v>
      </c>
      <c r="H11" s="12" t="s">
        <v>2037</v>
      </c>
      <c r="I11" s="14">
        <v>42917</v>
      </c>
      <c r="J11" s="14" t="s">
        <v>22</v>
      </c>
      <c r="K11" s="15"/>
      <c r="M11" s="25" t="s">
        <v>64</v>
      </c>
      <c r="N11" s="25">
        <f>SUMIFS(E:E,G:G,"SPC")</f>
        <v>0</v>
      </c>
    </row>
    <row r="12" spans="1:14" ht="42" customHeight="1" x14ac:dyDescent="0.2">
      <c r="A12" s="226" t="s">
        <v>2091</v>
      </c>
      <c r="B12" s="226" t="s">
        <v>17</v>
      </c>
      <c r="C12" s="227" t="s">
        <v>2092</v>
      </c>
      <c r="D12" s="13" t="s">
        <v>2093</v>
      </c>
      <c r="E12" s="12">
        <v>3</v>
      </c>
      <c r="F12" s="12">
        <v>1</v>
      </c>
      <c r="G12" s="11" t="s">
        <v>188</v>
      </c>
      <c r="H12" s="12" t="s">
        <v>2037</v>
      </c>
      <c r="I12" s="14">
        <v>42917</v>
      </c>
      <c r="J12" s="12" t="s">
        <v>22</v>
      </c>
      <c r="K12" s="11"/>
      <c r="M12" s="26" t="s">
        <v>69</v>
      </c>
      <c r="N12" s="26">
        <f>SUMIFS(E:E,G:G,"H")</f>
        <v>0</v>
      </c>
    </row>
    <row r="13" spans="1:14" ht="42" customHeight="1" x14ac:dyDescent="0.2">
      <c r="A13" s="16">
        <v>10</v>
      </c>
      <c r="B13" s="16" t="s">
        <v>2094</v>
      </c>
      <c r="C13" s="16" t="s">
        <v>2095</v>
      </c>
      <c r="D13" s="17" t="s">
        <v>2096</v>
      </c>
      <c r="E13" s="16">
        <v>1</v>
      </c>
      <c r="F13" s="16">
        <v>1</v>
      </c>
      <c r="G13" s="16" t="s">
        <v>188</v>
      </c>
      <c r="H13" s="145" t="s">
        <v>2097</v>
      </c>
      <c r="I13" s="18">
        <v>42917</v>
      </c>
      <c r="J13" s="16" t="s">
        <v>22</v>
      </c>
      <c r="K13" s="16"/>
      <c r="M13" s="26"/>
      <c r="N13" s="26"/>
    </row>
    <row r="14" spans="1:14" ht="42" customHeight="1" x14ac:dyDescent="0.2">
      <c r="A14" s="31" t="s">
        <v>2098</v>
      </c>
      <c r="B14" s="31" t="s">
        <v>2094</v>
      </c>
      <c r="C14" s="31" t="s">
        <v>2099</v>
      </c>
      <c r="D14" s="17" t="s">
        <v>2100</v>
      </c>
      <c r="E14" s="16">
        <v>2</v>
      </c>
      <c r="F14" s="16">
        <v>1</v>
      </c>
      <c r="G14" s="16" t="s">
        <v>188</v>
      </c>
      <c r="H14" s="145" t="s">
        <v>2097</v>
      </c>
      <c r="I14" s="18">
        <v>42917</v>
      </c>
      <c r="J14" s="16" t="s">
        <v>22</v>
      </c>
      <c r="K14" s="16" t="s">
        <v>2101</v>
      </c>
      <c r="M14" s="28" t="s">
        <v>79</v>
      </c>
      <c r="N14" s="28">
        <f>SUM(M4:N12)</f>
        <v>55</v>
      </c>
    </row>
    <row r="15" spans="1:14" ht="42" customHeight="1" x14ac:dyDescent="0.2">
      <c r="A15" s="31" t="s">
        <v>2102</v>
      </c>
      <c r="B15" s="31" t="s">
        <v>2094</v>
      </c>
      <c r="C15" s="31" t="s">
        <v>2099</v>
      </c>
      <c r="D15" s="17" t="s">
        <v>2100</v>
      </c>
      <c r="E15" s="11">
        <v>1</v>
      </c>
      <c r="F15" s="11">
        <v>0</v>
      </c>
      <c r="G15" s="89" t="s">
        <v>1475</v>
      </c>
      <c r="H15" s="145" t="s">
        <v>2097</v>
      </c>
      <c r="I15" s="18">
        <v>42917</v>
      </c>
      <c r="J15" s="16" t="s">
        <v>22</v>
      </c>
      <c r="K15" s="16"/>
    </row>
    <row r="16" spans="1:14" ht="42" customHeight="1" x14ac:dyDescent="0.2">
      <c r="A16" s="16">
        <v>12</v>
      </c>
      <c r="B16" s="16" t="s">
        <v>2094</v>
      </c>
      <c r="C16" s="16" t="s">
        <v>2103</v>
      </c>
      <c r="D16" s="17" t="s">
        <v>2104</v>
      </c>
      <c r="E16" s="16">
        <v>7</v>
      </c>
      <c r="F16" s="16">
        <v>2</v>
      </c>
      <c r="G16" s="16" t="s">
        <v>1475</v>
      </c>
      <c r="H16" s="145" t="s">
        <v>2097</v>
      </c>
      <c r="I16" s="18">
        <v>42917</v>
      </c>
      <c r="J16" s="16" t="s">
        <v>22</v>
      </c>
      <c r="K16" s="16"/>
      <c r="M16" s="49"/>
    </row>
    <row r="17" spans="1:13" ht="42" customHeight="1" x14ac:dyDescent="0.2">
      <c r="A17" s="16">
        <v>13</v>
      </c>
      <c r="B17" s="16" t="s">
        <v>24</v>
      </c>
      <c r="C17" s="16" t="s">
        <v>2105</v>
      </c>
      <c r="D17" s="17" t="s">
        <v>2106</v>
      </c>
      <c r="E17" s="16">
        <v>2</v>
      </c>
      <c r="F17" s="16">
        <v>1</v>
      </c>
      <c r="G17" s="16" t="s">
        <v>1475</v>
      </c>
      <c r="H17" s="145" t="s">
        <v>2097</v>
      </c>
      <c r="I17" s="18">
        <v>42917</v>
      </c>
      <c r="J17" s="16" t="s">
        <v>2107</v>
      </c>
      <c r="K17" s="16"/>
      <c r="M17" s="49"/>
    </row>
    <row r="18" spans="1:13" ht="42" customHeight="1" x14ac:dyDescent="0.2">
      <c r="A18" s="228" t="s">
        <v>2108</v>
      </c>
      <c r="B18" s="228" t="s">
        <v>17</v>
      </c>
      <c r="C18" s="228" t="s">
        <v>2109</v>
      </c>
      <c r="D18" s="17" t="s">
        <v>2110</v>
      </c>
      <c r="E18" s="16">
        <v>2</v>
      </c>
      <c r="F18" s="16">
        <v>1</v>
      </c>
      <c r="G18" s="16" t="s">
        <v>188</v>
      </c>
      <c r="H18" s="145" t="s">
        <v>2097</v>
      </c>
      <c r="I18" s="18">
        <v>42917</v>
      </c>
      <c r="J18" s="16" t="s">
        <v>22</v>
      </c>
      <c r="K18" s="16"/>
      <c r="M18" s="49"/>
    </row>
    <row r="19" spans="1:13" ht="42" customHeight="1" x14ac:dyDescent="0.2">
      <c r="A19" s="229" t="s">
        <v>2102</v>
      </c>
      <c r="B19" s="228" t="s">
        <v>17</v>
      </c>
      <c r="C19" s="228" t="s">
        <v>2109</v>
      </c>
      <c r="D19" s="17" t="s">
        <v>2110</v>
      </c>
      <c r="E19" s="12">
        <v>1</v>
      </c>
      <c r="F19" s="12">
        <v>0</v>
      </c>
      <c r="G19" s="12" t="s">
        <v>1475</v>
      </c>
      <c r="H19" s="145" t="s">
        <v>2097</v>
      </c>
      <c r="I19" s="18">
        <v>42917</v>
      </c>
      <c r="J19" s="16"/>
      <c r="K19" s="16"/>
      <c r="M19" s="49"/>
    </row>
    <row r="20" spans="1:13" ht="42" customHeight="1" x14ac:dyDescent="0.2">
      <c r="A20" s="11"/>
      <c r="B20" s="12"/>
      <c r="C20" s="12"/>
      <c r="D20" s="13"/>
      <c r="E20" s="30">
        <f>SUM(E4:E19)</f>
        <v>55</v>
      </c>
      <c r="F20" s="30">
        <f>SUM(F4:F19)</f>
        <v>17</v>
      </c>
      <c r="G20" s="12"/>
      <c r="H20" s="12"/>
      <c r="I20" s="14"/>
      <c r="J20" s="14"/>
      <c r="K20" s="11"/>
      <c r="M20" s="49"/>
    </row>
    <row r="21" spans="1:13" ht="42" customHeight="1" x14ac:dyDescent="0.2">
      <c r="A21" s="11"/>
      <c r="B21" s="12"/>
      <c r="C21" s="12"/>
      <c r="D21" s="13"/>
      <c r="E21" s="12"/>
      <c r="F21" s="12"/>
      <c r="G21" s="12"/>
      <c r="H21" s="12"/>
      <c r="I21" s="14"/>
      <c r="J21" s="14"/>
      <c r="K21" s="11"/>
      <c r="M21" s="49"/>
    </row>
    <row r="22" spans="1:13" ht="42" customHeight="1" x14ac:dyDescent="0.2">
      <c r="A22" s="11"/>
      <c r="B22" s="12"/>
      <c r="C22" s="12"/>
      <c r="D22" s="13"/>
      <c r="E22" s="12"/>
      <c r="F22" s="12"/>
      <c r="G22" s="11"/>
      <c r="H22" s="12"/>
      <c r="I22" s="12"/>
      <c r="J22" s="12"/>
      <c r="K22" s="11"/>
      <c r="M22" s="49"/>
    </row>
    <row r="23" spans="1:13" ht="42" customHeight="1" x14ac:dyDescent="0.2">
      <c r="A23" s="11"/>
      <c r="B23" s="12"/>
      <c r="C23" s="12"/>
      <c r="D23" s="13"/>
      <c r="E23" s="12"/>
      <c r="F23" s="12"/>
      <c r="G23" s="11"/>
      <c r="H23" s="12"/>
      <c r="I23" s="12"/>
      <c r="J23" s="12"/>
      <c r="K23" s="11"/>
    </row>
    <row r="24" spans="1:13" ht="42" customHeight="1" x14ac:dyDescent="0.2">
      <c r="A24" s="11"/>
      <c r="B24" s="12"/>
      <c r="C24" s="12"/>
      <c r="D24" s="13"/>
      <c r="E24" s="12"/>
      <c r="F24" s="12"/>
      <c r="G24" s="11"/>
      <c r="H24" s="12"/>
      <c r="I24" s="12"/>
      <c r="J24" s="12"/>
      <c r="K24" s="11"/>
    </row>
    <row r="25" spans="1:13" ht="42" customHeight="1" x14ac:dyDescent="0.2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</row>
    <row r="26" spans="1:13" ht="42" customHeight="1" x14ac:dyDescent="0.2">
      <c r="A26" s="15"/>
      <c r="B26" s="16"/>
      <c r="C26" s="16"/>
      <c r="D26" s="17"/>
      <c r="E26" s="16"/>
      <c r="F26" s="16"/>
      <c r="G26" s="16"/>
      <c r="H26" s="16"/>
      <c r="I26" s="16"/>
      <c r="J26" s="16"/>
      <c r="K26" s="15"/>
    </row>
  </sheetData>
  <customSheetViews>
    <customSheetView guid="{BCA9CBB9-9547-47F0-BDEA-9087BD919FA4}" scale="80" topLeftCell="A10">
      <selection activeCell="D27" sqref="D27"/>
      <pageMargins left="0.7" right="0.7" top="0.75" bottom="0.75" header="0.3" footer="0.3"/>
    </customSheetView>
    <customSheetView guid="{C7343692-8406-8E4B-88B9-BD8D63A86AF6}" scale="80" topLeftCell="A10">
      <selection activeCell="D27" sqref="D27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A10" zoomScale="80" zoomScaleNormal="80" workbookViewId="0">
      <selection activeCell="D17" sqref="D17"/>
    </sheetView>
  </sheetViews>
  <sheetFormatPr baseColWidth="10" defaultColWidth="8.83203125" defaultRowHeight="42" customHeight="1" x14ac:dyDescent="0.2"/>
  <cols>
    <col min="1" max="1" width="11.33203125" customWidth="1"/>
    <col min="2" max="2" width="25.5" customWidth="1"/>
    <col min="3" max="3" width="36.1640625" customWidth="1"/>
    <col min="4" max="4" width="32.6640625" customWidth="1"/>
    <col min="5" max="5" width="10.5" customWidth="1"/>
    <col min="6" max="6" width="10.33203125" customWidth="1"/>
    <col min="7" max="7" width="17" customWidth="1"/>
    <col min="8" max="8" width="13.33203125" customWidth="1"/>
    <col min="9" max="9" width="16" customWidth="1"/>
    <col min="10" max="10" width="15.1640625" customWidth="1"/>
    <col min="11" max="11" width="54.1640625" customWidth="1"/>
    <col min="13" max="13" width="18.1640625" customWidth="1"/>
  </cols>
  <sheetData>
    <row r="1" spans="1:14" ht="42" customHeight="1" thickBot="1" x14ac:dyDescent="0.4">
      <c r="A1" s="624" t="s">
        <v>399</v>
      </c>
      <c r="B1" s="625"/>
      <c r="C1" s="625"/>
      <c r="D1" s="625"/>
      <c r="E1" s="625"/>
      <c r="F1" s="625"/>
      <c r="G1" s="625" t="s">
        <v>2031</v>
      </c>
      <c r="H1" s="625"/>
      <c r="I1" s="625"/>
      <c r="J1" s="626"/>
      <c r="K1" s="627"/>
    </row>
    <row r="2" spans="1:14" ht="42" customHeight="1" thickBot="1" x14ac:dyDescent="0.3">
      <c r="A2" s="38" t="s">
        <v>2</v>
      </c>
      <c r="B2" s="39" t="s">
        <v>3</v>
      </c>
      <c r="C2" s="39" t="s">
        <v>4</v>
      </c>
      <c r="D2" s="40" t="s">
        <v>5</v>
      </c>
      <c r="E2" s="39" t="s">
        <v>6</v>
      </c>
      <c r="F2" s="39" t="s">
        <v>7</v>
      </c>
      <c r="G2" s="39" t="s">
        <v>8</v>
      </c>
      <c r="H2" s="39" t="s">
        <v>9</v>
      </c>
      <c r="I2" s="39" t="s">
        <v>10</v>
      </c>
      <c r="J2" s="39" t="s">
        <v>11</v>
      </c>
      <c r="K2" s="41" t="s">
        <v>12</v>
      </c>
      <c r="M2" s="5" t="s">
        <v>13</v>
      </c>
      <c r="N2" s="5">
        <v>55</v>
      </c>
    </row>
    <row r="3" spans="1:14" ht="42" customHeight="1" x14ac:dyDescent="0.3">
      <c r="A3" s="6">
        <v>55</v>
      </c>
      <c r="B3" s="214" t="s">
        <v>2155</v>
      </c>
      <c r="C3" s="6"/>
      <c r="D3" s="7"/>
      <c r="E3" s="6"/>
      <c r="F3" s="6"/>
      <c r="G3" s="6"/>
      <c r="H3" s="6"/>
      <c r="I3" s="8"/>
      <c r="J3" s="6"/>
      <c r="K3" s="214" t="s">
        <v>2156</v>
      </c>
      <c r="M3" s="9" t="s">
        <v>16</v>
      </c>
      <c r="N3" s="9">
        <f>N2-N14</f>
        <v>0</v>
      </c>
    </row>
    <row r="4" spans="1:14" ht="42" customHeight="1" x14ac:dyDescent="0.2">
      <c r="A4" s="15">
        <v>1</v>
      </c>
      <c r="B4" s="16" t="s">
        <v>17</v>
      </c>
      <c r="C4" s="16" t="s">
        <v>2157</v>
      </c>
      <c r="D4" s="17" t="s">
        <v>2158</v>
      </c>
      <c r="E4" s="16">
        <v>2</v>
      </c>
      <c r="F4" s="16">
        <v>1</v>
      </c>
      <c r="G4" s="16" t="s">
        <v>20</v>
      </c>
      <c r="H4" s="16" t="s">
        <v>2037</v>
      </c>
      <c r="I4" s="18">
        <v>42917</v>
      </c>
      <c r="J4" s="16" t="s">
        <v>22</v>
      </c>
      <c r="K4" s="15" t="s">
        <v>2159</v>
      </c>
      <c r="M4" t="s">
        <v>23</v>
      </c>
      <c r="N4">
        <f>SUMIFS(E:E,G:G,"CTT")</f>
        <v>0</v>
      </c>
    </row>
    <row r="5" spans="1:14" ht="42" customHeight="1" x14ac:dyDescent="0.2">
      <c r="A5" s="11">
        <v>2</v>
      </c>
      <c r="B5" s="12" t="s">
        <v>17</v>
      </c>
      <c r="C5" s="12" t="s">
        <v>2160</v>
      </c>
      <c r="D5" s="27">
        <v>3477540807</v>
      </c>
      <c r="E5" s="12">
        <v>5</v>
      </c>
      <c r="F5" s="12">
        <v>2</v>
      </c>
      <c r="G5" s="12" t="s">
        <v>20</v>
      </c>
      <c r="H5" s="12" t="s">
        <v>2037</v>
      </c>
      <c r="I5" s="14">
        <v>42917</v>
      </c>
      <c r="J5" s="12" t="s">
        <v>22</v>
      </c>
      <c r="K5" s="12" t="s">
        <v>2161</v>
      </c>
      <c r="M5" t="s">
        <v>29</v>
      </c>
      <c r="N5">
        <f>SUMIFS(E:E,G:G,"FLU")</f>
        <v>55</v>
      </c>
    </row>
    <row r="6" spans="1:14" ht="42" customHeight="1" x14ac:dyDescent="0.2">
      <c r="A6" s="15">
        <v>3</v>
      </c>
      <c r="B6" s="12" t="s">
        <v>1814</v>
      </c>
      <c r="C6" s="12" t="s">
        <v>2162</v>
      </c>
      <c r="D6" s="36" t="s">
        <v>2163</v>
      </c>
      <c r="E6" s="12">
        <v>4</v>
      </c>
      <c r="F6" s="12">
        <v>1</v>
      </c>
      <c r="G6" s="12" t="s">
        <v>20</v>
      </c>
      <c r="H6" s="12" t="s">
        <v>2037</v>
      </c>
      <c r="I6" s="14">
        <v>42917</v>
      </c>
      <c r="J6" s="12" t="s">
        <v>2164</v>
      </c>
      <c r="K6" s="60"/>
      <c r="M6" t="s">
        <v>34</v>
      </c>
      <c r="N6">
        <f>SUMIFS(E:E,G:G,"JCC")</f>
        <v>0</v>
      </c>
    </row>
    <row r="7" spans="1:14" ht="42" customHeight="1" x14ac:dyDescent="0.2">
      <c r="A7" s="11">
        <v>4</v>
      </c>
      <c r="B7" s="16" t="s">
        <v>24</v>
      </c>
      <c r="C7" s="16" t="s">
        <v>2165</v>
      </c>
      <c r="D7" s="17" t="s">
        <v>2166</v>
      </c>
      <c r="E7" s="16">
        <v>4</v>
      </c>
      <c r="F7" s="16">
        <v>2</v>
      </c>
      <c r="G7" s="16" t="s">
        <v>20</v>
      </c>
      <c r="H7" s="12" t="s">
        <v>2037</v>
      </c>
      <c r="I7" s="14">
        <v>42917</v>
      </c>
      <c r="J7" s="16" t="s">
        <v>2167</v>
      </c>
      <c r="K7" s="15" t="s">
        <v>2168</v>
      </c>
      <c r="M7" t="s">
        <v>40</v>
      </c>
      <c r="N7">
        <f>SUMIFS(E:E,G:G,"EDI")</f>
        <v>0</v>
      </c>
    </row>
    <row r="8" spans="1:14" ht="42" customHeight="1" x14ac:dyDescent="0.2">
      <c r="A8" s="15">
        <v>5</v>
      </c>
      <c r="B8" s="12" t="s">
        <v>434</v>
      </c>
      <c r="C8" s="12">
        <v>3071</v>
      </c>
      <c r="D8" s="13" t="s">
        <v>2169</v>
      </c>
      <c r="E8" s="12">
        <v>2</v>
      </c>
      <c r="F8" s="12">
        <v>1</v>
      </c>
      <c r="G8" s="29" t="s">
        <v>20</v>
      </c>
      <c r="H8" s="12" t="s">
        <v>2037</v>
      </c>
      <c r="I8" s="14">
        <v>42917</v>
      </c>
      <c r="J8" s="12" t="s">
        <v>2170</v>
      </c>
      <c r="K8" s="11"/>
      <c r="M8" t="s">
        <v>46</v>
      </c>
      <c r="N8">
        <f>SUMIFS(E:E,G:G,"par")</f>
        <v>0</v>
      </c>
    </row>
    <row r="9" spans="1:14" ht="42" customHeight="1" x14ac:dyDescent="0.2">
      <c r="A9" s="11">
        <v>6</v>
      </c>
      <c r="B9" s="51" t="s">
        <v>2171</v>
      </c>
      <c r="C9" s="12" t="s">
        <v>2172</v>
      </c>
      <c r="D9" s="12">
        <v>9176877105</v>
      </c>
      <c r="E9" s="12">
        <v>4</v>
      </c>
      <c r="F9" s="12">
        <v>1</v>
      </c>
      <c r="G9" s="12" t="s">
        <v>20</v>
      </c>
      <c r="H9" s="12" t="s">
        <v>2037</v>
      </c>
      <c r="I9" s="14">
        <v>42917</v>
      </c>
      <c r="J9" s="12" t="s">
        <v>2173</v>
      </c>
      <c r="K9" s="230" t="s">
        <v>2174</v>
      </c>
      <c r="M9" t="s">
        <v>52</v>
      </c>
      <c r="N9">
        <f>SUMIFS(E:E,G:G,"phi")</f>
        <v>0</v>
      </c>
    </row>
    <row r="10" spans="1:14" ht="42" customHeight="1" x14ac:dyDescent="0.2">
      <c r="A10" s="15">
        <v>7</v>
      </c>
      <c r="B10" s="12" t="s">
        <v>2175</v>
      </c>
      <c r="C10" s="12">
        <v>6398</v>
      </c>
      <c r="D10" s="27" t="s">
        <v>2176</v>
      </c>
      <c r="E10" s="12">
        <v>3</v>
      </c>
      <c r="F10" s="12">
        <v>1</v>
      </c>
      <c r="G10" s="12" t="s">
        <v>20</v>
      </c>
      <c r="H10" s="12" t="s">
        <v>2037</v>
      </c>
      <c r="I10" s="14">
        <v>42917</v>
      </c>
      <c r="J10" s="12" t="s">
        <v>2177</v>
      </c>
      <c r="K10" s="12" t="s">
        <v>311</v>
      </c>
      <c r="M10" t="s">
        <v>58</v>
      </c>
      <c r="N10">
        <f>SUMIFS(E:E,G:G,"BRK")</f>
        <v>0</v>
      </c>
    </row>
    <row r="11" spans="1:14" ht="42" customHeight="1" x14ac:dyDescent="0.2">
      <c r="A11" s="11">
        <v>8</v>
      </c>
      <c r="B11" s="16" t="s">
        <v>2178</v>
      </c>
      <c r="C11" s="16" t="s">
        <v>2179</v>
      </c>
      <c r="D11" s="17" t="s">
        <v>2180</v>
      </c>
      <c r="E11" s="16">
        <v>4</v>
      </c>
      <c r="F11" s="16">
        <v>2</v>
      </c>
      <c r="G11" s="16" t="s">
        <v>20</v>
      </c>
      <c r="H11" s="16" t="s">
        <v>2037</v>
      </c>
      <c r="I11" s="18">
        <v>42917</v>
      </c>
      <c r="J11" s="16" t="s">
        <v>2181</v>
      </c>
      <c r="K11" s="16" t="s">
        <v>1635</v>
      </c>
      <c r="M11" s="25" t="s">
        <v>64</v>
      </c>
      <c r="N11" s="25">
        <f>SUMIFS(E:E,G:G,"SPC")</f>
        <v>0</v>
      </c>
    </row>
    <row r="12" spans="1:14" ht="42" customHeight="1" x14ac:dyDescent="0.2">
      <c r="A12" s="15">
        <v>9</v>
      </c>
      <c r="B12" s="16" t="s">
        <v>508</v>
      </c>
      <c r="C12" s="16" t="s">
        <v>2182</v>
      </c>
      <c r="D12" s="17" t="s">
        <v>2183</v>
      </c>
      <c r="E12" s="16">
        <v>4</v>
      </c>
      <c r="F12" s="16">
        <v>1</v>
      </c>
      <c r="G12" s="16" t="s">
        <v>20</v>
      </c>
      <c r="H12" s="16" t="s">
        <v>2037</v>
      </c>
      <c r="I12" s="18">
        <v>42917</v>
      </c>
      <c r="J12" s="16" t="s">
        <v>2184</v>
      </c>
      <c r="K12" s="16" t="s">
        <v>2185</v>
      </c>
      <c r="M12" s="26" t="s">
        <v>69</v>
      </c>
      <c r="N12" s="26">
        <f>SUMIFS(E:E,G:G,"H")</f>
        <v>0</v>
      </c>
    </row>
    <row r="13" spans="1:14" ht="42" customHeight="1" x14ac:dyDescent="0.2">
      <c r="A13" s="11">
        <v>10</v>
      </c>
      <c r="B13" s="16" t="s">
        <v>2186</v>
      </c>
      <c r="C13" s="16" t="s">
        <v>2187</v>
      </c>
      <c r="D13" s="17" t="s">
        <v>2188</v>
      </c>
      <c r="E13" s="16">
        <v>3</v>
      </c>
      <c r="F13" s="16">
        <v>1</v>
      </c>
      <c r="G13" s="16" t="s">
        <v>20</v>
      </c>
      <c r="H13" s="16" t="s">
        <v>2037</v>
      </c>
      <c r="I13" s="18">
        <v>42917</v>
      </c>
      <c r="J13" s="16" t="s">
        <v>2189</v>
      </c>
      <c r="K13" s="16" t="s">
        <v>2190</v>
      </c>
      <c r="M13" s="26"/>
      <c r="N13" s="26"/>
    </row>
    <row r="14" spans="1:14" ht="42" customHeight="1" x14ac:dyDescent="0.2">
      <c r="A14" s="15">
        <v>11</v>
      </c>
      <c r="B14" s="16" t="s">
        <v>522</v>
      </c>
      <c r="C14" s="16" t="s">
        <v>2191</v>
      </c>
      <c r="D14" s="17" t="s">
        <v>2192</v>
      </c>
      <c r="E14" s="16">
        <v>2</v>
      </c>
      <c r="F14" s="16">
        <v>1</v>
      </c>
      <c r="G14" s="16" t="s">
        <v>20</v>
      </c>
      <c r="H14" s="16" t="s">
        <v>2037</v>
      </c>
      <c r="I14" s="18">
        <v>42917</v>
      </c>
      <c r="J14" s="16" t="s">
        <v>2193</v>
      </c>
      <c r="K14" s="16" t="s">
        <v>1773</v>
      </c>
      <c r="M14" s="28" t="s">
        <v>79</v>
      </c>
      <c r="N14" s="28">
        <f>SUM(M4:N12)</f>
        <v>55</v>
      </c>
    </row>
    <row r="15" spans="1:14" ht="42" customHeight="1" x14ac:dyDescent="0.2">
      <c r="A15" s="11">
        <v>12</v>
      </c>
      <c r="B15" s="12" t="s">
        <v>24</v>
      </c>
      <c r="C15" s="12" t="s">
        <v>2194</v>
      </c>
      <c r="D15" s="13" t="s">
        <v>2195</v>
      </c>
      <c r="E15" s="12">
        <v>1</v>
      </c>
      <c r="F15" s="12">
        <v>1</v>
      </c>
      <c r="G15" s="12" t="s">
        <v>20</v>
      </c>
      <c r="H15" s="12" t="s">
        <v>2037</v>
      </c>
      <c r="I15" s="14">
        <v>42917</v>
      </c>
      <c r="J15" s="12" t="s">
        <v>2196</v>
      </c>
      <c r="K15" s="12"/>
    </row>
    <row r="16" spans="1:14" ht="42" customHeight="1" x14ac:dyDescent="0.2">
      <c r="A16" s="15">
        <v>13</v>
      </c>
      <c r="B16" s="16" t="s">
        <v>24</v>
      </c>
      <c r="C16" s="16" t="s">
        <v>2197</v>
      </c>
      <c r="D16" s="62" t="s">
        <v>2198</v>
      </c>
      <c r="E16" s="16">
        <v>3</v>
      </c>
      <c r="F16" s="16">
        <v>1</v>
      </c>
      <c r="G16" s="16" t="s">
        <v>20</v>
      </c>
      <c r="H16" s="16" t="s">
        <v>2037</v>
      </c>
      <c r="I16" s="18">
        <v>42917</v>
      </c>
      <c r="J16" s="16" t="s">
        <v>2199</v>
      </c>
      <c r="K16" s="16" t="s">
        <v>2200</v>
      </c>
      <c r="M16" s="49"/>
    </row>
    <row r="17" spans="1:13" ht="42" customHeight="1" x14ac:dyDescent="0.2">
      <c r="A17" s="11">
        <v>14</v>
      </c>
      <c r="B17" s="16" t="s">
        <v>458</v>
      </c>
      <c r="C17" s="16" t="s">
        <v>2201</v>
      </c>
      <c r="D17" s="62" t="s">
        <v>2202</v>
      </c>
      <c r="E17" s="16">
        <v>3</v>
      </c>
      <c r="F17" s="16">
        <v>1</v>
      </c>
      <c r="G17" s="16" t="s">
        <v>20</v>
      </c>
      <c r="H17" s="16" t="s">
        <v>2037</v>
      </c>
      <c r="I17" s="18">
        <v>42917</v>
      </c>
      <c r="J17" s="16" t="s">
        <v>2203</v>
      </c>
      <c r="K17" s="12" t="s">
        <v>2204</v>
      </c>
      <c r="M17" s="49"/>
    </row>
    <row r="18" spans="1:13" ht="42" customHeight="1" x14ac:dyDescent="0.2">
      <c r="A18" s="15">
        <v>15</v>
      </c>
      <c r="B18" s="16" t="s">
        <v>2205</v>
      </c>
      <c r="C18" s="16">
        <v>106882</v>
      </c>
      <c r="D18" s="17" t="s">
        <v>2206</v>
      </c>
      <c r="E18" s="16">
        <v>2</v>
      </c>
      <c r="F18" s="16">
        <v>1</v>
      </c>
      <c r="G18" s="16" t="s">
        <v>20</v>
      </c>
      <c r="H18" s="16" t="s">
        <v>2037</v>
      </c>
      <c r="I18" s="18">
        <v>42917</v>
      </c>
      <c r="J18" s="16" t="s">
        <v>2207</v>
      </c>
      <c r="K18" s="89"/>
      <c r="M18" s="49"/>
    </row>
    <row r="19" spans="1:13" ht="42" customHeight="1" x14ac:dyDescent="0.2">
      <c r="A19" s="11">
        <v>16</v>
      </c>
      <c r="B19" s="16" t="s">
        <v>17</v>
      </c>
      <c r="C19" s="16" t="s">
        <v>2208</v>
      </c>
      <c r="D19" s="17" t="s">
        <v>2209</v>
      </c>
      <c r="E19" s="16">
        <v>2</v>
      </c>
      <c r="F19" s="16">
        <v>1</v>
      </c>
      <c r="G19" s="16" t="s">
        <v>20</v>
      </c>
      <c r="H19" s="16" t="s">
        <v>2037</v>
      </c>
      <c r="I19" s="18">
        <v>42917</v>
      </c>
      <c r="J19" s="16" t="s">
        <v>22</v>
      </c>
      <c r="K19" s="230"/>
      <c r="M19" s="49"/>
    </row>
    <row r="20" spans="1:13" ht="42" customHeight="1" x14ac:dyDescent="0.2">
      <c r="A20" s="15">
        <v>17</v>
      </c>
      <c r="B20" s="12" t="s">
        <v>2210</v>
      </c>
      <c r="C20" s="12" t="s">
        <v>2211</v>
      </c>
      <c r="D20" s="13" t="s">
        <v>2212</v>
      </c>
      <c r="E20" s="12">
        <v>2</v>
      </c>
      <c r="F20" s="12">
        <v>1</v>
      </c>
      <c r="G20" s="12" t="s">
        <v>20</v>
      </c>
      <c r="H20" s="12" t="s">
        <v>2037</v>
      </c>
      <c r="I20" s="14">
        <v>42917</v>
      </c>
      <c r="J20" s="12" t="s">
        <v>2213</v>
      </c>
      <c r="K20" s="12" t="s">
        <v>2214</v>
      </c>
      <c r="M20" s="49"/>
    </row>
    <row r="21" spans="1:13" ht="42" customHeight="1" x14ac:dyDescent="0.2">
      <c r="A21" s="11">
        <v>18</v>
      </c>
      <c r="B21" s="12" t="s">
        <v>571</v>
      </c>
      <c r="C21" s="12" t="s">
        <v>2215</v>
      </c>
      <c r="D21" s="13" t="s">
        <v>2216</v>
      </c>
      <c r="E21" s="12">
        <v>5</v>
      </c>
      <c r="F21" s="12">
        <v>2</v>
      </c>
      <c r="G21" s="12" t="s">
        <v>20</v>
      </c>
      <c r="H21" s="12" t="s">
        <v>2037</v>
      </c>
      <c r="I21" s="14">
        <v>42917</v>
      </c>
      <c r="J21" s="12" t="s">
        <v>2217</v>
      </c>
      <c r="K21" s="89"/>
      <c r="M21" s="49"/>
    </row>
    <row r="22" spans="1:13" ht="42" customHeight="1" x14ac:dyDescent="0.2">
      <c r="A22" s="11"/>
      <c r="B22" s="12"/>
      <c r="C22" s="12"/>
      <c r="D22" s="13"/>
      <c r="E22" s="30">
        <f>SUM(E4:E21)</f>
        <v>55</v>
      </c>
      <c r="F22" s="30">
        <f>SUM(F4:F21)</f>
        <v>22</v>
      </c>
      <c r="G22" s="11"/>
      <c r="H22" s="12"/>
      <c r="I22" s="12"/>
      <c r="J22" s="12"/>
      <c r="K22" s="11"/>
      <c r="M22" s="49"/>
    </row>
    <row r="23" spans="1:13" ht="42" customHeight="1" x14ac:dyDescent="0.2">
      <c r="A23" s="11"/>
      <c r="B23" s="12"/>
      <c r="C23" s="12"/>
      <c r="D23" s="13"/>
      <c r="E23" s="12"/>
      <c r="F23" s="12"/>
      <c r="G23" s="11"/>
      <c r="H23" s="12"/>
      <c r="I23" s="12"/>
      <c r="J23" s="12"/>
      <c r="K23" s="11"/>
    </row>
    <row r="24" spans="1:13" ht="42" customHeight="1" x14ac:dyDescent="0.2">
      <c r="A24" s="11"/>
      <c r="B24" s="12"/>
      <c r="C24" s="12"/>
      <c r="D24" s="13"/>
      <c r="E24" s="12"/>
      <c r="F24" s="12"/>
      <c r="G24" s="11"/>
      <c r="H24" s="12"/>
      <c r="I24" s="12"/>
      <c r="J24" s="12"/>
      <c r="K24" s="11"/>
    </row>
    <row r="25" spans="1:13" ht="42" customHeight="1" x14ac:dyDescent="0.2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</row>
    <row r="26" spans="1:13" ht="42" customHeight="1" x14ac:dyDescent="0.2">
      <c r="A26" s="15"/>
      <c r="B26" s="16"/>
      <c r="C26" s="16"/>
      <c r="D26" s="17"/>
      <c r="E26" s="16"/>
      <c r="F26" s="16"/>
      <c r="G26" s="16"/>
      <c r="H26" s="16"/>
      <c r="I26" s="16"/>
      <c r="J26" s="16"/>
      <c r="K26" s="15"/>
    </row>
  </sheetData>
  <customSheetViews>
    <customSheetView guid="{BCA9CBB9-9547-47F0-BDEA-9087BD919FA4}" scale="80" topLeftCell="A10">
      <selection activeCell="D17" sqref="D17"/>
      <pageMargins left="0.7" right="0.7" top="0.75" bottom="0.75" header="0.3" footer="0.3"/>
    </customSheetView>
    <customSheetView guid="{C7343692-8406-8E4B-88B9-BD8D63A86AF6}" scale="80" topLeftCell="A10">
      <selection activeCell="D17" sqref="D17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10" zoomScale="90" zoomScaleNormal="90" workbookViewId="0">
      <selection activeCell="J30" sqref="J30"/>
    </sheetView>
  </sheetViews>
  <sheetFormatPr baseColWidth="10" defaultColWidth="8.83203125" defaultRowHeight="31.5" customHeight="1" x14ac:dyDescent="0.2"/>
  <cols>
    <col min="1" max="1" width="11.33203125" customWidth="1"/>
    <col min="2" max="2" width="25.5" customWidth="1"/>
    <col min="3" max="3" width="36.1640625" customWidth="1"/>
    <col min="4" max="4" width="35.5" customWidth="1"/>
    <col min="5" max="5" width="10.5" customWidth="1"/>
    <col min="6" max="6" width="10.33203125" customWidth="1"/>
    <col min="7" max="7" width="17" customWidth="1"/>
    <col min="8" max="8" width="13.33203125" customWidth="1"/>
    <col min="9" max="9" width="16" customWidth="1"/>
    <col min="10" max="10" width="15.1640625" customWidth="1"/>
    <col min="11" max="11" width="51.6640625" customWidth="1"/>
    <col min="13" max="13" width="18.1640625" customWidth="1"/>
  </cols>
  <sheetData>
    <row r="1" spans="1:14" ht="45" customHeight="1" thickBot="1" x14ac:dyDescent="0.4">
      <c r="A1" s="624" t="s">
        <v>399</v>
      </c>
      <c r="B1" s="625"/>
      <c r="C1" s="625"/>
      <c r="D1" s="625"/>
      <c r="E1" s="625"/>
      <c r="F1" s="625"/>
      <c r="G1" s="625" t="s">
        <v>2031</v>
      </c>
      <c r="H1" s="625"/>
      <c r="I1" s="625"/>
      <c r="J1" s="626"/>
      <c r="K1" s="627"/>
    </row>
    <row r="2" spans="1:14" ht="31.5" customHeight="1" thickBot="1" x14ac:dyDescent="0.3">
      <c r="A2" s="38" t="s">
        <v>2</v>
      </c>
      <c r="B2" s="39" t="s">
        <v>3</v>
      </c>
      <c r="C2" s="39" t="s">
        <v>4</v>
      </c>
      <c r="D2" s="40" t="s">
        <v>5</v>
      </c>
      <c r="E2" s="39" t="s">
        <v>6</v>
      </c>
      <c r="F2" s="39" t="s">
        <v>7</v>
      </c>
      <c r="G2" s="39" t="s">
        <v>8</v>
      </c>
      <c r="H2" s="39" t="s">
        <v>9</v>
      </c>
      <c r="I2" s="39" t="s">
        <v>10</v>
      </c>
      <c r="J2" s="39" t="s">
        <v>11</v>
      </c>
      <c r="K2" s="41" t="s">
        <v>12</v>
      </c>
      <c r="M2" s="5" t="s">
        <v>13</v>
      </c>
      <c r="N2" s="5">
        <v>55</v>
      </c>
    </row>
    <row r="3" spans="1:14" ht="31.5" customHeight="1" x14ac:dyDescent="0.3">
      <c r="A3" s="6">
        <v>55</v>
      </c>
      <c r="B3" s="6" t="s">
        <v>2111</v>
      </c>
      <c r="C3" s="6"/>
      <c r="D3" s="7"/>
      <c r="E3" s="6"/>
      <c r="F3" s="6"/>
      <c r="G3" s="6"/>
      <c r="H3" s="6"/>
      <c r="I3" s="8"/>
      <c r="J3" s="6"/>
      <c r="K3" s="6" t="s">
        <v>87</v>
      </c>
      <c r="M3" s="9" t="s">
        <v>16</v>
      </c>
      <c r="N3" s="9">
        <f>N2-N14</f>
        <v>3</v>
      </c>
    </row>
    <row r="4" spans="1:14" ht="31.5" customHeight="1" x14ac:dyDescent="0.2">
      <c r="A4" s="11">
        <v>1</v>
      </c>
      <c r="B4" s="16" t="s">
        <v>17</v>
      </c>
      <c r="C4" s="12" t="s">
        <v>2112</v>
      </c>
      <c r="D4" s="13" t="s">
        <v>2113</v>
      </c>
      <c r="E4" s="12">
        <v>3</v>
      </c>
      <c r="F4" s="12">
        <v>1</v>
      </c>
      <c r="G4" s="12" t="s">
        <v>87</v>
      </c>
      <c r="H4" s="16" t="s">
        <v>2037</v>
      </c>
      <c r="I4" s="18">
        <v>42917</v>
      </c>
      <c r="J4" s="16" t="s">
        <v>22</v>
      </c>
      <c r="K4" s="11"/>
      <c r="M4" t="s">
        <v>23</v>
      </c>
      <c r="N4">
        <f>SUMIFS(E:E,G:G,"CTT")</f>
        <v>44</v>
      </c>
    </row>
    <row r="5" spans="1:14" ht="31.5" customHeight="1" x14ac:dyDescent="0.2">
      <c r="A5" s="15">
        <v>2</v>
      </c>
      <c r="B5" s="16" t="s">
        <v>252</v>
      </c>
      <c r="C5" s="16" t="s">
        <v>2114</v>
      </c>
      <c r="D5" s="17" t="s">
        <v>2115</v>
      </c>
      <c r="E5" s="16">
        <v>4</v>
      </c>
      <c r="F5" s="16">
        <v>1</v>
      </c>
      <c r="G5" s="16" t="s">
        <v>87</v>
      </c>
      <c r="H5" s="16" t="s">
        <v>2037</v>
      </c>
      <c r="I5" s="18">
        <v>42917</v>
      </c>
      <c r="J5" s="16" t="s">
        <v>2116</v>
      </c>
      <c r="K5" s="15"/>
      <c r="M5" t="s">
        <v>29</v>
      </c>
      <c r="N5">
        <f>SUMIFS(E:E,G:G,"FLU")</f>
        <v>0</v>
      </c>
    </row>
    <row r="6" spans="1:14" ht="31.5" customHeight="1" x14ac:dyDescent="0.2">
      <c r="A6" s="11">
        <v>3</v>
      </c>
      <c r="B6" s="16" t="s">
        <v>1235</v>
      </c>
      <c r="C6" s="16" t="s">
        <v>2117</v>
      </c>
      <c r="D6" s="17" t="s">
        <v>2118</v>
      </c>
      <c r="E6" s="16">
        <v>6</v>
      </c>
      <c r="F6" s="16">
        <v>2</v>
      </c>
      <c r="G6" s="16" t="s">
        <v>87</v>
      </c>
      <c r="H6" s="16" t="s">
        <v>2037</v>
      </c>
      <c r="I6" s="18">
        <v>42917</v>
      </c>
      <c r="J6" s="16" t="s">
        <v>2119</v>
      </c>
      <c r="K6" s="34" t="s">
        <v>2120</v>
      </c>
      <c r="M6" t="s">
        <v>34</v>
      </c>
      <c r="N6">
        <f>SUMIFS(E:E,G:G,"JCC")</f>
        <v>0</v>
      </c>
    </row>
    <row r="7" spans="1:14" ht="31.5" customHeight="1" x14ac:dyDescent="0.2">
      <c r="A7" s="15">
        <v>4</v>
      </c>
      <c r="B7" s="16" t="s">
        <v>252</v>
      </c>
      <c r="C7" s="16" t="s">
        <v>2121</v>
      </c>
      <c r="D7" s="17" t="s">
        <v>2122</v>
      </c>
      <c r="E7" s="16">
        <v>2</v>
      </c>
      <c r="F7" s="16">
        <v>1</v>
      </c>
      <c r="G7" s="16" t="s">
        <v>87</v>
      </c>
      <c r="H7" s="16" t="s">
        <v>2037</v>
      </c>
      <c r="I7" s="18">
        <v>42917</v>
      </c>
      <c r="J7" s="16" t="s">
        <v>2123</v>
      </c>
      <c r="K7" s="15"/>
      <c r="M7" t="s">
        <v>40</v>
      </c>
      <c r="N7">
        <f>SUMIFS(E:E,G:G,"EDI")</f>
        <v>0</v>
      </c>
    </row>
    <row r="8" spans="1:14" ht="31.5" customHeight="1" x14ac:dyDescent="0.2">
      <c r="A8" s="11">
        <v>5</v>
      </c>
      <c r="B8" s="89" t="s">
        <v>24</v>
      </c>
      <c r="C8" s="89" t="s">
        <v>2124</v>
      </c>
      <c r="D8" s="11">
        <v>13476229390</v>
      </c>
      <c r="E8" s="11">
        <v>5</v>
      </c>
      <c r="F8" s="11">
        <v>2</v>
      </c>
      <c r="G8" s="11" t="s">
        <v>87</v>
      </c>
      <c r="H8" s="16" t="s">
        <v>2037</v>
      </c>
      <c r="I8" s="18">
        <v>42917</v>
      </c>
      <c r="J8" s="89" t="s">
        <v>2125</v>
      </c>
      <c r="K8" s="89"/>
      <c r="M8" t="s">
        <v>46</v>
      </c>
      <c r="N8">
        <f>SUMIFS(E:E,G:G,"par")</f>
        <v>0</v>
      </c>
    </row>
    <row r="9" spans="1:14" ht="31.5" customHeight="1" x14ac:dyDescent="0.2">
      <c r="A9" s="15">
        <v>6</v>
      </c>
      <c r="B9" s="16" t="s">
        <v>2126</v>
      </c>
      <c r="C9" s="16" t="s">
        <v>2127</v>
      </c>
      <c r="D9" s="17" t="s">
        <v>2128</v>
      </c>
      <c r="E9" s="16">
        <v>3</v>
      </c>
      <c r="F9" s="16">
        <v>1</v>
      </c>
      <c r="G9" s="16" t="s">
        <v>87</v>
      </c>
      <c r="H9" s="16" t="s">
        <v>2037</v>
      </c>
      <c r="I9" s="18">
        <v>42917</v>
      </c>
      <c r="J9" s="16" t="s">
        <v>2129</v>
      </c>
      <c r="K9" s="33" t="s">
        <v>2130</v>
      </c>
      <c r="M9" t="s">
        <v>52</v>
      </c>
      <c r="N9">
        <f>SUMIFS(E:E,G:G,"phi")</f>
        <v>0</v>
      </c>
    </row>
    <row r="10" spans="1:14" ht="31.5" customHeight="1" x14ac:dyDescent="0.2">
      <c r="A10" s="11">
        <v>7</v>
      </c>
      <c r="B10" s="16" t="s">
        <v>17</v>
      </c>
      <c r="C10" s="16" t="s">
        <v>2131</v>
      </c>
      <c r="D10" s="17" t="s">
        <v>2132</v>
      </c>
      <c r="E10" s="16">
        <v>2</v>
      </c>
      <c r="F10" s="16">
        <v>1</v>
      </c>
      <c r="G10" s="16" t="s">
        <v>87</v>
      </c>
      <c r="H10" s="16" t="s">
        <v>2037</v>
      </c>
      <c r="I10" s="18">
        <v>42917</v>
      </c>
      <c r="J10" s="16" t="s">
        <v>22</v>
      </c>
      <c r="K10" s="15"/>
      <c r="M10" t="s">
        <v>58</v>
      </c>
      <c r="N10">
        <f>SUMIFS(E:E,G:G,"BRK")</f>
        <v>8</v>
      </c>
    </row>
    <row r="11" spans="1:14" ht="31.5" customHeight="1" x14ac:dyDescent="0.2">
      <c r="A11" s="15">
        <v>8</v>
      </c>
      <c r="B11" s="16" t="s">
        <v>17</v>
      </c>
      <c r="C11" s="16" t="s">
        <v>2133</v>
      </c>
      <c r="D11" s="17" t="s">
        <v>2134</v>
      </c>
      <c r="E11" s="16">
        <v>2</v>
      </c>
      <c r="F11" s="16">
        <v>1</v>
      </c>
      <c r="G11" s="16" t="s">
        <v>87</v>
      </c>
      <c r="H11" s="16" t="s">
        <v>2037</v>
      </c>
      <c r="I11" s="18">
        <v>42917</v>
      </c>
      <c r="J11" s="16" t="s">
        <v>22</v>
      </c>
      <c r="K11" s="15"/>
      <c r="M11" s="25" t="s">
        <v>64</v>
      </c>
      <c r="N11" s="25">
        <f>SUMIFS(E:E,G:G,"SPC")</f>
        <v>0</v>
      </c>
    </row>
    <row r="12" spans="1:14" ht="31.5" customHeight="1" x14ac:dyDescent="0.2">
      <c r="A12" s="11">
        <v>9</v>
      </c>
      <c r="B12" s="16" t="s">
        <v>24</v>
      </c>
      <c r="C12" s="16" t="s">
        <v>2135</v>
      </c>
      <c r="D12" s="17" t="s">
        <v>2136</v>
      </c>
      <c r="E12" s="16">
        <v>5</v>
      </c>
      <c r="F12" s="16">
        <v>2</v>
      </c>
      <c r="G12" s="16" t="s">
        <v>130</v>
      </c>
      <c r="H12" s="16" t="s">
        <v>2037</v>
      </c>
      <c r="I12" s="18">
        <v>42917</v>
      </c>
      <c r="J12" s="16" t="s">
        <v>2137</v>
      </c>
      <c r="K12" s="15"/>
      <c r="M12" s="26" t="s">
        <v>69</v>
      </c>
      <c r="N12" s="26">
        <f>SUMIFS(E:E,G:G,"H")</f>
        <v>0</v>
      </c>
    </row>
    <row r="13" spans="1:14" ht="31.5" customHeight="1" x14ac:dyDescent="0.2">
      <c r="A13" s="15">
        <v>10</v>
      </c>
      <c r="B13" s="12" t="s">
        <v>17</v>
      </c>
      <c r="C13" s="12" t="s">
        <v>2138</v>
      </c>
      <c r="D13" s="13" t="s">
        <v>2139</v>
      </c>
      <c r="E13" s="12">
        <v>3</v>
      </c>
      <c r="F13" s="12">
        <v>1</v>
      </c>
      <c r="G13" s="29" t="s">
        <v>87</v>
      </c>
      <c r="H13" s="12" t="s">
        <v>2037</v>
      </c>
      <c r="I13" s="14">
        <v>42917</v>
      </c>
      <c r="J13" s="27" t="s">
        <v>22</v>
      </c>
      <c r="K13" s="29"/>
      <c r="M13" s="26"/>
      <c r="N13" s="26"/>
    </row>
    <row r="14" spans="1:14" ht="31.5" customHeight="1" x14ac:dyDescent="0.2">
      <c r="A14" s="11">
        <v>11</v>
      </c>
      <c r="B14" s="16" t="s">
        <v>17</v>
      </c>
      <c r="C14" s="16" t="s">
        <v>2140</v>
      </c>
      <c r="D14" s="17" t="s">
        <v>2141</v>
      </c>
      <c r="E14" s="16">
        <v>2</v>
      </c>
      <c r="F14" s="16">
        <v>1</v>
      </c>
      <c r="G14" s="16" t="s">
        <v>87</v>
      </c>
      <c r="H14" s="16" t="s">
        <v>2037</v>
      </c>
      <c r="I14" s="18">
        <v>42917</v>
      </c>
      <c r="J14" s="16" t="s">
        <v>22</v>
      </c>
      <c r="K14" s="15"/>
      <c r="M14" s="28" t="s">
        <v>79</v>
      </c>
      <c r="N14" s="28">
        <f>SUM(M4:N12)</f>
        <v>52</v>
      </c>
    </row>
    <row r="15" spans="1:14" ht="31.5" customHeight="1" x14ac:dyDescent="0.2">
      <c r="A15" s="15">
        <v>12</v>
      </c>
      <c r="B15" s="16" t="s">
        <v>17</v>
      </c>
      <c r="C15" s="16" t="s">
        <v>2142</v>
      </c>
      <c r="D15" s="17" t="s">
        <v>2143</v>
      </c>
      <c r="E15" s="16">
        <v>2</v>
      </c>
      <c r="F15" s="16">
        <v>1</v>
      </c>
      <c r="G15" s="16" t="s">
        <v>87</v>
      </c>
      <c r="H15" s="16" t="s">
        <v>2037</v>
      </c>
      <c r="I15" s="18">
        <v>42917</v>
      </c>
      <c r="J15" s="16" t="s">
        <v>22</v>
      </c>
      <c r="K15" s="15"/>
    </row>
    <row r="16" spans="1:14" ht="31.5" customHeight="1" x14ac:dyDescent="0.2">
      <c r="A16" s="11">
        <v>13</v>
      </c>
      <c r="B16" s="16" t="s">
        <v>24</v>
      </c>
      <c r="C16" s="16" t="s">
        <v>2144</v>
      </c>
      <c r="D16" s="17" t="s">
        <v>2145</v>
      </c>
      <c r="E16" s="16">
        <v>3</v>
      </c>
      <c r="F16" s="16">
        <v>1</v>
      </c>
      <c r="G16" s="16" t="s">
        <v>130</v>
      </c>
      <c r="H16" s="16" t="s">
        <v>2037</v>
      </c>
      <c r="I16" s="18">
        <v>42917</v>
      </c>
      <c r="J16" s="16" t="s">
        <v>2146</v>
      </c>
      <c r="K16" s="15"/>
      <c r="M16" s="49"/>
    </row>
    <row r="17" spans="1:13" ht="31.5" customHeight="1" x14ac:dyDescent="0.2">
      <c r="A17" s="15">
        <v>14</v>
      </c>
      <c r="B17" s="16" t="s">
        <v>24</v>
      </c>
      <c r="C17" s="16" t="s">
        <v>2147</v>
      </c>
      <c r="D17" s="17" t="s">
        <v>2148</v>
      </c>
      <c r="E17" s="16">
        <v>4</v>
      </c>
      <c r="F17" s="16">
        <v>1</v>
      </c>
      <c r="G17" s="16" t="s">
        <v>87</v>
      </c>
      <c r="H17" s="16" t="s">
        <v>2037</v>
      </c>
      <c r="I17" s="18">
        <v>42917</v>
      </c>
      <c r="J17" s="16" t="s">
        <v>2149</v>
      </c>
      <c r="K17" s="15"/>
      <c r="M17" s="49"/>
    </row>
    <row r="18" spans="1:13" ht="31.5" customHeight="1" x14ac:dyDescent="0.2">
      <c r="A18" s="11">
        <v>15</v>
      </c>
      <c r="B18" s="16" t="s">
        <v>17</v>
      </c>
      <c r="C18" s="78" t="s">
        <v>2150</v>
      </c>
      <c r="D18" s="13" t="s">
        <v>2151</v>
      </c>
      <c r="E18" s="12">
        <v>3</v>
      </c>
      <c r="F18" s="12">
        <v>1</v>
      </c>
      <c r="G18" s="12" t="s">
        <v>87</v>
      </c>
      <c r="H18" s="12" t="s">
        <v>2037</v>
      </c>
      <c r="I18" s="14">
        <v>42917</v>
      </c>
      <c r="J18" s="12" t="s">
        <v>22</v>
      </c>
      <c r="K18" s="12"/>
      <c r="M18" s="49"/>
    </row>
    <row r="19" spans="1:13" ht="31.5" customHeight="1" x14ac:dyDescent="0.2">
      <c r="A19" s="15">
        <v>16</v>
      </c>
      <c r="B19" s="12" t="s">
        <v>24</v>
      </c>
      <c r="C19" s="12" t="s">
        <v>2152</v>
      </c>
      <c r="D19" s="13" t="s">
        <v>2153</v>
      </c>
      <c r="E19" s="12">
        <v>3</v>
      </c>
      <c r="F19" s="12">
        <v>1</v>
      </c>
      <c r="G19" s="12" t="s">
        <v>87</v>
      </c>
      <c r="H19" s="12" t="s">
        <v>2037</v>
      </c>
      <c r="I19" s="14">
        <v>42917</v>
      </c>
      <c r="J19" s="12" t="s">
        <v>2154</v>
      </c>
      <c r="K19" s="12"/>
      <c r="M19" s="49"/>
    </row>
    <row r="20" spans="1:13" ht="31.5" customHeight="1" x14ac:dyDescent="0.2">
      <c r="A20" s="16"/>
      <c r="B20" s="16"/>
      <c r="C20" s="16"/>
      <c r="D20" s="17"/>
      <c r="E20" s="16"/>
      <c r="F20" s="16"/>
      <c r="G20" s="16"/>
      <c r="H20" s="16"/>
      <c r="I20" s="18"/>
      <c r="J20" s="16"/>
      <c r="K20" s="16"/>
      <c r="M20" s="49"/>
    </row>
    <row r="21" spans="1:13" ht="31.5" customHeight="1" x14ac:dyDescent="0.2">
      <c r="A21" s="16"/>
      <c r="B21" s="16"/>
      <c r="C21" s="16"/>
      <c r="D21" s="17"/>
      <c r="E21" s="16"/>
      <c r="F21" s="16"/>
      <c r="G21" s="16"/>
      <c r="H21" s="16"/>
      <c r="I21" s="18"/>
      <c r="J21" s="16"/>
      <c r="K21" s="16"/>
      <c r="M21" s="49"/>
    </row>
    <row r="22" spans="1:13" ht="31.5" customHeight="1" x14ac:dyDescent="0.2">
      <c r="A22" s="15"/>
      <c r="B22" s="16"/>
      <c r="C22" s="16"/>
      <c r="D22" s="17"/>
      <c r="E22" s="46">
        <f>SUM(E4:E20)</f>
        <v>52</v>
      </c>
      <c r="F22" s="46">
        <f>SUM(F4:F20)</f>
        <v>19</v>
      </c>
      <c r="G22" s="16"/>
      <c r="H22" s="16"/>
      <c r="I22" s="18"/>
      <c r="J22" s="16"/>
      <c r="K22" s="15"/>
      <c r="M22" s="49"/>
    </row>
    <row r="23" spans="1:13" ht="31.5" customHeight="1" x14ac:dyDescent="0.2">
      <c r="A23" s="11"/>
      <c r="B23" s="12"/>
      <c r="C23" s="12"/>
      <c r="D23" s="13"/>
      <c r="E23" s="12"/>
      <c r="F23" s="12"/>
      <c r="G23" s="11"/>
      <c r="H23" s="12"/>
      <c r="I23" s="12"/>
      <c r="J23" s="12"/>
      <c r="K23" s="11"/>
      <c r="M23" s="49"/>
    </row>
    <row r="24" spans="1:13" ht="31.5" customHeight="1" x14ac:dyDescent="0.2">
      <c r="A24" s="11"/>
      <c r="B24" s="12"/>
      <c r="C24" s="12"/>
      <c r="D24" s="13"/>
      <c r="E24" s="12"/>
      <c r="F24" s="12"/>
      <c r="G24" s="11"/>
      <c r="H24" s="12"/>
      <c r="I24" s="12"/>
      <c r="J24" s="12"/>
      <c r="K24" s="11"/>
    </row>
    <row r="25" spans="1:13" ht="31.5" customHeight="1" x14ac:dyDescent="0.2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</row>
    <row r="26" spans="1:13" ht="31.5" customHeight="1" x14ac:dyDescent="0.2">
      <c r="A26" s="11"/>
      <c r="B26" s="12"/>
      <c r="C26" s="12"/>
      <c r="D26" s="13"/>
      <c r="E26" s="12"/>
      <c r="F26" s="12"/>
      <c r="G26" s="11"/>
      <c r="H26" s="12"/>
      <c r="I26" s="12"/>
      <c r="J26" s="12"/>
      <c r="K26" s="11"/>
    </row>
    <row r="27" spans="1:13" ht="31.5" customHeight="1" x14ac:dyDescent="0.2">
      <c r="A27" s="15"/>
      <c r="B27" s="16"/>
      <c r="C27" s="16"/>
      <c r="D27" s="17"/>
      <c r="E27" s="16"/>
      <c r="F27" s="16"/>
      <c r="G27" s="16"/>
      <c r="H27" s="16"/>
      <c r="I27" s="16"/>
      <c r="J27" s="16"/>
      <c r="K27" s="15"/>
    </row>
  </sheetData>
  <customSheetViews>
    <customSheetView guid="{BCA9CBB9-9547-47F0-BDEA-9087BD919FA4}" scale="90" topLeftCell="A10">
      <selection activeCell="J30" sqref="J30"/>
      <pageMargins left="0.7" right="0.7" top="0.75" bottom="0.75" header="0.3" footer="0.3"/>
    </customSheetView>
    <customSheetView guid="{C7343692-8406-8E4B-88B9-BD8D63A86AF6}" scale="90" topLeftCell="A10">
      <selection activeCell="J30" sqref="J30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A13" zoomScale="80" zoomScaleNormal="80" workbookViewId="0">
      <selection activeCell="D30" sqref="D30"/>
    </sheetView>
  </sheetViews>
  <sheetFormatPr baseColWidth="10" defaultColWidth="8.83203125" defaultRowHeight="40.5" customHeight="1" x14ac:dyDescent="0.2"/>
  <cols>
    <col min="1" max="1" width="11.33203125" customWidth="1"/>
    <col min="2" max="2" width="25.5" customWidth="1"/>
    <col min="3" max="3" width="36.1640625" customWidth="1"/>
    <col min="4" max="4" width="43.83203125" customWidth="1"/>
    <col min="5" max="5" width="10.5" customWidth="1"/>
    <col min="6" max="6" width="10.33203125" customWidth="1"/>
    <col min="7" max="7" width="17" customWidth="1"/>
    <col min="8" max="8" width="13.33203125" customWidth="1"/>
    <col min="9" max="9" width="16" customWidth="1"/>
    <col min="10" max="10" width="15.1640625" customWidth="1"/>
    <col min="11" max="11" width="64.83203125" customWidth="1"/>
    <col min="13" max="13" width="18.1640625" customWidth="1"/>
  </cols>
  <sheetData>
    <row r="1" spans="1:14" ht="40.5" customHeight="1" thickBot="1" x14ac:dyDescent="0.4">
      <c r="A1" s="624" t="s">
        <v>399</v>
      </c>
      <c r="B1" s="625"/>
      <c r="C1" s="625"/>
      <c r="D1" s="625"/>
      <c r="E1" s="625"/>
      <c r="F1" s="625"/>
      <c r="G1" s="625" t="s">
        <v>2031</v>
      </c>
      <c r="H1" s="625"/>
      <c r="I1" s="625"/>
      <c r="J1" s="626"/>
      <c r="K1" s="627"/>
    </row>
    <row r="2" spans="1:14" ht="40.5" customHeight="1" thickBot="1" x14ac:dyDescent="0.3">
      <c r="A2" s="38" t="s">
        <v>2</v>
      </c>
      <c r="B2" s="39" t="s">
        <v>3</v>
      </c>
      <c r="C2" s="39" t="s">
        <v>4</v>
      </c>
      <c r="D2" s="40" t="s">
        <v>5</v>
      </c>
      <c r="E2" s="39" t="s">
        <v>6</v>
      </c>
      <c r="F2" s="39" t="s">
        <v>7</v>
      </c>
      <c r="G2" s="39" t="s">
        <v>8</v>
      </c>
      <c r="H2" s="39" t="s">
        <v>9</v>
      </c>
      <c r="I2" s="39" t="s">
        <v>10</v>
      </c>
      <c r="J2" s="39" t="s">
        <v>11</v>
      </c>
      <c r="K2" s="41" t="s">
        <v>12</v>
      </c>
      <c r="M2" s="5" t="s">
        <v>13</v>
      </c>
      <c r="N2" s="5">
        <v>55</v>
      </c>
    </row>
    <row r="3" spans="1:14" ht="40.5" customHeight="1" x14ac:dyDescent="0.3">
      <c r="A3" s="6"/>
      <c r="B3" s="6" t="s">
        <v>2218</v>
      </c>
      <c r="C3" s="6"/>
      <c r="D3" s="7"/>
      <c r="E3" s="6"/>
      <c r="F3" s="6"/>
      <c r="G3" s="6"/>
      <c r="H3" s="6"/>
      <c r="I3" s="8"/>
      <c r="J3" s="6"/>
      <c r="K3" s="6"/>
      <c r="M3" s="9" t="s">
        <v>16</v>
      </c>
      <c r="N3" s="9">
        <f>N2-N14</f>
        <v>3</v>
      </c>
    </row>
    <row r="4" spans="1:14" ht="40.5" customHeight="1" x14ac:dyDescent="0.2">
      <c r="A4" s="15">
        <v>1</v>
      </c>
      <c r="B4" s="16" t="s">
        <v>17</v>
      </c>
      <c r="C4" s="16" t="s">
        <v>2219</v>
      </c>
      <c r="D4" s="17" t="s">
        <v>2220</v>
      </c>
      <c r="E4" s="16">
        <v>2</v>
      </c>
      <c r="F4" s="16">
        <v>1</v>
      </c>
      <c r="G4" s="16" t="s">
        <v>20</v>
      </c>
      <c r="H4" s="16" t="s">
        <v>2037</v>
      </c>
      <c r="I4" s="18">
        <v>42917</v>
      </c>
      <c r="J4" s="16" t="s">
        <v>22</v>
      </c>
      <c r="K4" s="15"/>
      <c r="M4" t="s">
        <v>23</v>
      </c>
      <c r="N4">
        <f>SUMIFS(E:E,G:G,"CTT")</f>
        <v>10</v>
      </c>
    </row>
    <row r="5" spans="1:14" ht="40.5" customHeight="1" x14ac:dyDescent="0.2">
      <c r="A5" s="12">
        <v>2</v>
      </c>
      <c r="B5" s="12" t="s">
        <v>571</v>
      </c>
      <c r="C5" s="78" t="s">
        <v>2221</v>
      </c>
      <c r="D5" s="13" t="s">
        <v>2222</v>
      </c>
      <c r="E5" s="12">
        <v>1</v>
      </c>
      <c r="F5" s="12">
        <v>1</v>
      </c>
      <c r="G5" s="12" t="s">
        <v>20</v>
      </c>
      <c r="H5" s="12" t="s">
        <v>2037</v>
      </c>
      <c r="I5" s="14">
        <v>42917</v>
      </c>
      <c r="J5" s="12" t="s">
        <v>2223</v>
      </c>
      <c r="K5" s="12"/>
      <c r="M5" t="s">
        <v>29</v>
      </c>
      <c r="N5">
        <f>SUMIFS(E:E,G:G,"FLU")</f>
        <v>20</v>
      </c>
    </row>
    <row r="6" spans="1:14" ht="40.5" customHeight="1" x14ac:dyDescent="0.2">
      <c r="A6" s="15">
        <v>3</v>
      </c>
      <c r="B6" s="12" t="s">
        <v>89</v>
      </c>
      <c r="C6" s="12" t="s">
        <v>2224</v>
      </c>
      <c r="D6" s="13" t="s">
        <v>2225</v>
      </c>
      <c r="E6" s="12">
        <v>2</v>
      </c>
      <c r="F6" s="12">
        <v>1</v>
      </c>
      <c r="G6" s="12" t="s">
        <v>20</v>
      </c>
      <c r="H6" s="12" t="s">
        <v>2037</v>
      </c>
      <c r="I6" s="14">
        <v>42917</v>
      </c>
      <c r="J6" s="12" t="s">
        <v>2226</v>
      </c>
      <c r="K6" s="15" t="s">
        <v>2227</v>
      </c>
      <c r="M6" t="s">
        <v>34</v>
      </c>
      <c r="N6">
        <f>SUMIFS(E:E,G:G,"JCC")</f>
        <v>22</v>
      </c>
    </row>
    <row r="7" spans="1:14" ht="40.5" customHeight="1" x14ac:dyDescent="0.2">
      <c r="A7" s="12">
        <v>4</v>
      </c>
      <c r="B7" s="16" t="s">
        <v>2228</v>
      </c>
      <c r="C7" s="16" t="s">
        <v>2229</v>
      </c>
      <c r="D7" s="17" t="s">
        <v>2230</v>
      </c>
      <c r="E7" s="16">
        <v>2</v>
      </c>
      <c r="F7" s="16">
        <v>1</v>
      </c>
      <c r="G7" s="16" t="s">
        <v>20</v>
      </c>
      <c r="H7" s="16" t="s">
        <v>2037</v>
      </c>
      <c r="I7" s="18">
        <v>42917</v>
      </c>
      <c r="J7" s="18" t="s">
        <v>2231</v>
      </c>
      <c r="K7" s="16" t="s">
        <v>2232</v>
      </c>
      <c r="M7" t="s">
        <v>40</v>
      </c>
      <c r="N7">
        <f>SUMIFS(E:E,G:G,"EDI")</f>
        <v>0</v>
      </c>
    </row>
    <row r="8" spans="1:14" ht="40.5" customHeight="1" x14ac:dyDescent="0.2">
      <c r="A8" s="66">
        <v>5</v>
      </c>
      <c r="B8" s="12" t="s">
        <v>119</v>
      </c>
      <c r="C8" s="12">
        <v>107162</v>
      </c>
      <c r="D8" s="13" t="s">
        <v>2233</v>
      </c>
      <c r="E8" s="12">
        <v>2</v>
      </c>
      <c r="F8" s="12">
        <v>1</v>
      </c>
      <c r="G8" s="12" t="s">
        <v>20</v>
      </c>
      <c r="H8" s="12" t="s">
        <v>2037</v>
      </c>
      <c r="I8" s="14">
        <v>42917</v>
      </c>
      <c r="J8" s="12" t="s">
        <v>2234</v>
      </c>
      <c r="K8" s="12" t="s">
        <v>517</v>
      </c>
      <c r="M8" t="s">
        <v>46</v>
      </c>
      <c r="N8">
        <f>SUMIFS(E:E,G:G,"par")</f>
        <v>0</v>
      </c>
    </row>
    <row r="9" spans="1:14" ht="40.5" customHeight="1" x14ac:dyDescent="0.2">
      <c r="A9" s="12">
        <v>6</v>
      </c>
      <c r="B9" s="16" t="s">
        <v>571</v>
      </c>
      <c r="C9" s="16" t="s">
        <v>2235</v>
      </c>
      <c r="D9" s="17" t="s">
        <v>2236</v>
      </c>
      <c r="E9" s="16">
        <v>4</v>
      </c>
      <c r="F9" s="16">
        <v>1</v>
      </c>
      <c r="G9" s="16" t="s">
        <v>188</v>
      </c>
      <c r="H9" s="16" t="s">
        <v>2037</v>
      </c>
      <c r="I9" s="18">
        <v>42917</v>
      </c>
      <c r="J9" s="16" t="s">
        <v>2237</v>
      </c>
      <c r="K9" s="15"/>
      <c r="M9" t="s">
        <v>52</v>
      </c>
      <c r="N9">
        <f>SUMIFS(E:E,G:G,"phi")</f>
        <v>0</v>
      </c>
    </row>
    <row r="10" spans="1:14" ht="40.5" customHeight="1" x14ac:dyDescent="0.2">
      <c r="A10" s="15">
        <v>7</v>
      </c>
      <c r="B10" s="16" t="s">
        <v>17</v>
      </c>
      <c r="C10" s="16" t="s">
        <v>2238</v>
      </c>
      <c r="D10" s="17" t="s">
        <v>2239</v>
      </c>
      <c r="E10" s="16">
        <v>4</v>
      </c>
      <c r="F10" s="16">
        <v>2</v>
      </c>
      <c r="G10" s="16" t="s">
        <v>188</v>
      </c>
      <c r="H10" s="16" t="s">
        <v>2037</v>
      </c>
      <c r="I10" s="18">
        <v>42917</v>
      </c>
      <c r="J10" s="16" t="s">
        <v>22</v>
      </c>
      <c r="K10" s="15" t="s">
        <v>2240</v>
      </c>
      <c r="M10" t="s">
        <v>58</v>
      </c>
      <c r="N10">
        <f>SUMIFS(E:E,G:G,"BRK")</f>
        <v>0</v>
      </c>
    </row>
    <row r="11" spans="1:14" ht="40.5" customHeight="1" x14ac:dyDescent="0.2">
      <c r="A11" s="16">
        <v>8</v>
      </c>
      <c r="B11" s="16" t="s">
        <v>17</v>
      </c>
      <c r="C11" s="16" t="s">
        <v>2241</v>
      </c>
      <c r="D11" s="17" t="s">
        <v>2242</v>
      </c>
      <c r="E11" s="16">
        <v>3</v>
      </c>
      <c r="F11" s="16">
        <v>1</v>
      </c>
      <c r="G11" s="16" t="s">
        <v>188</v>
      </c>
      <c r="H11" s="16" t="s">
        <v>2037</v>
      </c>
      <c r="I11" s="18">
        <v>42917</v>
      </c>
      <c r="J11" s="16" t="s">
        <v>22</v>
      </c>
      <c r="K11" s="15"/>
      <c r="M11" s="25" t="s">
        <v>64</v>
      </c>
      <c r="N11" s="25">
        <f>SUMIFS(E:E,G:G,"SPC")</f>
        <v>0</v>
      </c>
    </row>
    <row r="12" spans="1:14" ht="40.5" customHeight="1" x14ac:dyDescent="0.2">
      <c r="A12" s="11"/>
      <c r="B12" s="12"/>
      <c r="C12" s="12"/>
      <c r="D12" s="13"/>
      <c r="E12" s="30">
        <f>SUM(E4:E11)</f>
        <v>20</v>
      </c>
      <c r="F12" s="30">
        <f>SUM(F4:F11)</f>
        <v>9</v>
      </c>
      <c r="G12" s="11"/>
      <c r="H12" s="12"/>
      <c r="I12" s="12"/>
      <c r="J12" s="12"/>
      <c r="K12" s="11"/>
      <c r="M12" s="26" t="s">
        <v>69</v>
      </c>
      <c r="N12" s="26">
        <f>SUMIFS(E:E,G:G,"H")</f>
        <v>0</v>
      </c>
    </row>
    <row r="13" spans="1:14" ht="40.5" customHeight="1" x14ac:dyDescent="0.2">
      <c r="A13" s="11"/>
      <c r="B13" s="12"/>
      <c r="C13" s="12"/>
      <c r="D13" s="13"/>
      <c r="E13" s="12"/>
      <c r="F13" s="12"/>
      <c r="G13" s="11"/>
      <c r="H13" s="12"/>
      <c r="I13" s="12"/>
      <c r="J13" s="16"/>
      <c r="K13" s="15"/>
      <c r="M13" s="26"/>
      <c r="N13" s="26"/>
    </row>
    <row r="14" spans="1:14" ht="40.5" customHeight="1" x14ac:dyDescent="0.2">
      <c r="A14" s="15"/>
      <c r="B14" s="16"/>
      <c r="C14" s="16"/>
      <c r="D14" s="17"/>
      <c r="E14" s="16"/>
      <c r="F14" s="16"/>
      <c r="G14" s="129"/>
      <c r="H14" s="16"/>
      <c r="I14" s="16"/>
      <c r="J14" s="16"/>
      <c r="K14" s="15"/>
      <c r="M14" s="28" t="s">
        <v>79</v>
      </c>
      <c r="N14" s="28">
        <f>SUM(M4:N12)</f>
        <v>52</v>
      </c>
    </row>
    <row r="15" spans="1:14" ht="40.5" customHeight="1" x14ac:dyDescent="0.3">
      <c r="A15" s="163"/>
      <c r="B15" s="163" t="s">
        <v>2243</v>
      </c>
      <c r="C15" s="163"/>
      <c r="D15" s="164"/>
      <c r="E15" s="163" t="s">
        <v>1188</v>
      </c>
      <c r="F15" s="163"/>
      <c r="G15" s="163"/>
      <c r="H15" s="163"/>
      <c r="I15" s="163"/>
      <c r="J15" s="163"/>
      <c r="K15" s="163"/>
    </row>
    <row r="16" spans="1:14" ht="40.5" customHeight="1" x14ac:dyDescent="0.2">
      <c r="A16" s="16">
        <v>9</v>
      </c>
      <c r="B16" s="16" t="s">
        <v>89</v>
      </c>
      <c r="C16" s="16" t="s">
        <v>2244</v>
      </c>
      <c r="D16" s="17" t="s">
        <v>2245</v>
      </c>
      <c r="E16" s="16">
        <v>3</v>
      </c>
      <c r="F16" s="16">
        <v>1</v>
      </c>
      <c r="G16" s="16" t="s">
        <v>20</v>
      </c>
      <c r="H16" s="145" t="s">
        <v>2097</v>
      </c>
      <c r="I16" s="18">
        <v>42917</v>
      </c>
      <c r="J16" s="16" t="s">
        <v>2246</v>
      </c>
      <c r="K16" s="16" t="s">
        <v>2247</v>
      </c>
      <c r="M16" s="49"/>
    </row>
    <row r="17" spans="1:13" ht="40.5" customHeight="1" x14ac:dyDescent="0.2">
      <c r="A17" s="16">
        <v>10</v>
      </c>
      <c r="B17" s="16" t="s">
        <v>2094</v>
      </c>
      <c r="C17" s="16" t="s">
        <v>2248</v>
      </c>
      <c r="D17" s="17" t="s">
        <v>2249</v>
      </c>
      <c r="E17" s="16">
        <v>3</v>
      </c>
      <c r="F17" s="16">
        <v>1</v>
      </c>
      <c r="G17" s="16" t="s">
        <v>20</v>
      </c>
      <c r="H17" s="145" t="s">
        <v>2097</v>
      </c>
      <c r="I17" s="18">
        <v>42917</v>
      </c>
      <c r="J17" s="16" t="s">
        <v>22</v>
      </c>
      <c r="K17" s="16"/>
      <c r="M17" s="49"/>
    </row>
    <row r="18" spans="1:13" ht="40.5" customHeight="1" x14ac:dyDescent="0.2">
      <c r="A18" s="16">
        <v>11</v>
      </c>
      <c r="B18" s="16" t="s">
        <v>17</v>
      </c>
      <c r="C18" s="16" t="s">
        <v>2250</v>
      </c>
      <c r="D18" s="17" t="s">
        <v>2251</v>
      </c>
      <c r="E18" s="16">
        <v>4</v>
      </c>
      <c r="F18" s="16">
        <v>1</v>
      </c>
      <c r="G18" s="16" t="s">
        <v>87</v>
      </c>
      <c r="H18" s="231" t="s">
        <v>2097</v>
      </c>
      <c r="I18" s="18">
        <v>42917</v>
      </c>
      <c r="J18" s="16" t="s">
        <v>22</v>
      </c>
      <c r="K18" s="232" t="s">
        <v>2252</v>
      </c>
      <c r="M18" s="49"/>
    </row>
    <row r="19" spans="1:13" ht="40.5" customHeight="1" x14ac:dyDescent="0.2">
      <c r="A19" s="16">
        <v>12</v>
      </c>
      <c r="B19" s="16" t="s">
        <v>17</v>
      </c>
      <c r="C19" s="16" t="s">
        <v>2253</v>
      </c>
      <c r="D19" s="17" t="s">
        <v>2254</v>
      </c>
      <c r="E19" s="16">
        <v>3</v>
      </c>
      <c r="F19" s="16">
        <v>1</v>
      </c>
      <c r="G19" s="16" t="s">
        <v>188</v>
      </c>
      <c r="H19" s="145" t="s">
        <v>2097</v>
      </c>
      <c r="I19" s="18">
        <v>42917</v>
      </c>
      <c r="J19" s="16" t="s">
        <v>22</v>
      </c>
      <c r="K19" s="16"/>
      <c r="M19" s="49"/>
    </row>
    <row r="20" spans="1:13" ht="40.5" customHeight="1" x14ac:dyDescent="0.2">
      <c r="A20" s="16">
        <v>13</v>
      </c>
      <c r="B20" s="16" t="s">
        <v>17</v>
      </c>
      <c r="C20" s="16" t="s">
        <v>2255</v>
      </c>
      <c r="D20" s="17" t="s">
        <v>2256</v>
      </c>
      <c r="E20" s="16">
        <v>3</v>
      </c>
      <c r="F20" s="16">
        <v>1</v>
      </c>
      <c r="G20" s="16" t="s">
        <v>188</v>
      </c>
      <c r="H20" s="145" t="s">
        <v>2097</v>
      </c>
      <c r="I20" s="18">
        <v>42917</v>
      </c>
      <c r="J20" s="16" t="s">
        <v>22</v>
      </c>
      <c r="K20" s="16"/>
      <c r="M20" s="49"/>
    </row>
    <row r="21" spans="1:13" ht="40.5" customHeight="1" x14ac:dyDescent="0.2">
      <c r="A21" s="16">
        <v>14</v>
      </c>
      <c r="B21" s="16" t="s">
        <v>2257</v>
      </c>
      <c r="C21" s="16" t="s">
        <v>2258</v>
      </c>
      <c r="D21" s="17" t="s">
        <v>2259</v>
      </c>
      <c r="E21" s="16">
        <v>2</v>
      </c>
      <c r="F21" s="16">
        <v>1</v>
      </c>
      <c r="G21" s="16" t="s">
        <v>87</v>
      </c>
      <c r="H21" s="145" t="s">
        <v>2097</v>
      </c>
      <c r="I21" s="18">
        <v>42917</v>
      </c>
      <c r="J21" s="16" t="s">
        <v>2260</v>
      </c>
      <c r="K21" s="16"/>
      <c r="M21" s="49"/>
    </row>
    <row r="22" spans="1:13" ht="40.5" customHeight="1" x14ac:dyDescent="0.2">
      <c r="A22" s="16">
        <v>15</v>
      </c>
      <c r="B22" s="16" t="s">
        <v>17</v>
      </c>
      <c r="C22" s="16" t="s">
        <v>2261</v>
      </c>
      <c r="D22" s="17" t="s">
        <v>2262</v>
      </c>
      <c r="E22" s="16">
        <v>2</v>
      </c>
      <c r="F22" s="16">
        <v>1</v>
      </c>
      <c r="G22" s="16" t="s">
        <v>87</v>
      </c>
      <c r="H22" s="145" t="s">
        <v>2097</v>
      </c>
      <c r="I22" s="18">
        <v>42917</v>
      </c>
      <c r="J22" s="16" t="s">
        <v>22</v>
      </c>
      <c r="K22" s="16"/>
      <c r="M22" s="49"/>
    </row>
    <row r="23" spans="1:13" ht="40.5" customHeight="1" x14ac:dyDescent="0.2">
      <c r="A23" s="16">
        <v>16</v>
      </c>
      <c r="B23" s="16" t="s">
        <v>2263</v>
      </c>
      <c r="C23" s="16" t="s">
        <v>2264</v>
      </c>
      <c r="D23" s="17" t="s">
        <v>2265</v>
      </c>
      <c r="E23" s="16">
        <v>2</v>
      </c>
      <c r="F23" s="16">
        <v>1</v>
      </c>
      <c r="G23" s="16" t="s">
        <v>20</v>
      </c>
      <c r="H23" s="145" t="s">
        <v>2097</v>
      </c>
      <c r="I23" s="18">
        <v>42917</v>
      </c>
      <c r="J23" s="16" t="s">
        <v>2266</v>
      </c>
      <c r="K23" s="16"/>
    </row>
    <row r="24" spans="1:13" ht="40.5" customHeight="1" x14ac:dyDescent="0.2">
      <c r="A24" s="16">
        <v>17</v>
      </c>
      <c r="B24" s="16" t="s">
        <v>17</v>
      </c>
      <c r="C24" s="16" t="s">
        <v>2267</v>
      </c>
      <c r="D24" s="17" t="s">
        <v>2268</v>
      </c>
      <c r="E24" s="16">
        <v>3</v>
      </c>
      <c r="F24" s="16">
        <v>1</v>
      </c>
      <c r="G24" s="16" t="s">
        <v>20</v>
      </c>
      <c r="H24" s="145" t="s">
        <v>2097</v>
      </c>
      <c r="I24" s="18">
        <v>42917</v>
      </c>
      <c r="J24" s="16" t="s">
        <v>22</v>
      </c>
      <c r="K24" s="16"/>
    </row>
    <row r="25" spans="1:13" ht="40.5" customHeight="1" x14ac:dyDescent="0.2">
      <c r="A25" s="16">
        <v>18</v>
      </c>
      <c r="B25" s="16" t="s">
        <v>17</v>
      </c>
      <c r="C25" s="16" t="s">
        <v>2269</v>
      </c>
      <c r="D25" s="17" t="s">
        <v>2270</v>
      </c>
      <c r="E25" s="16">
        <v>3</v>
      </c>
      <c r="F25" s="16">
        <v>1</v>
      </c>
      <c r="G25" s="16" t="s">
        <v>188</v>
      </c>
      <c r="H25" s="145" t="s">
        <v>2097</v>
      </c>
      <c r="I25" s="18">
        <v>42917</v>
      </c>
      <c r="J25" s="16" t="s">
        <v>22</v>
      </c>
      <c r="K25" s="16"/>
    </row>
    <row r="26" spans="1:13" ht="40.5" customHeight="1" x14ac:dyDescent="0.2">
      <c r="A26" s="16">
        <v>19</v>
      </c>
      <c r="B26" s="16" t="s">
        <v>17</v>
      </c>
      <c r="C26" s="16" t="s">
        <v>2271</v>
      </c>
      <c r="D26" s="17" t="s">
        <v>2272</v>
      </c>
      <c r="E26" s="16">
        <v>2</v>
      </c>
      <c r="F26" s="16">
        <v>1</v>
      </c>
      <c r="G26" s="16" t="s">
        <v>188</v>
      </c>
      <c r="H26" s="145" t="s">
        <v>2097</v>
      </c>
      <c r="I26" s="18">
        <v>42917</v>
      </c>
      <c r="J26" s="16" t="s">
        <v>22</v>
      </c>
      <c r="K26" s="16"/>
    </row>
    <row r="27" spans="1:13" ht="40.5" customHeight="1" x14ac:dyDescent="0.2">
      <c r="A27" s="16">
        <v>20</v>
      </c>
      <c r="B27" s="16" t="s">
        <v>17</v>
      </c>
      <c r="C27" s="16" t="s">
        <v>2273</v>
      </c>
      <c r="D27" s="17" t="s">
        <v>2274</v>
      </c>
      <c r="E27" s="16">
        <v>2</v>
      </c>
      <c r="F27" s="16">
        <v>1</v>
      </c>
      <c r="G27" s="16" t="s">
        <v>87</v>
      </c>
      <c r="H27" s="145" t="s">
        <v>2097</v>
      </c>
      <c r="I27" s="18">
        <v>42917</v>
      </c>
      <c r="J27" s="16" t="s">
        <v>22</v>
      </c>
      <c r="K27" s="16"/>
    </row>
    <row r="28" spans="1:13" ht="40.5" customHeight="1" x14ac:dyDescent="0.2">
      <c r="A28" s="15"/>
      <c r="B28" s="16"/>
      <c r="C28" s="16"/>
      <c r="D28" s="17"/>
      <c r="E28" s="16"/>
      <c r="F28" s="16"/>
      <c r="G28" s="129"/>
      <c r="H28" s="16"/>
      <c r="I28" s="16"/>
      <c r="J28" s="16"/>
      <c r="K28" s="15"/>
    </row>
    <row r="29" spans="1:13" ht="40.5" customHeight="1" x14ac:dyDescent="0.2">
      <c r="A29" s="15"/>
      <c r="B29" s="16"/>
      <c r="C29" s="16"/>
      <c r="D29" s="17"/>
      <c r="E29" s="16"/>
      <c r="F29" s="16"/>
      <c r="G29" s="129"/>
      <c r="H29" s="16"/>
      <c r="I29" s="16"/>
      <c r="J29" s="16"/>
      <c r="K29" s="15"/>
    </row>
    <row r="30" spans="1:13" ht="40.5" customHeight="1" x14ac:dyDescent="0.2">
      <c r="A30" s="15"/>
      <c r="B30" s="16"/>
      <c r="C30" s="16"/>
      <c r="D30" s="17"/>
      <c r="E30" s="67">
        <f>SUM(E16:E29)</f>
        <v>32</v>
      </c>
      <c r="F30" s="67">
        <f>SUM(F16:F29)</f>
        <v>12</v>
      </c>
      <c r="G30" s="129"/>
      <c r="H30" s="16"/>
      <c r="I30" s="16"/>
      <c r="J30" s="16"/>
      <c r="K30" s="15"/>
    </row>
    <row r="31" spans="1:13" ht="40.5" customHeight="1" x14ac:dyDescent="0.2">
      <c r="A31" s="15"/>
      <c r="B31" s="16"/>
      <c r="C31" s="16"/>
      <c r="D31" s="17"/>
      <c r="E31" s="16"/>
      <c r="F31" s="16"/>
      <c r="G31" s="129"/>
      <c r="H31" s="16"/>
      <c r="I31" s="16"/>
      <c r="J31" s="16"/>
      <c r="K31" s="15"/>
    </row>
    <row r="32" spans="1:13" ht="40.5" customHeight="1" x14ac:dyDescent="0.2">
      <c r="A32" s="15"/>
      <c r="B32" s="16"/>
      <c r="C32" s="16"/>
      <c r="D32" s="17"/>
      <c r="E32" s="16"/>
      <c r="F32" s="16"/>
      <c r="G32" s="129"/>
      <c r="H32" s="16"/>
      <c r="I32" s="16"/>
      <c r="J32" s="16"/>
      <c r="K32" s="15"/>
    </row>
    <row r="33" spans="1:11" ht="40.5" customHeight="1" x14ac:dyDescent="0.2">
      <c r="A33" s="15"/>
      <c r="B33" s="16"/>
      <c r="C33" s="16"/>
      <c r="D33" s="17"/>
      <c r="E33" s="16"/>
      <c r="F33" s="16"/>
      <c r="G33" s="129"/>
      <c r="H33" s="16"/>
      <c r="I33" s="16"/>
      <c r="J33" s="16"/>
      <c r="K33" s="15"/>
    </row>
    <row r="34" spans="1:11" ht="40.5" customHeight="1" x14ac:dyDescent="0.2">
      <c r="A34" s="15"/>
      <c r="B34" s="16"/>
      <c r="C34" s="16"/>
      <c r="D34" s="17"/>
      <c r="E34" s="16"/>
      <c r="F34" s="16"/>
      <c r="G34" s="129"/>
      <c r="H34" s="16"/>
      <c r="I34" s="16"/>
      <c r="J34" s="16"/>
      <c r="K34" s="15"/>
    </row>
  </sheetData>
  <customSheetViews>
    <customSheetView guid="{BCA9CBB9-9547-47F0-BDEA-9087BD919FA4}" scale="80" topLeftCell="A13">
      <selection activeCell="D30" sqref="D30"/>
      <pageMargins left="0.7" right="0.7" top="0.75" bottom="0.75" header="0.3" footer="0.3"/>
    </customSheetView>
    <customSheetView guid="{C7343692-8406-8E4B-88B9-BD8D63A86AF6}" scale="80" topLeftCell="A13">
      <selection activeCell="D30" sqref="D30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zoomScale="70" zoomScaleNormal="90" workbookViewId="0">
      <selection activeCell="D17" sqref="D17"/>
    </sheetView>
  </sheetViews>
  <sheetFormatPr baseColWidth="10" defaultColWidth="8.83203125" defaultRowHeight="36" customHeight="1" x14ac:dyDescent="0.2"/>
  <cols>
    <col min="2" max="2" width="32" customWidth="1"/>
    <col min="3" max="3" width="22.33203125" customWidth="1"/>
    <col min="4" max="4" width="40.164062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42.6640625" customWidth="1"/>
    <col min="13" max="13" width="18.1640625" customWidth="1"/>
  </cols>
  <sheetData>
    <row r="1" spans="1:14" ht="45" customHeight="1" thickBot="1" x14ac:dyDescent="0.4">
      <c r="A1" s="628" t="s">
        <v>399</v>
      </c>
      <c r="B1" s="629"/>
      <c r="C1" s="629"/>
      <c r="D1" s="629"/>
      <c r="E1" s="629"/>
      <c r="F1" s="629"/>
      <c r="G1" s="629" t="s">
        <v>3216</v>
      </c>
      <c r="H1" s="629"/>
      <c r="I1" s="629"/>
      <c r="J1" s="630"/>
      <c r="K1" s="631"/>
    </row>
    <row r="2" spans="1:14" ht="36" customHeight="1" thickBot="1" x14ac:dyDescent="0.3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55</v>
      </c>
    </row>
    <row r="3" spans="1:14" ht="36" customHeight="1" x14ac:dyDescent="0.3">
      <c r="A3" s="163"/>
      <c r="B3" s="163" t="s">
        <v>3217</v>
      </c>
      <c r="C3" s="163"/>
      <c r="D3" s="611"/>
      <c r="E3" s="612"/>
      <c r="F3" s="612"/>
      <c r="G3" s="612"/>
      <c r="H3" s="612"/>
      <c r="I3" s="612"/>
      <c r="J3" s="612"/>
      <c r="K3" s="612"/>
      <c r="M3" s="9" t="s">
        <v>16</v>
      </c>
      <c r="N3" s="9">
        <f>N2-N14</f>
        <v>34</v>
      </c>
    </row>
    <row r="4" spans="1:14" ht="36" customHeight="1" x14ac:dyDescent="0.2">
      <c r="A4" s="15">
        <v>1</v>
      </c>
      <c r="B4" s="16" t="s">
        <v>3218</v>
      </c>
      <c r="C4" s="16" t="s">
        <v>3219</v>
      </c>
      <c r="D4" s="17" t="s">
        <v>3220</v>
      </c>
      <c r="E4" s="16">
        <v>2</v>
      </c>
      <c r="F4" s="16">
        <v>1</v>
      </c>
      <c r="G4" s="16" t="s">
        <v>87</v>
      </c>
      <c r="H4" s="16" t="s">
        <v>3221</v>
      </c>
      <c r="I4" s="18">
        <v>42917</v>
      </c>
      <c r="J4" s="16" t="s">
        <v>3222</v>
      </c>
      <c r="K4" s="16" t="s">
        <v>33</v>
      </c>
      <c r="M4" t="s">
        <v>23</v>
      </c>
      <c r="N4">
        <f>SUMIFS(E:E,G:G,"CTT")</f>
        <v>12</v>
      </c>
    </row>
    <row r="5" spans="1:14" ht="36" customHeight="1" x14ac:dyDescent="0.2">
      <c r="A5" s="11">
        <v>2</v>
      </c>
      <c r="B5" s="12" t="s">
        <v>24</v>
      </c>
      <c r="C5" s="12" t="s">
        <v>3223</v>
      </c>
      <c r="D5" s="13" t="s">
        <v>3224</v>
      </c>
      <c r="E5" s="12">
        <v>3</v>
      </c>
      <c r="F5" s="12">
        <v>1</v>
      </c>
      <c r="G5" s="12" t="s">
        <v>87</v>
      </c>
      <c r="H5" s="16" t="s">
        <v>3221</v>
      </c>
      <c r="I5" s="18">
        <v>42917</v>
      </c>
      <c r="J5" s="12" t="s">
        <v>3225</v>
      </c>
      <c r="K5" s="613" t="s">
        <v>3226</v>
      </c>
      <c r="M5" t="s">
        <v>29</v>
      </c>
      <c r="N5">
        <f>SUMIFS(E:E,G:G,"FLU")</f>
        <v>2</v>
      </c>
    </row>
    <row r="6" spans="1:14" ht="36" customHeight="1" x14ac:dyDescent="0.2">
      <c r="A6" s="15">
        <v>3</v>
      </c>
      <c r="B6" s="12" t="s">
        <v>17</v>
      </c>
      <c r="C6" s="12" t="s">
        <v>3227</v>
      </c>
      <c r="D6" s="13" t="s">
        <v>3228</v>
      </c>
      <c r="E6" s="12">
        <v>2</v>
      </c>
      <c r="F6" s="12">
        <v>1</v>
      </c>
      <c r="G6" s="12" t="s">
        <v>130</v>
      </c>
      <c r="H6" s="12" t="s">
        <v>3221</v>
      </c>
      <c r="I6" s="14">
        <v>42917</v>
      </c>
      <c r="J6" s="14" t="s">
        <v>22</v>
      </c>
      <c r="K6" s="11"/>
      <c r="M6" t="s">
        <v>34</v>
      </c>
      <c r="N6">
        <f>SUMIFS(E:E,G:G,"JCC")</f>
        <v>3</v>
      </c>
    </row>
    <row r="7" spans="1:14" ht="36" customHeight="1" x14ac:dyDescent="0.2">
      <c r="A7" s="11">
        <v>4</v>
      </c>
      <c r="B7" s="12" t="s">
        <v>17</v>
      </c>
      <c r="C7" s="16" t="s">
        <v>3229</v>
      </c>
      <c r="D7" s="17" t="s">
        <v>3230</v>
      </c>
      <c r="E7" s="16">
        <v>3</v>
      </c>
      <c r="F7" s="16">
        <v>2</v>
      </c>
      <c r="G7" s="16" t="s">
        <v>87</v>
      </c>
      <c r="H7" s="16" t="s">
        <v>3221</v>
      </c>
      <c r="I7" s="18">
        <v>42917</v>
      </c>
      <c r="J7" s="16" t="s">
        <v>22</v>
      </c>
      <c r="K7" s="15"/>
      <c r="M7" t="s">
        <v>40</v>
      </c>
      <c r="N7">
        <f>SUMIFS(E:E,G:G,"EDI")</f>
        <v>0</v>
      </c>
    </row>
    <row r="8" spans="1:14" ht="36" customHeight="1" x14ac:dyDescent="0.2">
      <c r="A8" s="15">
        <v>5</v>
      </c>
      <c r="B8" s="16" t="s">
        <v>17</v>
      </c>
      <c r="C8" s="16" t="s">
        <v>3231</v>
      </c>
      <c r="D8" s="17" t="s">
        <v>3232</v>
      </c>
      <c r="E8" s="16">
        <v>3</v>
      </c>
      <c r="F8" s="16">
        <v>1</v>
      </c>
      <c r="G8" s="16" t="s">
        <v>188</v>
      </c>
      <c r="H8" s="16" t="s">
        <v>3221</v>
      </c>
      <c r="I8" s="18">
        <v>42917</v>
      </c>
      <c r="J8" s="16" t="s">
        <v>22</v>
      </c>
      <c r="K8" s="15"/>
      <c r="M8" t="s">
        <v>46</v>
      </c>
      <c r="N8">
        <f>SUMIFS(E:E,G:G,"par")</f>
        <v>0</v>
      </c>
    </row>
    <row r="9" spans="1:14" ht="36" customHeight="1" x14ac:dyDescent="0.2">
      <c r="A9" s="11">
        <v>6</v>
      </c>
      <c r="B9" s="12" t="s">
        <v>17</v>
      </c>
      <c r="C9" s="12" t="s">
        <v>3233</v>
      </c>
      <c r="D9" s="13" t="s">
        <v>3234</v>
      </c>
      <c r="E9" s="12">
        <v>1</v>
      </c>
      <c r="F9" s="12">
        <v>1</v>
      </c>
      <c r="G9" s="11" t="s">
        <v>87</v>
      </c>
      <c r="H9" s="12" t="s">
        <v>3221</v>
      </c>
      <c r="I9" s="14">
        <v>42917</v>
      </c>
      <c r="J9" s="12" t="s">
        <v>22</v>
      </c>
      <c r="K9" s="11"/>
      <c r="M9" t="s">
        <v>52</v>
      </c>
      <c r="N9">
        <f>SUMIFS(E:E,G:G,"phi")</f>
        <v>0</v>
      </c>
    </row>
    <row r="10" spans="1:14" ht="36" customHeight="1" x14ac:dyDescent="0.2">
      <c r="A10" s="15">
        <v>7</v>
      </c>
      <c r="B10" s="12" t="s">
        <v>3235</v>
      </c>
      <c r="C10" s="12">
        <v>6465</v>
      </c>
      <c r="D10" s="13" t="s">
        <v>3236</v>
      </c>
      <c r="E10" s="12">
        <v>2</v>
      </c>
      <c r="F10" s="12">
        <v>1</v>
      </c>
      <c r="G10" s="12" t="s">
        <v>130</v>
      </c>
      <c r="H10" s="12" t="s">
        <v>3221</v>
      </c>
      <c r="I10" s="14">
        <v>42917</v>
      </c>
      <c r="J10" s="14" t="s">
        <v>3237</v>
      </c>
      <c r="K10" s="12" t="s">
        <v>3238</v>
      </c>
      <c r="M10" t="s">
        <v>58</v>
      </c>
      <c r="N10">
        <f>SUMIFS(E:E,G:G,"BRK")</f>
        <v>4</v>
      </c>
    </row>
    <row r="11" spans="1:14" ht="36" customHeight="1" x14ac:dyDescent="0.2">
      <c r="A11" s="11">
        <v>8</v>
      </c>
      <c r="B11" s="12" t="s">
        <v>24</v>
      </c>
      <c r="C11" s="12" t="s">
        <v>3239</v>
      </c>
      <c r="D11" s="13" t="s">
        <v>3240</v>
      </c>
      <c r="E11" s="12">
        <v>2</v>
      </c>
      <c r="F11" s="12">
        <v>1</v>
      </c>
      <c r="G11" s="11" t="s">
        <v>20</v>
      </c>
      <c r="H11" s="12" t="s">
        <v>3221</v>
      </c>
      <c r="I11" s="14">
        <v>42917</v>
      </c>
      <c r="J11" s="12" t="s">
        <v>3241</v>
      </c>
      <c r="K11" s="11"/>
      <c r="M11" s="25" t="s">
        <v>64</v>
      </c>
      <c r="N11" s="25">
        <f>SUMIFS(E:E,G:G,"SPC")</f>
        <v>0</v>
      </c>
    </row>
    <row r="12" spans="1:14" ht="36" customHeight="1" x14ac:dyDescent="0.2">
      <c r="A12" s="15">
        <v>9</v>
      </c>
      <c r="B12" s="12" t="s">
        <v>212</v>
      </c>
      <c r="C12" s="12" t="s">
        <v>3242</v>
      </c>
      <c r="D12" s="13" t="s">
        <v>3243</v>
      </c>
      <c r="E12" s="16">
        <v>3</v>
      </c>
      <c r="F12" s="16">
        <v>1</v>
      </c>
      <c r="G12" s="11" t="s">
        <v>87</v>
      </c>
      <c r="H12" s="12" t="s">
        <v>3221</v>
      </c>
      <c r="I12" s="14">
        <v>42917</v>
      </c>
      <c r="J12" s="12" t="s">
        <v>3244</v>
      </c>
      <c r="K12" s="11"/>
      <c r="M12" s="26" t="s">
        <v>69</v>
      </c>
      <c r="N12" s="26">
        <f>SUMIFS(E:E,G:G,"H")</f>
        <v>0</v>
      </c>
    </row>
    <row r="13" spans="1:14" ht="36" customHeight="1" x14ac:dyDescent="0.2">
      <c r="A13" s="11"/>
      <c r="B13" s="12"/>
      <c r="C13" s="12"/>
      <c r="D13" s="13"/>
      <c r="E13" s="12"/>
      <c r="F13" s="12"/>
      <c r="G13" s="11"/>
      <c r="H13" s="12"/>
      <c r="I13" s="12"/>
      <c r="J13" s="12"/>
      <c r="K13" s="11"/>
      <c r="M13" s="26"/>
      <c r="N13" s="26"/>
    </row>
    <row r="14" spans="1:14" ht="36" customHeight="1" x14ac:dyDescent="0.2">
      <c r="A14" s="11"/>
      <c r="B14" s="12"/>
      <c r="C14" s="12"/>
      <c r="D14" s="13"/>
      <c r="E14" s="12"/>
      <c r="F14" s="12"/>
      <c r="G14" s="11"/>
      <c r="H14" s="12"/>
      <c r="I14" s="12"/>
      <c r="J14" s="12"/>
      <c r="K14" s="11"/>
      <c r="M14" s="28" t="s">
        <v>79</v>
      </c>
      <c r="N14" s="28">
        <f>SUM(M4:N12)</f>
        <v>21</v>
      </c>
    </row>
    <row r="15" spans="1:14" ht="36" customHeight="1" x14ac:dyDescent="0.2">
      <c r="A15" s="11"/>
      <c r="B15" s="12"/>
      <c r="C15" s="12"/>
      <c r="D15" s="13"/>
      <c r="E15" s="12"/>
      <c r="F15" s="12"/>
      <c r="G15" s="11"/>
      <c r="H15" s="12"/>
      <c r="I15" s="12"/>
      <c r="J15" s="12"/>
      <c r="K15" s="11"/>
    </row>
    <row r="16" spans="1:14" ht="36" customHeight="1" x14ac:dyDescent="0.2">
      <c r="A16" s="11"/>
      <c r="B16" s="12"/>
      <c r="C16" s="12"/>
      <c r="D16" s="13"/>
      <c r="E16" s="12"/>
      <c r="F16" s="12"/>
      <c r="G16" s="12"/>
      <c r="H16" s="12"/>
      <c r="I16" s="14"/>
      <c r="J16" s="12"/>
      <c r="K16" s="11"/>
      <c r="M16" s="49"/>
    </row>
    <row r="17" spans="1:13" ht="36" customHeight="1" x14ac:dyDescent="0.2">
      <c r="A17" s="12"/>
      <c r="B17" s="12"/>
      <c r="C17" s="12"/>
      <c r="D17" s="13"/>
      <c r="E17" s="12"/>
      <c r="F17" s="12"/>
      <c r="G17" s="12"/>
      <c r="H17" s="12"/>
      <c r="I17" s="12"/>
      <c r="J17" s="12"/>
      <c r="K17" s="113"/>
      <c r="M17" s="49"/>
    </row>
    <row r="18" spans="1:13" ht="36" customHeight="1" x14ac:dyDescent="0.3">
      <c r="A18" s="15"/>
      <c r="B18" s="16"/>
      <c r="C18" s="16"/>
      <c r="D18" s="17"/>
      <c r="E18" s="16"/>
      <c r="F18" s="46">
        <f>SUM(F4:F17)</f>
        <v>10</v>
      </c>
      <c r="G18" s="16"/>
      <c r="H18" s="32" t="s">
        <v>3245</v>
      </c>
      <c r="I18" s="31"/>
      <c r="J18" s="31"/>
      <c r="K18" s="31"/>
      <c r="M18" s="49"/>
    </row>
    <row r="19" spans="1:13" ht="36" customHeight="1" x14ac:dyDescent="0.2">
      <c r="A19" s="11"/>
      <c r="B19" s="12"/>
      <c r="C19" s="12"/>
      <c r="D19" s="13"/>
      <c r="E19" s="12"/>
      <c r="F19" s="12"/>
      <c r="G19" s="11"/>
      <c r="H19" s="12"/>
      <c r="I19" s="12"/>
      <c r="J19" s="12"/>
      <c r="K19" s="11"/>
      <c r="M19" s="49"/>
    </row>
    <row r="20" spans="1:13" ht="36" customHeight="1" x14ac:dyDescent="0.2">
      <c r="A20" s="11"/>
      <c r="B20" s="12"/>
      <c r="C20" s="12"/>
      <c r="D20" s="13"/>
      <c r="E20" s="12"/>
      <c r="F20" s="12"/>
      <c r="G20" s="12"/>
      <c r="H20" s="12"/>
      <c r="I20" s="14"/>
      <c r="J20" s="14"/>
      <c r="K20" s="11"/>
      <c r="M20" s="49"/>
    </row>
    <row r="21" spans="1:13" ht="36" customHeight="1" x14ac:dyDescent="0.2">
      <c r="A21" s="11"/>
      <c r="B21" s="12"/>
      <c r="C21" s="12"/>
      <c r="D21" s="13"/>
      <c r="E21" s="12"/>
      <c r="F21" s="12"/>
      <c r="G21" s="12"/>
      <c r="H21" s="12"/>
      <c r="I21" s="14"/>
      <c r="J21" s="14"/>
      <c r="K21" s="11"/>
      <c r="M21" s="49"/>
    </row>
    <row r="22" spans="1:13" ht="36" customHeight="1" x14ac:dyDescent="0.2">
      <c r="A22" s="11"/>
      <c r="B22" s="12"/>
      <c r="C22" s="12"/>
      <c r="D22" s="13"/>
      <c r="E22" s="12"/>
      <c r="F22" s="12"/>
      <c r="G22" s="11"/>
      <c r="H22" s="12"/>
      <c r="I22" s="12"/>
      <c r="J22" s="12"/>
      <c r="K22" s="11"/>
      <c r="M22" s="49"/>
    </row>
    <row r="23" spans="1:13" ht="36" customHeight="1" x14ac:dyDescent="0.2">
      <c r="A23" s="11"/>
      <c r="B23" s="12"/>
      <c r="C23" s="12"/>
      <c r="D23" s="13"/>
      <c r="E23" s="12"/>
      <c r="F23" s="12"/>
      <c r="G23" s="11"/>
      <c r="H23" s="12"/>
      <c r="I23" s="12"/>
      <c r="J23" s="12"/>
      <c r="K23" s="11"/>
    </row>
    <row r="24" spans="1:13" ht="36" customHeight="1" x14ac:dyDescent="0.2">
      <c r="A24" s="11"/>
      <c r="B24" s="12"/>
      <c r="C24" s="12"/>
      <c r="D24" s="13"/>
      <c r="E24" s="12"/>
      <c r="F24" s="12"/>
      <c r="G24" s="11"/>
      <c r="H24" s="12"/>
      <c r="I24" s="12"/>
      <c r="J24" s="12"/>
      <c r="K24" s="11"/>
    </row>
    <row r="25" spans="1:13" ht="36" customHeight="1" x14ac:dyDescent="0.2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</row>
    <row r="26" spans="1:13" ht="36" customHeight="1" x14ac:dyDescent="0.2">
      <c r="A26" s="15"/>
      <c r="B26" s="16"/>
      <c r="C26" s="16"/>
      <c r="D26" s="17"/>
      <c r="E26" s="16"/>
      <c r="F26" s="16"/>
      <c r="G26" s="16"/>
      <c r="H26" s="16"/>
      <c r="I26" s="16"/>
      <c r="J26" s="16"/>
      <c r="K26" s="15"/>
    </row>
    <row r="27" spans="1:13" ht="36" customHeight="1" x14ac:dyDescent="0.2">
      <c r="A27" s="11"/>
      <c r="B27" s="12"/>
      <c r="C27" s="12"/>
      <c r="D27" s="13"/>
      <c r="E27" s="12"/>
      <c r="F27" s="12"/>
      <c r="G27" s="11"/>
      <c r="H27" s="12"/>
      <c r="I27" s="12"/>
      <c r="J27" s="12"/>
      <c r="K27" s="11"/>
    </row>
    <row r="28" spans="1:13" ht="36" customHeight="1" x14ac:dyDescent="0.2">
      <c r="A28" s="11"/>
      <c r="B28" s="12"/>
      <c r="C28" s="12"/>
      <c r="D28" s="13"/>
      <c r="E28" s="12"/>
      <c r="F28" s="12"/>
      <c r="G28" s="12"/>
      <c r="H28" s="12"/>
      <c r="I28" s="14"/>
      <c r="J28" s="14"/>
      <c r="K28" s="11"/>
    </row>
    <row r="29" spans="1:13" ht="36" customHeight="1" x14ac:dyDescent="0.2">
      <c r="A29" s="15"/>
      <c r="B29" s="16"/>
      <c r="C29" s="16"/>
      <c r="D29" s="17"/>
      <c r="E29" s="16"/>
      <c r="F29" s="16"/>
      <c r="G29" s="16"/>
      <c r="H29" s="16"/>
      <c r="I29" s="16"/>
      <c r="J29" s="16"/>
      <c r="K29" s="15"/>
    </row>
    <row r="30" spans="1:13" ht="36" customHeight="1" x14ac:dyDescent="0.2">
      <c r="A30" s="15"/>
      <c r="B30" s="16"/>
      <c r="C30" s="16"/>
      <c r="D30" s="17"/>
      <c r="E30" s="16"/>
      <c r="F30" s="16"/>
      <c r="G30" s="16"/>
      <c r="H30" s="16"/>
      <c r="I30" s="16"/>
      <c r="J30" s="16"/>
      <c r="K30" s="15"/>
    </row>
    <row r="31" spans="1:13" ht="36" customHeight="1" x14ac:dyDescent="0.2">
      <c r="A31" s="11"/>
      <c r="B31" s="12"/>
      <c r="C31" s="12"/>
      <c r="D31" s="13"/>
      <c r="E31" s="12"/>
      <c r="F31" s="12"/>
      <c r="G31" s="11"/>
      <c r="H31" s="12"/>
      <c r="I31" s="12"/>
      <c r="J31" s="12"/>
      <c r="K31" s="11"/>
    </row>
    <row r="32" spans="1:13" ht="36" customHeight="1" x14ac:dyDescent="0.2">
      <c r="A32" s="11"/>
      <c r="B32" s="12"/>
      <c r="C32" s="12"/>
      <c r="D32" s="13"/>
      <c r="E32" s="12"/>
      <c r="F32" s="12"/>
      <c r="G32" s="12"/>
      <c r="H32" s="12"/>
      <c r="I32" s="14"/>
      <c r="J32" s="14"/>
      <c r="K32" s="11"/>
    </row>
    <row r="33" spans="1:11" ht="36" customHeight="1" x14ac:dyDescent="0.2">
      <c r="A33" s="15"/>
      <c r="B33" s="16"/>
      <c r="C33" s="16"/>
      <c r="D33" s="17"/>
      <c r="E33" s="16"/>
      <c r="F33" s="16"/>
      <c r="G33" s="16"/>
      <c r="H33" s="16"/>
      <c r="I33" s="16"/>
      <c r="J33" s="16"/>
      <c r="K33" s="15"/>
    </row>
    <row r="34" spans="1:11" ht="36" customHeight="1" x14ac:dyDescent="0.2">
      <c r="A34" s="15"/>
      <c r="B34" s="16"/>
      <c r="C34" s="16"/>
      <c r="D34" s="17"/>
      <c r="E34" s="16"/>
      <c r="F34" s="16"/>
      <c r="G34" s="16"/>
      <c r="H34" s="16"/>
      <c r="I34" s="16"/>
      <c r="J34" s="16"/>
      <c r="K34" s="15"/>
    </row>
    <row r="35" spans="1:11" ht="36" customHeight="1" x14ac:dyDescent="0.2">
      <c r="A35" s="11"/>
      <c r="B35" s="12"/>
      <c r="C35" s="12"/>
      <c r="D35" s="13"/>
      <c r="E35" s="12"/>
      <c r="F35" s="12"/>
      <c r="G35" s="11"/>
      <c r="H35" s="12"/>
      <c r="I35" s="12"/>
      <c r="J35" s="12"/>
      <c r="K35" s="11"/>
    </row>
    <row r="36" spans="1:11" ht="36" customHeight="1" x14ac:dyDescent="0.2">
      <c r="A36" s="11"/>
      <c r="B36" s="12"/>
      <c r="C36" s="12"/>
      <c r="D36" s="13"/>
      <c r="E36" s="12"/>
      <c r="F36" s="12"/>
      <c r="G36" s="12"/>
      <c r="H36" s="12"/>
      <c r="I36" s="14"/>
      <c r="J36" s="14"/>
      <c r="K36" s="11"/>
    </row>
    <row r="37" spans="1:11" ht="36" customHeight="1" x14ac:dyDescent="0.2">
      <c r="A37" s="11"/>
      <c r="B37" s="12"/>
      <c r="C37" s="12"/>
      <c r="D37" s="13"/>
      <c r="E37" s="12"/>
      <c r="F37" s="12"/>
      <c r="G37" s="12"/>
      <c r="H37" s="12"/>
      <c r="I37" s="14"/>
      <c r="J37" s="14"/>
      <c r="K37" s="11"/>
    </row>
    <row r="38" spans="1:11" ht="36" customHeight="1" x14ac:dyDescent="0.2">
      <c r="A38" s="11"/>
      <c r="B38" s="12"/>
      <c r="C38" s="12"/>
      <c r="D38" s="13"/>
      <c r="E38" s="12"/>
      <c r="F38" s="12"/>
      <c r="G38" s="11"/>
      <c r="H38" s="12"/>
      <c r="I38" s="12"/>
      <c r="J38" s="12"/>
      <c r="K38" s="11"/>
    </row>
    <row r="39" spans="1:11" ht="36" customHeight="1" x14ac:dyDescent="0.2">
      <c r="A39" s="11"/>
      <c r="B39" s="12"/>
      <c r="C39" s="12"/>
      <c r="D39" s="13"/>
      <c r="E39" s="12"/>
      <c r="F39" s="12"/>
      <c r="G39" s="11"/>
      <c r="H39" s="12"/>
      <c r="I39" s="12"/>
      <c r="J39" s="12"/>
      <c r="K39" s="11"/>
    </row>
    <row r="40" spans="1:11" ht="36" customHeight="1" x14ac:dyDescent="0.2">
      <c r="A40" s="11"/>
      <c r="B40" s="12"/>
      <c r="C40" s="12"/>
      <c r="D40" s="13"/>
      <c r="E40" s="12"/>
      <c r="F40" s="12"/>
      <c r="G40" s="11"/>
      <c r="H40" s="12"/>
      <c r="I40" s="12"/>
      <c r="J40" s="12"/>
      <c r="K40" s="11"/>
    </row>
  </sheetData>
  <customSheetViews>
    <customSheetView guid="{BCA9CBB9-9547-47F0-BDEA-9087BD919FA4}" scale="70">
      <selection activeCell="D17" sqref="D17"/>
      <pageMargins left="0.7" right="0.7" top="0.75" bottom="0.75" header="0.3" footer="0.3"/>
      <pageSetup paperSize="9" orientation="portrait" r:id="rId1"/>
    </customSheetView>
    <customSheetView guid="{C7343692-8406-8E4B-88B9-BD8D63A86AF6}" scale="70">
      <selection activeCell="D17" sqref="D17"/>
      <pageMargins left="0.7" right="0.7" top="0.75" bottom="0.75" header="0.3" footer="0.3"/>
      <pageSetup paperSize="9" orientation="portrait" r:id="rId2"/>
    </customSheetView>
  </customSheetViews>
  <mergeCells count="2">
    <mergeCell ref="A1:F1"/>
    <mergeCell ref="G1:K1"/>
  </mergeCells>
  <pageMargins left="0.7" right="0.7" top="0.75" bottom="0.75" header="0.3" footer="0.3"/>
  <pageSetup paperSize="9" orientation="portrait"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opLeftCell="A10" zoomScale="80" zoomScaleNormal="80" workbookViewId="0">
      <selection activeCell="D25" sqref="D25"/>
    </sheetView>
  </sheetViews>
  <sheetFormatPr baseColWidth="10" defaultColWidth="8.83203125" defaultRowHeight="46.5" customHeight="1" x14ac:dyDescent="0.2"/>
  <cols>
    <col min="2" max="2" width="33.5" customWidth="1"/>
    <col min="3" max="3" width="32.1640625" customWidth="1"/>
    <col min="4" max="4" width="42.6640625" customWidth="1"/>
    <col min="5" max="5" width="10.5" customWidth="1"/>
    <col min="6" max="6" width="10.33203125" customWidth="1"/>
    <col min="7" max="7" width="15.1640625" customWidth="1"/>
    <col min="8" max="8" width="12.83203125" customWidth="1"/>
    <col min="9" max="9" width="16" customWidth="1"/>
    <col min="10" max="10" width="15.1640625" customWidth="1"/>
    <col min="11" max="11" width="51.1640625" customWidth="1"/>
    <col min="13" max="13" width="18.1640625" customWidth="1"/>
  </cols>
  <sheetData>
    <row r="1" spans="1:17" ht="46.5" customHeight="1" thickBot="1" x14ac:dyDescent="0.4">
      <c r="A1" s="632" t="s">
        <v>0</v>
      </c>
      <c r="B1" s="633"/>
      <c r="C1" s="633"/>
      <c r="D1" s="633"/>
      <c r="E1" s="633"/>
      <c r="F1" s="633"/>
      <c r="G1" s="633" t="s">
        <v>1</v>
      </c>
      <c r="H1" s="633"/>
      <c r="I1" s="633"/>
      <c r="J1" s="634"/>
      <c r="K1" s="635"/>
    </row>
    <row r="2" spans="1:17" ht="46.5" customHeight="1" thickBot="1" x14ac:dyDescent="0.3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53</v>
      </c>
    </row>
    <row r="3" spans="1:17" ht="46.5" customHeight="1" x14ac:dyDescent="0.3">
      <c r="A3" s="6">
        <v>53</v>
      </c>
      <c r="B3" s="6" t="s">
        <v>109</v>
      </c>
      <c r="C3" s="6"/>
      <c r="D3" s="7"/>
      <c r="E3" s="6"/>
      <c r="F3" s="6"/>
      <c r="G3" s="6"/>
      <c r="H3" s="6"/>
      <c r="I3" s="8"/>
      <c r="J3" s="6"/>
      <c r="K3" s="6" t="s">
        <v>110</v>
      </c>
      <c r="M3" s="9" t="s">
        <v>16</v>
      </c>
      <c r="N3" s="9">
        <f>N2-N14</f>
        <v>0</v>
      </c>
      <c r="O3" s="10"/>
      <c r="Q3" s="10"/>
    </row>
    <row r="4" spans="1:17" ht="46.5" customHeight="1" x14ac:dyDescent="0.2">
      <c r="A4" s="15">
        <v>1</v>
      </c>
      <c r="B4" s="12" t="s">
        <v>17</v>
      </c>
      <c r="C4" s="12" t="s">
        <v>111</v>
      </c>
      <c r="D4" s="13" t="s">
        <v>112</v>
      </c>
      <c r="E4" s="12">
        <v>2</v>
      </c>
      <c r="F4" s="12">
        <v>1</v>
      </c>
      <c r="G4" s="11" t="s">
        <v>87</v>
      </c>
      <c r="H4" s="12" t="s">
        <v>21</v>
      </c>
      <c r="I4" s="14">
        <v>42917</v>
      </c>
      <c r="J4" s="12" t="s">
        <v>22</v>
      </c>
      <c r="K4" s="11"/>
      <c r="M4" t="s">
        <v>23</v>
      </c>
      <c r="N4">
        <f>SUMIFS(E:E,G:G,"CTT")</f>
        <v>45</v>
      </c>
    </row>
    <row r="5" spans="1:17" ht="46.5" customHeight="1" x14ac:dyDescent="0.2">
      <c r="A5" s="15">
        <v>2</v>
      </c>
      <c r="B5" s="16" t="s">
        <v>24</v>
      </c>
      <c r="C5" s="16" t="s">
        <v>113</v>
      </c>
      <c r="D5" s="17" t="s">
        <v>114</v>
      </c>
      <c r="E5" s="16">
        <v>2</v>
      </c>
      <c r="F5" s="16">
        <v>1</v>
      </c>
      <c r="G5" s="16" t="s">
        <v>87</v>
      </c>
      <c r="H5" s="16" t="s">
        <v>21</v>
      </c>
      <c r="I5" s="18">
        <v>42917</v>
      </c>
      <c r="J5" s="16" t="s">
        <v>115</v>
      </c>
      <c r="K5" s="15"/>
      <c r="M5" t="s">
        <v>29</v>
      </c>
      <c r="N5">
        <f>SUMIFS(E:E,G:G,"FLU")</f>
        <v>0</v>
      </c>
    </row>
    <row r="6" spans="1:17" ht="46.5" customHeight="1" x14ac:dyDescent="0.2">
      <c r="A6" s="15">
        <v>3</v>
      </c>
      <c r="B6" s="12" t="s">
        <v>24</v>
      </c>
      <c r="C6" s="12" t="s">
        <v>116</v>
      </c>
      <c r="D6" s="13" t="s">
        <v>117</v>
      </c>
      <c r="E6" s="12">
        <v>5</v>
      </c>
      <c r="F6" s="12">
        <v>2</v>
      </c>
      <c r="G6" s="12" t="s">
        <v>87</v>
      </c>
      <c r="H6" s="16" t="s">
        <v>21</v>
      </c>
      <c r="I6" s="18">
        <v>42917</v>
      </c>
      <c r="J6" s="12" t="s">
        <v>118</v>
      </c>
      <c r="K6" s="11"/>
      <c r="M6" t="s">
        <v>34</v>
      </c>
      <c r="N6">
        <f>SUMIFS(E:E,G:G,"JCC")</f>
        <v>0</v>
      </c>
    </row>
    <row r="7" spans="1:17" ht="46.5" customHeight="1" x14ac:dyDescent="0.2">
      <c r="A7" s="15">
        <v>4</v>
      </c>
      <c r="B7" s="12" t="s">
        <v>119</v>
      </c>
      <c r="C7" s="12" t="s">
        <v>120</v>
      </c>
      <c r="D7" s="13" t="s">
        <v>121</v>
      </c>
      <c r="E7" s="12">
        <v>3</v>
      </c>
      <c r="F7" s="12">
        <v>1</v>
      </c>
      <c r="G7" s="12" t="s">
        <v>87</v>
      </c>
      <c r="H7" s="12" t="s">
        <v>21</v>
      </c>
      <c r="I7" s="14">
        <v>42917</v>
      </c>
      <c r="J7" s="14" t="s">
        <v>122</v>
      </c>
      <c r="K7" s="11" t="s">
        <v>123</v>
      </c>
      <c r="M7" t="s">
        <v>40</v>
      </c>
      <c r="N7">
        <f>SUMIFS(E:E,G:G,"EDI")</f>
        <v>0</v>
      </c>
    </row>
    <row r="8" spans="1:17" ht="46.5" customHeight="1" x14ac:dyDescent="0.2">
      <c r="A8" s="15">
        <v>5</v>
      </c>
      <c r="B8" s="12" t="s">
        <v>24</v>
      </c>
      <c r="C8" s="12" t="s">
        <v>124</v>
      </c>
      <c r="D8" s="13" t="s">
        <v>125</v>
      </c>
      <c r="E8" s="12">
        <v>3</v>
      </c>
      <c r="F8" s="12">
        <v>1</v>
      </c>
      <c r="G8" s="12" t="s">
        <v>87</v>
      </c>
      <c r="H8" s="12" t="s">
        <v>21</v>
      </c>
      <c r="I8" s="14">
        <v>42917</v>
      </c>
      <c r="J8" s="14" t="s">
        <v>126</v>
      </c>
      <c r="K8" s="11"/>
      <c r="M8" t="s">
        <v>46</v>
      </c>
      <c r="N8">
        <f>SUMIFS(E:E,G:G,"par")</f>
        <v>0</v>
      </c>
    </row>
    <row r="9" spans="1:17" ht="46.5" customHeight="1" x14ac:dyDescent="0.2">
      <c r="A9" s="15">
        <v>6</v>
      </c>
      <c r="B9" s="16" t="s">
        <v>127</v>
      </c>
      <c r="C9" s="16" t="s">
        <v>128</v>
      </c>
      <c r="D9" s="17" t="s">
        <v>129</v>
      </c>
      <c r="E9" s="16">
        <v>6</v>
      </c>
      <c r="F9" s="16">
        <v>2</v>
      </c>
      <c r="G9" s="16" t="s">
        <v>130</v>
      </c>
      <c r="H9" s="16" t="s">
        <v>21</v>
      </c>
      <c r="I9" s="18">
        <v>42917</v>
      </c>
      <c r="J9" s="16" t="s">
        <v>131</v>
      </c>
      <c r="K9" s="33" t="s">
        <v>132</v>
      </c>
      <c r="M9" t="s">
        <v>52</v>
      </c>
      <c r="N9">
        <f>SUMIFS(E:E,G:G,"phi")</f>
        <v>0</v>
      </c>
    </row>
    <row r="10" spans="1:17" ht="46.5" customHeight="1" x14ac:dyDescent="0.2">
      <c r="A10" s="15">
        <v>7</v>
      </c>
      <c r="B10" s="12" t="s">
        <v>133</v>
      </c>
      <c r="C10" s="12" t="s">
        <v>134</v>
      </c>
      <c r="D10" s="13" t="s">
        <v>135</v>
      </c>
      <c r="E10" s="12">
        <v>3</v>
      </c>
      <c r="F10" s="12">
        <v>1</v>
      </c>
      <c r="G10" s="12" t="s">
        <v>87</v>
      </c>
      <c r="H10" s="12" t="s">
        <v>21</v>
      </c>
      <c r="I10" s="14">
        <v>42917</v>
      </c>
      <c r="J10" s="12" t="s">
        <v>136</v>
      </c>
      <c r="K10" s="34" t="s">
        <v>137</v>
      </c>
      <c r="M10" t="s">
        <v>58</v>
      </c>
      <c r="N10">
        <f>SUMIFS(E:E,G:G,"BRK")</f>
        <v>8</v>
      </c>
    </row>
    <row r="11" spans="1:17" ht="46.5" customHeight="1" x14ac:dyDescent="0.2">
      <c r="A11" s="15">
        <v>8</v>
      </c>
      <c r="B11" s="16" t="s">
        <v>24</v>
      </c>
      <c r="C11" s="16" t="s">
        <v>138</v>
      </c>
      <c r="D11" s="17" t="s">
        <v>139</v>
      </c>
      <c r="E11" s="16">
        <v>2</v>
      </c>
      <c r="F11" s="16">
        <v>1</v>
      </c>
      <c r="G11" s="16" t="s">
        <v>87</v>
      </c>
      <c r="H11" s="16" t="s">
        <v>21</v>
      </c>
      <c r="I11" s="18">
        <v>42917</v>
      </c>
      <c r="J11" s="16" t="s">
        <v>140</v>
      </c>
      <c r="K11" s="35" t="s">
        <v>141</v>
      </c>
      <c r="M11" s="25" t="s">
        <v>64</v>
      </c>
      <c r="N11" s="25">
        <f>SUMIFS(E:E,G:G,"SPC")</f>
        <v>0</v>
      </c>
    </row>
    <row r="12" spans="1:17" ht="46.5" customHeight="1" x14ac:dyDescent="0.2">
      <c r="A12" s="15">
        <v>9</v>
      </c>
      <c r="B12" s="12" t="s">
        <v>142</v>
      </c>
      <c r="C12" s="12" t="s">
        <v>143</v>
      </c>
      <c r="D12" s="13" t="s">
        <v>144</v>
      </c>
      <c r="E12" s="12">
        <v>4</v>
      </c>
      <c r="F12" s="12">
        <v>1</v>
      </c>
      <c r="G12" s="12" t="s">
        <v>87</v>
      </c>
      <c r="H12" s="12" t="s">
        <v>21</v>
      </c>
      <c r="I12" s="14">
        <v>42917</v>
      </c>
      <c r="J12" s="14" t="s">
        <v>145</v>
      </c>
      <c r="K12" s="34" t="s">
        <v>146</v>
      </c>
      <c r="M12" s="26" t="s">
        <v>69</v>
      </c>
      <c r="N12" s="26">
        <f>SUMIFS(E:E,G:G,"H")</f>
        <v>0</v>
      </c>
    </row>
    <row r="13" spans="1:17" ht="46.5" customHeight="1" x14ac:dyDescent="0.2">
      <c r="A13" s="15">
        <v>10</v>
      </c>
      <c r="B13" s="16" t="s">
        <v>147</v>
      </c>
      <c r="C13" s="16" t="s">
        <v>148</v>
      </c>
      <c r="D13" s="17" t="s">
        <v>149</v>
      </c>
      <c r="E13" s="16">
        <v>2</v>
      </c>
      <c r="F13" s="16">
        <v>1</v>
      </c>
      <c r="G13" s="16" t="s">
        <v>87</v>
      </c>
      <c r="H13" s="16" t="s">
        <v>21</v>
      </c>
      <c r="I13" s="18">
        <v>42917</v>
      </c>
      <c r="J13" s="16" t="s">
        <v>150</v>
      </c>
      <c r="K13" s="33" t="s">
        <v>151</v>
      </c>
      <c r="M13" s="26"/>
      <c r="N13" s="26"/>
    </row>
    <row r="14" spans="1:17" ht="46.5" customHeight="1" x14ac:dyDescent="0.2">
      <c r="A14" s="15">
        <v>11</v>
      </c>
      <c r="B14" s="12" t="s">
        <v>152</v>
      </c>
      <c r="C14" s="12" t="s">
        <v>153</v>
      </c>
      <c r="D14" s="13" t="s">
        <v>154</v>
      </c>
      <c r="E14" s="12">
        <v>2</v>
      </c>
      <c r="F14" s="12">
        <v>1</v>
      </c>
      <c r="G14" s="12" t="s">
        <v>130</v>
      </c>
      <c r="H14" s="12" t="s">
        <v>21</v>
      </c>
      <c r="I14" s="14">
        <v>42917</v>
      </c>
      <c r="J14" s="16" t="s">
        <v>155</v>
      </c>
      <c r="K14" s="33" t="s">
        <v>73</v>
      </c>
      <c r="M14" s="28" t="s">
        <v>79</v>
      </c>
      <c r="N14" s="28">
        <f>SUM(M4:N12)</f>
        <v>53</v>
      </c>
    </row>
    <row r="15" spans="1:17" ht="46.5" customHeight="1" x14ac:dyDescent="0.2">
      <c r="A15" s="15">
        <v>12</v>
      </c>
      <c r="B15" s="16" t="s">
        <v>24</v>
      </c>
      <c r="C15" s="16" t="s">
        <v>156</v>
      </c>
      <c r="D15" s="17" t="s">
        <v>157</v>
      </c>
      <c r="E15" s="16">
        <v>2</v>
      </c>
      <c r="F15" s="16">
        <v>1</v>
      </c>
      <c r="G15" s="16" t="s">
        <v>87</v>
      </c>
      <c r="H15" s="12" t="s">
        <v>21</v>
      </c>
      <c r="I15" s="14">
        <v>42917</v>
      </c>
      <c r="J15" s="16" t="s">
        <v>158</v>
      </c>
      <c r="K15" s="15"/>
    </row>
    <row r="16" spans="1:17" ht="46.5" customHeight="1" x14ac:dyDescent="0.2">
      <c r="A16" s="15">
        <v>13</v>
      </c>
      <c r="B16" s="16" t="s">
        <v>17</v>
      </c>
      <c r="C16" s="16" t="s">
        <v>159</v>
      </c>
      <c r="D16" s="17" t="s">
        <v>160</v>
      </c>
      <c r="E16" s="16">
        <v>4</v>
      </c>
      <c r="F16" s="16">
        <v>1</v>
      </c>
      <c r="G16" s="16" t="s">
        <v>87</v>
      </c>
      <c r="H16" s="16" t="s">
        <v>21</v>
      </c>
      <c r="I16" s="18">
        <v>42917</v>
      </c>
      <c r="J16" s="16" t="s">
        <v>22</v>
      </c>
      <c r="K16" s="15" t="s">
        <v>161</v>
      </c>
    </row>
    <row r="17" spans="1:11" ht="46.5" customHeight="1" x14ac:dyDescent="0.2">
      <c r="A17" s="15">
        <v>14</v>
      </c>
      <c r="B17" s="16" t="s">
        <v>17</v>
      </c>
      <c r="C17" s="16" t="s">
        <v>162</v>
      </c>
      <c r="D17" s="17" t="s">
        <v>163</v>
      </c>
      <c r="E17" s="16">
        <v>4</v>
      </c>
      <c r="F17" s="16">
        <v>1</v>
      </c>
      <c r="G17" s="16" t="s">
        <v>87</v>
      </c>
      <c r="H17" s="16" t="s">
        <v>21</v>
      </c>
      <c r="I17" s="18">
        <v>42917</v>
      </c>
      <c r="J17" s="16" t="s">
        <v>22</v>
      </c>
      <c r="K17" s="15"/>
    </row>
    <row r="18" spans="1:11" ht="46.5" customHeight="1" x14ac:dyDescent="0.2">
      <c r="A18" s="15">
        <v>15</v>
      </c>
      <c r="B18" s="16" t="s">
        <v>17</v>
      </c>
      <c r="C18" s="16" t="s">
        <v>164</v>
      </c>
      <c r="D18" s="17" t="s">
        <v>165</v>
      </c>
      <c r="E18" s="16">
        <v>2</v>
      </c>
      <c r="F18" s="16">
        <v>1</v>
      </c>
      <c r="G18" s="16" t="s">
        <v>87</v>
      </c>
      <c r="H18" s="16" t="s">
        <v>21</v>
      </c>
      <c r="I18" s="18">
        <v>42917</v>
      </c>
      <c r="J18" s="16" t="s">
        <v>22</v>
      </c>
      <c r="K18" s="15"/>
    </row>
    <row r="19" spans="1:11" ht="46.5" customHeight="1" x14ac:dyDescent="0.2">
      <c r="A19" s="15">
        <v>16</v>
      </c>
      <c r="B19" s="16" t="s">
        <v>17</v>
      </c>
      <c r="C19" s="12" t="s">
        <v>166</v>
      </c>
      <c r="D19" s="13" t="s">
        <v>167</v>
      </c>
      <c r="E19" s="12">
        <v>4</v>
      </c>
      <c r="F19" s="12">
        <v>1</v>
      </c>
      <c r="G19" s="11" t="s">
        <v>87</v>
      </c>
      <c r="H19" s="16" t="s">
        <v>21</v>
      </c>
      <c r="I19" s="18">
        <v>42917</v>
      </c>
      <c r="J19" s="16" t="s">
        <v>22</v>
      </c>
      <c r="K19" s="11"/>
    </row>
    <row r="20" spans="1:11" ht="46.5" customHeight="1" x14ac:dyDescent="0.2">
      <c r="A20" s="15">
        <v>17</v>
      </c>
      <c r="B20" s="12" t="s">
        <v>24</v>
      </c>
      <c r="C20" s="12" t="s">
        <v>168</v>
      </c>
      <c r="D20" s="13" t="s">
        <v>169</v>
      </c>
      <c r="E20" s="12">
        <v>2</v>
      </c>
      <c r="F20" s="12">
        <v>1</v>
      </c>
      <c r="G20" s="12" t="s">
        <v>87</v>
      </c>
      <c r="H20" s="12" t="s">
        <v>21</v>
      </c>
      <c r="I20" s="14">
        <v>42917</v>
      </c>
      <c r="J20" s="14" t="s">
        <v>170</v>
      </c>
      <c r="K20" s="11"/>
    </row>
    <row r="21" spans="1:11" ht="46.5" customHeight="1" x14ac:dyDescent="0.2">
      <c r="A21" s="15">
        <v>18</v>
      </c>
      <c r="B21" s="12" t="s">
        <v>171</v>
      </c>
      <c r="C21" s="12" t="s">
        <v>172</v>
      </c>
      <c r="D21" s="36" t="s">
        <v>173</v>
      </c>
      <c r="E21" s="12">
        <v>1</v>
      </c>
      <c r="F21" s="12">
        <v>1</v>
      </c>
      <c r="G21" s="12" t="s">
        <v>87</v>
      </c>
      <c r="H21" s="12" t="s">
        <v>21</v>
      </c>
      <c r="I21" s="14">
        <v>42917</v>
      </c>
      <c r="J21" s="14" t="s">
        <v>174</v>
      </c>
      <c r="K21" s="12" t="s">
        <v>175</v>
      </c>
    </row>
    <row r="22" spans="1:11" ht="46.5" customHeight="1" x14ac:dyDescent="0.2">
      <c r="A22" s="11"/>
      <c r="B22" s="12"/>
      <c r="C22" s="12"/>
      <c r="D22" s="13"/>
      <c r="E22" s="30">
        <f>SUM(E4:E21)</f>
        <v>53</v>
      </c>
      <c r="F22" s="30">
        <f>SUM(F4:F21)</f>
        <v>20</v>
      </c>
      <c r="G22" s="11"/>
      <c r="H22" s="12"/>
      <c r="I22" s="12"/>
      <c r="J22" s="12"/>
      <c r="K22" s="11"/>
    </row>
    <row r="23" spans="1:11" ht="46.5" customHeight="1" x14ac:dyDescent="0.2">
      <c r="A23" s="11"/>
      <c r="B23" s="12"/>
      <c r="C23" s="12"/>
      <c r="D23" s="13"/>
      <c r="E23" s="12"/>
      <c r="F23" s="12"/>
      <c r="G23" s="11"/>
      <c r="H23" s="12"/>
      <c r="I23" s="12"/>
      <c r="J23" s="12"/>
      <c r="K23" s="11"/>
    </row>
    <row r="24" spans="1:11" ht="46.5" customHeight="1" x14ac:dyDescent="0.2">
      <c r="A24" s="11"/>
      <c r="B24" s="12"/>
      <c r="C24" s="12"/>
      <c r="D24" s="13"/>
      <c r="E24" s="12"/>
      <c r="F24" s="12"/>
      <c r="G24" s="12"/>
      <c r="H24" s="12"/>
      <c r="I24" s="14"/>
      <c r="J24" s="14"/>
      <c r="K24" s="11"/>
    </row>
    <row r="25" spans="1:11" ht="46.5" customHeight="1" x14ac:dyDescent="0.2">
      <c r="A25" s="11"/>
      <c r="B25" s="12"/>
      <c r="C25" s="12"/>
      <c r="D25" s="13"/>
      <c r="E25" s="12"/>
      <c r="F25" s="12"/>
      <c r="G25" s="12"/>
      <c r="H25" s="12"/>
      <c r="I25" s="14"/>
      <c r="J25" s="14"/>
      <c r="K25" s="11"/>
    </row>
  </sheetData>
  <customSheetViews>
    <customSheetView guid="{BCA9CBB9-9547-47F0-BDEA-9087BD919FA4}" scale="80" topLeftCell="A10">
      <selection activeCell="D25" sqref="D25"/>
      <pageMargins left="0.7" right="0.7" top="0.75" bottom="0.75" header="0.3" footer="0.3"/>
    </customSheetView>
    <customSheetView guid="{C7343692-8406-8E4B-88B9-BD8D63A86AF6}" scale="80" topLeftCell="A10">
      <selection activeCell="D25" sqref="D25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opLeftCell="A16" zoomScale="80" zoomScaleNormal="80" workbookViewId="0">
      <selection activeCell="D27" sqref="D27:D28"/>
    </sheetView>
  </sheetViews>
  <sheetFormatPr baseColWidth="10" defaultColWidth="8.83203125" defaultRowHeight="40.5" customHeight="1" x14ac:dyDescent="0.2"/>
  <cols>
    <col min="1" max="1" width="11.6640625" customWidth="1"/>
    <col min="2" max="2" width="33.5" customWidth="1"/>
    <col min="3" max="3" width="32.1640625" customWidth="1"/>
    <col min="4" max="4" width="37.3320312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67.5" customWidth="1"/>
    <col min="13" max="13" width="18.1640625" customWidth="1"/>
  </cols>
  <sheetData>
    <row r="1" spans="1:17" ht="40.5" customHeight="1" thickBot="1" x14ac:dyDescent="0.4">
      <c r="A1" s="632" t="s">
        <v>0</v>
      </c>
      <c r="B1" s="633"/>
      <c r="C1" s="633"/>
      <c r="D1" s="633"/>
      <c r="E1" s="633"/>
      <c r="F1" s="633"/>
      <c r="G1" s="633" t="s">
        <v>1</v>
      </c>
      <c r="H1" s="633"/>
      <c r="I1" s="633"/>
      <c r="J1" s="634"/>
      <c r="K1" s="635"/>
    </row>
    <row r="2" spans="1:17" ht="40.5" customHeight="1" thickBot="1" x14ac:dyDescent="0.3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53</v>
      </c>
    </row>
    <row r="3" spans="1:17" ht="40.5" customHeight="1" x14ac:dyDescent="0.3">
      <c r="A3" s="6">
        <v>53</v>
      </c>
      <c r="B3" s="6" t="s">
        <v>14</v>
      </c>
      <c r="C3" s="6"/>
      <c r="D3" s="7"/>
      <c r="E3" s="6"/>
      <c r="F3" s="6"/>
      <c r="G3" s="6"/>
      <c r="H3" s="6"/>
      <c r="I3" s="8"/>
      <c r="J3" s="6"/>
      <c r="K3" s="6" t="s">
        <v>15</v>
      </c>
      <c r="M3" s="9" t="s">
        <v>16</v>
      </c>
      <c r="N3" s="9">
        <f>N2-N14</f>
        <v>8</v>
      </c>
      <c r="O3" s="10"/>
      <c r="Q3" s="10"/>
    </row>
    <row r="4" spans="1:17" ht="40.5" customHeight="1" x14ac:dyDescent="0.2">
      <c r="A4" s="11">
        <v>1</v>
      </c>
      <c r="B4" s="12" t="s">
        <v>17</v>
      </c>
      <c r="C4" s="12" t="s">
        <v>18</v>
      </c>
      <c r="D4" s="13" t="s">
        <v>19</v>
      </c>
      <c r="E4" s="12">
        <v>2</v>
      </c>
      <c r="F4" s="12">
        <v>1</v>
      </c>
      <c r="G4" s="12" t="s">
        <v>20</v>
      </c>
      <c r="H4" s="12" t="s">
        <v>21</v>
      </c>
      <c r="I4" s="14">
        <v>42917</v>
      </c>
      <c r="J4" s="14" t="s">
        <v>22</v>
      </c>
      <c r="K4" s="11"/>
      <c r="M4" t="s">
        <v>23</v>
      </c>
      <c r="N4">
        <f>SUMIFS(E:E,G:G,"CTT")</f>
        <v>8</v>
      </c>
    </row>
    <row r="5" spans="1:17" ht="40.5" customHeight="1" x14ac:dyDescent="0.2">
      <c r="A5" s="15">
        <v>2</v>
      </c>
      <c r="B5" s="16" t="s">
        <v>24</v>
      </c>
      <c r="C5" s="16" t="s">
        <v>25</v>
      </c>
      <c r="D5" s="17" t="s">
        <v>26</v>
      </c>
      <c r="E5" s="16">
        <v>2</v>
      </c>
      <c r="F5" s="16">
        <v>1</v>
      </c>
      <c r="G5" s="16" t="s">
        <v>20</v>
      </c>
      <c r="H5" s="16" t="s">
        <v>21</v>
      </c>
      <c r="I5" s="18">
        <v>42917</v>
      </c>
      <c r="J5" s="16" t="s">
        <v>27</v>
      </c>
      <c r="K5" s="19" t="s">
        <v>28</v>
      </c>
      <c r="M5" t="s">
        <v>29</v>
      </c>
      <c r="N5">
        <f>SUMIFS(E:E,G:G,"FLU")</f>
        <v>37</v>
      </c>
    </row>
    <row r="6" spans="1:17" ht="40.5" customHeight="1" x14ac:dyDescent="0.2">
      <c r="A6" s="11">
        <v>3</v>
      </c>
      <c r="B6" s="16" t="s">
        <v>30</v>
      </c>
      <c r="C6" s="16">
        <v>104251</v>
      </c>
      <c r="D6" s="17" t="s">
        <v>31</v>
      </c>
      <c r="E6" s="16">
        <v>2</v>
      </c>
      <c r="F6" s="16">
        <v>1</v>
      </c>
      <c r="G6" s="16" t="s">
        <v>20</v>
      </c>
      <c r="H6" s="16" t="s">
        <v>21</v>
      </c>
      <c r="I6" s="18">
        <v>42917</v>
      </c>
      <c r="J6" s="16" t="s">
        <v>32</v>
      </c>
      <c r="K6" s="19" t="s">
        <v>33</v>
      </c>
      <c r="M6" t="s">
        <v>34</v>
      </c>
      <c r="N6">
        <f>SUMIFS(E:E,G:G,"JCC")</f>
        <v>0</v>
      </c>
    </row>
    <row r="7" spans="1:17" ht="40.5" customHeight="1" x14ac:dyDescent="0.2">
      <c r="A7" s="15">
        <v>4</v>
      </c>
      <c r="B7" s="12" t="s">
        <v>35</v>
      </c>
      <c r="C7" s="12" t="s">
        <v>36</v>
      </c>
      <c r="D7" s="13" t="s">
        <v>37</v>
      </c>
      <c r="E7" s="12">
        <v>3</v>
      </c>
      <c r="F7" s="12">
        <v>1</v>
      </c>
      <c r="G7" s="12" t="s">
        <v>20</v>
      </c>
      <c r="H7" s="12" t="s">
        <v>21</v>
      </c>
      <c r="I7" s="14">
        <v>42917</v>
      </c>
      <c r="J7" s="14" t="s">
        <v>38</v>
      </c>
      <c r="K7" s="12" t="s">
        <v>39</v>
      </c>
      <c r="M7" t="s">
        <v>40</v>
      </c>
      <c r="N7">
        <f>SUMIFS(E:E,G:G,"EDI")</f>
        <v>0</v>
      </c>
    </row>
    <row r="8" spans="1:17" ht="40.5" customHeight="1" x14ac:dyDescent="0.2">
      <c r="A8" s="11">
        <v>5</v>
      </c>
      <c r="B8" s="20" t="s">
        <v>41</v>
      </c>
      <c r="C8" s="20" t="s">
        <v>42</v>
      </c>
      <c r="D8" s="21" t="s">
        <v>43</v>
      </c>
      <c r="E8" s="20">
        <v>2</v>
      </c>
      <c r="F8" s="20">
        <v>1</v>
      </c>
      <c r="G8" s="20" t="s">
        <v>20</v>
      </c>
      <c r="H8" s="22" t="s">
        <v>21</v>
      </c>
      <c r="I8" s="23">
        <v>42917</v>
      </c>
      <c r="J8" s="20" t="s">
        <v>44</v>
      </c>
      <c r="K8" s="24" t="s">
        <v>45</v>
      </c>
      <c r="M8" t="s">
        <v>46</v>
      </c>
      <c r="N8">
        <f>SUMIFS(E:E,G:G,"par")</f>
        <v>0</v>
      </c>
    </row>
    <row r="9" spans="1:17" ht="40.5" customHeight="1" x14ac:dyDescent="0.2">
      <c r="A9" s="15">
        <v>6</v>
      </c>
      <c r="B9" s="12" t="s">
        <v>47</v>
      </c>
      <c r="C9" s="12" t="s">
        <v>48</v>
      </c>
      <c r="D9" s="13" t="s">
        <v>49</v>
      </c>
      <c r="E9" s="12">
        <v>3</v>
      </c>
      <c r="F9" s="12">
        <v>1</v>
      </c>
      <c r="G9" s="12" t="s">
        <v>20</v>
      </c>
      <c r="H9" s="12" t="s">
        <v>21</v>
      </c>
      <c r="I9" s="14">
        <v>42917</v>
      </c>
      <c r="J9" s="12" t="s">
        <v>50</v>
      </c>
      <c r="K9" s="12" t="s">
        <v>51</v>
      </c>
      <c r="M9" t="s">
        <v>52</v>
      </c>
      <c r="N9">
        <f>SUMIFS(E:E,G:G,"phi")</f>
        <v>0</v>
      </c>
    </row>
    <row r="10" spans="1:17" ht="40.5" customHeight="1" x14ac:dyDescent="0.2">
      <c r="A10" s="11">
        <v>7</v>
      </c>
      <c r="B10" s="12" t="s">
        <v>53</v>
      </c>
      <c r="C10" s="12" t="s">
        <v>54</v>
      </c>
      <c r="D10" s="13" t="s">
        <v>55</v>
      </c>
      <c r="E10" s="12">
        <v>1</v>
      </c>
      <c r="F10" s="12">
        <v>1</v>
      </c>
      <c r="G10" s="12" t="s">
        <v>20</v>
      </c>
      <c r="H10" s="12" t="s">
        <v>21</v>
      </c>
      <c r="I10" s="14">
        <v>42917</v>
      </c>
      <c r="J10" s="12" t="s">
        <v>56</v>
      </c>
      <c r="K10" s="12" t="s">
        <v>57</v>
      </c>
      <c r="M10" t="s">
        <v>58</v>
      </c>
      <c r="N10">
        <f>SUMIFS(E:E,G:G,"BRK")</f>
        <v>0</v>
      </c>
    </row>
    <row r="11" spans="1:17" ht="40.5" customHeight="1" x14ac:dyDescent="0.2">
      <c r="A11" s="15">
        <v>8</v>
      </c>
      <c r="B11" s="16" t="s">
        <v>59</v>
      </c>
      <c r="C11" s="16" t="s">
        <v>60</v>
      </c>
      <c r="D11" s="17" t="s">
        <v>61</v>
      </c>
      <c r="E11" s="16">
        <v>2</v>
      </c>
      <c r="F11" s="16">
        <v>1</v>
      </c>
      <c r="G11" s="16" t="s">
        <v>20</v>
      </c>
      <c r="H11" s="16" t="s">
        <v>21</v>
      </c>
      <c r="I11" s="18">
        <v>42917</v>
      </c>
      <c r="J11" s="16" t="s">
        <v>62</v>
      </c>
      <c r="K11" s="16" t="s">
        <v>63</v>
      </c>
      <c r="M11" s="25" t="s">
        <v>64</v>
      </c>
      <c r="N11" s="25">
        <f>SUMIFS(E:E,G:G,"SPC")</f>
        <v>0</v>
      </c>
    </row>
    <row r="12" spans="1:17" ht="40.5" customHeight="1" x14ac:dyDescent="0.2">
      <c r="A12" s="11">
        <v>9</v>
      </c>
      <c r="B12" s="12" t="s">
        <v>24</v>
      </c>
      <c r="C12" s="12" t="s">
        <v>65</v>
      </c>
      <c r="D12" s="13" t="s">
        <v>66</v>
      </c>
      <c r="E12" s="12">
        <v>6</v>
      </c>
      <c r="F12" s="12">
        <v>2</v>
      </c>
      <c r="G12" s="12" t="s">
        <v>20</v>
      </c>
      <c r="H12" s="12" t="s">
        <v>21</v>
      </c>
      <c r="I12" s="14">
        <v>42917</v>
      </c>
      <c r="J12" s="14" t="s">
        <v>67</v>
      </c>
      <c r="K12" s="11" t="s">
        <v>68</v>
      </c>
      <c r="M12" s="26" t="s">
        <v>69</v>
      </c>
      <c r="N12" s="26">
        <f>SUMIFS(E:E,G:G,"H")</f>
        <v>0</v>
      </c>
    </row>
    <row r="13" spans="1:17" ht="40.5" customHeight="1" x14ac:dyDescent="0.2">
      <c r="A13" s="15">
        <v>10</v>
      </c>
      <c r="B13" s="12" t="s">
        <v>59</v>
      </c>
      <c r="C13" s="12" t="s">
        <v>70</v>
      </c>
      <c r="D13" s="13" t="s">
        <v>71</v>
      </c>
      <c r="E13" s="12">
        <v>2</v>
      </c>
      <c r="F13" s="12">
        <v>1</v>
      </c>
      <c r="G13" s="12" t="s">
        <v>20</v>
      </c>
      <c r="H13" s="12" t="s">
        <v>21</v>
      </c>
      <c r="I13" s="14">
        <v>42917</v>
      </c>
      <c r="J13" s="27" t="s">
        <v>72</v>
      </c>
      <c r="K13" s="12" t="s">
        <v>73</v>
      </c>
      <c r="M13" s="26"/>
      <c r="N13" s="26"/>
    </row>
    <row r="14" spans="1:17" ht="40.5" customHeight="1" x14ac:dyDescent="0.2">
      <c r="A14" s="11">
        <v>11</v>
      </c>
      <c r="B14" s="12" t="s">
        <v>74</v>
      </c>
      <c r="C14" s="12" t="s">
        <v>75</v>
      </c>
      <c r="D14" s="13" t="s">
        <v>76</v>
      </c>
      <c r="E14" s="12">
        <v>5</v>
      </c>
      <c r="F14" s="12">
        <v>2</v>
      </c>
      <c r="G14" s="12" t="s">
        <v>20</v>
      </c>
      <c r="H14" s="12" t="s">
        <v>21</v>
      </c>
      <c r="I14" s="14">
        <v>42917</v>
      </c>
      <c r="J14" s="14" t="s">
        <v>77</v>
      </c>
      <c r="K14" s="16" t="s">
        <v>78</v>
      </c>
      <c r="M14" s="28" t="s">
        <v>79</v>
      </c>
      <c r="N14" s="28">
        <f>SUM(M4:N12)</f>
        <v>45</v>
      </c>
    </row>
    <row r="15" spans="1:17" ht="40.5" customHeight="1" x14ac:dyDescent="0.2">
      <c r="A15" s="15">
        <v>12</v>
      </c>
      <c r="B15" s="16" t="s">
        <v>80</v>
      </c>
      <c r="C15" s="16" t="s">
        <v>81</v>
      </c>
      <c r="D15" s="17" t="s">
        <v>82</v>
      </c>
      <c r="E15" s="16">
        <v>2</v>
      </c>
      <c r="F15" s="16">
        <v>1</v>
      </c>
      <c r="G15" s="16" t="s">
        <v>20</v>
      </c>
      <c r="H15" s="16" t="s">
        <v>21</v>
      </c>
      <c r="I15" s="18">
        <v>42917</v>
      </c>
      <c r="J15" s="16" t="s">
        <v>83</v>
      </c>
      <c r="K15" s="16" t="s">
        <v>84</v>
      </c>
    </row>
    <row r="16" spans="1:17" ht="40.5" customHeight="1" x14ac:dyDescent="0.2">
      <c r="A16" s="11">
        <v>13</v>
      </c>
      <c r="B16" s="12" t="s">
        <v>24</v>
      </c>
      <c r="C16" s="12" t="s">
        <v>85</v>
      </c>
      <c r="D16" s="13" t="s">
        <v>86</v>
      </c>
      <c r="E16" s="12">
        <v>1</v>
      </c>
      <c r="F16" s="12">
        <v>1</v>
      </c>
      <c r="G16" s="29" t="s">
        <v>87</v>
      </c>
      <c r="H16" s="12" t="s">
        <v>21</v>
      </c>
      <c r="I16" s="14">
        <v>42917</v>
      </c>
      <c r="J16" s="12" t="s">
        <v>88</v>
      </c>
      <c r="K16" s="29"/>
    </row>
    <row r="17" spans="1:11" ht="40.5" customHeight="1" x14ac:dyDescent="0.2">
      <c r="A17" s="15">
        <v>14</v>
      </c>
      <c r="B17" s="12" t="s">
        <v>89</v>
      </c>
      <c r="C17" s="12" t="s">
        <v>90</v>
      </c>
      <c r="D17" s="13" t="s">
        <v>91</v>
      </c>
      <c r="E17" s="12">
        <v>2</v>
      </c>
      <c r="F17" s="12">
        <v>1</v>
      </c>
      <c r="G17" s="12" t="s">
        <v>20</v>
      </c>
      <c r="H17" s="12" t="s">
        <v>21</v>
      </c>
      <c r="I17" s="14">
        <v>42917</v>
      </c>
      <c r="J17" s="14" t="s">
        <v>92</v>
      </c>
      <c r="K17" s="12"/>
    </row>
    <row r="18" spans="1:11" ht="40.5" customHeight="1" x14ac:dyDescent="0.2">
      <c r="A18" s="11">
        <v>15</v>
      </c>
      <c r="B18" s="16" t="s">
        <v>24</v>
      </c>
      <c r="C18" s="16" t="s">
        <v>94</v>
      </c>
      <c r="D18" s="17" t="s">
        <v>95</v>
      </c>
      <c r="E18" s="16">
        <v>2</v>
      </c>
      <c r="F18" s="16">
        <v>1</v>
      </c>
      <c r="G18" s="16" t="s">
        <v>87</v>
      </c>
      <c r="H18" s="12" t="s">
        <v>21</v>
      </c>
      <c r="I18" s="14">
        <v>42917</v>
      </c>
      <c r="J18" s="18" t="s">
        <v>96</v>
      </c>
      <c r="K18" s="16"/>
    </row>
    <row r="19" spans="1:11" ht="40.5" customHeight="1" x14ac:dyDescent="0.2">
      <c r="A19" s="15">
        <v>16</v>
      </c>
      <c r="B19" s="12" t="s">
        <v>24</v>
      </c>
      <c r="C19" s="12" t="s">
        <v>97</v>
      </c>
      <c r="D19" s="13" t="s">
        <v>98</v>
      </c>
      <c r="E19" s="12">
        <v>2</v>
      </c>
      <c r="F19" s="12">
        <v>1</v>
      </c>
      <c r="G19" s="12" t="s">
        <v>87</v>
      </c>
      <c r="H19" s="12" t="s">
        <v>21</v>
      </c>
      <c r="I19" s="14">
        <v>42917</v>
      </c>
      <c r="J19" s="14" t="s">
        <v>99</v>
      </c>
      <c r="K19" s="29"/>
    </row>
    <row r="20" spans="1:11" ht="40.5" customHeight="1" x14ac:dyDescent="0.2">
      <c r="A20" s="11">
        <v>17</v>
      </c>
      <c r="B20" s="12" t="s">
        <v>17</v>
      </c>
      <c r="C20" s="12" t="s">
        <v>100</v>
      </c>
      <c r="D20" s="13" t="s">
        <v>101</v>
      </c>
      <c r="E20" s="12">
        <v>2</v>
      </c>
      <c r="F20" s="12">
        <v>1</v>
      </c>
      <c r="G20" s="12" t="s">
        <v>20</v>
      </c>
      <c r="H20" s="12" t="s">
        <v>21</v>
      </c>
      <c r="I20" s="14">
        <v>42917</v>
      </c>
      <c r="J20" s="14" t="s">
        <v>22</v>
      </c>
      <c r="K20" s="29"/>
    </row>
    <row r="21" spans="1:11" ht="40.5" customHeight="1" x14ac:dyDescent="0.2">
      <c r="A21" s="11">
        <v>18</v>
      </c>
      <c r="B21" s="12" t="s">
        <v>102</v>
      </c>
      <c r="C21" s="12" t="s">
        <v>103</v>
      </c>
      <c r="D21" s="13" t="s">
        <v>104</v>
      </c>
      <c r="E21" s="12">
        <v>1</v>
      </c>
      <c r="F21" s="12">
        <v>1</v>
      </c>
      <c r="G21" s="12" t="s">
        <v>20</v>
      </c>
      <c r="H21" s="12" t="s">
        <v>21</v>
      </c>
      <c r="I21" s="14">
        <v>42917</v>
      </c>
      <c r="J21" s="14" t="s">
        <v>105</v>
      </c>
      <c r="K21" s="11" t="s">
        <v>106</v>
      </c>
    </row>
    <row r="22" spans="1:11" ht="40.5" customHeight="1" x14ac:dyDescent="0.2">
      <c r="A22" s="11">
        <v>19</v>
      </c>
      <c r="B22" s="12" t="s">
        <v>17</v>
      </c>
      <c r="C22" s="16" t="s">
        <v>107</v>
      </c>
      <c r="D22" s="17" t="s">
        <v>108</v>
      </c>
      <c r="E22" s="16">
        <v>3</v>
      </c>
      <c r="F22" s="16">
        <v>1</v>
      </c>
      <c r="G22" s="16" t="s">
        <v>87</v>
      </c>
      <c r="H22" s="12" t="s">
        <v>21</v>
      </c>
      <c r="I22" s="14">
        <v>42917</v>
      </c>
      <c r="J22" s="14" t="s">
        <v>22</v>
      </c>
      <c r="K22" s="15"/>
    </row>
    <row r="23" spans="1:11" ht="40.5" customHeight="1" x14ac:dyDescent="0.2">
      <c r="A23" s="12"/>
      <c r="B23" s="16"/>
      <c r="C23" s="16"/>
      <c r="D23" s="17"/>
      <c r="E23" s="16"/>
      <c r="F23" s="16"/>
      <c r="G23" s="16"/>
      <c r="H23" s="16"/>
      <c r="I23" s="18"/>
      <c r="J23" s="129"/>
      <c r="K23" s="16"/>
    </row>
    <row r="24" spans="1:11" ht="40.5" customHeight="1" x14ac:dyDescent="0.2">
      <c r="A24" s="12"/>
      <c r="B24" s="12"/>
      <c r="C24" s="12"/>
      <c r="D24" s="13"/>
      <c r="E24" s="12"/>
      <c r="F24" s="12"/>
      <c r="G24" s="12"/>
      <c r="H24" s="12"/>
      <c r="I24" s="14"/>
      <c r="J24" s="14"/>
      <c r="K24" s="12"/>
    </row>
    <row r="25" spans="1:11" ht="40.5" customHeight="1" x14ac:dyDescent="0.2">
      <c r="A25" s="11"/>
      <c r="B25" s="12"/>
      <c r="C25" s="12"/>
      <c r="D25" s="13"/>
      <c r="E25" s="12"/>
      <c r="F25" s="12"/>
      <c r="G25" s="12"/>
      <c r="H25" s="12"/>
      <c r="I25" s="14"/>
      <c r="J25" s="14"/>
      <c r="K25" s="11"/>
    </row>
    <row r="26" spans="1:11" ht="40.5" customHeight="1" x14ac:dyDescent="0.2">
      <c r="A26" s="11"/>
      <c r="B26" s="12"/>
      <c r="C26" s="12"/>
      <c r="D26" s="13"/>
      <c r="E26" s="12"/>
      <c r="F26" s="12"/>
      <c r="G26" s="12"/>
      <c r="H26" s="12"/>
      <c r="I26" s="14"/>
      <c r="J26" s="14"/>
      <c r="K26" s="11"/>
    </row>
    <row r="27" spans="1:11" ht="40.5" customHeight="1" x14ac:dyDescent="0.2">
      <c r="A27" s="11"/>
      <c r="B27" s="12"/>
      <c r="C27" s="12"/>
      <c r="D27" s="13"/>
      <c r="E27" s="12"/>
      <c r="F27" s="12"/>
      <c r="G27" s="12"/>
      <c r="H27" s="12"/>
      <c r="I27" s="14"/>
      <c r="J27" s="14"/>
      <c r="K27" s="11"/>
    </row>
    <row r="28" spans="1:11" ht="40.5" customHeight="1" x14ac:dyDescent="0.2">
      <c r="A28" s="11"/>
      <c r="B28" s="12"/>
      <c r="C28" s="12"/>
      <c r="D28" s="13"/>
      <c r="E28" s="30">
        <f>SUM(E4:E27)</f>
        <v>45</v>
      </c>
      <c r="F28" s="30">
        <f>SUM(F4:F23)</f>
        <v>21</v>
      </c>
      <c r="G28" s="11"/>
      <c r="H28" s="12"/>
      <c r="I28" s="12"/>
      <c r="J28" s="12"/>
      <c r="K28" s="11"/>
    </row>
    <row r="29" spans="1:11" ht="40.5" customHeight="1" x14ac:dyDescent="0.2">
      <c r="A29" s="11"/>
      <c r="B29" s="12"/>
      <c r="C29" s="12"/>
      <c r="D29" s="13"/>
      <c r="E29" s="12"/>
      <c r="F29" s="12"/>
      <c r="G29" s="12"/>
      <c r="H29" s="12"/>
      <c r="I29" s="14"/>
      <c r="J29" s="14"/>
      <c r="K29" s="11"/>
    </row>
    <row r="30" spans="1:11" ht="40.5" customHeight="1" x14ac:dyDescent="0.2">
      <c r="A30" s="11"/>
      <c r="B30" s="12"/>
      <c r="C30" s="12"/>
      <c r="D30" s="13"/>
      <c r="E30" s="12"/>
      <c r="F30" s="12"/>
      <c r="G30" s="11"/>
      <c r="H30" s="12"/>
      <c r="I30" s="12"/>
      <c r="J30" s="12"/>
      <c r="K30" s="11"/>
    </row>
  </sheetData>
  <customSheetViews>
    <customSheetView guid="{BCA9CBB9-9547-47F0-BDEA-9087BD919FA4}" scale="80" topLeftCell="A16">
      <selection activeCell="D27" sqref="D27:D28"/>
      <pageMargins left="0.7" right="0.7" top="0.75" bottom="0.75" header="0.3" footer="0.3"/>
    </customSheetView>
    <customSheetView guid="{C7343692-8406-8E4B-88B9-BD8D63A86AF6}" scale="80" topLeftCell="A16">
      <selection activeCell="D27" sqref="D27:D28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A7" zoomScale="70" zoomScaleNormal="70" workbookViewId="0">
      <selection activeCell="K25" sqref="K25"/>
    </sheetView>
  </sheetViews>
  <sheetFormatPr baseColWidth="10" defaultColWidth="8.83203125" defaultRowHeight="45" customHeight="1" x14ac:dyDescent="0.2"/>
  <cols>
    <col min="2" max="2" width="31.6640625" customWidth="1"/>
    <col min="3" max="3" width="29.33203125" customWidth="1"/>
    <col min="4" max="4" width="49.83203125" customWidth="1"/>
    <col min="5" max="5" width="10.5" customWidth="1"/>
    <col min="6" max="6" width="10.33203125" customWidth="1"/>
    <col min="7" max="7" width="15.1640625" customWidth="1"/>
    <col min="8" max="8" width="11.5" customWidth="1"/>
    <col min="9" max="9" width="16" customWidth="1"/>
    <col min="10" max="10" width="15.1640625" customWidth="1"/>
    <col min="11" max="11" width="56.33203125" customWidth="1"/>
    <col min="13" max="13" width="18.1640625" customWidth="1"/>
  </cols>
  <sheetData>
    <row r="1" spans="1:15" ht="45" customHeight="1" thickBot="1" x14ac:dyDescent="0.4">
      <c r="A1" s="628" t="s">
        <v>399</v>
      </c>
      <c r="B1" s="629"/>
      <c r="C1" s="629"/>
      <c r="D1" s="629"/>
      <c r="E1" s="629"/>
      <c r="F1" s="629"/>
      <c r="G1" s="629" t="s">
        <v>400</v>
      </c>
      <c r="H1" s="629"/>
      <c r="I1" s="629"/>
      <c r="J1" s="630"/>
      <c r="K1" s="631"/>
    </row>
    <row r="2" spans="1:15" ht="45" customHeight="1" thickBot="1" x14ac:dyDescent="0.3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53</v>
      </c>
      <c r="O2" s="83" t="s">
        <v>401</v>
      </c>
    </row>
    <row r="3" spans="1:15" ht="45" customHeight="1" x14ac:dyDescent="0.25">
      <c r="A3" s="16"/>
      <c r="B3" s="84"/>
      <c r="C3" s="16"/>
      <c r="D3" s="17"/>
      <c r="E3" s="16"/>
      <c r="F3" s="16"/>
      <c r="G3" s="16"/>
      <c r="H3" s="85" t="s">
        <v>402</v>
      </c>
      <c r="I3" s="31"/>
      <c r="J3" s="31"/>
      <c r="K3" s="31"/>
      <c r="M3" s="9" t="s">
        <v>16</v>
      </c>
      <c r="N3" s="9">
        <f>N2-N14</f>
        <v>0</v>
      </c>
      <c r="O3" s="86" t="s">
        <v>403</v>
      </c>
    </row>
    <row r="4" spans="1:15" ht="45" customHeight="1" x14ac:dyDescent="0.2">
      <c r="A4" s="15">
        <v>1</v>
      </c>
      <c r="B4" s="16" t="s">
        <v>17</v>
      </c>
      <c r="C4" s="16" t="s">
        <v>404</v>
      </c>
      <c r="D4" s="62" t="s">
        <v>405</v>
      </c>
      <c r="E4" s="16">
        <v>2</v>
      </c>
      <c r="F4" s="16">
        <v>1</v>
      </c>
      <c r="G4" s="16" t="s">
        <v>87</v>
      </c>
      <c r="H4" s="16" t="s">
        <v>406</v>
      </c>
      <c r="I4" s="18">
        <v>42917</v>
      </c>
      <c r="J4" s="16" t="s">
        <v>22</v>
      </c>
      <c r="K4" s="15"/>
      <c r="M4" t="s">
        <v>23</v>
      </c>
      <c r="N4">
        <f>SUMIFS(E:E,G:G,"CTT")</f>
        <v>7</v>
      </c>
    </row>
    <row r="5" spans="1:15" ht="45" customHeight="1" x14ac:dyDescent="0.2">
      <c r="A5" s="11">
        <v>2</v>
      </c>
      <c r="B5" s="12" t="s">
        <v>17</v>
      </c>
      <c r="C5" s="12" t="s">
        <v>407</v>
      </c>
      <c r="D5" s="36" t="s">
        <v>408</v>
      </c>
      <c r="E5" s="12">
        <v>12</v>
      </c>
      <c r="F5" s="12">
        <v>4</v>
      </c>
      <c r="G5" s="12" t="s">
        <v>188</v>
      </c>
      <c r="H5" s="12" t="s">
        <v>406</v>
      </c>
      <c r="I5" s="14">
        <v>42917</v>
      </c>
      <c r="J5" s="14" t="s">
        <v>22</v>
      </c>
      <c r="K5" s="11" t="s">
        <v>409</v>
      </c>
      <c r="M5" t="s">
        <v>29</v>
      </c>
      <c r="N5">
        <f>SUMIFS(E:E,G:G,"FLU")</f>
        <v>4</v>
      </c>
    </row>
    <row r="6" spans="1:15" ht="45" customHeight="1" x14ac:dyDescent="0.2">
      <c r="A6" s="15">
        <v>3</v>
      </c>
      <c r="B6" s="12" t="s">
        <v>17</v>
      </c>
      <c r="C6" s="12" t="s">
        <v>410</v>
      </c>
      <c r="D6" s="36" t="s">
        <v>411</v>
      </c>
      <c r="E6" s="12">
        <v>10</v>
      </c>
      <c r="F6" s="11">
        <v>3</v>
      </c>
      <c r="G6" s="58" t="s">
        <v>372</v>
      </c>
      <c r="H6" s="12" t="s">
        <v>406</v>
      </c>
      <c r="I6" s="14">
        <v>42917</v>
      </c>
      <c r="J6" s="12" t="s">
        <v>22</v>
      </c>
      <c r="K6" s="11"/>
      <c r="M6" t="s">
        <v>34</v>
      </c>
      <c r="N6">
        <f>SUMIFS(E:E,G:G,"JCC")</f>
        <v>26</v>
      </c>
    </row>
    <row r="7" spans="1:15" ht="45" customHeight="1" x14ac:dyDescent="0.2">
      <c r="A7" s="11">
        <v>4</v>
      </c>
      <c r="B7" s="12" t="s">
        <v>17</v>
      </c>
      <c r="C7" s="12" t="s">
        <v>412</v>
      </c>
      <c r="D7" s="36" t="s">
        <v>413</v>
      </c>
      <c r="E7" s="12">
        <v>4</v>
      </c>
      <c r="F7" s="12">
        <v>1</v>
      </c>
      <c r="G7" s="12" t="s">
        <v>20</v>
      </c>
      <c r="H7" s="12" t="s">
        <v>406</v>
      </c>
      <c r="I7" s="14">
        <v>42917</v>
      </c>
      <c r="J7" s="14" t="s">
        <v>22</v>
      </c>
      <c r="K7" s="11"/>
      <c r="M7" t="s">
        <v>40</v>
      </c>
      <c r="N7">
        <f>SUMIFS(E:E,G:G,"EDI")</f>
        <v>12</v>
      </c>
    </row>
    <row r="8" spans="1:15" ht="45" customHeight="1" x14ac:dyDescent="0.2">
      <c r="A8" s="15">
        <v>5</v>
      </c>
      <c r="B8" s="12" t="s">
        <v>24</v>
      </c>
      <c r="C8" s="12" t="s">
        <v>414</v>
      </c>
      <c r="D8" s="13" t="s">
        <v>415</v>
      </c>
      <c r="E8" s="12">
        <v>4</v>
      </c>
      <c r="F8" s="12">
        <v>1</v>
      </c>
      <c r="G8" s="11" t="s">
        <v>130</v>
      </c>
      <c r="H8" s="12" t="s">
        <v>406</v>
      </c>
      <c r="I8" s="14">
        <v>42917</v>
      </c>
      <c r="J8" s="12" t="s">
        <v>416</v>
      </c>
      <c r="K8" s="11"/>
      <c r="M8" t="s">
        <v>46</v>
      </c>
      <c r="N8">
        <f>SUMIFS(E:E,G:G,"par")</f>
        <v>0</v>
      </c>
    </row>
    <row r="9" spans="1:15" ht="45" customHeight="1" x14ac:dyDescent="0.2">
      <c r="A9" s="11">
        <v>6</v>
      </c>
      <c r="B9" s="12" t="s">
        <v>24</v>
      </c>
      <c r="C9" s="12" t="s">
        <v>417</v>
      </c>
      <c r="D9" s="13" t="s">
        <v>418</v>
      </c>
      <c r="E9" s="12">
        <v>2</v>
      </c>
      <c r="F9" s="12">
        <v>1</v>
      </c>
      <c r="G9" s="12" t="s">
        <v>87</v>
      </c>
      <c r="H9" s="12" t="s">
        <v>406</v>
      </c>
      <c r="I9" s="14">
        <v>42917</v>
      </c>
      <c r="J9" s="12" t="s">
        <v>419</v>
      </c>
      <c r="K9" s="12"/>
      <c r="M9" t="s">
        <v>52</v>
      </c>
      <c r="N9">
        <f>SUMIFS(E:E,G:G,"phi")</f>
        <v>0</v>
      </c>
    </row>
    <row r="10" spans="1:15" ht="45" customHeight="1" x14ac:dyDescent="0.2">
      <c r="A10" s="87" t="s">
        <v>420</v>
      </c>
      <c r="B10" s="87" t="s">
        <v>421</v>
      </c>
      <c r="C10" s="12" t="s">
        <v>422</v>
      </c>
      <c r="D10" s="13" t="s">
        <v>423</v>
      </c>
      <c r="E10" s="12">
        <v>2</v>
      </c>
      <c r="F10" s="12">
        <v>1</v>
      </c>
      <c r="G10" s="12" t="s">
        <v>372</v>
      </c>
      <c r="H10" s="12" t="s">
        <v>406</v>
      </c>
      <c r="I10" s="14">
        <v>42917</v>
      </c>
      <c r="J10" s="12" t="s">
        <v>424</v>
      </c>
      <c r="K10" s="12" t="s">
        <v>425</v>
      </c>
      <c r="M10" t="s">
        <v>58</v>
      </c>
      <c r="N10">
        <f>SUMIFS(E:E,G:G,"BRK")</f>
        <v>4</v>
      </c>
    </row>
    <row r="11" spans="1:15" ht="45" customHeight="1" x14ac:dyDescent="0.2">
      <c r="A11" s="87" t="s">
        <v>426</v>
      </c>
      <c r="B11" s="87" t="s">
        <v>427</v>
      </c>
      <c r="C11" s="12" t="s">
        <v>422</v>
      </c>
      <c r="D11" s="13" t="s">
        <v>423</v>
      </c>
      <c r="E11" s="12">
        <v>2</v>
      </c>
      <c r="F11" s="12">
        <v>0</v>
      </c>
      <c r="G11" s="12" t="s">
        <v>87</v>
      </c>
      <c r="H11" s="12" t="s">
        <v>406</v>
      </c>
      <c r="I11" s="14">
        <v>42917</v>
      </c>
      <c r="J11" s="12"/>
      <c r="K11" s="12"/>
      <c r="M11" s="25" t="s">
        <v>64</v>
      </c>
      <c r="N11" s="25">
        <f>SUMIFS(E:E,G:G,"SPC")</f>
        <v>0</v>
      </c>
    </row>
    <row r="12" spans="1:15" ht="45" customHeight="1" x14ac:dyDescent="0.2">
      <c r="A12" s="12">
        <v>8</v>
      </c>
      <c r="B12" s="12" t="s">
        <v>17</v>
      </c>
      <c r="C12" s="12" t="s">
        <v>428</v>
      </c>
      <c r="D12" s="36" t="s">
        <v>429</v>
      </c>
      <c r="E12" s="12">
        <v>2</v>
      </c>
      <c r="F12" s="12">
        <v>1</v>
      </c>
      <c r="G12" s="12" t="s">
        <v>188</v>
      </c>
      <c r="H12" s="12" t="s">
        <v>406</v>
      </c>
      <c r="I12" s="14">
        <v>42917</v>
      </c>
      <c r="J12" s="12" t="s">
        <v>22</v>
      </c>
      <c r="K12" s="12"/>
      <c r="M12" s="26" t="s">
        <v>69</v>
      </c>
      <c r="N12" s="26">
        <f>SUMIFS(E:E,G:G,"H")</f>
        <v>0</v>
      </c>
    </row>
    <row r="13" spans="1:15" ht="45" customHeight="1" x14ac:dyDescent="0.2">
      <c r="A13" s="16">
        <v>9</v>
      </c>
      <c r="B13" s="12" t="s">
        <v>17</v>
      </c>
      <c r="C13" s="12" t="s">
        <v>430</v>
      </c>
      <c r="D13" s="62" t="s">
        <v>431</v>
      </c>
      <c r="E13" s="16">
        <v>2</v>
      </c>
      <c r="F13" s="16">
        <v>1</v>
      </c>
      <c r="G13" s="16" t="s">
        <v>188</v>
      </c>
      <c r="H13" s="12" t="s">
        <v>406</v>
      </c>
      <c r="I13" s="14">
        <v>42917</v>
      </c>
      <c r="J13" s="12" t="s">
        <v>22</v>
      </c>
      <c r="K13" s="16"/>
      <c r="M13" s="26"/>
      <c r="N13" s="26"/>
    </row>
    <row r="14" spans="1:15" ht="45" customHeight="1" x14ac:dyDescent="0.2">
      <c r="A14" s="12">
        <v>10</v>
      </c>
      <c r="B14" s="12" t="s">
        <v>17</v>
      </c>
      <c r="C14" s="12" t="s">
        <v>432</v>
      </c>
      <c r="D14" s="36" t="s">
        <v>433</v>
      </c>
      <c r="E14" s="12">
        <v>4</v>
      </c>
      <c r="F14" s="12">
        <v>1</v>
      </c>
      <c r="G14" s="12" t="s">
        <v>188</v>
      </c>
      <c r="H14" s="12" t="s">
        <v>406</v>
      </c>
      <c r="I14" s="14">
        <v>42917</v>
      </c>
      <c r="J14" s="12" t="s">
        <v>22</v>
      </c>
      <c r="K14" s="11"/>
      <c r="M14" s="28" t="s">
        <v>79</v>
      </c>
      <c r="N14" s="28">
        <f>SUM(M4:N12)</f>
        <v>53</v>
      </c>
    </row>
    <row r="15" spans="1:15" ht="45" customHeight="1" x14ac:dyDescent="0.2">
      <c r="A15" s="16">
        <v>11</v>
      </c>
      <c r="B15" s="12" t="s">
        <v>434</v>
      </c>
      <c r="C15" s="12">
        <v>3899</v>
      </c>
      <c r="D15" s="13" t="s">
        <v>435</v>
      </c>
      <c r="E15" s="12">
        <v>3</v>
      </c>
      <c r="F15" s="12">
        <v>1</v>
      </c>
      <c r="G15" s="12" t="s">
        <v>188</v>
      </c>
      <c r="H15" s="12" t="s">
        <v>406</v>
      </c>
      <c r="I15" s="14">
        <v>42917</v>
      </c>
      <c r="J15" s="12" t="s">
        <v>436</v>
      </c>
      <c r="K15" s="12"/>
    </row>
    <row r="16" spans="1:15" ht="45" customHeight="1" x14ac:dyDescent="0.2">
      <c r="A16" s="12">
        <v>12</v>
      </c>
      <c r="B16" s="12" t="s">
        <v>17</v>
      </c>
      <c r="C16" s="12" t="s">
        <v>437</v>
      </c>
      <c r="D16" s="36" t="s">
        <v>438</v>
      </c>
      <c r="E16" s="12">
        <v>3</v>
      </c>
      <c r="F16" s="12">
        <v>1</v>
      </c>
      <c r="G16" s="12" t="s">
        <v>188</v>
      </c>
      <c r="H16" s="12" t="s">
        <v>406</v>
      </c>
      <c r="I16" s="14">
        <v>42917</v>
      </c>
      <c r="J16" s="12" t="s">
        <v>22</v>
      </c>
      <c r="K16" s="11"/>
    </row>
    <row r="17" spans="1:11" ht="45" customHeight="1" x14ac:dyDescent="0.2">
      <c r="A17" s="16">
        <v>13</v>
      </c>
      <c r="B17" s="16" t="s">
        <v>17</v>
      </c>
      <c r="C17" s="16" t="s">
        <v>439</v>
      </c>
      <c r="D17" s="17" t="s">
        <v>440</v>
      </c>
      <c r="E17" s="22">
        <v>1</v>
      </c>
      <c r="F17" s="16">
        <v>1</v>
      </c>
      <c r="G17" s="16" t="s">
        <v>87</v>
      </c>
      <c r="H17" s="16" t="s">
        <v>406</v>
      </c>
      <c r="I17" s="18">
        <v>42917</v>
      </c>
      <c r="J17" s="16" t="s">
        <v>22</v>
      </c>
      <c r="K17" s="88"/>
    </row>
    <row r="18" spans="1:11" ht="45" customHeight="1" x14ac:dyDescent="0.2">
      <c r="A18" s="16"/>
      <c r="B18" s="12"/>
      <c r="C18" s="12"/>
      <c r="D18" s="13"/>
      <c r="E18" s="30">
        <f>SUM(E4:E17)</f>
        <v>53</v>
      </c>
      <c r="F18" s="30">
        <f>SUM(F4:F17)</f>
        <v>18</v>
      </c>
      <c r="G18" s="12"/>
      <c r="H18" s="12"/>
      <c r="I18" s="14"/>
      <c r="J18" s="12"/>
      <c r="K18" s="88"/>
    </row>
    <row r="19" spans="1:11" ht="45" customHeight="1" x14ac:dyDescent="0.2">
      <c r="A19" s="16"/>
      <c r="B19" s="16"/>
      <c r="C19" s="16"/>
      <c r="D19" s="17"/>
      <c r="E19" s="67"/>
      <c r="F19" s="16"/>
      <c r="G19" s="16"/>
      <c r="H19" s="16"/>
      <c r="I19" s="18"/>
      <c r="J19" s="16"/>
      <c r="K19" s="89"/>
    </row>
    <row r="20" spans="1:11" ht="45" customHeight="1" x14ac:dyDescent="0.2">
      <c r="A20" s="15"/>
      <c r="B20" s="16"/>
      <c r="C20" s="16"/>
      <c r="D20" s="17"/>
      <c r="E20" s="16"/>
      <c r="F20" s="16"/>
      <c r="G20" s="16"/>
      <c r="H20" s="16"/>
      <c r="I20" s="16"/>
      <c r="J20" s="16"/>
      <c r="K20" s="15"/>
    </row>
    <row r="21" spans="1:11" ht="45" customHeight="1" x14ac:dyDescent="0.2">
      <c r="A21" s="11"/>
      <c r="B21" s="12"/>
      <c r="C21" s="12"/>
      <c r="D21" s="13"/>
      <c r="E21" s="12"/>
      <c r="F21" s="12"/>
      <c r="G21" s="12"/>
      <c r="H21" s="12"/>
      <c r="I21" s="14"/>
      <c r="J21" s="14"/>
      <c r="K21" s="11"/>
    </row>
    <row r="22" spans="1:11" ht="45" customHeight="1" x14ac:dyDescent="0.2">
      <c r="A22" s="11"/>
      <c r="B22" s="12"/>
      <c r="C22" s="12"/>
      <c r="D22" s="13"/>
      <c r="E22" s="12"/>
      <c r="F22" s="12"/>
      <c r="G22" s="11"/>
      <c r="H22" s="12"/>
      <c r="I22" s="12"/>
      <c r="J22" s="12"/>
      <c r="K22" s="11"/>
    </row>
    <row r="23" spans="1:11" ht="45" customHeight="1" x14ac:dyDescent="0.2">
      <c r="A23" s="11"/>
      <c r="B23" s="12"/>
      <c r="C23" s="12"/>
      <c r="D23" s="13"/>
      <c r="E23" s="12"/>
      <c r="F23" s="12"/>
      <c r="G23" s="11"/>
      <c r="H23" s="12"/>
      <c r="I23" s="12"/>
      <c r="J23" s="12"/>
      <c r="K23" s="11"/>
    </row>
  </sheetData>
  <customSheetViews>
    <customSheetView guid="{BCA9CBB9-9547-47F0-BDEA-9087BD919FA4}" scale="70" topLeftCell="A7">
      <selection activeCell="K25" sqref="K25"/>
      <pageMargins left="0.7" right="0.7" top="0.75" bottom="0.75" header="0.3" footer="0.3"/>
    </customSheetView>
    <customSheetView guid="{C7343692-8406-8E4B-88B9-BD8D63A86AF6}" scale="70" topLeftCell="A7">
      <selection activeCell="K25" sqref="K25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A10" zoomScale="80" zoomScaleNormal="80" workbookViewId="0">
      <selection activeCell="G26" sqref="G26"/>
    </sheetView>
  </sheetViews>
  <sheetFormatPr baseColWidth="10" defaultColWidth="8.83203125" defaultRowHeight="45" customHeight="1" x14ac:dyDescent="0.2"/>
  <cols>
    <col min="2" max="2" width="31.33203125" customWidth="1"/>
    <col min="3" max="3" width="30.6640625" customWidth="1"/>
    <col min="4" max="4" width="44.164062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70.5" customWidth="1"/>
    <col min="13" max="13" width="18.1640625" customWidth="1"/>
  </cols>
  <sheetData>
    <row r="1" spans="1:15" ht="45" customHeight="1" thickBot="1" x14ac:dyDescent="0.4">
      <c r="A1" s="624" t="s">
        <v>399</v>
      </c>
      <c r="B1" s="625"/>
      <c r="C1" s="625"/>
      <c r="D1" s="625"/>
      <c r="E1" s="625"/>
      <c r="F1" s="625"/>
      <c r="G1" s="625" t="s">
        <v>481</v>
      </c>
      <c r="H1" s="625"/>
      <c r="I1" s="625"/>
      <c r="J1" s="626"/>
      <c r="K1" s="627"/>
    </row>
    <row r="2" spans="1:15" ht="45" customHeight="1" thickBot="1" x14ac:dyDescent="0.3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54</v>
      </c>
    </row>
    <row r="3" spans="1:15" ht="45" customHeight="1" x14ac:dyDescent="0.2">
      <c r="A3" s="15">
        <v>1</v>
      </c>
      <c r="B3" s="16" t="s">
        <v>17</v>
      </c>
      <c r="C3" s="16" t="s">
        <v>482</v>
      </c>
      <c r="D3" s="62" t="s">
        <v>483</v>
      </c>
      <c r="E3" s="16">
        <v>2</v>
      </c>
      <c r="F3" s="16">
        <v>1</v>
      </c>
      <c r="G3" s="16" t="s">
        <v>188</v>
      </c>
      <c r="H3" s="16" t="s">
        <v>484</v>
      </c>
      <c r="I3" s="18">
        <v>42917</v>
      </c>
      <c r="J3" s="16" t="s">
        <v>22</v>
      </c>
      <c r="K3" s="15"/>
      <c r="M3" s="9" t="s">
        <v>16</v>
      </c>
      <c r="N3" s="9">
        <f>N2-N14</f>
        <v>0</v>
      </c>
      <c r="O3" s="10"/>
    </row>
    <row r="4" spans="1:15" ht="45" customHeight="1" x14ac:dyDescent="0.2">
      <c r="A4" s="11">
        <v>2</v>
      </c>
      <c r="B4" s="12" t="s">
        <v>17</v>
      </c>
      <c r="C4" s="12" t="s">
        <v>485</v>
      </c>
      <c r="D4" s="36" t="s">
        <v>486</v>
      </c>
      <c r="E4" s="12">
        <v>3</v>
      </c>
      <c r="F4" s="12">
        <v>1</v>
      </c>
      <c r="G4" s="12" t="s">
        <v>87</v>
      </c>
      <c r="H4" s="12" t="s">
        <v>484</v>
      </c>
      <c r="I4" s="14">
        <v>42917</v>
      </c>
      <c r="J4" s="12" t="s">
        <v>22</v>
      </c>
      <c r="K4" s="11"/>
      <c r="M4" t="s">
        <v>23</v>
      </c>
      <c r="N4">
        <f>SUMIFS(E:E,G:G,"CTT")</f>
        <v>15</v>
      </c>
    </row>
    <row r="5" spans="1:15" ht="45" customHeight="1" x14ac:dyDescent="0.2">
      <c r="A5" s="15">
        <v>3</v>
      </c>
      <c r="B5" s="12" t="s">
        <v>17</v>
      </c>
      <c r="C5" s="12" t="s">
        <v>487</v>
      </c>
      <c r="D5" s="36" t="s">
        <v>488</v>
      </c>
      <c r="E5" s="12">
        <v>2</v>
      </c>
      <c r="F5" s="12">
        <v>1</v>
      </c>
      <c r="G5" s="12" t="s">
        <v>20</v>
      </c>
      <c r="H5" s="12" t="s">
        <v>484</v>
      </c>
      <c r="I5" s="14">
        <v>42917</v>
      </c>
      <c r="J5" s="12" t="s">
        <v>22</v>
      </c>
      <c r="K5" s="12" t="s">
        <v>489</v>
      </c>
      <c r="M5" t="s">
        <v>29</v>
      </c>
      <c r="N5">
        <f>SUMIFS(E:E,G:G,"FLU")</f>
        <v>36</v>
      </c>
    </row>
    <row r="6" spans="1:15" ht="45" customHeight="1" x14ac:dyDescent="0.2">
      <c r="A6" s="11">
        <v>4</v>
      </c>
      <c r="B6" s="12" t="s">
        <v>24</v>
      </c>
      <c r="C6" s="12" t="s">
        <v>490</v>
      </c>
      <c r="D6" s="13" t="s">
        <v>491</v>
      </c>
      <c r="E6" s="12">
        <v>2</v>
      </c>
      <c r="F6" s="12">
        <v>1</v>
      </c>
      <c r="G6" s="12" t="s">
        <v>87</v>
      </c>
      <c r="H6" s="12" t="s">
        <v>484</v>
      </c>
      <c r="I6" s="14">
        <v>42917</v>
      </c>
      <c r="J6" s="12" t="s">
        <v>492</v>
      </c>
      <c r="K6" s="89"/>
      <c r="M6" t="s">
        <v>34</v>
      </c>
      <c r="N6">
        <f>SUMIFS(E:E,G:G,"JCC")</f>
        <v>2</v>
      </c>
    </row>
    <row r="7" spans="1:15" ht="45" customHeight="1" x14ac:dyDescent="0.2">
      <c r="A7" s="15">
        <v>5</v>
      </c>
      <c r="B7" s="16" t="s">
        <v>220</v>
      </c>
      <c r="C7" s="16" t="s">
        <v>493</v>
      </c>
      <c r="D7" s="17" t="s">
        <v>494</v>
      </c>
      <c r="E7" s="16">
        <v>2</v>
      </c>
      <c r="F7" s="16">
        <v>1</v>
      </c>
      <c r="G7" s="16" t="s">
        <v>87</v>
      </c>
      <c r="H7" s="16" t="s">
        <v>484</v>
      </c>
      <c r="I7" s="18">
        <v>42917</v>
      </c>
      <c r="J7" s="16" t="s">
        <v>495</v>
      </c>
      <c r="K7" s="33" t="s">
        <v>45</v>
      </c>
      <c r="M7" t="s">
        <v>40</v>
      </c>
      <c r="N7">
        <f>SUMIFS(E:E,G:G,"EDI")</f>
        <v>0</v>
      </c>
    </row>
    <row r="8" spans="1:15" ht="45" customHeight="1" x14ac:dyDescent="0.2">
      <c r="A8" s="97" t="s">
        <v>496</v>
      </c>
      <c r="B8" s="97" t="s">
        <v>497</v>
      </c>
      <c r="C8" s="97" t="s">
        <v>498</v>
      </c>
      <c r="D8" s="17" t="s">
        <v>499</v>
      </c>
      <c r="E8" s="16">
        <v>3</v>
      </c>
      <c r="F8" s="16">
        <v>2</v>
      </c>
      <c r="G8" s="16" t="s">
        <v>20</v>
      </c>
      <c r="H8" s="16" t="s">
        <v>484</v>
      </c>
      <c r="I8" s="18">
        <v>42917</v>
      </c>
      <c r="J8" s="16" t="s">
        <v>500</v>
      </c>
      <c r="K8" s="67" t="s">
        <v>501</v>
      </c>
      <c r="M8" t="s">
        <v>46</v>
      </c>
      <c r="N8">
        <f>SUMIFS(E:E,G:G,"par")</f>
        <v>0</v>
      </c>
    </row>
    <row r="9" spans="1:15" ht="45" customHeight="1" x14ac:dyDescent="0.2">
      <c r="A9" s="97" t="s">
        <v>502</v>
      </c>
      <c r="B9" s="97" t="s">
        <v>497</v>
      </c>
      <c r="C9" s="97" t="s">
        <v>498</v>
      </c>
      <c r="D9" s="17" t="s">
        <v>499</v>
      </c>
      <c r="E9" s="16">
        <v>1</v>
      </c>
      <c r="F9" s="16">
        <v>0</v>
      </c>
      <c r="G9" s="16" t="s">
        <v>130</v>
      </c>
      <c r="H9" s="16" t="s">
        <v>484</v>
      </c>
      <c r="I9" s="18">
        <v>42917</v>
      </c>
      <c r="J9" s="16"/>
      <c r="K9" s="16" t="s">
        <v>503</v>
      </c>
      <c r="M9" t="s">
        <v>52</v>
      </c>
      <c r="N9">
        <f>SUMIFS(E:E,G:G,"phi")</f>
        <v>0</v>
      </c>
    </row>
    <row r="10" spans="1:15" ht="45" customHeight="1" x14ac:dyDescent="0.2">
      <c r="A10" s="12">
        <v>7</v>
      </c>
      <c r="B10" s="16" t="s">
        <v>504</v>
      </c>
      <c r="C10" s="16" t="s">
        <v>505</v>
      </c>
      <c r="D10" s="17" t="s">
        <v>506</v>
      </c>
      <c r="E10" s="16">
        <v>3</v>
      </c>
      <c r="F10" s="16">
        <v>1</v>
      </c>
      <c r="G10" s="16" t="s">
        <v>20</v>
      </c>
      <c r="H10" s="16" t="s">
        <v>484</v>
      </c>
      <c r="I10" s="18">
        <v>42917</v>
      </c>
      <c r="J10" s="18" t="s">
        <v>507</v>
      </c>
      <c r="K10" s="33" t="s">
        <v>51</v>
      </c>
      <c r="M10" t="s">
        <v>58</v>
      </c>
      <c r="N10">
        <f>SUMIFS(E:E,G:G,"BRK")</f>
        <v>1</v>
      </c>
    </row>
    <row r="11" spans="1:15" ht="45" customHeight="1" x14ac:dyDescent="0.2">
      <c r="A11" s="11">
        <v>8</v>
      </c>
      <c r="B11" s="12" t="s">
        <v>508</v>
      </c>
      <c r="C11" s="12" t="s">
        <v>509</v>
      </c>
      <c r="D11" s="13" t="s">
        <v>510</v>
      </c>
      <c r="E11" s="12">
        <v>3</v>
      </c>
      <c r="F11" s="12">
        <v>1</v>
      </c>
      <c r="G11" s="12" t="s">
        <v>20</v>
      </c>
      <c r="H11" s="12" t="s">
        <v>484</v>
      </c>
      <c r="I11" s="14">
        <v>42917</v>
      </c>
      <c r="J11" s="12" t="s">
        <v>511</v>
      </c>
      <c r="K11" s="34" t="s">
        <v>512</v>
      </c>
      <c r="M11" s="25" t="s">
        <v>64</v>
      </c>
      <c r="N11" s="25">
        <f>SUMIFS(E:E,G:G,"SPC")</f>
        <v>0</v>
      </c>
    </row>
    <row r="12" spans="1:15" ht="45" customHeight="1" x14ac:dyDescent="0.2">
      <c r="A12" s="12">
        <v>9</v>
      </c>
      <c r="B12" s="12" t="s">
        <v>513</v>
      </c>
      <c r="C12" s="12" t="s">
        <v>514</v>
      </c>
      <c r="D12" s="13" t="s">
        <v>515</v>
      </c>
      <c r="E12" s="12">
        <v>2</v>
      </c>
      <c r="F12" s="12">
        <v>1</v>
      </c>
      <c r="G12" s="12" t="s">
        <v>20</v>
      </c>
      <c r="H12" s="12" t="s">
        <v>484</v>
      </c>
      <c r="I12" s="14">
        <v>42917</v>
      </c>
      <c r="J12" s="12" t="s">
        <v>516</v>
      </c>
      <c r="K12" s="34" t="s">
        <v>517</v>
      </c>
      <c r="M12" s="26" t="s">
        <v>69</v>
      </c>
      <c r="N12" s="26">
        <f>SUMIFS(E:E,G:G,"H")</f>
        <v>0</v>
      </c>
    </row>
    <row r="13" spans="1:15" ht="45" customHeight="1" x14ac:dyDescent="0.2">
      <c r="A13" s="11">
        <v>10</v>
      </c>
      <c r="B13" s="12" t="s">
        <v>518</v>
      </c>
      <c r="C13" s="12" t="s">
        <v>519</v>
      </c>
      <c r="D13" s="13" t="s">
        <v>520</v>
      </c>
      <c r="E13" s="12">
        <v>2</v>
      </c>
      <c r="F13" s="12">
        <v>1</v>
      </c>
      <c r="G13" s="12" t="s">
        <v>20</v>
      </c>
      <c r="H13" s="12" t="s">
        <v>484</v>
      </c>
      <c r="I13" s="14">
        <v>42917</v>
      </c>
      <c r="J13" s="16" t="s">
        <v>521</v>
      </c>
      <c r="K13" s="33" t="s">
        <v>232</v>
      </c>
      <c r="M13" s="26"/>
      <c r="N13" s="26"/>
    </row>
    <row r="14" spans="1:15" ht="45" customHeight="1" x14ac:dyDescent="0.2">
      <c r="A14" s="12">
        <v>11</v>
      </c>
      <c r="B14" s="16" t="s">
        <v>522</v>
      </c>
      <c r="C14" s="16" t="s">
        <v>523</v>
      </c>
      <c r="D14" s="17" t="s">
        <v>524</v>
      </c>
      <c r="E14" s="16">
        <v>5</v>
      </c>
      <c r="F14" s="16">
        <v>2</v>
      </c>
      <c r="G14" s="16" t="s">
        <v>20</v>
      </c>
      <c r="H14" s="16" t="s">
        <v>484</v>
      </c>
      <c r="I14" s="18">
        <v>42917</v>
      </c>
      <c r="J14" s="16" t="s">
        <v>525</v>
      </c>
      <c r="K14" s="33" t="s">
        <v>526</v>
      </c>
      <c r="M14" s="28" t="s">
        <v>79</v>
      </c>
      <c r="N14" s="28">
        <f>SUM(M4:N12)</f>
        <v>54</v>
      </c>
    </row>
    <row r="15" spans="1:15" ht="45" customHeight="1" x14ac:dyDescent="0.2">
      <c r="A15" s="11">
        <v>12</v>
      </c>
      <c r="B15" s="12" t="s">
        <v>527</v>
      </c>
      <c r="C15" s="12" t="s">
        <v>528</v>
      </c>
      <c r="D15" s="13" t="s">
        <v>529</v>
      </c>
      <c r="E15" s="12">
        <v>3</v>
      </c>
      <c r="F15" s="12">
        <v>1</v>
      </c>
      <c r="G15" s="12" t="s">
        <v>20</v>
      </c>
      <c r="H15" s="12" t="s">
        <v>484</v>
      </c>
      <c r="I15" s="14">
        <v>42917</v>
      </c>
      <c r="J15" s="12" t="s">
        <v>530</v>
      </c>
      <c r="K15" s="98" t="s">
        <v>531</v>
      </c>
    </row>
    <row r="16" spans="1:15" ht="58.5" customHeight="1" x14ac:dyDescent="0.2">
      <c r="A16" s="12">
        <v>13</v>
      </c>
      <c r="B16" s="16" t="s">
        <v>93</v>
      </c>
      <c r="C16" s="16" t="s">
        <v>532</v>
      </c>
      <c r="D16" s="17" t="s">
        <v>533</v>
      </c>
      <c r="E16" s="16">
        <v>5</v>
      </c>
      <c r="F16" s="16">
        <v>2</v>
      </c>
      <c r="G16" s="16" t="s">
        <v>87</v>
      </c>
      <c r="H16" s="16" t="s">
        <v>484</v>
      </c>
      <c r="I16" s="18">
        <v>42917</v>
      </c>
      <c r="J16" s="16" t="s">
        <v>534</v>
      </c>
      <c r="K16" s="64" t="s">
        <v>535</v>
      </c>
      <c r="M16" s="99" t="s">
        <v>536</v>
      </c>
    </row>
    <row r="17" spans="1:13" ht="45" customHeight="1" x14ac:dyDescent="0.2">
      <c r="A17" s="100" t="s">
        <v>537</v>
      </c>
      <c r="B17" s="100" t="s">
        <v>538</v>
      </c>
      <c r="C17" s="16" t="s">
        <v>539</v>
      </c>
      <c r="D17" s="17" t="s">
        <v>540</v>
      </c>
      <c r="E17" s="16">
        <v>2</v>
      </c>
      <c r="F17" s="16">
        <v>1</v>
      </c>
      <c r="G17" s="16" t="s">
        <v>20</v>
      </c>
      <c r="H17" s="16" t="s">
        <v>484</v>
      </c>
      <c r="I17" s="18">
        <v>42917</v>
      </c>
      <c r="J17" s="16" t="s">
        <v>541</v>
      </c>
      <c r="K17" s="33" t="s">
        <v>542</v>
      </c>
      <c r="M17" s="49" t="s">
        <v>543</v>
      </c>
    </row>
    <row r="18" spans="1:13" ht="45" customHeight="1" x14ac:dyDescent="0.2">
      <c r="A18" s="100" t="s">
        <v>544</v>
      </c>
      <c r="B18" s="100" t="s">
        <v>545</v>
      </c>
      <c r="C18" s="16" t="s">
        <v>539</v>
      </c>
      <c r="D18" s="17" t="s">
        <v>540</v>
      </c>
      <c r="E18" s="16">
        <v>1</v>
      </c>
      <c r="F18" s="16">
        <v>0</v>
      </c>
      <c r="G18" s="16" t="s">
        <v>87</v>
      </c>
      <c r="H18" s="16" t="s">
        <v>484</v>
      </c>
      <c r="I18" s="18">
        <v>42917</v>
      </c>
      <c r="J18" s="16"/>
      <c r="K18" s="33"/>
      <c r="M18" s="49"/>
    </row>
    <row r="19" spans="1:13" ht="45" customHeight="1" x14ac:dyDescent="0.2">
      <c r="A19" s="15">
        <v>15</v>
      </c>
      <c r="B19" s="16" t="s">
        <v>171</v>
      </c>
      <c r="C19" s="16" t="s">
        <v>546</v>
      </c>
      <c r="D19" s="17" t="s">
        <v>547</v>
      </c>
      <c r="E19" s="16">
        <v>3</v>
      </c>
      <c r="F19" s="16">
        <v>1</v>
      </c>
      <c r="G19" s="16" t="s">
        <v>20</v>
      </c>
      <c r="H19" s="16" t="s">
        <v>484</v>
      </c>
      <c r="I19" s="18">
        <v>42917</v>
      </c>
      <c r="J19" s="16" t="s">
        <v>548</v>
      </c>
      <c r="K19" s="33" t="s">
        <v>549</v>
      </c>
      <c r="M19" s="49"/>
    </row>
    <row r="20" spans="1:13" ht="45" customHeight="1" x14ac:dyDescent="0.2">
      <c r="A20" s="11">
        <v>16</v>
      </c>
      <c r="B20" s="16" t="s">
        <v>17</v>
      </c>
      <c r="C20" s="16" t="s">
        <v>550</v>
      </c>
      <c r="D20" s="62" t="s">
        <v>551</v>
      </c>
      <c r="E20" s="16">
        <v>2</v>
      </c>
      <c r="F20" s="16">
        <v>1</v>
      </c>
      <c r="G20" s="16" t="s">
        <v>20</v>
      </c>
      <c r="H20" s="16" t="s">
        <v>484</v>
      </c>
      <c r="I20" s="18">
        <v>42917</v>
      </c>
      <c r="J20" s="16" t="s">
        <v>22</v>
      </c>
      <c r="K20" s="33"/>
      <c r="M20" s="49"/>
    </row>
    <row r="21" spans="1:13" ht="45" customHeight="1" x14ac:dyDescent="0.2">
      <c r="A21" s="11">
        <v>17</v>
      </c>
      <c r="B21" s="16" t="s">
        <v>74</v>
      </c>
      <c r="C21" s="75" t="s">
        <v>552</v>
      </c>
      <c r="D21" s="17" t="s">
        <v>553</v>
      </c>
      <c r="E21" s="16">
        <v>2</v>
      </c>
      <c r="F21" s="16">
        <v>1</v>
      </c>
      <c r="G21" s="16" t="s">
        <v>20</v>
      </c>
      <c r="H21" s="16" t="s">
        <v>484</v>
      </c>
      <c r="I21" s="18">
        <v>42917</v>
      </c>
      <c r="J21" s="16" t="s">
        <v>554</v>
      </c>
      <c r="K21" s="33"/>
      <c r="M21" s="49"/>
    </row>
    <row r="22" spans="1:13" ht="45" customHeight="1" x14ac:dyDescent="0.2">
      <c r="A22" s="11">
        <v>18</v>
      </c>
      <c r="B22" s="16" t="s">
        <v>497</v>
      </c>
      <c r="C22" s="16" t="s">
        <v>555</v>
      </c>
      <c r="D22" s="17" t="s">
        <v>556</v>
      </c>
      <c r="E22" s="16">
        <v>2</v>
      </c>
      <c r="F22" s="16">
        <v>1</v>
      </c>
      <c r="G22" s="16" t="s">
        <v>20</v>
      </c>
      <c r="H22" s="16" t="s">
        <v>484</v>
      </c>
      <c r="I22" s="18">
        <v>42917</v>
      </c>
      <c r="J22" s="16" t="s">
        <v>557</v>
      </c>
      <c r="K22" s="33"/>
      <c r="M22" s="49"/>
    </row>
    <row r="23" spans="1:13" ht="45" customHeight="1" x14ac:dyDescent="0.2">
      <c r="A23" s="15">
        <v>19</v>
      </c>
      <c r="B23" s="16" t="s">
        <v>17</v>
      </c>
      <c r="C23" s="16" t="s">
        <v>558</v>
      </c>
      <c r="D23" s="17" t="s">
        <v>559</v>
      </c>
      <c r="E23" s="16">
        <v>2</v>
      </c>
      <c r="F23" s="16">
        <v>1</v>
      </c>
      <c r="G23" s="16" t="s">
        <v>87</v>
      </c>
      <c r="H23" s="16" t="s">
        <v>484</v>
      </c>
      <c r="I23" s="18">
        <v>42917</v>
      </c>
      <c r="J23" s="16" t="s">
        <v>560</v>
      </c>
      <c r="K23" s="15"/>
      <c r="M23" s="49"/>
    </row>
    <row r="24" spans="1:13" ht="45" customHeight="1" x14ac:dyDescent="0.2">
      <c r="A24" s="15">
        <v>20</v>
      </c>
      <c r="B24" s="16" t="s">
        <v>17</v>
      </c>
      <c r="C24" s="16" t="s">
        <v>561</v>
      </c>
      <c r="D24" s="17" t="s">
        <v>562</v>
      </c>
      <c r="E24" s="16">
        <v>2</v>
      </c>
      <c r="F24" s="16">
        <v>1</v>
      </c>
      <c r="G24" s="16" t="s">
        <v>20</v>
      </c>
      <c r="H24" s="16" t="s">
        <v>484</v>
      </c>
      <c r="I24" s="18">
        <v>42917</v>
      </c>
      <c r="J24" s="16" t="s">
        <v>560</v>
      </c>
      <c r="K24" s="15"/>
      <c r="M24" s="49"/>
    </row>
    <row r="25" spans="1:13" ht="45" customHeight="1" x14ac:dyDescent="0.2">
      <c r="A25" s="11"/>
      <c r="B25" s="12"/>
      <c r="C25" s="12"/>
      <c r="D25" s="13"/>
      <c r="E25" s="30">
        <f>SUM(E3:E24)</f>
        <v>54</v>
      </c>
      <c r="F25" s="30">
        <f>SUM(F3:F24)</f>
        <v>23</v>
      </c>
      <c r="G25" s="11"/>
      <c r="H25" s="12"/>
      <c r="I25" s="12"/>
      <c r="J25" s="12"/>
      <c r="K25" s="11"/>
    </row>
    <row r="26" spans="1:13" ht="45" customHeight="1" x14ac:dyDescent="0.2">
      <c r="A26" s="11"/>
      <c r="B26" s="12"/>
      <c r="C26" s="12"/>
      <c r="D26" s="13"/>
      <c r="E26" s="30"/>
      <c r="F26" s="30"/>
      <c r="G26" s="11"/>
      <c r="H26" s="12"/>
      <c r="I26" s="12"/>
      <c r="J26" s="12"/>
      <c r="K26" s="11"/>
    </row>
    <row r="27" spans="1:13" ht="45" customHeight="1" x14ac:dyDescent="0.2">
      <c r="A27" s="11"/>
      <c r="B27" s="12"/>
      <c r="C27" s="12"/>
      <c r="D27" s="13"/>
      <c r="E27" s="30"/>
      <c r="F27" s="30"/>
      <c r="G27" s="11"/>
      <c r="H27" s="12"/>
      <c r="I27" s="12"/>
      <c r="J27" s="12"/>
      <c r="K27" s="11"/>
    </row>
    <row r="28" spans="1:13" ht="45" customHeight="1" x14ac:dyDescent="0.2">
      <c r="A28" s="11"/>
      <c r="B28" s="12"/>
      <c r="C28" s="12"/>
      <c r="D28" s="13"/>
      <c r="E28" s="12"/>
      <c r="F28" s="12"/>
      <c r="G28" s="11"/>
      <c r="H28" s="12"/>
      <c r="I28" s="12"/>
      <c r="J28" s="12"/>
      <c r="K28" s="11"/>
    </row>
  </sheetData>
  <customSheetViews>
    <customSheetView guid="{BCA9CBB9-9547-47F0-BDEA-9087BD919FA4}" scale="80" topLeftCell="A10">
      <selection activeCell="G26" sqref="G26"/>
      <pageMargins left="0.7" right="0.7" top="0.75" bottom="0.75" header="0.3" footer="0.3"/>
      <pageSetup paperSize="9" orientation="portrait" r:id="rId1"/>
    </customSheetView>
    <customSheetView guid="{C7343692-8406-8E4B-88B9-BD8D63A86AF6}" scale="80" topLeftCell="A10">
      <selection activeCell="G26" sqref="G26"/>
      <pageMargins left="0.7" right="0.7" top="0.75" bottom="0.75" header="0.3" footer="0.3"/>
      <pageSetup paperSize="9" orientation="portrait" r:id="rId2"/>
    </customSheetView>
  </customSheetViews>
  <mergeCells count="2">
    <mergeCell ref="A1:F1"/>
    <mergeCell ref="G1:K1"/>
  </mergeCells>
  <pageMargins left="0.7" right="0.7" top="0.75" bottom="0.75" header="0.3" footer="0.3"/>
  <pageSetup paperSize="9" orientation="portrait"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opLeftCell="A6" zoomScale="80" zoomScaleNormal="80" workbookViewId="0">
      <selection activeCell="G19" sqref="G19"/>
    </sheetView>
  </sheetViews>
  <sheetFormatPr baseColWidth="10" defaultColWidth="8.83203125" defaultRowHeight="43.5" customHeight="1" x14ac:dyDescent="0.2"/>
  <cols>
    <col min="2" max="2" width="27" customWidth="1"/>
    <col min="3" max="3" width="29.83203125" customWidth="1"/>
    <col min="4" max="4" width="30.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45.6640625" customWidth="1"/>
    <col min="13" max="13" width="18.1640625" customWidth="1"/>
  </cols>
  <sheetData>
    <row r="1" spans="1:14" ht="43.5" customHeight="1" thickBot="1" x14ac:dyDescent="0.4">
      <c r="A1" s="628" t="s">
        <v>399</v>
      </c>
      <c r="B1" s="629"/>
      <c r="C1" s="629"/>
      <c r="D1" s="629"/>
      <c r="E1" s="629"/>
      <c r="F1" s="629"/>
      <c r="G1" s="629" t="s">
        <v>441</v>
      </c>
      <c r="H1" s="629"/>
      <c r="I1" s="629"/>
      <c r="J1" s="630"/>
      <c r="K1" s="631"/>
    </row>
    <row r="2" spans="1:14" ht="43.5" customHeight="1" thickBot="1" x14ac:dyDescent="0.3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53</v>
      </c>
    </row>
    <row r="3" spans="1:14" ht="43.5" customHeight="1" x14ac:dyDescent="0.25">
      <c r="A3" s="91"/>
      <c r="B3" s="92" t="s">
        <v>442</v>
      </c>
      <c r="C3" s="91"/>
      <c r="D3" s="93"/>
      <c r="E3" s="91"/>
      <c r="F3" s="91"/>
      <c r="G3" s="91"/>
      <c r="H3" s="91"/>
      <c r="I3" s="94"/>
      <c r="J3" s="91"/>
      <c r="K3" s="91"/>
      <c r="M3" s="9" t="s">
        <v>16</v>
      </c>
      <c r="N3" s="9">
        <f>N2-N14</f>
        <v>11</v>
      </c>
    </row>
    <row r="4" spans="1:14" ht="43.5" customHeight="1" x14ac:dyDescent="0.2">
      <c r="A4" s="15">
        <v>1</v>
      </c>
      <c r="B4" s="16" t="s">
        <v>17</v>
      </c>
      <c r="C4" s="16" t="s">
        <v>443</v>
      </c>
      <c r="D4" s="17" t="s">
        <v>444</v>
      </c>
      <c r="E4" s="16">
        <v>4</v>
      </c>
      <c r="F4" s="16">
        <v>1</v>
      </c>
      <c r="G4" s="16" t="s">
        <v>87</v>
      </c>
      <c r="H4" s="16" t="s">
        <v>445</v>
      </c>
      <c r="I4" s="18">
        <v>42917</v>
      </c>
      <c r="J4" s="16" t="s">
        <v>22</v>
      </c>
      <c r="K4" s="15"/>
      <c r="M4" t="s">
        <v>23</v>
      </c>
      <c r="N4">
        <f>SUMIFS(E:E,G:G,"CTT")</f>
        <v>23</v>
      </c>
    </row>
    <row r="5" spans="1:14" ht="43.5" customHeight="1" x14ac:dyDescent="0.2">
      <c r="A5" s="11">
        <v>2</v>
      </c>
      <c r="B5" s="12" t="s">
        <v>446</v>
      </c>
      <c r="C5" s="12" t="s">
        <v>447</v>
      </c>
      <c r="D5" s="13" t="s">
        <v>448</v>
      </c>
      <c r="E5" s="12">
        <v>5</v>
      </c>
      <c r="F5" s="12">
        <v>2</v>
      </c>
      <c r="G5" s="12" t="s">
        <v>87</v>
      </c>
      <c r="H5" s="12" t="s">
        <v>445</v>
      </c>
      <c r="I5" s="14">
        <v>42917</v>
      </c>
      <c r="J5" s="14" t="s">
        <v>449</v>
      </c>
      <c r="K5" s="12" t="s">
        <v>450</v>
      </c>
      <c r="M5" t="s">
        <v>29</v>
      </c>
      <c r="N5">
        <f>SUMIFS(E:E,G:G,"FLU")</f>
        <v>12</v>
      </c>
    </row>
    <row r="6" spans="1:14" ht="43.5" customHeight="1" x14ac:dyDescent="0.2">
      <c r="A6" s="15">
        <v>3</v>
      </c>
      <c r="B6" s="16" t="s">
        <v>451</v>
      </c>
      <c r="C6" s="16" t="s">
        <v>452</v>
      </c>
      <c r="D6" s="17" t="s">
        <v>453</v>
      </c>
      <c r="E6" s="16">
        <v>4</v>
      </c>
      <c r="F6" s="16">
        <v>1</v>
      </c>
      <c r="G6" s="16" t="s">
        <v>87</v>
      </c>
      <c r="H6" s="16" t="s">
        <v>445</v>
      </c>
      <c r="I6" s="18">
        <v>42917</v>
      </c>
      <c r="J6" s="16" t="s">
        <v>454</v>
      </c>
      <c r="K6" s="16" t="s">
        <v>455</v>
      </c>
      <c r="M6" t="s">
        <v>34</v>
      </c>
      <c r="N6">
        <f>SUMIFS(E:E,G:G,"JCC")</f>
        <v>0</v>
      </c>
    </row>
    <row r="7" spans="1:14" ht="43.5" customHeight="1" x14ac:dyDescent="0.2">
      <c r="A7" s="11">
        <v>4</v>
      </c>
      <c r="B7" s="12" t="s">
        <v>17</v>
      </c>
      <c r="C7" s="12" t="s">
        <v>456</v>
      </c>
      <c r="D7" s="36" t="s">
        <v>457</v>
      </c>
      <c r="E7" s="12">
        <v>7</v>
      </c>
      <c r="F7" s="16">
        <v>2</v>
      </c>
      <c r="G7" s="12" t="s">
        <v>87</v>
      </c>
      <c r="H7" s="12" t="s">
        <v>445</v>
      </c>
      <c r="I7" s="14">
        <v>42917</v>
      </c>
      <c r="J7" s="12" t="s">
        <v>22</v>
      </c>
      <c r="K7" s="89"/>
      <c r="M7" t="s">
        <v>40</v>
      </c>
      <c r="N7">
        <f>SUMIFS(E:E,G:G,"EDI")</f>
        <v>0</v>
      </c>
    </row>
    <row r="8" spans="1:14" ht="43.5" customHeight="1" x14ac:dyDescent="0.2">
      <c r="A8" s="15">
        <v>5</v>
      </c>
      <c r="B8" s="16" t="s">
        <v>458</v>
      </c>
      <c r="C8" s="16" t="s">
        <v>459</v>
      </c>
      <c r="D8" s="17" t="s">
        <v>460</v>
      </c>
      <c r="E8" s="16">
        <v>3</v>
      </c>
      <c r="F8" s="95">
        <v>1</v>
      </c>
      <c r="G8" s="16" t="s">
        <v>20</v>
      </c>
      <c r="H8" s="16" t="s">
        <v>445</v>
      </c>
      <c r="I8" s="18">
        <v>42917</v>
      </c>
      <c r="J8" s="16" t="s">
        <v>461</v>
      </c>
      <c r="K8" s="64" t="s">
        <v>462</v>
      </c>
      <c r="M8" t="s">
        <v>46</v>
      </c>
      <c r="N8">
        <f>SUMIFS(E:E,G:G,"par")</f>
        <v>0</v>
      </c>
    </row>
    <row r="9" spans="1:14" ht="43.5" customHeight="1" x14ac:dyDescent="0.2">
      <c r="A9" s="11">
        <v>6</v>
      </c>
      <c r="B9" s="12" t="s">
        <v>463</v>
      </c>
      <c r="C9" s="12" t="s">
        <v>464</v>
      </c>
      <c r="D9" s="13" t="s">
        <v>465</v>
      </c>
      <c r="E9" s="12">
        <v>4</v>
      </c>
      <c r="F9" s="12">
        <v>1</v>
      </c>
      <c r="G9" s="12" t="s">
        <v>20</v>
      </c>
      <c r="H9" s="12" t="s">
        <v>445</v>
      </c>
      <c r="I9" s="14">
        <v>42917</v>
      </c>
      <c r="J9" s="14" t="s">
        <v>466</v>
      </c>
      <c r="K9" s="12" t="s">
        <v>467</v>
      </c>
      <c r="M9" t="s">
        <v>52</v>
      </c>
      <c r="N9">
        <f>SUMIFS(E:E,G:G,"phi")</f>
        <v>0</v>
      </c>
    </row>
    <row r="10" spans="1:14" ht="43.5" customHeight="1" x14ac:dyDescent="0.2">
      <c r="A10" s="15">
        <v>7</v>
      </c>
      <c r="B10" s="12" t="s">
        <v>17</v>
      </c>
      <c r="C10" s="12" t="s">
        <v>468</v>
      </c>
      <c r="D10" s="13" t="s">
        <v>469</v>
      </c>
      <c r="E10" s="12">
        <v>3</v>
      </c>
      <c r="F10" s="12">
        <v>1</v>
      </c>
      <c r="G10" s="11" t="s">
        <v>87</v>
      </c>
      <c r="H10" s="12" t="s">
        <v>445</v>
      </c>
      <c r="I10" s="14">
        <v>42917</v>
      </c>
      <c r="J10" s="12" t="s">
        <v>22</v>
      </c>
      <c r="K10" s="11"/>
      <c r="M10" t="s">
        <v>58</v>
      </c>
      <c r="N10">
        <f>SUMIFS(E:E,G:G,"BRK")</f>
        <v>7</v>
      </c>
    </row>
    <row r="11" spans="1:14" ht="43.5" customHeight="1" x14ac:dyDescent="0.2">
      <c r="A11" s="11">
        <v>8</v>
      </c>
      <c r="B11" s="12" t="s">
        <v>451</v>
      </c>
      <c r="C11" s="12" t="s">
        <v>470</v>
      </c>
      <c r="D11" s="13" t="s">
        <v>471</v>
      </c>
      <c r="E11" s="12">
        <v>4</v>
      </c>
      <c r="F11" s="12">
        <v>1</v>
      </c>
      <c r="G11" s="12" t="s">
        <v>130</v>
      </c>
      <c r="H11" s="12" t="s">
        <v>445</v>
      </c>
      <c r="I11" s="14">
        <v>42917</v>
      </c>
      <c r="J11" s="12" t="s">
        <v>472</v>
      </c>
      <c r="K11" s="12" t="s">
        <v>473</v>
      </c>
      <c r="M11" s="25" t="s">
        <v>64</v>
      </c>
      <c r="N11" s="25">
        <f>SUMIFS(E:E,G:G,"SPC")</f>
        <v>0</v>
      </c>
    </row>
    <row r="12" spans="1:14" ht="43.5" customHeight="1" x14ac:dyDescent="0.2">
      <c r="A12" s="15">
        <v>9</v>
      </c>
      <c r="B12" s="12" t="s">
        <v>474</v>
      </c>
      <c r="C12" s="12" t="s">
        <v>475</v>
      </c>
      <c r="D12" s="13" t="s">
        <v>476</v>
      </c>
      <c r="E12" s="12">
        <v>5</v>
      </c>
      <c r="F12" s="12">
        <v>2</v>
      </c>
      <c r="G12" s="12" t="s">
        <v>20</v>
      </c>
      <c r="H12" s="12" t="s">
        <v>445</v>
      </c>
      <c r="I12" s="14">
        <v>42917</v>
      </c>
      <c r="J12" s="12" t="s">
        <v>477</v>
      </c>
      <c r="K12" s="12" t="s">
        <v>478</v>
      </c>
      <c r="M12" s="26" t="s">
        <v>69</v>
      </c>
      <c r="N12" s="26">
        <f>SUMIFS(E:E,G:G,"H")</f>
        <v>0</v>
      </c>
    </row>
    <row r="13" spans="1:14" ht="43.5" customHeight="1" x14ac:dyDescent="0.2">
      <c r="A13" s="11">
        <v>10</v>
      </c>
      <c r="B13" s="12" t="s">
        <v>17</v>
      </c>
      <c r="C13" s="16" t="s">
        <v>479</v>
      </c>
      <c r="D13" s="17" t="s">
        <v>480</v>
      </c>
      <c r="E13" s="16">
        <v>3</v>
      </c>
      <c r="F13" s="16">
        <v>1</v>
      </c>
      <c r="G13" s="16" t="s">
        <v>130</v>
      </c>
      <c r="H13" s="12" t="s">
        <v>445</v>
      </c>
      <c r="I13" s="14">
        <v>42917</v>
      </c>
      <c r="J13" s="12" t="s">
        <v>22</v>
      </c>
      <c r="K13" s="15"/>
      <c r="M13" s="26"/>
      <c r="N13" s="26"/>
    </row>
    <row r="14" spans="1:14" ht="43.5" customHeight="1" x14ac:dyDescent="0.2">
      <c r="A14" s="11"/>
      <c r="B14" s="12"/>
      <c r="C14" s="12"/>
      <c r="D14" s="13"/>
      <c r="E14" s="12"/>
      <c r="F14" s="12"/>
      <c r="G14" s="12"/>
      <c r="H14" s="12"/>
      <c r="I14" s="12"/>
      <c r="J14" s="16"/>
      <c r="K14" s="16"/>
      <c r="M14" s="28" t="s">
        <v>79</v>
      </c>
      <c r="N14" s="28">
        <f>SUM(M4:N12)</f>
        <v>42</v>
      </c>
    </row>
    <row r="15" spans="1:14" ht="43.5" customHeight="1" x14ac:dyDescent="0.2">
      <c r="A15" s="15"/>
      <c r="B15" s="16"/>
      <c r="C15" s="16"/>
      <c r="D15" s="17"/>
      <c r="E15" s="16"/>
      <c r="F15" s="16"/>
      <c r="G15" s="16"/>
      <c r="H15" s="16"/>
      <c r="I15" s="16"/>
      <c r="J15" s="16"/>
      <c r="K15" s="15"/>
    </row>
    <row r="16" spans="1:14" ht="43.5" customHeight="1" x14ac:dyDescent="0.2">
      <c r="A16" s="11"/>
      <c r="B16" s="12"/>
      <c r="C16" s="12"/>
      <c r="D16" s="13"/>
      <c r="E16" s="12"/>
      <c r="F16" s="12"/>
      <c r="G16" s="12"/>
      <c r="H16" s="12"/>
      <c r="I16" s="14"/>
      <c r="J16" s="12"/>
      <c r="K16" s="11"/>
    </row>
    <row r="17" spans="1:11" ht="43.5" customHeight="1" x14ac:dyDescent="0.2">
      <c r="A17" s="11"/>
      <c r="B17" s="12"/>
      <c r="C17" s="12"/>
      <c r="D17" s="13"/>
      <c r="E17" s="12"/>
      <c r="F17" s="12"/>
      <c r="G17" s="12"/>
      <c r="H17" s="12"/>
      <c r="I17" s="14"/>
      <c r="J17" s="16"/>
      <c r="K17" s="15"/>
    </row>
    <row r="18" spans="1:11" ht="43.5" customHeight="1" x14ac:dyDescent="0.2">
      <c r="A18" s="11"/>
      <c r="B18" s="12"/>
      <c r="C18" s="12"/>
      <c r="D18" s="13"/>
      <c r="E18" s="12"/>
      <c r="F18" s="12"/>
      <c r="G18" s="12"/>
      <c r="H18" s="12"/>
      <c r="I18" s="14"/>
      <c r="J18" s="16"/>
      <c r="K18" s="15"/>
    </row>
    <row r="19" spans="1:11" ht="43.5" customHeight="1" x14ac:dyDescent="0.2">
      <c r="A19" s="11"/>
      <c r="B19" s="12"/>
      <c r="C19" s="12"/>
      <c r="D19" s="13"/>
      <c r="E19" s="30">
        <f>SUM(E4:E16)</f>
        <v>42</v>
      </c>
      <c r="F19" s="30">
        <f>SUM(F4:F16)</f>
        <v>13</v>
      </c>
      <c r="G19" s="12"/>
      <c r="H19" s="12"/>
      <c r="I19" s="14"/>
      <c r="J19" s="16"/>
      <c r="K19" s="15"/>
    </row>
    <row r="20" spans="1:11" ht="43.5" customHeight="1" x14ac:dyDescent="0.2">
      <c r="A20" s="11"/>
      <c r="B20" s="12"/>
      <c r="C20" s="12"/>
      <c r="D20" s="13"/>
      <c r="E20" s="12"/>
      <c r="F20" s="12"/>
      <c r="G20" s="12"/>
      <c r="H20" s="12"/>
      <c r="I20" s="14"/>
      <c r="J20" s="14"/>
      <c r="K20" s="11"/>
    </row>
  </sheetData>
  <customSheetViews>
    <customSheetView guid="{BCA9CBB9-9547-47F0-BDEA-9087BD919FA4}" scale="80" topLeftCell="A6">
      <selection activeCell="G19" sqref="G19"/>
      <pageMargins left="0.7" right="0.7" top="0.75" bottom="0.75" header="0.3" footer="0.3"/>
    </customSheetView>
    <customSheetView guid="{C7343692-8406-8E4B-88B9-BD8D63A86AF6}" scale="80" topLeftCell="A6">
      <selection activeCell="G19" sqref="G19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opLeftCell="A13" zoomScale="80" zoomScaleNormal="80" workbookViewId="0">
      <selection activeCell="C31" sqref="C31"/>
    </sheetView>
  </sheetViews>
  <sheetFormatPr baseColWidth="10" defaultColWidth="8.83203125" defaultRowHeight="39.75" customHeight="1" x14ac:dyDescent="0.2"/>
  <cols>
    <col min="1" max="1" width="12" customWidth="1"/>
    <col min="2" max="2" width="25" customWidth="1"/>
    <col min="3" max="3" width="34.33203125" customWidth="1"/>
    <col min="4" max="4" width="39.6640625" customWidth="1"/>
    <col min="5" max="5" width="10.5" customWidth="1"/>
    <col min="6" max="6" width="10.33203125" customWidth="1"/>
    <col min="7" max="7" width="15.1640625" customWidth="1"/>
    <col min="8" max="8" width="18.5" customWidth="1"/>
    <col min="9" max="9" width="16" customWidth="1"/>
    <col min="10" max="10" width="16.1640625" customWidth="1"/>
    <col min="11" max="11" width="52" customWidth="1"/>
    <col min="13" max="13" width="18.1640625" customWidth="1"/>
  </cols>
  <sheetData>
    <row r="1" spans="1:16" ht="39.75" customHeight="1" thickBot="1" x14ac:dyDescent="0.4">
      <c r="A1" s="620" t="s">
        <v>176</v>
      </c>
      <c r="B1" s="621"/>
      <c r="C1" s="621"/>
      <c r="D1" s="621"/>
      <c r="E1" s="621"/>
      <c r="F1" s="621"/>
      <c r="G1" s="621" t="s">
        <v>177</v>
      </c>
      <c r="H1" s="621"/>
      <c r="I1" s="621"/>
      <c r="J1" s="622"/>
      <c r="K1" s="623"/>
    </row>
    <row r="2" spans="1:16" ht="39.75" customHeight="1" thickBot="1" x14ac:dyDescent="0.3">
      <c r="A2" s="38" t="s">
        <v>2</v>
      </c>
      <c r="B2" s="39" t="s">
        <v>3</v>
      </c>
      <c r="C2" s="39" t="s">
        <v>4</v>
      </c>
      <c r="D2" s="40" t="s">
        <v>5</v>
      </c>
      <c r="E2" s="39" t="s">
        <v>6</v>
      </c>
      <c r="F2" s="39" t="s">
        <v>7</v>
      </c>
      <c r="G2" s="39" t="s">
        <v>8</v>
      </c>
      <c r="H2" s="39" t="s">
        <v>9</v>
      </c>
      <c r="I2" s="39" t="s">
        <v>10</v>
      </c>
      <c r="J2" s="39" t="s">
        <v>11</v>
      </c>
      <c r="K2" s="41" t="s">
        <v>12</v>
      </c>
      <c r="M2" s="5" t="s">
        <v>13</v>
      </c>
      <c r="N2" s="5">
        <v>53</v>
      </c>
    </row>
    <row r="3" spans="1:16" ht="39.75" customHeight="1" x14ac:dyDescent="0.3">
      <c r="A3" s="59">
        <v>53</v>
      </c>
      <c r="B3" s="42" t="s">
        <v>14</v>
      </c>
      <c r="C3" s="44"/>
      <c r="D3" s="44"/>
      <c r="E3" s="42"/>
      <c r="F3" s="42"/>
      <c r="G3" s="42"/>
      <c r="H3" s="42"/>
      <c r="I3" s="42"/>
      <c r="J3" s="42"/>
      <c r="K3" s="42" t="s">
        <v>303</v>
      </c>
      <c r="M3" s="9" t="s">
        <v>16</v>
      </c>
      <c r="N3" s="9">
        <f>N2-N14</f>
        <v>0</v>
      </c>
      <c r="O3" s="45"/>
      <c r="P3" s="45"/>
    </row>
    <row r="4" spans="1:16" ht="39.75" customHeight="1" x14ac:dyDescent="0.2">
      <c r="A4" s="15">
        <v>1</v>
      </c>
      <c r="B4" s="16" t="s">
        <v>17</v>
      </c>
      <c r="C4" s="16" t="s">
        <v>304</v>
      </c>
      <c r="D4" s="62" t="s">
        <v>305</v>
      </c>
      <c r="E4" s="16">
        <v>4</v>
      </c>
      <c r="F4" s="16">
        <v>1</v>
      </c>
      <c r="G4" s="16" t="s">
        <v>20</v>
      </c>
      <c r="H4" s="16" t="s">
        <v>245</v>
      </c>
      <c r="I4" s="18">
        <v>42552</v>
      </c>
      <c r="J4" s="16" t="s">
        <v>22</v>
      </c>
      <c r="K4" s="15"/>
      <c r="M4" t="s">
        <v>23</v>
      </c>
      <c r="N4">
        <f>SUMIFS(E:E,G:G,"CTT")</f>
        <v>8</v>
      </c>
    </row>
    <row r="5" spans="1:16" ht="39.75" customHeight="1" x14ac:dyDescent="0.2">
      <c r="A5" s="11">
        <v>2</v>
      </c>
      <c r="B5" s="12" t="s">
        <v>17</v>
      </c>
      <c r="C5" s="12" t="s">
        <v>306</v>
      </c>
      <c r="D5" s="13" t="s">
        <v>307</v>
      </c>
      <c r="E5" s="12">
        <v>4</v>
      </c>
      <c r="F5" s="12">
        <v>1</v>
      </c>
      <c r="G5" s="29" t="s">
        <v>20</v>
      </c>
      <c r="H5" s="12" t="s">
        <v>245</v>
      </c>
      <c r="I5" s="14">
        <v>42917</v>
      </c>
      <c r="J5" s="12" t="s">
        <v>22</v>
      </c>
      <c r="K5" s="11"/>
      <c r="M5" t="s">
        <v>29</v>
      </c>
      <c r="N5">
        <f>SUMIFS(E:E,G:G,"FLU")</f>
        <v>45</v>
      </c>
    </row>
    <row r="6" spans="1:16" ht="39.75" customHeight="1" x14ac:dyDescent="0.2">
      <c r="A6" s="15">
        <v>3</v>
      </c>
      <c r="B6" s="12" t="s">
        <v>74</v>
      </c>
      <c r="C6" s="12" t="s">
        <v>308</v>
      </c>
      <c r="D6" s="13" t="s">
        <v>309</v>
      </c>
      <c r="E6" s="12">
        <v>3</v>
      </c>
      <c r="F6" s="12">
        <v>1</v>
      </c>
      <c r="G6" s="12" t="s">
        <v>20</v>
      </c>
      <c r="H6" s="12" t="s">
        <v>245</v>
      </c>
      <c r="I6" s="14">
        <v>42917</v>
      </c>
      <c r="J6" s="12" t="s">
        <v>310</v>
      </c>
      <c r="K6" s="34" t="s">
        <v>311</v>
      </c>
      <c r="M6" t="s">
        <v>34</v>
      </c>
      <c r="N6">
        <f>SUMIFS(E:E,G:G,"JCC")</f>
        <v>0</v>
      </c>
    </row>
    <row r="7" spans="1:16" ht="39.75" customHeight="1" x14ac:dyDescent="0.2">
      <c r="A7" s="11">
        <v>4</v>
      </c>
      <c r="B7" s="12" t="s">
        <v>24</v>
      </c>
      <c r="C7" s="12" t="s">
        <v>312</v>
      </c>
      <c r="D7" s="13" t="s">
        <v>313</v>
      </c>
      <c r="E7" s="12">
        <v>3</v>
      </c>
      <c r="F7" s="12">
        <v>1</v>
      </c>
      <c r="G7" s="29" t="s">
        <v>20</v>
      </c>
      <c r="H7" s="16" t="s">
        <v>245</v>
      </c>
      <c r="I7" s="18">
        <v>42917</v>
      </c>
      <c r="J7" s="12" t="s">
        <v>314</v>
      </c>
      <c r="K7" s="11" t="s">
        <v>315</v>
      </c>
      <c r="M7" t="s">
        <v>40</v>
      </c>
      <c r="N7">
        <f>SUMIFS(E:E,G:G,"EDI")</f>
        <v>0</v>
      </c>
    </row>
    <row r="8" spans="1:16" ht="39.75" customHeight="1" x14ac:dyDescent="0.2">
      <c r="A8" s="15">
        <v>5</v>
      </c>
      <c r="B8" s="12" t="s">
        <v>17</v>
      </c>
      <c r="C8" s="65" t="s">
        <v>316</v>
      </c>
      <c r="D8" s="13" t="s">
        <v>317</v>
      </c>
      <c r="E8" s="12">
        <v>4</v>
      </c>
      <c r="F8" s="12">
        <v>1</v>
      </c>
      <c r="G8" s="29" t="s">
        <v>20</v>
      </c>
      <c r="H8" s="12" t="s">
        <v>245</v>
      </c>
      <c r="I8" s="14">
        <v>42917</v>
      </c>
      <c r="J8" s="12" t="s">
        <v>22</v>
      </c>
      <c r="K8" s="11"/>
      <c r="M8" t="s">
        <v>46</v>
      </c>
      <c r="N8">
        <f>SUMIFS(E:E,G:G,"par")</f>
        <v>0</v>
      </c>
    </row>
    <row r="9" spans="1:16" ht="39.75" customHeight="1" x14ac:dyDescent="0.2">
      <c r="A9" s="11">
        <v>6</v>
      </c>
      <c r="B9" s="12" t="s">
        <v>17</v>
      </c>
      <c r="C9" s="12" t="s">
        <v>318</v>
      </c>
      <c r="D9" s="13" t="s">
        <v>319</v>
      </c>
      <c r="E9" s="12">
        <v>2</v>
      </c>
      <c r="F9" s="12">
        <v>1</v>
      </c>
      <c r="G9" s="29" t="s">
        <v>20</v>
      </c>
      <c r="H9" s="12" t="s">
        <v>245</v>
      </c>
      <c r="I9" s="14">
        <v>42917</v>
      </c>
      <c r="J9" s="12" t="s">
        <v>22</v>
      </c>
      <c r="K9" s="11"/>
      <c r="M9" t="s">
        <v>52</v>
      </c>
      <c r="N9">
        <f>SUMIFS(E:E,G:G,"phi")</f>
        <v>0</v>
      </c>
    </row>
    <row r="10" spans="1:16" ht="39.75" customHeight="1" x14ac:dyDescent="0.2">
      <c r="A10" s="15">
        <v>7</v>
      </c>
      <c r="B10" s="12" t="s">
        <v>17</v>
      </c>
      <c r="C10" s="12" t="s">
        <v>320</v>
      </c>
      <c r="D10" s="13" t="s">
        <v>321</v>
      </c>
      <c r="E10" s="12">
        <v>4</v>
      </c>
      <c r="F10" s="12">
        <v>1</v>
      </c>
      <c r="G10" s="29" t="s">
        <v>20</v>
      </c>
      <c r="H10" s="12" t="s">
        <v>245</v>
      </c>
      <c r="I10" s="14">
        <v>42917</v>
      </c>
      <c r="J10" s="12" t="s">
        <v>22</v>
      </c>
      <c r="K10" s="11"/>
      <c r="M10" t="s">
        <v>58</v>
      </c>
      <c r="N10">
        <f>SUMIFS(E:E,G:G,"BRK")</f>
        <v>0</v>
      </c>
    </row>
    <row r="11" spans="1:16" ht="39.75" customHeight="1" x14ac:dyDescent="0.2">
      <c r="A11" s="11">
        <v>8</v>
      </c>
      <c r="B11" s="16" t="s">
        <v>24</v>
      </c>
      <c r="C11" s="16" t="s">
        <v>322</v>
      </c>
      <c r="D11" s="62" t="s">
        <v>323</v>
      </c>
      <c r="E11" s="16">
        <v>4</v>
      </c>
      <c r="F11" s="16">
        <v>1</v>
      </c>
      <c r="G11" s="16" t="s">
        <v>20</v>
      </c>
      <c r="H11" s="16" t="s">
        <v>245</v>
      </c>
      <c r="I11" s="18">
        <v>42917</v>
      </c>
      <c r="J11" s="16" t="s">
        <v>324</v>
      </c>
      <c r="K11" s="15"/>
      <c r="M11" s="25" t="s">
        <v>64</v>
      </c>
      <c r="N11" s="25">
        <f>SUMIFS(E:E,G:G,"SPC")</f>
        <v>0</v>
      </c>
    </row>
    <row r="12" spans="1:16" ht="39.75" customHeight="1" x14ac:dyDescent="0.2">
      <c r="A12" s="15">
        <v>9</v>
      </c>
      <c r="B12" s="12" t="s">
        <v>325</v>
      </c>
      <c r="C12" s="12" t="s">
        <v>326</v>
      </c>
      <c r="D12" s="13" t="s">
        <v>327</v>
      </c>
      <c r="E12" s="12">
        <v>3</v>
      </c>
      <c r="F12" s="12">
        <v>1</v>
      </c>
      <c r="G12" s="12" t="s">
        <v>20</v>
      </c>
      <c r="H12" s="12" t="s">
        <v>245</v>
      </c>
      <c r="I12" s="14">
        <v>42917</v>
      </c>
      <c r="J12" s="12" t="s">
        <v>328</v>
      </c>
      <c r="K12" s="34" t="s">
        <v>329</v>
      </c>
      <c r="M12" s="26" t="s">
        <v>69</v>
      </c>
      <c r="N12" s="26">
        <f>SUMIFS(E:E,G:G,"H")</f>
        <v>0</v>
      </c>
    </row>
    <row r="13" spans="1:16" ht="39.75" customHeight="1" x14ac:dyDescent="0.2">
      <c r="A13" s="11">
        <v>10</v>
      </c>
      <c r="B13" s="16" t="s">
        <v>330</v>
      </c>
      <c r="C13" s="16" t="s">
        <v>331</v>
      </c>
      <c r="D13" s="17" t="s">
        <v>332</v>
      </c>
      <c r="E13" s="16">
        <v>3</v>
      </c>
      <c r="F13" s="16">
        <v>1</v>
      </c>
      <c r="G13" s="66" t="s">
        <v>20</v>
      </c>
      <c r="H13" s="16" t="s">
        <v>245</v>
      </c>
      <c r="I13" s="18">
        <v>42917</v>
      </c>
      <c r="J13" s="16" t="s">
        <v>333</v>
      </c>
      <c r="K13" s="15"/>
      <c r="M13" s="26"/>
      <c r="N13" s="26"/>
    </row>
    <row r="14" spans="1:16" ht="39.75" customHeight="1" x14ac:dyDescent="0.2">
      <c r="A14" s="15">
        <v>11</v>
      </c>
      <c r="B14" s="16" t="s">
        <v>17</v>
      </c>
      <c r="C14" s="16" t="s">
        <v>334</v>
      </c>
      <c r="D14" s="17" t="s">
        <v>335</v>
      </c>
      <c r="E14" s="16">
        <v>2</v>
      </c>
      <c r="F14" s="16">
        <v>1</v>
      </c>
      <c r="G14" s="15" t="s">
        <v>87</v>
      </c>
      <c r="H14" s="63" t="s">
        <v>267</v>
      </c>
      <c r="I14" s="18">
        <v>42917</v>
      </c>
      <c r="J14" s="16" t="s">
        <v>22</v>
      </c>
      <c r="K14" s="15"/>
      <c r="M14" s="28" t="s">
        <v>79</v>
      </c>
      <c r="N14" s="28">
        <f>SUM(M4:N12)</f>
        <v>53</v>
      </c>
    </row>
    <row r="15" spans="1:16" ht="39.75" customHeight="1" x14ac:dyDescent="0.2">
      <c r="A15" s="11">
        <v>12</v>
      </c>
      <c r="B15" s="16" t="s">
        <v>17</v>
      </c>
      <c r="C15" s="16" t="s">
        <v>336</v>
      </c>
      <c r="D15" s="17" t="s">
        <v>337</v>
      </c>
      <c r="E15" s="16">
        <v>5</v>
      </c>
      <c r="F15" s="16">
        <v>2</v>
      </c>
      <c r="G15" s="15" t="s">
        <v>20</v>
      </c>
      <c r="H15" s="63" t="s">
        <v>267</v>
      </c>
      <c r="I15" s="18">
        <v>42917</v>
      </c>
      <c r="J15" s="16" t="s">
        <v>22</v>
      </c>
      <c r="K15" s="15"/>
    </row>
    <row r="16" spans="1:16" ht="39.75" customHeight="1" x14ac:dyDescent="0.2">
      <c r="A16" s="15">
        <v>13</v>
      </c>
      <c r="B16" s="16" t="s">
        <v>24</v>
      </c>
      <c r="C16" s="16" t="s">
        <v>338</v>
      </c>
      <c r="D16" s="17" t="s">
        <v>339</v>
      </c>
      <c r="E16" s="16">
        <v>3</v>
      </c>
      <c r="F16" s="16">
        <v>1</v>
      </c>
      <c r="G16" s="15" t="s">
        <v>87</v>
      </c>
      <c r="H16" s="63" t="s">
        <v>291</v>
      </c>
      <c r="I16" s="18">
        <v>42917</v>
      </c>
      <c r="J16" s="16" t="s">
        <v>340</v>
      </c>
      <c r="K16" s="15"/>
      <c r="M16" s="49" t="s">
        <v>227</v>
      </c>
    </row>
    <row r="17" spans="1:13" ht="39.75" customHeight="1" x14ac:dyDescent="0.2">
      <c r="A17" s="11">
        <v>14</v>
      </c>
      <c r="B17" s="16" t="s">
        <v>17</v>
      </c>
      <c r="C17" s="16" t="s">
        <v>341</v>
      </c>
      <c r="D17" s="17" t="s">
        <v>342</v>
      </c>
      <c r="E17" s="16">
        <v>1</v>
      </c>
      <c r="F17" s="16">
        <v>1</v>
      </c>
      <c r="G17" s="15" t="s">
        <v>87</v>
      </c>
      <c r="H17" s="63" t="s">
        <v>264</v>
      </c>
      <c r="I17" s="18">
        <v>42917</v>
      </c>
      <c r="J17" s="16" t="s">
        <v>22</v>
      </c>
      <c r="K17" s="15"/>
      <c r="M17" s="50" t="s">
        <v>233</v>
      </c>
    </row>
    <row r="18" spans="1:13" ht="39.75" customHeight="1" x14ac:dyDescent="0.2">
      <c r="A18" s="15">
        <v>15</v>
      </c>
      <c r="B18" s="16" t="s">
        <v>17</v>
      </c>
      <c r="C18" s="16" t="s">
        <v>343</v>
      </c>
      <c r="D18" s="17" t="s">
        <v>344</v>
      </c>
      <c r="E18" s="16">
        <v>2</v>
      </c>
      <c r="F18" s="16">
        <v>1</v>
      </c>
      <c r="G18" s="15" t="s">
        <v>87</v>
      </c>
      <c r="H18" s="63" t="s">
        <v>291</v>
      </c>
      <c r="I18" s="18">
        <v>42917</v>
      </c>
      <c r="J18" s="16" t="s">
        <v>22</v>
      </c>
      <c r="K18" s="15"/>
      <c r="M18" s="50" t="s">
        <v>236</v>
      </c>
    </row>
    <row r="19" spans="1:13" ht="39.75" customHeight="1" x14ac:dyDescent="0.2">
      <c r="A19" s="11">
        <v>16</v>
      </c>
      <c r="B19" s="16" t="s">
        <v>53</v>
      </c>
      <c r="C19" s="16" t="s">
        <v>345</v>
      </c>
      <c r="D19" s="17" t="s">
        <v>346</v>
      </c>
      <c r="E19" s="16">
        <v>1</v>
      </c>
      <c r="F19" s="16">
        <v>1</v>
      </c>
      <c r="G19" s="16" t="s">
        <v>20</v>
      </c>
      <c r="H19" s="63" t="s">
        <v>267</v>
      </c>
      <c r="I19" s="18">
        <v>42917</v>
      </c>
      <c r="J19" s="16" t="s">
        <v>347</v>
      </c>
      <c r="K19" s="16"/>
      <c r="M19" s="50"/>
    </row>
    <row r="20" spans="1:13" ht="39.75" customHeight="1" x14ac:dyDescent="0.2">
      <c r="A20" s="15">
        <v>17</v>
      </c>
      <c r="B20" s="16" t="s">
        <v>348</v>
      </c>
      <c r="C20" s="16" t="s">
        <v>349</v>
      </c>
      <c r="D20" s="17" t="s">
        <v>350</v>
      </c>
      <c r="E20" s="16">
        <v>5</v>
      </c>
      <c r="F20" s="16">
        <v>2</v>
      </c>
      <c r="G20" s="16" t="s">
        <v>20</v>
      </c>
      <c r="H20" s="63" t="s">
        <v>291</v>
      </c>
      <c r="I20" s="18">
        <v>42917</v>
      </c>
      <c r="J20" s="16" t="s">
        <v>351</v>
      </c>
      <c r="K20" s="15"/>
      <c r="M20" s="50"/>
    </row>
    <row r="21" spans="1:13" ht="39.75" customHeight="1" x14ac:dyDescent="0.25">
      <c r="A21" s="51"/>
      <c r="B21" s="51"/>
      <c r="C21" s="51"/>
      <c r="D21" s="81"/>
      <c r="E21" s="58">
        <f>SUM(E4:E20)</f>
        <v>53</v>
      </c>
      <c r="F21" s="58">
        <f>SUM(F4:F20)</f>
        <v>19</v>
      </c>
      <c r="G21" s="51"/>
      <c r="H21" s="82"/>
      <c r="I21" s="53"/>
      <c r="J21" s="51"/>
      <c r="K21" s="51"/>
      <c r="M21" s="45"/>
    </row>
    <row r="22" spans="1:13" ht="39.75" customHeight="1" x14ac:dyDescent="0.25">
      <c r="A22" s="51"/>
      <c r="B22" s="51"/>
      <c r="C22" s="51"/>
      <c r="D22" s="52"/>
      <c r="E22" s="51"/>
      <c r="F22" s="51"/>
      <c r="G22" s="51"/>
      <c r="H22" s="30"/>
      <c r="I22" s="51"/>
      <c r="J22" s="51"/>
      <c r="K22" s="51"/>
      <c r="M22" s="45"/>
    </row>
    <row r="23" spans="1:13" ht="39.75" customHeight="1" x14ac:dyDescent="0.25">
      <c r="A23" s="51"/>
      <c r="B23" s="51"/>
      <c r="C23" s="51"/>
      <c r="D23" s="52"/>
      <c r="E23" s="58"/>
      <c r="F23" s="58"/>
      <c r="G23" s="51"/>
      <c r="H23" s="30"/>
      <c r="I23" s="51"/>
      <c r="J23" s="51"/>
      <c r="K23" s="51"/>
      <c r="M23" s="45"/>
    </row>
    <row r="24" spans="1:13" ht="39.75" customHeight="1" x14ac:dyDescent="0.2">
      <c r="A24" s="51"/>
      <c r="B24" s="51"/>
      <c r="C24" s="51"/>
      <c r="D24" s="52"/>
      <c r="E24" s="58"/>
      <c r="F24" s="58"/>
      <c r="G24" s="51"/>
      <c r="H24" s="30"/>
      <c r="I24" s="51"/>
      <c r="J24" s="51"/>
      <c r="K24" s="51"/>
    </row>
    <row r="25" spans="1:13" ht="39.75" customHeight="1" x14ac:dyDescent="0.2">
      <c r="A25" s="51"/>
      <c r="B25" s="51"/>
      <c r="C25" s="51"/>
      <c r="D25" s="52"/>
      <c r="E25" s="58"/>
      <c r="F25" s="58"/>
      <c r="G25" s="51"/>
      <c r="H25" s="30"/>
      <c r="I25" s="51"/>
      <c r="J25" s="51"/>
      <c r="K25" s="51"/>
    </row>
    <row r="26" spans="1:13" ht="39.75" customHeight="1" x14ac:dyDescent="0.2">
      <c r="A26" s="51"/>
      <c r="B26" s="51"/>
      <c r="C26" s="51"/>
      <c r="D26" s="52"/>
      <c r="E26" s="58"/>
      <c r="F26" s="58"/>
      <c r="G26" s="51"/>
      <c r="H26" s="30"/>
      <c r="I26" s="51"/>
      <c r="J26" s="51"/>
      <c r="K26" s="51"/>
    </row>
  </sheetData>
  <customSheetViews>
    <customSheetView guid="{BCA9CBB9-9547-47F0-BDEA-9087BD919FA4}" scale="80" topLeftCell="A13">
      <selection activeCell="C31" sqref="C31"/>
      <pageMargins left="0.7" right="0.7" top="0.75" bottom="0.75" header="0.3" footer="0.3"/>
    </customSheetView>
    <customSheetView guid="{C7343692-8406-8E4B-88B9-BD8D63A86AF6}" scale="80" topLeftCell="A13">
      <selection activeCell="C31" sqref="C31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opLeftCell="A10" zoomScale="80" zoomScaleNormal="80" workbookViewId="0">
      <selection activeCell="D22" sqref="D22"/>
    </sheetView>
  </sheetViews>
  <sheetFormatPr baseColWidth="10" defaultColWidth="8.83203125" defaultRowHeight="48" customHeight="1" x14ac:dyDescent="0.2"/>
  <cols>
    <col min="1" max="1" width="12.1640625" customWidth="1"/>
    <col min="2" max="2" width="35.33203125" customWidth="1"/>
    <col min="3" max="3" width="38.1640625" customWidth="1"/>
    <col min="4" max="4" width="42.5" customWidth="1"/>
    <col min="5" max="5" width="10.5" customWidth="1"/>
    <col min="6" max="6" width="10.33203125" customWidth="1"/>
    <col min="7" max="7" width="15.1640625" customWidth="1"/>
    <col min="8" max="8" width="11.6640625" customWidth="1"/>
    <col min="9" max="9" width="16" customWidth="1"/>
    <col min="10" max="10" width="15.1640625" customWidth="1"/>
    <col min="11" max="11" width="71.6640625" customWidth="1"/>
    <col min="13" max="13" width="18.1640625" customWidth="1"/>
  </cols>
  <sheetData>
    <row r="1" spans="1:17" ht="48" customHeight="1" thickBot="1" x14ac:dyDescent="0.4">
      <c r="A1" s="628" t="s">
        <v>0</v>
      </c>
      <c r="B1" s="629"/>
      <c r="C1" s="629"/>
      <c r="D1" s="629"/>
      <c r="E1" s="629"/>
      <c r="F1" s="629"/>
      <c r="G1" s="629" t="s">
        <v>563</v>
      </c>
      <c r="H1" s="629"/>
      <c r="I1" s="629"/>
      <c r="J1" s="630"/>
      <c r="K1" s="631"/>
    </row>
    <row r="2" spans="1:17" ht="48" customHeight="1" thickBot="1" x14ac:dyDescent="0.3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53</v>
      </c>
    </row>
    <row r="3" spans="1:17" ht="48" customHeight="1" x14ac:dyDescent="0.3">
      <c r="A3" s="6">
        <v>53</v>
      </c>
      <c r="B3" s="6" t="s">
        <v>109</v>
      </c>
      <c r="C3" s="6"/>
      <c r="D3" s="7"/>
      <c r="E3" s="6"/>
      <c r="F3" s="6"/>
      <c r="G3" s="6"/>
      <c r="H3" s="6"/>
      <c r="I3" s="8"/>
      <c r="J3" s="6"/>
      <c r="K3" s="6" t="s">
        <v>110</v>
      </c>
      <c r="M3" s="9" t="s">
        <v>16</v>
      </c>
      <c r="N3" s="9">
        <f>N2-N14</f>
        <v>1</v>
      </c>
      <c r="O3" s="10"/>
      <c r="Q3" s="86"/>
    </row>
    <row r="4" spans="1:17" ht="48" customHeight="1" x14ac:dyDescent="0.2">
      <c r="A4" s="101">
        <v>1</v>
      </c>
      <c r="B4" s="75" t="s">
        <v>17</v>
      </c>
      <c r="C4" s="75" t="s">
        <v>564</v>
      </c>
      <c r="D4" s="102" t="s">
        <v>565</v>
      </c>
      <c r="E4" s="75">
        <v>2</v>
      </c>
      <c r="F4" s="75">
        <v>1</v>
      </c>
      <c r="G4" s="75" t="s">
        <v>87</v>
      </c>
      <c r="H4" s="75" t="s">
        <v>566</v>
      </c>
      <c r="I4" s="80">
        <v>42917</v>
      </c>
      <c r="J4" s="75" t="s">
        <v>22</v>
      </c>
      <c r="K4" s="101"/>
      <c r="M4" t="s">
        <v>23</v>
      </c>
      <c r="N4">
        <f>SUMIFS(E:E,G:G,"CTT")</f>
        <v>39</v>
      </c>
    </row>
    <row r="5" spans="1:17" ht="48" customHeight="1" x14ac:dyDescent="0.2">
      <c r="A5" s="101">
        <v>2</v>
      </c>
      <c r="B5" s="75" t="s">
        <v>17</v>
      </c>
      <c r="C5" s="75" t="s">
        <v>567</v>
      </c>
      <c r="D5" s="102" t="s">
        <v>568</v>
      </c>
      <c r="E5" s="75">
        <v>3</v>
      </c>
      <c r="F5" s="75">
        <v>1</v>
      </c>
      <c r="G5" s="75" t="s">
        <v>87</v>
      </c>
      <c r="H5" s="75" t="s">
        <v>566</v>
      </c>
      <c r="I5" s="80">
        <v>42917</v>
      </c>
      <c r="J5" s="75" t="s">
        <v>22</v>
      </c>
      <c r="K5" s="101"/>
      <c r="M5" t="s">
        <v>29</v>
      </c>
      <c r="N5">
        <f>SUMIFS(E:E,G:G,"FLU")</f>
        <v>3</v>
      </c>
    </row>
    <row r="6" spans="1:17" ht="48" customHeight="1" x14ac:dyDescent="0.2">
      <c r="A6" s="101">
        <v>3</v>
      </c>
      <c r="B6" s="51" t="s">
        <v>17</v>
      </c>
      <c r="C6" s="51" t="s">
        <v>569</v>
      </c>
      <c r="D6" s="81" t="s">
        <v>570</v>
      </c>
      <c r="E6" s="51">
        <v>2</v>
      </c>
      <c r="F6" s="51">
        <v>1</v>
      </c>
      <c r="G6" s="103" t="s">
        <v>87</v>
      </c>
      <c r="H6" s="51" t="s">
        <v>566</v>
      </c>
      <c r="I6" s="53">
        <v>42917</v>
      </c>
      <c r="J6" s="51" t="s">
        <v>22</v>
      </c>
      <c r="K6" s="103"/>
      <c r="M6" t="s">
        <v>34</v>
      </c>
      <c r="N6">
        <f>SUMIFS(E:E,G:G,"JCC")</f>
        <v>0</v>
      </c>
    </row>
    <row r="7" spans="1:17" ht="48" customHeight="1" x14ac:dyDescent="0.2">
      <c r="A7" s="101">
        <v>4</v>
      </c>
      <c r="B7" s="51" t="s">
        <v>571</v>
      </c>
      <c r="C7" s="104" t="s">
        <v>572</v>
      </c>
      <c r="D7" s="52" t="s">
        <v>573</v>
      </c>
      <c r="E7" s="51">
        <v>3</v>
      </c>
      <c r="F7" s="51">
        <v>1</v>
      </c>
      <c r="G7" s="51" t="s">
        <v>372</v>
      </c>
      <c r="H7" s="51" t="s">
        <v>566</v>
      </c>
      <c r="I7" s="53">
        <v>42917</v>
      </c>
      <c r="J7" s="51" t="s">
        <v>574</v>
      </c>
      <c r="K7" s="103" t="s">
        <v>575</v>
      </c>
      <c r="M7" t="s">
        <v>40</v>
      </c>
      <c r="N7">
        <f>SUMIFS(E:E,G:G,"EDI")</f>
        <v>6</v>
      </c>
    </row>
    <row r="8" spans="1:17" ht="48" customHeight="1" x14ac:dyDescent="0.25">
      <c r="A8" s="101">
        <v>5</v>
      </c>
      <c r="B8" s="51" t="s">
        <v>576</v>
      </c>
      <c r="C8" s="51" t="s">
        <v>577</v>
      </c>
      <c r="D8" s="52" t="s">
        <v>578</v>
      </c>
      <c r="E8" s="51">
        <v>3</v>
      </c>
      <c r="F8" s="51">
        <v>1</v>
      </c>
      <c r="G8" s="51" t="s">
        <v>130</v>
      </c>
      <c r="H8" s="51" t="s">
        <v>566</v>
      </c>
      <c r="I8" s="53">
        <v>42917</v>
      </c>
      <c r="J8" s="51" t="s">
        <v>579</v>
      </c>
      <c r="K8" s="105" t="s">
        <v>580</v>
      </c>
      <c r="M8" t="s">
        <v>46</v>
      </c>
      <c r="N8">
        <f>SUMIFS(E:E,G:G,"par")</f>
        <v>0</v>
      </c>
    </row>
    <row r="9" spans="1:17" ht="48" customHeight="1" x14ac:dyDescent="0.2">
      <c r="A9" s="101">
        <v>6</v>
      </c>
      <c r="B9" s="75" t="s">
        <v>171</v>
      </c>
      <c r="C9" s="75" t="s">
        <v>581</v>
      </c>
      <c r="D9" s="79" t="s">
        <v>582</v>
      </c>
      <c r="E9" s="75">
        <v>8</v>
      </c>
      <c r="F9" s="75">
        <v>3</v>
      </c>
      <c r="G9" s="75" t="s">
        <v>87</v>
      </c>
      <c r="H9" s="75" t="s">
        <v>566</v>
      </c>
      <c r="I9" s="80">
        <v>42917</v>
      </c>
      <c r="J9" s="75" t="s">
        <v>583</v>
      </c>
      <c r="K9" s="46" t="s">
        <v>584</v>
      </c>
      <c r="M9" t="s">
        <v>52</v>
      </c>
      <c r="N9">
        <f>SUMIFS(E:E,G:G,"phi")</f>
        <v>0</v>
      </c>
    </row>
    <row r="10" spans="1:17" ht="48" customHeight="1" x14ac:dyDescent="0.2">
      <c r="A10" s="101">
        <v>7</v>
      </c>
      <c r="B10" s="16" t="s">
        <v>17</v>
      </c>
      <c r="C10" s="16" t="s">
        <v>585</v>
      </c>
      <c r="D10" s="62" t="s">
        <v>586</v>
      </c>
      <c r="E10" s="75">
        <v>12</v>
      </c>
      <c r="F10" s="75">
        <v>4</v>
      </c>
      <c r="G10" s="16" t="s">
        <v>87</v>
      </c>
      <c r="H10" s="16" t="s">
        <v>566</v>
      </c>
      <c r="I10" s="18">
        <v>42917</v>
      </c>
      <c r="J10" s="12" t="s">
        <v>22</v>
      </c>
      <c r="K10" s="15" t="s">
        <v>587</v>
      </c>
      <c r="M10" t="s">
        <v>58</v>
      </c>
      <c r="N10">
        <f>SUMIFS(E:E,G:G,"BRK")</f>
        <v>4</v>
      </c>
    </row>
    <row r="11" spans="1:17" ht="48" customHeight="1" x14ac:dyDescent="0.2">
      <c r="A11" s="101">
        <v>8</v>
      </c>
      <c r="B11" s="75" t="s">
        <v>147</v>
      </c>
      <c r="C11" s="75" t="s">
        <v>588</v>
      </c>
      <c r="D11" s="79" t="s">
        <v>589</v>
      </c>
      <c r="E11" s="75">
        <v>3</v>
      </c>
      <c r="F11" s="75">
        <v>1</v>
      </c>
      <c r="G11" s="75" t="s">
        <v>87</v>
      </c>
      <c r="H11" s="75" t="s">
        <v>566</v>
      </c>
      <c r="I11" s="80">
        <v>42917</v>
      </c>
      <c r="J11" s="75" t="s">
        <v>590</v>
      </c>
      <c r="K11" s="106" t="s">
        <v>591</v>
      </c>
      <c r="M11" s="25" t="s">
        <v>64</v>
      </c>
      <c r="N11" s="25">
        <f>SUMIFS(E:E,G:G,"SPC")</f>
        <v>0</v>
      </c>
    </row>
    <row r="12" spans="1:17" ht="48" customHeight="1" x14ac:dyDescent="0.2">
      <c r="A12" s="101">
        <v>9</v>
      </c>
      <c r="B12" s="75" t="s">
        <v>434</v>
      </c>
      <c r="C12" s="75">
        <v>3771</v>
      </c>
      <c r="D12" s="79" t="s">
        <v>592</v>
      </c>
      <c r="E12" s="75">
        <v>2</v>
      </c>
      <c r="F12" s="75">
        <v>1</v>
      </c>
      <c r="G12" s="101" t="s">
        <v>87</v>
      </c>
      <c r="H12" s="75" t="s">
        <v>566</v>
      </c>
      <c r="I12" s="80">
        <v>42917</v>
      </c>
      <c r="J12" s="75" t="s">
        <v>593</v>
      </c>
      <c r="K12" s="101"/>
      <c r="M12" s="26" t="s">
        <v>69</v>
      </c>
      <c r="N12" s="26">
        <f>SUMIFS(E:E,G:G,"H")</f>
        <v>0</v>
      </c>
    </row>
    <row r="13" spans="1:17" ht="48" customHeight="1" x14ac:dyDescent="0.2">
      <c r="A13" s="101">
        <v>10</v>
      </c>
      <c r="B13" s="75" t="s">
        <v>17</v>
      </c>
      <c r="C13" s="75" t="s">
        <v>594</v>
      </c>
      <c r="D13" s="102" t="s">
        <v>595</v>
      </c>
      <c r="E13" s="75">
        <v>3</v>
      </c>
      <c r="F13" s="75">
        <v>1</v>
      </c>
      <c r="G13" s="75" t="s">
        <v>20</v>
      </c>
      <c r="H13" s="75" t="s">
        <v>566</v>
      </c>
      <c r="I13" s="80">
        <v>42917</v>
      </c>
      <c r="J13" s="75" t="s">
        <v>22</v>
      </c>
      <c r="K13" s="107"/>
      <c r="M13" s="26"/>
      <c r="N13" s="26"/>
    </row>
    <row r="14" spans="1:17" ht="48" customHeight="1" x14ac:dyDescent="0.2">
      <c r="A14" s="101">
        <v>11</v>
      </c>
      <c r="B14" s="75" t="s">
        <v>596</v>
      </c>
      <c r="C14" s="75" t="s">
        <v>597</v>
      </c>
      <c r="D14" s="79" t="s">
        <v>598</v>
      </c>
      <c r="E14" s="75">
        <v>4</v>
      </c>
      <c r="F14" s="75">
        <v>1</v>
      </c>
      <c r="G14" s="75" t="s">
        <v>87</v>
      </c>
      <c r="H14" s="75" t="s">
        <v>566</v>
      </c>
      <c r="I14" s="80">
        <v>42917</v>
      </c>
      <c r="J14" s="75" t="s">
        <v>599</v>
      </c>
      <c r="K14" s="33" t="s">
        <v>600</v>
      </c>
      <c r="M14" s="28" t="s">
        <v>79</v>
      </c>
      <c r="N14" s="28">
        <f>SUM(M4:N12)</f>
        <v>52</v>
      </c>
    </row>
    <row r="15" spans="1:17" ht="48" customHeight="1" x14ac:dyDescent="0.2">
      <c r="A15" s="101">
        <v>12</v>
      </c>
      <c r="B15" s="12" t="s">
        <v>434</v>
      </c>
      <c r="C15" s="12">
        <v>3913</v>
      </c>
      <c r="D15" s="13" t="s">
        <v>601</v>
      </c>
      <c r="E15" s="12">
        <v>1</v>
      </c>
      <c r="F15" s="12">
        <v>1</v>
      </c>
      <c r="G15" s="12" t="s">
        <v>87</v>
      </c>
      <c r="H15" s="12" t="s">
        <v>566</v>
      </c>
      <c r="I15" s="14">
        <v>42917</v>
      </c>
      <c r="J15" s="12" t="s">
        <v>602</v>
      </c>
      <c r="K15" s="46"/>
    </row>
    <row r="16" spans="1:17" ht="48" customHeight="1" x14ac:dyDescent="0.2">
      <c r="A16" s="101">
        <v>13</v>
      </c>
      <c r="B16" s="75" t="s">
        <v>17</v>
      </c>
      <c r="C16" s="51" t="s">
        <v>603</v>
      </c>
      <c r="D16" s="78" t="s">
        <v>604</v>
      </c>
      <c r="E16" s="12">
        <v>3</v>
      </c>
      <c r="F16" s="12">
        <v>1</v>
      </c>
      <c r="G16" s="12" t="s">
        <v>372</v>
      </c>
      <c r="H16" s="75" t="s">
        <v>566</v>
      </c>
      <c r="I16" s="80">
        <v>42917</v>
      </c>
      <c r="J16" s="51" t="s">
        <v>22</v>
      </c>
      <c r="K16" s="12"/>
    </row>
    <row r="17" spans="1:13" ht="48" customHeight="1" x14ac:dyDescent="0.25">
      <c r="A17" s="15">
        <v>14</v>
      </c>
      <c r="B17" s="16" t="s">
        <v>147</v>
      </c>
      <c r="C17" s="51" t="s">
        <v>605</v>
      </c>
      <c r="D17" s="108" t="s">
        <v>606</v>
      </c>
      <c r="E17" s="12">
        <v>1</v>
      </c>
      <c r="F17" s="12">
        <v>1</v>
      </c>
      <c r="G17" s="12" t="s">
        <v>130</v>
      </c>
      <c r="H17" s="16" t="s">
        <v>566</v>
      </c>
      <c r="I17" s="18">
        <v>42917</v>
      </c>
      <c r="J17" s="12" t="s">
        <v>607</v>
      </c>
      <c r="K17" s="109"/>
      <c r="M17" s="45"/>
    </row>
    <row r="18" spans="1:13" ht="48" customHeight="1" x14ac:dyDescent="0.2">
      <c r="A18" s="15">
        <v>15</v>
      </c>
      <c r="B18" s="75" t="s">
        <v>608</v>
      </c>
      <c r="C18" s="110" t="s">
        <v>609</v>
      </c>
      <c r="D18" s="16" t="s">
        <v>610</v>
      </c>
      <c r="E18" s="22">
        <v>2</v>
      </c>
      <c r="F18" s="22">
        <v>1</v>
      </c>
      <c r="G18" s="16" t="s">
        <v>87</v>
      </c>
      <c r="H18" s="75" t="s">
        <v>566</v>
      </c>
      <c r="I18" s="80">
        <v>42917</v>
      </c>
      <c r="J18" s="75" t="s">
        <v>611</v>
      </c>
      <c r="K18" s="16"/>
    </row>
    <row r="19" spans="1:13" ht="48" customHeight="1" x14ac:dyDescent="0.2">
      <c r="A19" s="15"/>
      <c r="B19" s="75"/>
      <c r="C19" s="110"/>
      <c r="D19" s="16"/>
      <c r="E19" s="22"/>
      <c r="F19" s="22"/>
      <c r="G19" s="16"/>
      <c r="H19" s="75"/>
      <c r="I19" s="80"/>
      <c r="J19" s="75"/>
      <c r="K19" s="16"/>
    </row>
    <row r="20" spans="1:13" ht="48" customHeight="1" x14ac:dyDescent="0.2">
      <c r="A20" s="15"/>
      <c r="B20" s="75"/>
      <c r="C20" s="110"/>
      <c r="D20" s="16"/>
      <c r="E20" s="22"/>
      <c r="F20" s="22"/>
      <c r="G20" s="16"/>
      <c r="H20" s="75"/>
      <c r="I20" s="80"/>
      <c r="J20" s="75"/>
      <c r="K20" s="16"/>
    </row>
    <row r="21" spans="1:13" ht="48" customHeight="1" x14ac:dyDescent="0.2">
      <c r="A21" s="11"/>
      <c r="B21" s="12"/>
      <c r="C21" s="89"/>
      <c r="D21" s="12"/>
      <c r="E21" s="30">
        <f>SUM(E4:E18)</f>
        <v>52</v>
      </c>
      <c r="F21" s="30">
        <f>SUM(F4:F19)</f>
        <v>20</v>
      </c>
      <c r="G21" s="12"/>
      <c r="H21" s="12"/>
      <c r="I21" s="12"/>
      <c r="J21" s="12"/>
      <c r="K21" s="11"/>
    </row>
    <row r="22" spans="1:13" ht="48" customHeight="1" x14ac:dyDescent="0.2">
      <c r="A22" s="16"/>
      <c r="B22" s="16"/>
      <c r="C22" s="16"/>
      <c r="D22" s="17"/>
      <c r="E22" s="16"/>
      <c r="F22" s="16"/>
      <c r="G22" s="16"/>
      <c r="H22" s="16"/>
      <c r="I22" s="18"/>
      <c r="J22" s="16"/>
      <c r="K22" s="16"/>
    </row>
  </sheetData>
  <customSheetViews>
    <customSheetView guid="{BCA9CBB9-9547-47F0-BDEA-9087BD919FA4}" scale="80" topLeftCell="A10">
      <selection activeCell="D22" sqref="D22"/>
      <pageMargins left="0.7" right="0.7" top="0.75" bottom="0.75" header="0.3" footer="0.3"/>
      <pageSetup paperSize="9" orientation="portrait" r:id="rId1"/>
    </customSheetView>
    <customSheetView guid="{C7343692-8406-8E4B-88B9-BD8D63A86AF6}" scale="80" topLeftCell="A10">
      <selection activeCell="D22" sqref="D22"/>
      <pageMargins left="0.7" right="0.7" top="0.75" bottom="0.75" header="0.3" footer="0.3"/>
      <pageSetup paperSize="9" orientation="portrait" r:id="rId2"/>
    </customSheetView>
  </customSheetViews>
  <mergeCells count="2">
    <mergeCell ref="A1:F1"/>
    <mergeCell ref="G1:K1"/>
  </mergeCells>
  <pageMargins left="0.7" right="0.7" top="0.75" bottom="0.75" header="0.3" footer="0.3"/>
  <pageSetup paperSize="9" orientation="portrait"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opLeftCell="A10" zoomScale="80" zoomScaleNormal="80" workbookViewId="0">
      <selection activeCell="K10" sqref="K10"/>
    </sheetView>
  </sheetViews>
  <sheetFormatPr baseColWidth="10" defaultColWidth="8.83203125" defaultRowHeight="45.75" customHeight="1" x14ac:dyDescent="0.2"/>
  <cols>
    <col min="2" max="2" width="35.33203125" customWidth="1"/>
    <col min="3" max="3" width="38.1640625" customWidth="1"/>
    <col min="4" max="4" width="42.5" customWidth="1"/>
    <col min="5" max="5" width="10.5" customWidth="1"/>
    <col min="6" max="6" width="10.33203125" customWidth="1"/>
    <col min="7" max="7" width="15.1640625" customWidth="1"/>
    <col min="8" max="8" width="15" customWidth="1"/>
    <col min="9" max="9" width="16" customWidth="1"/>
    <col min="10" max="10" width="15.1640625" customWidth="1"/>
    <col min="11" max="11" width="71.6640625" customWidth="1"/>
    <col min="13" max="13" width="18.1640625" customWidth="1"/>
  </cols>
  <sheetData>
    <row r="1" spans="1:17" ht="45.75" customHeight="1" thickBot="1" x14ac:dyDescent="0.4">
      <c r="A1" s="628" t="s">
        <v>0</v>
      </c>
      <c r="B1" s="629"/>
      <c r="C1" s="629"/>
      <c r="D1" s="629"/>
      <c r="E1" s="629"/>
      <c r="F1" s="629"/>
      <c r="G1" s="629" t="s">
        <v>563</v>
      </c>
      <c r="H1" s="629"/>
      <c r="I1" s="629"/>
      <c r="J1" s="630"/>
      <c r="K1" s="631"/>
    </row>
    <row r="2" spans="1:17" ht="45.75" customHeight="1" thickBot="1" x14ac:dyDescent="0.3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53</v>
      </c>
    </row>
    <row r="3" spans="1:17" ht="45.75" customHeight="1" x14ac:dyDescent="0.3">
      <c r="A3" s="6">
        <v>53</v>
      </c>
      <c r="B3" s="6" t="s">
        <v>14</v>
      </c>
      <c r="C3" s="90" t="s">
        <v>612</v>
      </c>
      <c r="D3" s="111"/>
      <c r="E3" s="6"/>
      <c r="F3" s="6"/>
      <c r="G3" s="6"/>
      <c r="H3" s="6"/>
      <c r="I3" s="8"/>
      <c r="J3" s="6"/>
      <c r="K3" s="90" t="s">
        <v>613</v>
      </c>
      <c r="M3" s="9" t="s">
        <v>16</v>
      </c>
      <c r="N3" s="9">
        <f>N2-N14</f>
        <v>0</v>
      </c>
      <c r="O3" s="10"/>
      <c r="Q3" s="86"/>
    </row>
    <row r="4" spans="1:17" ht="45.75" customHeight="1" x14ac:dyDescent="0.2">
      <c r="A4" s="11">
        <v>1</v>
      </c>
      <c r="B4" s="12" t="s">
        <v>17</v>
      </c>
      <c r="C4" s="51" t="s">
        <v>614</v>
      </c>
      <c r="D4" s="36" t="s">
        <v>615</v>
      </c>
      <c r="E4" s="12">
        <v>2</v>
      </c>
      <c r="F4" s="12">
        <v>1</v>
      </c>
      <c r="G4" s="12" t="s">
        <v>20</v>
      </c>
      <c r="H4" s="12" t="s">
        <v>566</v>
      </c>
      <c r="I4" s="14">
        <v>42917</v>
      </c>
      <c r="J4" s="12" t="s">
        <v>22</v>
      </c>
      <c r="K4" s="89"/>
      <c r="M4" t="s">
        <v>23</v>
      </c>
      <c r="N4">
        <f>SUMIFS(E:E,G:G,"CTT")</f>
        <v>0</v>
      </c>
    </row>
    <row r="5" spans="1:17" ht="45.75" customHeight="1" x14ac:dyDescent="0.2">
      <c r="A5" s="11">
        <v>2</v>
      </c>
      <c r="B5" s="16" t="s">
        <v>17</v>
      </c>
      <c r="C5" s="51" t="s">
        <v>616</v>
      </c>
      <c r="D5" s="36" t="s">
        <v>617</v>
      </c>
      <c r="E5" s="12">
        <v>3</v>
      </c>
      <c r="F5" s="12">
        <v>1</v>
      </c>
      <c r="G5" s="12" t="s">
        <v>20</v>
      </c>
      <c r="H5" s="16" t="s">
        <v>566</v>
      </c>
      <c r="I5" s="18">
        <v>42917</v>
      </c>
      <c r="J5" s="12" t="s">
        <v>22</v>
      </c>
      <c r="K5" s="112"/>
      <c r="M5" t="s">
        <v>29</v>
      </c>
      <c r="N5">
        <f>SUMIFS(E:E,G:G,"FLU")</f>
        <v>53</v>
      </c>
    </row>
    <row r="6" spans="1:17" ht="45.75" customHeight="1" x14ac:dyDescent="0.2">
      <c r="A6" s="11">
        <v>3</v>
      </c>
      <c r="B6" s="12" t="s">
        <v>497</v>
      </c>
      <c r="C6" s="51" t="s">
        <v>618</v>
      </c>
      <c r="D6" s="13" t="s">
        <v>619</v>
      </c>
      <c r="E6" s="12">
        <v>5</v>
      </c>
      <c r="F6" s="12">
        <v>2</v>
      </c>
      <c r="G6" s="12" t="s">
        <v>20</v>
      </c>
      <c r="H6" s="12" t="s">
        <v>566</v>
      </c>
      <c r="I6" s="14">
        <v>42917</v>
      </c>
      <c r="J6" s="14" t="s">
        <v>620</v>
      </c>
      <c r="K6" s="34" t="s">
        <v>621</v>
      </c>
      <c r="M6" t="s">
        <v>34</v>
      </c>
      <c r="N6">
        <f>SUMIFS(E:E,G:G,"JCC")</f>
        <v>0</v>
      </c>
    </row>
    <row r="7" spans="1:17" ht="45.75" customHeight="1" x14ac:dyDescent="0.2">
      <c r="A7" s="11">
        <v>4</v>
      </c>
      <c r="B7" s="16" t="s">
        <v>622</v>
      </c>
      <c r="C7" s="75" t="s">
        <v>623</v>
      </c>
      <c r="D7" s="17" t="s">
        <v>624</v>
      </c>
      <c r="E7" s="16">
        <v>2</v>
      </c>
      <c r="F7" s="16">
        <v>1</v>
      </c>
      <c r="G7" s="16" t="s">
        <v>20</v>
      </c>
      <c r="H7" s="16" t="s">
        <v>566</v>
      </c>
      <c r="I7" s="18">
        <v>42917</v>
      </c>
      <c r="J7" s="16" t="s">
        <v>625</v>
      </c>
      <c r="K7" s="33" t="s">
        <v>626</v>
      </c>
      <c r="M7" t="s">
        <v>40</v>
      </c>
      <c r="N7">
        <f>SUMIFS(E:E,G:G,"EDI")</f>
        <v>0</v>
      </c>
    </row>
    <row r="8" spans="1:17" ht="45.75" customHeight="1" x14ac:dyDescent="0.2">
      <c r="A8" s="11">
        <v>5</v>
      </c>
      <c r="B8" s="16" t="s">
        <v>627</v>
      </c>
      <c r="C8" s="51">
        <v>106909</v>
      </c>
      <c r="D8" s="13" t="s">
        <v>628</v>
      </c>
      <c r="E8" s="12">
        <v>2</v>
      </c>
      <c r="F8" s="12">
        <v>1</v>
      </c>
      <c r="G8" s="12" t="s">
        <v>20</v>
      </c>
      <c r="H8" s="16" t="s">
        <v>566</v>
      </c>
      <c r="I8" s="18">
        <v>42917</v>
      </c>
      <c r="J8" s="12" t="s">
        <v>629</v>
      </c>
      <c r="K8" s="33" t="s">
        <v>630</v>
      </c>
      <c r="M8" t="s">
        <v>46</v>
      </c>
      <c r="N8">
        <f>SUMIFS(E:E,G:G,"par")</f>
        <v>0</v>
      </c>
    </row>
    <row r="9" spans="1:17" ht="45.75" customHeight="1" x14ac:dyDescent="0.2">
      <c r="A9" s="11">
        <v>6</v>
      </c>
      <c r="B9" s="16" t="s">
        <v>53</v>
      </c>
      <c r="C9" s="75" t="s">
        <v>631</v>
      </c>
      <c r="D9" s="17" t="s">
        <v>632</v>
      </c>
      <c r="E9" s="16">
        <v>2</v>
      </c>
      <c r="F9" s="16">
        <v>1</v>
      </c>
      <c r="G9" s="16" t="s">
        <v>20</v>
      </c>
      <c r="H9" s="16" t="s">
        <v>566</v>
      </c>
      <c r="I9" s="18">
        <v>42917</v>
      </c>
      <c r="J9" s="16" t="s">
        <v>633</v>
      </c>
      <c r="K9" s="34" t="s">
        <v>634</v>
      </c>
      <c r="M9" t="s">
        <v>52</v>
      </c>
      <c r="N9">
        <f>SUMIFS(E:E,G:G,"phi")</f>
        <v>0</v>
      </c>
    </row>
    <row r="10" spans="1:17" ht="45.75" customHeight="1" x14ac:dyDescent="0.2">
      <c r="A10" s="11">
        <v>7</v>
      </c>
      <c r="B10" s="12" t="s">
        <v>635</v>
      </c>
      <c r="C10" s="51">
        <v>33856</v>
      </c>
      <c r="D10" s="13" t="s">
        <v>636</v>
      </c>
      <c r="E10" s="12">
        <v>2</v>
      </c>
      <c r="F10" s="12">
        <v>1</v>
      </c>
      <c r="G10" s="12" t="s">
        <v>20</v>
      </c>
      <c r="H10" s="12" t="s">
        <v>566</v>
      </c>
      <c r="I10" s="14">
        <v>42917</v>
      </c>
      <c r="J10" s="12" t="s">
        <v>637</v>
      </c>
      <c r="K10" s="12" t="s">
        <v>638</v>
      </c>
      <c r="M10" t="s">
        <v>58</v>
      </c>
      <c r="N10">
        <f>SUMIFS(E:E,G:G,"BRK")</f>
        <v>0</v>
      </c>
    </row>
    <row r="11" spans="1:17" ht="45.75" customHeight="1" x14ac:dyDescent="0.2">
      <c r="A11" s="11">
        <v>8</v>
      </c>
      <c r="B11" s="12" t="s">
        <v>41</v>
      </c>
      <c r="C11" s="51" t="s">
        <v>639</v>
      </c>
      <c r="D11" s="13" t="s">
        <v>640</v>
      </c>
      <c r="E11" s="12">
        <v>8</v>
      </c>
      <c r="F11" s="12">
        <v>2</v>
      </c>
      <c r="G11" s="12" t="s">
        <v>20</v>
      </c>
      <c r="H11" s="12" t="s">
        <v>566</v>
      </c>
      <c r="I11" s="14">
        <v>42917</v>
      </c>
      <c r="J11" s="12" t="s">
        <v>641</v>
      </c>
      <c r="K11" s="34" t="s">
        <v>642</v>
      </c>
      <c r="M11" s="25" t="s">
        <v>64</v>
      </c>
      <c r="N11" s="25">
        <f>SUMIFS(E:E,G:G,"SPC")</f>
        <v>0</v>
      </c>
    </row>
    <row r="12" spans="1:17" ht="45.75" customHeight="1" x14ac:dyDescent="0.2">
      <c r="A12" s="11">
        <v>9</v>
      </c>
      <c r="B12" s="12" t="s">
        <v>17</v>
      </c>
      <c r="C12" s="51" t="s">
        <v>643</v>
      </c>
      <c r="D12" s="36" t="s">
        <v>644</v>
      </c>
      <c r="E12" s="12">
        <v>4</v>
      </c>
      <c r="F12" s="12">
        <v>1</v>
      </c>
      <c r="G12" s="11" t="s">
        <v>20</v>
      </c>
      <c r="H12" s="12" t="s">
        <v>566</v>
      </c>
      <c r="I12" s="14">
        <v>42917</v>
      </c>
      <c r="J12" s="12" t="s">
        <v>22</v>
      </c>
      <c r="K12" s="11"/>
      <c r="M12" s="26" t="s">
        <v>69</v>
      </c>
      <c r="N12" s="26">
        <f>SUMIFS(E:E,G:G,"H")</f>
        <v>0</v>
      </c>
    </row>
    <row r="13" spans="1:17" ht="45.75" customHeight="1" x14ac:dyDescent="0.2">
      <c r="A13" s="11">
        <v>10</v>
      </c>
      <c r="B13" s="12" t="s">
        <v>17</v>
      </c>
      <c r="C13" s="51" t="s">
        <v>645</v>
      </c>
      <c r="D13" s="36" t="s">
        <v>646</v>
      </c>
      <c r="E13" s="12">
        <v>3</v>
      </c>
      <c r="F13" s="12">
        <v>1</v>
      </c>
      <c r="G13" s="11" t="s">
        <v>20</v>
      </c>
      <c r="H13" s="12" t="s">
        <v>566</v>
      </c>
      <c r="I13" s="14">
        <v>42917</v>
      </c>
      <c r="J13" s="12" t="s">
        <v>22</v>
      </c>
      <c r="K13" s="11"/>
      <c r="M13" s="26"/>
      <c r="N13" s="26"/>
    </row>
    <row r="14" spans="1:17" ht="45.75" customHeight="1" x14ac:dyDescent="0.2">
      <c r="A14" s="11">
        <v>11</v>
      </c>
      <c r="B14" s="16" t="s">
        <v>647</v>
      </c>
      <c r="C14" s="75" t="s">
        <v>648</v>
      </c>
      <c r="D14" s="64">
        <v>9175352868</v>
      </c>
      <c r="E14" s="16">
        <v>7</v>
      </c>
      <c r="F14" s="16">
        <v>2</v>
      </c>
      <c r="G14" s="16" t="s">
        <v>20</v>
      </c>
      <c r="H14" s="16" t="s">
        <v>566</v>
      </c>
      <c r="I14" s="18">
        <v>42917</v>
      </c>
      <c r="J14" s="16" t="s">
        <v>649</v>
      </c>
      <c r="K14" s="12" t="s">
        <v>650</v>
      </c>
      <c r="M14" s="28" t="s">
        <v>79</v>
      </c>
      <c r="N14" s="28">
        <f>SUM(M4:N12)</f>
        <v>53</v>
      </c>
    </row>
    <row r="15" spans="1:17" ht="45.75" customHeight="1" x14ac:dyDescent="0.2">
      <c r="A15" s="11">
        <v>12</v>
      </c>
      <c r="B15" s="113" t="s">
        <v>527</v>
      </c>
      <c r="C15" s="114" t="s">
        <v>651</v>
      </c>
      <c r="D15" s="115" t="s">
        <v>652</v>
      </c>
      <c r="E15" s="12">
        <v>3</v>
      </c>
      <c r="F15" s="12">
        <v>1</v>
      </c>
      <c r="G15" s="12" t="s">
        <v>20</v>
      </c>
      <c r="H15" s="12" t="s">
        <v>566</v>
      </c>
      <c r="I15" s="14">
        <v>42917</v>
      </c>
      <c r="J15" s="113" t="s">
        <v>653</v>
      </c>
      <c r="K15" s="113"/>
    </row>
    <row r="16" spans="1:17" ht="45.75" customHeight="1" x14ac:dyDescent="0.2">
      <c r="A16" s="11">
        <v>13</v>
      </c>
      <c r="B16" s="12" t="s">
        <v>654</v>
      </c>
      <c r="C16" s="12">
        <v>6471</v>
      </c>
      <c r="D16" s="78" t="s">
        <v>655</v>
      </c>
      <c r="E16" s="12">
        <v>4</v>
      </c>
      <c r="F16" s="12">
        <v>2</v>
      </c>
      <c r="G16" s="12" t="s">
        <v>20</v>
      </c>
      <c r="H16" s="12" t="s">
        <v>566</v>
      </c>
      <c r="I16" s="14">
        <v>42917</v>
      </c>
      <c r="J16" s="12" t="s">
        <v>656</v>
      </c>
      <c r="K16" s="109"/>
    </row>
    <row r="17" spans="1:13" ht="45.75" customHeight="1" x14ac:dyDescent="0.25">
      <c r="A17" s="15">
        <v>14</v>
      </c>
      <c r="B17" s="113" t="s">
        <v>80</v>
      </c>
      <c r="C17" s="114" t="s">
        <v>657</v>
      </c>
      <c r="D17" s="115" t="s">
        <v>658</v>
      </c>
      <c r="E17" s="12">
        <v>6</v>
      </c>
      <c r="F17" s="12">
        <v>2</v>
      </c>
      <c r="G17" s="113" t="s">
        <v>20</v>
      </c>
      <c r="H17" s="113" t="s">
        <v>566</v>
      </c>
      <c r="I17" s="14">
        <v>42917</v>
      </c>
      <c r="J17" s="113" t="s">
        <v>659</v>
      </c>
      <c r="K17" s="113" t="s">
        <v>660</v>
      </c>
      <c r="M17" s="45"/>
    </row>
    <row r="18" spans="1:13" ht="45.75" customHeight="1" x14ac:dyDescent="0.2">
      <c r="A18" s="11"/>
      <c r="B18" s="12"/>
      <c r="C18" s="89"/>
      <c r="D18" s="12"/>
      <c r="E18" s="30">
        <f>SUM(E4:E17)</f>
        <v>53</v>
      </c>
      <c r="F18" s="30">
        <f>SUM(F4:F17)</f>
        <v>19</v>
      </c>
      <c r="G18" s="12"/>
      <c r="H18" s="12"/>
      <c r="I18" s="12"/>
      <c r="J18" s="12"/>
      <c r="K18" s="11"/>
    </row>
    <row r="19" spans="1:13" ht="45.75" customHeight="1" x14ac:dyDescent="0.2">
      <c r="A19" s="16"/>
      <c r="B19" s="16"/>
      <c r="C19" s="16"/>
      <c r="D19" s="17"/>
      <c r="E19" s="16"/>
      <c r="F19" s="16"/>
      <c r="G19" s="16"/>
      <c r="H19" s="16"/>
      <c r="I19" s="18"/>
      <c r="J19" s="16"/>
      <c r="K19" s="16"/>
    </row>
    <row r="20" spans="1:13" ht="45.75" customHeight="1" x14ac:dyDescent="0.2">
      <c r="A20" s="11"/>
      <c r="B20" s="12"/>
      <c r="C20" s="12"/>
      <c r="D20" s="13"/>
      <c r="E20" s="12"/>
      <c r="F20" s="12"/>
      <c r="G20" s="11"/>
      <c r="H20" s="12"/>
      <c r="I20" s="12"/>
      <c r="J20" s="12"/>
      <c r="K20" s="11"/>
    </row>
    <row r="21" spans="1:13" ht="45.75" customHeight="1" x14ac:dyDescent="0.2">
      <c r="A21" s="11"/>
      <c r="B21" s="12"/>
      <c r="C21" s="12"/>
      <c r="D21" s="13"/>
      <c r="E21" s="12"/>
      <c r="F21" s="12"/>
      <c r="G21" s="11"/>
      <c r="H21" s="12"/>
      <c r="I21" s="12"/>
      <c r="J21" s="12"/>
      <c r="K21" s="11"/>
    </row>
    <row r="22" spans="1:13" ht="45.75" customHeight="1" x14ac:dyDescent="0.2">
      <c r="A22" s="11"/>
      <c r="B22" s="12"/>
      <c r="C22" s="12"/>
      <c r="D22" s="13"/>
      <c r="E22" s="12"/>
      <c r="F22" s="12"/>
      <c r="G22" s="11"/>
      <c r="H22" s="12"/>
      <c r="I22" s="12"/>
      <c r="J22" s="12"/>
      <c r="K22" s="11"/>
    </row>
  </sheetData>
  <customSheetViews>
    <customSheetView guid="{BCA9CBB9-9547-47F0-BDEA-9087BD919FA4}" scale="80" topLeftCell="A10">
      <selection activeCell="K10" sqref="K10"/>
      <pageMargins left="0.7" right="0.7" top="0.75" bottom="0.75" header="0.3" footer="0.3"/>
      <pageSetup paperSize="9" orientation="portrait" r:id="rId1"/>
    </customSheetView>
    <customSheetView guid="{C7343692-8406-8E4B-88B9-BD8D63A86AF6}" scale="80" topLeftCell="A10">
      <selection activeCell="K10" sqref="K10"/>
      <pageMargins left="0.7" right="0.7" top="0.75" bottom="0.75" header="0.3" footer="0.3"/>
      <pageSetup paperSize="9" orientation="portrait" r:id="rId2"/>
    </customSheetView>
  </customSheetViews>
  <mergeCells count="2">
    <mergeCell ref="A1:F1"/>
    <mergeCell ref="G1:K1"/>
  </mergeCells>
  <pageMargins left="0.7" right="0.7" top="0.75" bottom="0.75" header="0.3" footer="0.3"/>
  <pageSetup paperSize="9" orientation="portrait"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opLeftCell="B10" zoomScale="80" zoomScaleNormal="90" workbookViewId="0">
      <selection activeCell="J27" sqref="J27"/>
    </sheetView>
  </sheetViews>
  <sheetFormatPr baseColWidth="10" defaultColWidth="8.83203125" defaultRowHeight="40.5" customHeight="1" x14ac:dyDescent="0.2"/>
  <cols>
    <col min="1" max="1" width="9.5" customWidth="1"/>
    <col min="2" max="2" width="26.5" customWidth="1"/>
    <col min="3" max="3" width="31.6640625" customWidth="1"/>
    <col min="4" max="4" width="35.5" customWidth="1"/>
    <col min="5" max="5" width="10.5" customWidth="1"/>
    <col min="6" max="6" width="10.33203125" customWidth="1"/>
    <col min="7" max="7" width="15.1640625" customWidth="1"/>
    <col min="8" max="8" width="12.6640625" customWidth="1"/>
    <col min="9" max="9" width="16" customWidth="1"/>
    <col min="10" max="10" width="15.1640625" customWidth="1"/>
    <col min="11" max="11" width="45.6640625" customWidth="1"/>
    <col min="13" max="13" width="18.1640625" customWidth="1"/>
  </cols>
  <sheetData>
    <row r="1" spans="1:15" ht="40.5" customHeight="1" thickBot="1" x14ac:dyDescent="0.4">
      <c r="A1" s="632" t="s">
        <v>661</v>
      </c>
      <c r="B1" s="633"/>
      <c r="C1" s="633"/>
      <c r="D1" s="633"/>
      <c r="E1" s="633"/>
      <c r="F1" s="633"/>
      <c r="G1" s="629" t="s">
        <v>662</v>
      </c>
      <c r="H1" s="629"/>
      <c r="I1" s="629"/>
      <c r="J1" s="630"/>
      <c r="K1" s="631"/>
    </row>
    <row r="2" spans="1:15" ht="40.5" customHeight="1" thickBot="1" x14ac:dyDescent="0.3">
      <c r="A2" s="38" t="s">
        <v>2</v>
      </c>
      <c r="B2" s="39" t="s">
        <v>3</v>
      </c>
      <c r="C2" s="39" t="s">
        <v>4</v>
      </c>
      <c r="D2" s="40" t="s">
        <v>5</v>
      </c>
      <c r="E2" s="39" t="s">
        <v>6</v>
      </c>
      <c r="F2" s="39" t="s">
        <v>7</v>
      </c>
      <c r="G2" s="39" t="s">
        <v>8</v>
      </c>
      <c r="H2" s="39" t="s">
        <v>9</v>
      </c>
      <c r="I2" s="39" t="s">
        <v>10</v>
      </c>
      <c r="J2" s="39" t="s">
        <v>11</v>
      </c>
      <c r="K2" s="41" t="s">
        <v>12</v>
      </c>
      <c r="M2" s="5" t="s">
        <v>13</v>
      </c>
      <c r="N2" s="5">
        <v>57</v>
      </c>
    </row>
    <row r="3" spans="1:15" ht="40.5" customHeight="1" x14ac:dyDescent="0.3">
      <c r="A3" s="116"/>
      <c r="B3" s="116" t="s">
        <v>663</v>
      </c>
      <c r="C3" s="116"/>
      <c r="D3" s="117"/>
      <c r="E3" s="116"/>
      <c r="F3" s="116"/>
      <c r="G3" s="116"/>
      <c r="H3" s="116"/>
      <c r="I3" s="118"/>
      <c r="J3" s="116"/>
      <c r="K3" s="116"/>
      <c r="M3" s="9" t="s">
        <v>16</v>
      </c>
      <c r="N3" s="9">
        <f>N2-N14</f>
        <v>0</v>
      </c>
      <c r="O3" s="119"/>
    </row>
    <row r="4" spans="1:15" ht="40.5" customHeight="1" x14ac:dyDescent="0.2">
      <c r="A4" s="15">
        <v>1</v>
      </c>
      <c r="B4" s="16" t="s">
        <v>17</v>
      </c>
      <c r="C4" s="16" t="s">
        <v>664</v>
      </c>
      <c r="D4" s="17" t="s">
        <v>665</v>
      </c>
      <c r="E4" s="16">
        <v>3</v>
      </c>
      <c r="F4" s="16">
        <v>1</v>
      </c>
      <c r="G4" s="16" t="s">
        <v>87</v>
      </c>
      <c r="H4" s="16" t="s">
        <v>666</v>
      </c>
      <c r="I4" s="18">
        <v>42917</v>
      </c>
      <c r="J4" s="16" t="s">
        <v>22</v>
      </c>
      <c r="K4" s="15"/>
      <c r="M4" t="s">
        <v>23</v>
      </c>
      <c r="N4">
        <f>SUMIFS(E:E,G:G,"CTT")</f>
        <v>31</v>
      </c>
    </row>
    <row r="5" spans="1:15" ht="40.5" customHeight="1" x14ac:dyDescent="0.2">
      <c r="A5" s="11">
        <v>2</v>
      </c>
      <c r="B5" s="12" t="s">
        <v>17</v>
      </c>
      <c r="C5" s="12" t="s">
        <v>667</v>
      </c>
      <c r="D5" s="13" t="s">
        <v>668</v>
      </c>
      <c r="E5" s="12">
        <v>3</v>
      </c>
      <c r="F5" s="12">
        <v>1</v>
      </c>
      <c r="G5" s="12" t="s">
        <v>87</v>
      </c>
      <c r="H5" s="12" t="s">
        <v>666</v>
      </c>
      <c r="I5" s="14">
        <v>42917</v>
      </c>
      <c r="J5" s="12" t="s">
        <v>22</v>
      </c>
      <c r="K5" s="89"/>
      <c r="M5" t="s">
        <v>29</v>
      </c>
      <c r="N5">
        <f>SUMIFS(E:E,G:G,"FLU")</f>
        <v>24</v>
      </c>
    </row>
    <row r="6" spans="1:15" ht="40.5" customHeight="1" x14ac:dyDescent="0.2">
      <c r="A6" s="15">
        <v>3</v>
      </c>
      <c r="B6" s="12" t="s">
        <v>17</v>
      </c>
      <c r="C6" s="12" t="s">
        <v>669</v>
      </c>
      <c r="D6" s="13" t="s">
        <v>670</v>
      </c>
      <c r="E6" s="12">
        <v>2</v>
      </c>
      <c r="F6" s="12">
        <v>1</v>
      </c>
      <c r="G6" s="12" t="s">
        <v>87</v>
      </c>
      <c r="H6" s="12" t="s">
        <v>666</v>
      </c>
      <c r="I6" s="14">
        <v>42917</v>
      </c>
      <c r="J6" s="14" t="s">
        <v>22</v>
      </c>
      <c r="K6" s="11"/>
      <c r="M6" t="s">
        <v>34</v>
      </c>
      <c r="N6">
        <f>SUMIFS(E:E,G:G,"JCC")</f>
        <v>0</v>
      </c>
    </row>
    <row r="7" spans="1:15" ht="40.5" customHeight="1" x14ac:dyDescent="0.2">
      <c r="A7" s="11">
        <v>4</v>
      </c>
      <c r="B7" s="16" t="s">
        <v>74</v>
      </c>
      <c r="C7" s="16" t="s">
        <v>671</v>
      </c>
      <c r="D7" s="17" t="s">
        <v>672</v>
      </c>
      <c r="E7" s="16">
        <v>3</v>
      </c>
      <c r="F7" s="16">
        <v>1</v>
      </c>
      <c r="G7" s="16" t="s">
        <v>20</v>
      </c>
      <c r="H7" s="16" t="s">
        <v>666</v>
      </c>
      <c r="I7" s="18">
        <v>42917</v>
      </c>
      <c r="J7" s="16" t="s">
        <v>673</v>
      </c>
      <c r="K7" s="33" t="s">
        <v>674</v>
      </c>
      <c r="M7" t="s">
        <v>40</v>
      </c>
      <c r="N7">
        <f>SUMIFS(E:E,G:G,"EDI")</f>
        <v>0</v>
      </c>
    </row>
    <row r="8" spans="1:15" ht="40.5" customHeight="1" x14ac:dyDescent="0.2">
      <c r="A8" s="15">
        <v>5</v>
      </c>
      <c r="B8" s="12" t="s">
        <v>17</v>
      </c>
      <c r="C8" s="12" t="s">
        <v>675</v>
      </c>
      <c r="D8" s="13" t="s">
        <v>676</v>
      </c>
      <c r="E8" s="12">
        <v>2</v>
      </c>
      <c r="F8" s="12">
        <v>1</v>
      </c>
      <c r="G8" s="12" t="s">
        <v>87</v>
      </c>
      <c r="H8" s="12" t="s">
        <v>666</v>
      </c>
      <c r="I8" s="14">
        <v>42917</v>
      </c>
      <c r="J8" s="12" t="s">
        <v>22</v>
      </c>
      <c r="K8" s="12"/>
      <c r="M8" t="s">
        <v>46</v>
      </c>
      <c r="N8">
        <f>SUMIFS(E:E,G:G,"par")</f>
        <v>0</v>
      </c>
    </row>
    <row r="9" spans="1:15" ht="40.5" customHeight="1" x14ac:dyDescent="0.2">
      <c r="A9" s="11">
        <v>6</v>
      </c>
      <c r="B9" s="12" t="s">
        <v>17</v>
      </c>
      <c r="C9" s="12" t="s">
        <v>677</v>
      </c>
      <c r="D9" s="13" t="s">
        <v>678</v>
      </c>
      <c r="E9" s="12">
        <v>4</v>
      </c>
      <c r="F9" s="12">
        <v>1</v>
      </c>
      <c r="G9" s="11" t="s">
        <v>20</v>
      </c>
      <c r="H9" s="12" t="s">
        <v>666</v>
      </c>
      <c r="I9" s="14">
        <v>42917</v>
      </c>
      <c r="J9" s="12" t="s">
        <v>22</v>
      </c>
      <c r="K9" s="11"/>
      <c r="M9" t="s">
        <v>52</v>
      </c>
      <c r="N9">
        <f>SUMIFS(E:E,G:G,"phi")</f>
        <v>0</v>
      </c>
    </row>
    <row r="10" spans="1:15" ht="40.5" customHeight="1" x14ac:dyDescent="0.2">
      <c r="A10" s="15">
        <v>7</v>
      </c>
      <c r="B10" s="12" t="s">
        <v>17</v>
      </c>
      <c r="C10" s="12" t="s">
        <v>679</v>
      </c>
      <c r="D10" s="13" t="s">
        <v>680</v>
      </c>
      <c r="E10" s="12">
        <v>3</v>
      </c>
      <c r="F10" s="12">
        <v>1</v>
      </c>
      <c r="G10" s="11" t="s">
        <v>87</v>
      </c>
      <c r="H10" s="12" t="s">
        <v>666</v>
      </c>
      <c r="I10" s="14">
        <v>42917</v>
      </c>
      <c r="J10" s="12" t="s">
        <v>22</v>
      </c>
      <c r="K10" s="11"/>
      <c r="M10" t="s">
        <v>58</v>
      </c>
      <c r="N10">
        <f>SUMIFS(E:E,G:G,"BRK")</f>
        <v>2</v>
      </c>
    </row>
    <row r="11" spans="1:15" ht="40.5" customHeight="1" x14ac:dyDescent="0.2">
      <c r="A11" s="11">
        <v>8</v>
      </c>
      <c r="B11" s="12" t="s">
        <v>681</v>
      </c>
      <c r="C11" s="12" t="s">
        <v>682</v>
      </c>
      <c r="D11" s="13" t="s">
        <v>683</v>
      </c>
      <c r="E11" s="20">
        <v>4</v>
      </c>
      <c r="F11" s="12">
        <v>1</v>
      </c>
      <c r="G11" s="12" t="s">
        <v>20</v>
      </c>
      <c r="H11" s="12" t="s">
        <v>666</v>
      </c>
      <c r="I11" s="14">
        <v>42917</v>
      </c>
      <c r="J11" s="16" t="s">
        <v>684</v>
      </c>
      <c r="K11" s="16" t="s">
        <v>685</v>
      </c>
      <c r="M11" s="25" t="s">
        <v>64</v>
      </c>
      <c r="N11" s="25">
        <f>SUMIFS(E:E,G:G,"SPC")</f>
        <v>0</v>
      </c>
    </row>
    <row r="12" spans="1:15" ht="40.5" customHeight="1" x14ac:dyDescent="0.2">
      <c r="A12" s="15">
        <v>9</v>
      </c>
      <c r="B12" s="12" t="s">
        <v>17</v>
      </c>
      <c r="C12" s="12" t="s">
        <v>686</v>
      </c>
      <c r="D12" s="13" t="s">
        <v>687</v>
      </c>
      <c r="E12" s="12">
        <v>3</v>
      </c>
      <c r="F12" s="12">
        <v>1</v>
      </c>
      <c r="G12" s="12" t="s">
        <v>87</v>
      </c>
      <c r="H12" s="12" t="s">
        <v>666</v>
      </c>
      <c r="I12" s="14">
        <v>42917</v>
      </c>
      <c r="J12" s="14" t="s">
        <v>22</v>
      </c>
      <c r="K12" s="12"/>
      <c r="M12" s="26" t="s">
        <v>69</v>
      </c>
      <c r="N12" s="26">
        <f>SUMIFS(E:E,G:G,"H")</f>
        <v>0</v>
      </c>
    </row>
    <row r="13" spans="1:15" ht="40.5" customHeight="1" x14ac:dyDescent="0.2">
      <c r="A13" s="11">
        <v>10</v>
      </c>
      <c r="B13" s="12" t="s">
        <v>17</v>
      </c>
      <c r="C13" s="12" t="s">
        <v>688</v>
      </c>
      <c r="D13" s="36" t="s">
        <v>689</v>
      </c>
      <c r="E13" s="12">
        <v>4</v>
      </c>
      <c r="F13" s="12">
        <v>1</v>
      </c>
      <c r="G13" s="12" t="s">
        <v>87</v>
      </c>
      <c r="H13" s="12" t="s">
        <v>666</v>
      </c>
      <c r="I13" s="14">
        <v>42917</v>
      </c>
      <c r="J13" s="12" t="s">
        <v>22</v>
      </c>
      <c r="K13" s="12"/>
      <c r="M13" s="26"/>
      <c r="N13" s="26"/>
    </row>
    <row r="14" spans="1:15" ht="40.5" customHeight="1" x14ac:dyDescent="0.2">
      <c r="A14" s="15">
        <v>11</v>
      </c>
      <c r="B14" s="12" t="s">
        <v>17</v>
      </c>
      <c r="C14" s="12" t="s">
        <v>690</v>
      </c>
      <c r="D14" s="13" t="s">
        <v>691</v>
      </c>
      <c r="E14" s="12">
        <v>4</v>
      </c>
      <c r="F14" s="12">
        <v>1</v>
      </c>
      <c r="G14" s="12" t="s">
        <v>87</v>
      </c>
      <c r="H14" s="12" t="s">
        <v>666</v>
      </c>
      <c r="I14" s="14">
        <v>42917</v>
      </c>
      <c r="J14" s="12" t="s">
        <v>22</v>
      </c>
      <c r="K14" s="12"/>
      <c r="M14" s="28" t="s">
        <v>79</v>
      </c>
      <c r="N14" s="28">
        <f>SUM(M4:N12)</f>
        <v>57</v>
      </c>
    </row>
    <row r="15" spans="1:15" ht="40.5" customHeight="1" x14ac:dyDescent="0.2">
      <c r="A15" s="11">
        <v>12</v>
      </c>
      <c r="B15" s="12" t="s">
        <v>24</v>
      </c>
      <c r="C15" s="12" t="s">
        <v>692</v>
      </c>
      <c r="D15" s="13" t="s">
        <v>693</v>
      </c>
      <c r="E15" s="12">
        <v>1</v>
      </c>
      <c r="F15" s="12">
        <v>1</v>
      </c>
      <c r="G15" s="11" t="s">
        <v>87</v>
      </c>
      <c r="H15" s="12" t="s">
        <v>666</v>
      </c>
      <c r="I15" s="14">
        <v>42917</v>
      </c>
      <c r="J15" s="12" t="s">
        <v>694</v>
      </c>
      <c r="K15" s="11"/>
    </row>
    <row r="16" spans="1:15" ht="40.5" customHeight="1" x14ac:dyDescent="0.2">
      <c r="A16" s="15">
        <v>13</v>
      </c>
      <c r="B16" s="12" t="s">
        <v>17</v>
      </c>
      <c r="C16" s="12" t="s">
        <v>695</v>
      </c>
      <c r="D16" s="13" t="s">
        <v>696</v>
      </c>
      <c r="E16" s="12">
        <v>5</v>
      </c>
      <c r="F16" s="12">
        <v>2</v>
      </c>
      <c r="G16" s="11" t="s">
        <v>20</v>
      </c>
      <c r="H16" s="12" t="s">
        <v>666</v>
      </c>
      <c r="I16" s="14">
        <v>42917</v>
      </c>
      <c r="J16" s="12" t="s">
        <v>22</v>
      </c>
      <c r="K16" s="12"/>
      <c r="M16" t="s">
        <v>705</v>
      </c>
    </row>
    <row r="17" spans="1:11" ht="40.5" customHeight="1" x14ac:dyDescent="0.2">
      <c r="A17" s="11">
        <v>14</v>
      </c>
      <c r="B17" s="16" t="s">
        <v>508</v>
      </c>
      <c r="C17" s="16" t="s">
        <v>698</v>
      </c>
      <c r="D17" s="17" t="s">
        <v>699</v>
      </c>
      <c r="E17" s="16">
        <v>2</v>
      </c>
      <c r="F17" s="16">
        <v>1</v>
      </c>
      <c r="G17" s="16" t="s">
        <v>20</v>
      </c>
      <c r="H17" s="16" t="s">
        <v>666</v>
      </c>
      <c r="I17" s="18">
        <v>42917</v>
      </c>
      <c r="J17" s="16" t="s">
        <v>700</v>
      </c>
      <c r="K17" s="16" t="s">
        <v>701</v>
      </c>
    </row>
    <row r="18" spans="1:11" ht="40.5" customHeight="1" x14ac:dyDescent="0.2">
      <c r="A18" s="15">
        <v>15</v>
      </c>
      <c r="B18" s="12" t="s">
        <v>702</v>
      </c>
      <c r="C18" s="12">
        <v>277425</v>
      </c>
      <c r="D18" s="13" t="s">
        <v>703</v>
      </c>
      <c r="E18" s="12">
        <v>2</v>
      </c>
      <c r="F18" s="12">
        <v>1</v>
      </c>
      <c r="G18" s="12" t="s">
        <v>20</v>
      </c>
      <c r="H18" s="12" t="s">
        <v>666</v>
      </c>
      <c r="I18" s="14">
        <v>42917</v>
      </c>
      <c r="J18" s="14" t="s">
        <v>704</v>
      </c>
      <c r="K18" s="11"/>
    </row>
    <row r="19" spans="1:11" ht="40.5" customHeight="1" x14ac:dyDescent="0.2">
      <c r="A19" s="11">
        <v>16</v>
      </c>
      <c r="B19" s="16" t="s">
        <v>706</v>
      </c>
      <c r="C19" s="16" t="s">
        <v>707</v>
      </c>
      <c r="D19" s="17" t="s">
        <v>708</v>
      </c>
      <c r="E19" s="16">
        <v>2</v>
      </c>
      <c r="F19" s="16">
        <v>1</v>
      </c>
      <c r="G19" s="16" t="s">
        <v>130</v>
      </c>
      <c r="H19" s="16" t="s">
        <v>666</v>
      </c>
      <c r="I19" s="18">
        <v>42917</v>
      </c>
      <c r="J19" s="16" t="s">
        <v>709</v>
      </c>
      <c r="K19" s="15"/>
    </row>
    <row r="20" spans="1:11" ht="40.5" customHeight="1" x14ac:dyDescent="0.2">
      <c r="A20" s="15">
        <v>17</v>
      </c>
      <c r="B20" s="12" t="s">
        <v>706</v>
      </c>
      <c r="C20" s="12">
        <v>3870</v>
      </c>
      <c r="D20" s="13" t="s">
        <v>710</v>
      </c>
      <c r="E20" s="12">
        <v>3</v>
      </c>
      <c r="F20" s="12">
        <v>1</v>
      </c>
      <c r="G20" s="11" t="s">
        <v>87</v>
      </c>
      <c r="H20" s="12" t="s">
        <v>666</v>
      </c>
      <c r="I20" s="14">
        <v>42917</v>
      </c>
      <c r="J20" s="12" t="s">
        <v>711</v>
      </c>
      <c r="K20" s="11"/>
    </row>
    <row r="21" spans="1:11" ht="40.5" customHeight="1" x14ac:dyDescent="0.2">
      <c r="A21" s="12">
        <v>18</v>
      </c>
      <c r="B21" s="12" t="s">
        <v>24</v>
      </c>
      <c r="C21" s="78" t="s">
        <v>712</v>
      </c>
      <c r="D21" s="36" t="s">
        <v>713</v>
      </c>
      <c r="E21" s="12">
        <v>4</v>
      </c>
      <c r="F21" s="12">
        <v>1</v>
      </c>
      <c r="G21" s="12" t="s">
        <v>20</v>
      </c>
      <c r="H21" s="12" t="s">
        <v>666</v>
      </c>
      <c r="I21" s="14">
        <v>42917</v>
      </c>
      <c r="J21" s="14" t="s">
        <v>714</v>
      </c>
      <c r="K21" s="12"/>
    </row>
    <row r="22" spans="1:11" ht="40.5" customHeight="1" x14ac:dyDescent="0.2">
      <c r="A22" s="12">
        <v>19</v>
      </c>
      <c r="B22" s="12" t="s">
        <v>204</v>
      </c>
      <c r="C22" s="12" t="s">
        <v>715</v>
      </c>
      <c r="D22" s="13" t="s">
        <v>716</v>
      </c>
      <c r="E22" s="12">
        <v>3</v>
      </c>
      <c r="F22" s="12">
        <v>1</v>
      </c>
      <c r="G22" s="12" t="s">
        <v>87</v>
      </c>
      <c r="H22" s="12" t="s">
        <v>666</v>
      </c>
      <c r="I22" s="14">
        <v>42917</v>
      </c>
      <c r="J22" s="14" t="s">
        <v>717</v>
      </c>
      <c r="K22" s="12" t="s">
        <v>718</v>
      </c>
    </row>
    <row r="23" spans="1:11" ht="40.5" customHeight="1" x14ac:dyDescent="0.2">
      <c r="A23" s="15"/>
      <c r="B23" s="16"/>
      <c r="C23" s="16"/>
      <c r="D23" s="17"/>
      <c r="E23" s="67">
        <f>SUM(E4:E22)</f>
        <v>57</v>
      </c>
      <c r="F23" s="67">
        <f>SUM(F4:F22)</f>
        <v>20</v>
      </c>
      <c r="G23" s="16"/>
      <c r="H23" s="16"/>
      <c r="I23" s="16"/>
      <c r="J23" s="16"/>
      <c r="K23" s="15"/>
    </row>
    <row r="24" spans="1:11" ht="40.5" customHeight="1" x14ac:dyDescent="0.2">
      <c r="A24" s="15"/>
      <c r="B24" s="16"/>
      <c r="C24" s="16"/>
      <c r="D24" s="17"/>
      <c r="E24" s="67"/>
      <c r="F24" s="67"/>
      <c r="G24" s="16"/>
      <c r="H24" s="16"/>
      <c r="I24" s="16"/>
      <c r="J24" s="16"/>
      <c r="K24" s="15"/>
    </row>
    <row r="25" spans="1:11" ht="40.5" customHeight="1" x14ac:dyDescent="0.2">
      <c r="A25" s="15"/>
      <c r="B25" s="16"/>
      <c r="C25" s="16"/>
      <c r="D25" s="17"/>
      <c r="E25" s="67"/>
      <c r="F25" s="67"/>
      <c r="G25" s="16"/>
      <c r="H25" s="16"/>
      <c r="I25" s="16"/>
      <c r="J25" s="16"/>
      <c r="K25" s="15"/>
    </row>
    <row r="26" spans="1:11" ht="40.5" customHeight="1" x14ac:dyDescent="0.2">
      <c r="A26" s="15"/>
      <c r="B26" s="16"/>
      <c r="C26" s="16"/>
      <c r="D26" s="17"/>
      <c r="E26" s="16"/>
      <c r="F26" s="16"/>
      <c r="G26" s="16"/>
      <c r="H26" s="16"/>
      <c r="I26" s="16"/>
      <c r="J26" s="16"/>
      <c r="K26" s="15"/>
    </row>
  </sheetData>
  <customSheetViews>
    <customSheetView guid="{BCA9CBB9-9547-47F0-BDEA-9087BD919FA4}" scale="80" topLeftCell="B10">
      <selection activeCell="J27" sqref="J27"/>
      <pageMargins left="0.7" right="0.7" top="0.75" bottom="0.75" header="0.3" footer="0.3"/>
      <pageSetup orientation="portrait" horizontalDpi="0" verticalDpi="0" r:id="rId1"/>
    </customSheetView>
    <customSheetView guid="{C7343692-8406-8E4B-88B9-BD8D63A86AF6}" scale="80" topLeftCell="B10">
      <selection activeCell="J27" sqref="J27"/>
      <pageMargins left="0.7" right="0.7" top="0.75" bottom="0.75" header="0.3" footer="0.3"/>
      <pageSetup orientation="portrait" horizontalDpi="0" verticalDpi="0" r:id="rId2"/>
    </customSheetView>
  </customSheetViews>
  <mergeCells count="2">
    <mergeCell ref="A1:F1"/>
    <mergeCell ref="G1:K1"/>
  </mergeCells>
  <pageMargins left="0.7" right="0.7" top="0.75" bottom="0.75" header="0.3" footer="0.3"/>
  <pageSetup orientation="portrait" horizontalDpi="0" verticalDpi="0"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17" zoomScale="80" zoomScaleNormal="80" workbookViewId="0">
      <selection activeCell="K20" sqref="K20"/>
    </sheetView>
  </sheetViews>
  <sheetFormatPr baseColWidth="10" defaultColWidth="8.83203125" defaultRowHeight="45.75" customHeight="1" x14ac:dyDescent="0.2"/>
  <cols>
    <col min="1" max="1" width="10.6640625" customWidth="1"/>
    <col min="2" max="3" width="35.83203125" customWidth="1"/>
    <col min="4" max="4" width="39" customWidth="1"/>
    <col min="5" max="5" width="10.5" customWidth="1"/>
    <col min="6" max="6" width="10.33203125" customWidth="1"/>
    <col min="7" max="7" width="15.1640625" customWidth="1"/>
    <col min="8" max="8" width="12.6640625" customWidth="1"/>
    <col min="9" max="9" width="16" customWidth="1"/>
    <col min="10" max="10" width="15.1640625" customWidth="1"/>
    <col min="11" max="11" width="68" customWidth="1"/>
    <col min="13" max="13" width="18.1640625" customWidth="1"/>
  </cols>
  <sheetData>
    <row r="1" spans="1:16" ht="45.75" customHeight="1" thickBot="1" x14ac:dyDescent="0.4">
      <c r="A1" s="620" t="s">
        <v>399</v>
      </c>
      <c r="B1" s="621"/>
      <c r="C1" s="621"/>
      <c r="D1" s="621"/>
      <c r="E1" s="621"/>
      <c r="F1" s="621"/>
      <c r="G1" s="621" t="s">
        <v>719</v>
      </c>
      <c r="H1" s="621"/>
      <c r="I1" s="621"/>
      <c r="J1" s="622"/>
      <c r="K1" s="623"/>
    </row>
    <row r="2" spans="1:16" ht="45.75" customHeight="1" thickBot="1" x14ac:dyDescent="0.3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55</v>
      </c>
      <c r="O2" s="50"/>
      <c r="P2" s="10"/>
    </row>
    <row r="3" spans="1:16" ht="45.75" customHeight="1" x14ac:dyDescent="0.3">
      <c r="A3" s="6"/>
      <c r="B3" s="6" t="s">
        <v>109</v>
      </c>
      <c r="C3" s="6"/>
      <c r="D3" s="7"/>
      <c r="E3" s="6"/>
      <c r="F3" s="120"/>
      <c r="G3" s="6"/>
      <c r="H3" s="6"/>
      <c r="I3" s="8"/>
      <c r="J3" s="6"/>
      <c r="K3" s="6" t="s">
        <v>720</v>
      </c>
      <c r="M3" s="9" t="s">
        <v>16</v>
      </c>
      <c r="N3" s="9">
        <f>N2-N14</f>
        <v>6</v>
      </c>
      <c r="O3" s="10"/>
    </row>
    <row r="4" spans="1:16" ht="45.75" customHeight="1" x14ac:dyDescent="0.2">
      <c r="A4" s="11">
        <v>1</v>
      </c>
      <c r="B4" s="12" t="s">
        <v>17</v>
      </c>
      <c r="C4" s="20" t="s">
        <v>721</v>
      </c>
      <c r="D4" s="36" t="s">
        <v>722</v>
      </c>
      <c r="E4" s="12">
        <v>2</v>
      </c>
      <c r="F4" s="12">
        <v>1</v>
      </c>
      <c r="G4" s="11" t="s">
        <v>20</v>
      </c>
      <c r="H4" s="12" t="s">
        <v>723</v>
      </c>
      <c r="I4" s="14">
        <v>42917</v>
      </c>
      <c r="J4" s="12" t="s">
        <v>22</v>
      </c>
      <c r="K4" s="11"/>
      <c r="M4" t="s">
        <v>23</v>
      </c>
      <c r="N4">
        <f>SUMIFS(E:E,G:G,"CTT")</f>
        <v>12</v>
      </c>
    </row>
    <row r="5" spans="1:16" ht="45.75" customHeight="1" x14ac:dyDescent="0.2">
      <c r="A5" s="11">
        <v>2</v>
      </c>
      <c r="B5" s="12" t="s">
        <v>17</v>
      </c>
      <c r="C5" s="20" t="s">
        <v>724</v>
      </c>
      <c r="D5" s="36" t="s">
        <v>725</v>
      </c>
      <c r="E5" s="12">
        <v>2</v>
      </c>
      <c r="F5" s="12">
        <v>1</v>
      </c>
      <c r="G5" s="12" t="s">
        <v>20</v>
      </c>
      <c r="H5" s="12" t="s">
        <v>723</v>
      </c>
      <c r="I5" s="14">
        <v>42917</v>
      </c>
      <c r="J5" s="14" t="s">
        <v>22</v>
      </c>
      <c r="K5" s="11"/>
      <c r="M5" t="s">
        <v>29</v>
      </c>
      <c r="N5">
        <f>SUMIFS(E:E,G:G,"FLU")</f>
        <v>34</v>
      </c>
    </row>
    <row r="6" spans="1:16" ht="45.75" customHeight="1" x14ac:dyDescent="0.2">
      <c r="A6" s="11">
        <v>3</v>
      </c>
      <c r="B6" s="12" t="s">
        <v>17</v>
      </c>
      <c r="C6" s="20" t="s">
        <v>726</v>
      </c>
      <c r="D6" s="13" t="s">
        <v>727</v>
      </c>
      <c r="E6" s="12">
        <v>2</v>
      </c>
      <c r="F6" s="20">
        <v>1</v>
      </c>
      <c r="G6" s="11" t="s">
        <v>87</v>
      </c>
      <c r="H6" s="12" t="s">
        <v>723</v>
      </c>
      <c r="I6" s="14">
        <v>42917</v>
      </c>
      <c r="J6" s="12" t="s">
        <v>22</v>
      </c>
      <c r="K6" s="11"/>
      <c r="M6" t="s">
        <v>34</v>
      </c>
      <c r="N6">
        <f>SUMIFS(E:E,G:G,"JCC")</f>
        <v>0</v>
      </c>
    </row>
    <row r="7" spans="1:16" ht="45.75" customHeight="1" x14ac:dyDescent="0.2">
      <c r="A7" s="11">
        <v>4</v>
      </c>
      <c r="B7" s="16" t="s">
        <v>497</v>
      </c>
      <c r="C7" s="22" t="s">
        <v>728</v>
      </c>
      <c r="D7" s="17" t="s">
        <v>729</v>
      </c>
      <c r="E7" s="16">
        <v>3</v>
      </c>
      <c r="F7" s="16">
        <v>1</v>
      </c>
      <c r="G7" s="16" t="s">
        <v>20</v>
      </c>
      <c r="H7" s="16" t="s">
        <v>723</v>
      </c>
      <c r="I7" s="18">
        <v>42917</v>
      </c>
      <c r="J7" s="16" t="s">
        <v>730</v>
      </c>
      <c r="K7" s="75" t="s">
        <v>731</v>
      </c>
      <c r="M7" t="s">
        <v>40</v>
      </c>
      <c r="N7">
        <f>SUMIFS(E:E,G:G,"EDI")</f>
        <v>0</v>
      </c>
    </row>
    <row r="8" spans="1:16" ht="45.75" customHeight="1" x14ac:dyDescent="0.2">
      <c r="A8" s="47" t="s">
        <v>732</v>
      </c>
      <c r="B8" s="48" t="s">
        <v>733</v>
      </c>
      <c r="C8" s="22" t="s">
        <v>734</v>
      </c>
      <c r="D8" s="17" t="s">
        <v>735</v>
      </c>
      <c r="E8" s="16">
        <v>1</v>
      </c>
      <c r="F8" s="16">
        <v>1</v>
      </c>
      <c r="G8" s="16" t="s">
        <v>130</v>
      </c>
      <c r="H8" s="12" t="s">
        <v>723</v>
      </c>
      <c r="I8" s="14">
        <v>42917</v>
      </c>
      <c r="J8" s="16" t="s">
        <v>736</v>
      </c>
      <c r="K8" s="75" t="s">
        <v>737</v>
      </c>
      <c r="M8" t="s">
        <v>46</v>
      </c>
      <c r="N8">
        <f>SUMIFS(E:E,G:G,"par")</f>
        <v>0</v>
      </c>
    </row>
    <row r="9" spans="1:16" ht="45.75" customHeight="1" x14ac:dyDescent="0.2">
      <c r="A9" s="47" t="s">
        <v>738</v>
      </c>
      <c r="B9" s="48" t="s">
        <v>733</v>
      </c>
      <c r="C9" s="22" t="s">
        <v>739</v>
      </c>
      <c r="D9" s="17" t="s">
        <v>740</v>
      </c>
      <c r="E9" s="16">
        <v>1</v>
      </c>
      <c r="F9" s="16">
        <v>0</v>
      </c>
      <c r="G9" s="16" t="s">
        <v>87</v>
      </c>
      <c r="H9" s="12" t="s">
        <v>723</v>
      </c>
      <c r="I9" s="14">
        <v>42917</v>
      </c>
      <c r="J9" s="16"/>
      <c r="K9" s="16"/>
      <c r="M9" t="s">
        <v>52</v>
      </c>
      <c r="N9">
        <f>SUMIFS(E:E,G:G,"phi")</f>
        <v>0</v>
      </c>
    </row>
    <row r="10" spans="1:16" ht="45.75" customHeight="1" x14ac:dyDescent="0.2">
      <c r="A10" s="11">
        <v>6</v>
      </c>
      <c r="B10" s="12" t="s">
        <v>741</v>
      </c>
      <c r="C10" s="20" t="s">
        <v>742</v>
      </c>
      <c r="D10" s="13" t="s">
        <v>743</v>
      </c>
      <c r="E10" s="12">
        <v>3</v>
      </c>
      <c r="F10" s="12">
        <v>1</v>
      </c>
      <c r="G10" s="12" t="s">
        <v>20</v>
      </c>
      <c r="H10" s="12" t="s">
        <v>723</v>
      </c>
      <c r="I10" s="14">
        <v>42917</v>
      </c>
      <c r="J10" s="14" t="s">
        <v>744</v>
      </c>
      <c r="K10" s="103" t="s">
        <v>745</v>
      </c>
      <c r="M10" t="s">
        <v>58</v>
      </c>
      <c r="N10">
        <f>SUMIFS(E:E,G:G,"BRK")</f>
        <v>3</v>
      </c>
    </row>
    <row r="11" spans="1:16" ht="45.75" customHeight="1" x14ac:dyDescent="0.2">
      <c r="A11" s="121" t="s">
        <v>420</v>
      </c>
      <c r="B11" s="121" t="s">
        <v>746</v>
      </c>
      <c r="C11" s="22" t="s">
        <v>747</v>
      </c>
      <c r="D11" s="17" t="s">
        <v>748</v>
      </c>
      <c r="E11" s="46">
        <v>3</v>
      </c>
      <c r="F11" s="16">
        <v>1</v>
      </c>
      <c r="G11" s="16" t="s">
        <v>20</v>
      </c>
      <c r="H11" s="16" t="s">
        <v>723</v>
      </c>
      <c r="I11" s="18">
        <v>42917</v>
      </c>
      <c r="J11" s="16" t="s">
        <v>749</v>
      </c>
      <c r="K11" s="75" t="s">
        <v>750</v>
      </c>
      <c r="M11" s="25" t="s">
        <v>64</v>
      </c>
      <c r="N11" s="25">
        <f>SUMIFS(E:E,G:G,"SPC")</f>
        <v>0</v>
      </c>
    </row>
    <row r="12" spans="1:16" ht="45.75" customHeight="1" x14ac:dyDescent="0.2">
      <c r="A12" s="122" t="s">
        <v>426</v>
      </c>
      <c r="B12" s="122" t="s">
        <v>751</v>
      </c>
      <c r="C12" s="20" t="s">
        <v>752</v>
      </c>
      <c r="D12" s="13" t="s">
        <v>753</v>
      </c>
      <c r="E12" s="12">
        <v>1</v>
      </c>
      <c r="F12" s="20">
        <v>1</v>
      </c>
      <c r="G12" s="12" t="s">
        <v>20</v>
      </c>
      <c r="H12" s="12" t="s">
        <v>723</v>
      </c>
      <c r="I12" s="14">
        <v>42917</v>
      </c>
      <c r="J12" s="12" t="s">
        <v>754</v>
      </c>
      <c r="K12" s="20"/>
      <c r="M12" s="26" t="s">
        <v>69</v>
      </c>
      <c r="N12" s="26">
        <f>SUMIFS(E:E,G:G,"H")</f>
        <v>0</v>
      </c>
    </row>
    <row r="13" spans="1:16" ht="45.75" customHeight="1" x14ac:dyDescent="0.2">
      <c r="A13" s="11">
        <v>8</v>
      </c>
      <c r="B13" s="16" t="s">
        <v>74</v>
      </c>
      <c r="C13" s="22" t="s">
        <v>755</v>
      </c>
      <c r="D13" s="17" t="s">
        <v>756</v>
      </c>
      <c r="E13" s="16">
        <v>3</v>
      </c>
      <c r="F13" s="16">
        <v>1</v>
      </c>
      <c r="G13" s="16" t="s">
        <v>20</v>
      </c>
      <c r="H13" s="16" t="s">
        <v>723</v>
      </c>
      <c r="I13" s="18">
        <v>42917</v>
      </c>
      <c r="J13" s="16" t="s">
        <v>757</v>
      </c>
      <c r="K13" s="75" t="s">
        <v>758</v>
      </c>
      <c r="M13" s="26"/>
      <c r="N13" s="26"/>
    </row>
    <row r="14" spans="1:16" ht="45.75" customHeight="1" x14ac:dyDescent="0.2">
      <c r="A14" s="15">
        <v>9</v>
      </c>
      <c r="B14" s="75" t="s">
        <v>759</v>
      </c>
      <c r="C14" s="22" t="s">
        <v>760</v>
      </c>
      <c r="D14" s="62" t="s">
        <v>761</v>
      </c>
      <c r="E14" s="16">
        <v>3</v>
      </c>
      <c r="F14" s="16">
        <v>1</v>
      </c>
      <c r="G14" s="16" t="s">
        <v>20</v>
      </c>
      <c r="H14" s="16" t="s">
        <v>723</v>
      </c>
      <c r="I14" s="18">
        <v>42917</v>
      </c>
      <c r="J14" s="16" t="s">
        <v>762</v>
      </c>
      <c r="K14" s="33" t="s">
        <v>763</v>
      </c>
      <c r="M14" s="28" t="s">
        <v>79</v>
      </c>
      <c r="N14" s="28">
        <f>SUM(M4:N12)</f>
        <v>49</v>
      </c>
    </row>
    <row r="15" spans="1:16" ht="45.75" customHeight="1" x14ac:dyDescent="0.2">
      <c r="A15" s="11">
        <v>10</v>
      </c>
      <c r="B15" s="16" t="s">
        <v>24</v>
      </c>
      <c r="C15" s="22" t="s">
        <v>764</v>
      </c>
      <c r="D15" s="17" t="s">
        <v>765</v>
      </c>
      <c r="E15" s="16">
        <v>2</v>
      </c>
      <c r="F15" s="16">
        <v>1</v>
      </c>
      <c r="G15" s="16" t="s">
        <v>87</v>
      </c>
      <c r="H15" s="16" t="s">
        <v>723</v>
      </c>
      <c r="I15" s="18">
        <v>42917</v>
      </c>
      <c r="J15" s="16" t="s">
        <v>766</v>
      </c>
      <c r="K15" s="33"/>
    </row>
    <row r="16" spans="1:16" ht="45.75" customHeight="1" x14ac:dyDescent="0.2">
      <c r="A16" s="15">
        <v>11</v>
      </c>
      <c r="B16" s="12" t="s">
        <v>17</v>
      </c>
      <c r="C16" s="20" t="s">
        <v>767</v>
      </c>
      <c r="D16" s="13" t="s">
        <v>768</v>
      </c>
      <c r="E16" s="12">
        <v>2</v>
      </c>
      <c r="F16" s="12">
        <v>1</v>
      </c>
      <c r="G16" s="11" t="s">
        <v>130</v>
      </c>
      <c r="H16" s="12" t="s">
        <v>723</v>
      </c>
      <c r="I16" s="14">
        <v>42917</v>
      </c>
      <c r="J16" s="12" t="s">
        <v>22</v>
      </c>
      <c r="K16" s="11"/>
      <c r="M16" s="50" t="s">
        <v>769</v>
      </c>
    </row>
    <row r="17" spans="1:13" ht="45.75" customHeight="1" x14ac:dyDescent="0.2">
      <c r="A17" s="11">
        <v>12</v>
      </c>
      <c r="B17" s="16" t="s">
        <v>17</v>
      </c>
      <c r="C17" s="22" t="s">
        <v>770</v>
      </c>
      <c r="D17" s="17" t="s">
        <v>771</v>
      </c>
      <c r="E17" s="16">
        <v>6</v>
      </c>
      <c r="F17" s="16">
        <v>2</v>
      </c>
      <c r="G17" s="16" t="s">
        <v>20</v>
      </c>
      <c r="H17" s="16" t="s">
        <v>723</v>
      </c>
      <c r="I17" s="18">
        <v>42917</v>
      </c>
      <c r="J17" s="16" t="s">
        <v>22</v>
      </c>
      <c r="K17" s="88" t="s">
        <v>836</v>
      </c>
      <c r="M17" s="50" t="s">
        <v>772</v>
      </c>
    </row>
    <row r="18" spans="1:13" ht="45.75" customHeight="1" x14ac:dyDescent="0.2">
      <c r="A18" s="15">
        <v>13</v>
      </c>
      <c r="B18" s="16" t="s">
        <v>24</v>
      </c>
      <c r="C18" s="22" t="s">
        <v>773</v>
      </c>
      <c r="D18" s="17" t="s">
        <v>774</v>
      </c>
      <c r="E18" s="16">
        <v>3</v>
      </c>
      <c r="F18" s="22">
        <v>1</v>
      </c>
      <c r="G18" s="16" t="s">
        <v>87</v>
      </c>
      <c r="H18" s="16" t="s">
        <v>723</v>
      </c>
      <c r="I18" s="18">
        <v>42917</v>
      </c>
      <c r="J18" s="16" t="s">
        <v>775</v>
      </c>
      <c r="K18" s="67"/>
      <c r="M18" t="s">
        <v>778</v>
      </c>
    </row>
    <row r="19" spans="1:13" ht="45.75" customHeight="1" x14ac:dyDescent="0.2">
      <c r="A19" s="11">
        <v>14</v>
      </c>
      <c r="B19" s="12" t="s">
        <v>17</v>
      </c>
      <c r="C19" s="20" t="s">
        <v>776</v>
      </c>
      <c r="D19" s="36" t="s">
        <v>777</v>
      </c>
      <c r="E19" s="12">
        <v>2</v>
      </c>
      <c r="F19" s="12">
        <v>1</v>
      </c>
      <c r="G19" s="12" t="s">
        <v>87</v>
      </c>
      <c r="H19" s="12" t="s">
        <v>723</v>
      </c>
      <c r="I19" s="14">
        <v>42917</v>
      </c>
      <c r="J19" s="12" t="s">
        <v>22</v>
      </c>
      <c r="K19" s="34"/>
    </row>
    <row r="20" spans="1:13" ht="45.75" customHeight="1" x14ac:dyDescent="0.2">
      <c r="A20" s="15">
        <v>15</v>
      </c>
      <c r="B20" s="16" t="s">
        <v>17</v>
      </c>
      <c r="C20" s="22" t="s">
        <v>779</v>
      </c>
      <c r="D20" s="17" t="s">
        <v>780</v>
      </c>
      <c r="E20" s="16">
        <v>7</v>
      </c>
      <c r="F20" s="22">
        <v>3</v>
      </c>
      <c r="G20" s="16" t="s">
        <v>20</v>
      </c>
      <c r="H20" s="16" t="s">
        <v>723</v>
      </c>
      <c r="I20" s="18">
        <v>42917</v>
      </c>
      <c r="J20" s="16" t="s">
        <v>22</v>
      </c>
      <c r="K20" s="67"/>
    </row>
    <row r="21" spans="1:13" ht="45.75" customHeight="1" x14ac:dyDescent="0.2">
      <c r="A21" s="11">
        <v>16</v>
      </c>
      <c r="B21" s="12" t="s">
        <v>17</v>
      </c>
      <c r="C21" s="20" t="s">
        <v>781</v>
      </c>
      <c r="D21" s="13" t="s">
        <v>782</v>
      </c>
      <c r="E21" s="12">
        <v>1</v>
      </c>
      <c r="F21" s="20">
        <v>1</v>
      </c>
      <c r="G21" s="12" t="s">
        <v>20</v>
      </c>
      <c r="H21" s="12" t="s">
        <v>723</v>
      </c>
      <c r="I21" s="14">
        <v>42917</v>
      </c>
      <c r="J21" s="16" t="s">
        <v>22</v>
      </c>
      <c r="K21" s="22"/>
    </row>
    <row r="22" spans="1:13" ht="45.75" customHeight="1" x14ac:dyDescent="0.2">
      <c r="A22" s="15">
        <v>17</v>
      </c>
      <c r="B22" s="16" t="s">
        <v>434</v>
      </c>
      <c r="C22" s="22" t="s">
        <v>783</v>
      </c>
      <c r="D22" s="17" t="s">
        <v>784</v>
      </c>
      <c r="E22" s="16">
        <v>2</v>
      </c>
      <c r="F22" s="22">
        <v>1</v>
      </c>
      <c r="G22" s="16" t="s">
        <v>87</v>
      </c>
      <c r="H22" s="16" t="s">
        <v>723</v>
      </c>
      <c r="I22" s="18">
        <v>42917</v>
      </c>
      <c r="J22" s="16" t="s">
        <v>785</v>
      </c>
      <c r="K22" s="67"/>
    </row>
    <row r="23" spans="1:13" ht="45.75" customHeight="1" x14ac:dyDescent="0.2">
      <c r="A23" s="15"/>
      <c r="B23" s="12"/>
      <c r="C23" s="20"/>
      <c r="D23" s="36"/>
      <c r="E23" s="12"/>
      <c r="F23" s="12"/>
      <c r="G23" s="12"/>
      <c r="H23" s="12"/>
      <c r="I23" s="14"/>
      <c r="J23" s="12"/>
      <c r="K23" s="34"/>
    </row>
    <row r="24" spans="1:13" ht="45.75" customHeight="1" x14ac:dyDescent="0.2">
      <c r="A24" s="15"/>
      <c r="B24" s="16"/>
      <c r="C24" s="22"/>
      <c r="D24" s="17"/>
      <c r="E24" s="16"/>
      <c r="F24" s="22"/>
      <c r="G24" s="16"/>
      <c r="H24" s="16"/>
      <c r="I24" s="18"/>
      <c r="J24" s="16"/>
      <c r="K24" s="16"/>
    </row>
    <row r="25" spans="1:13" ht="45.75" customHeight="1" x14ac:dyDescent="0.2">
      <c r="A25" s="15"/>
      <c r="B25" s="16"/>
      <c r="C25" s="16"/>
      <c r="D25" s="17"/>
      <c r="E25" s="46">
        <f>SUM(E4:E24)</f>
        <v>49</v>
      </c>
      <c r="F25" s="46">
        <f>SUM(F4:F23)</f>
        <v>21</v>
      </c>
      <c r="G25" s="16"/>
      <c r="H25" s="16"/>
      <c r="I25" s="16"/>
      <c r="J25" s="16"/>
      <c r="K25" s="15"/>
    </row>
    <row r="26" spans="1:13" ht="45.75" customHeight="1" x14ac:dyDescent="0.2">
      <c r="A26" s="15"/>
      <c r="B26" s="12"/>
      <c r="C26" s="58"/>
      <c r="D26" s="13"/>
      <c r="E26" s="12"/>
      <c r="F26" s="12"/>
      <c r="G26" s="11"/>
      <c r="H26" s="12"/>
      <c r="I26" s="14"/>
      <c r="J26" s="12"/>
      <c r="K26" s="11"/>
    </row>
    <row r="27" spans="1:13" ht="45.75" customHeight="1" x14ac:dyDescent="0.2">
      <c r="A27" s="11"/>
      <c r="B27" s="12"/>
      <c r="C27" s="12"/>
      <c r="D27" s="13"/>
      <c r="E27" s="12"/>
      <c r="F27" s="12"/>
      <c r="G27" s="11"/>
      <c r="H27" s="12"/>
      <c r="I27" s="12"/>
      <c r="J27" s="12"/>
      <c r="K27" s="11"/>
    </row>
  </sheetData>
  <customSheetViews>
    <customSheetView guid="{BCA9CBB9-9547-47F0-BDEA-9087BD919FA4}" scale="80" topLeftCell="A17">
      <selection activeCell="K20" sqref="K20"/>
      <pageMargins left="0.7" right="0.7" top="0.75" bottom="0.75" header="0.3" footer="0.3"/>
      <pageSetup paperSize="9" orientation="portrait" r:id="rId1"/>
    </customSheetView>
    <customSheetView guid="{C7343692-8406-8E4B-88B9-BD8D63A86AF6}" scale="80" topLeftCell="A17">
      <selection activeCell="K20" sqref="K20"/>
      <pageMargins left="0.7" right="0.7" top="0.75" bottom="0.75" header="0.3" footer="0.3"/>
      <pageSetup paperSize="9" orientation="portrait" r:id="rId2"/>
    </customSheetView>
  </customSheetViews>
  <mergeCells count="2">
    <mergeCell ref="A1:F1"/>
    <mergeCell ref="G1:K1"/>
  </mergeCells>
  <pageMargins left="0.7" right="0.7" top="0.75" bottom="0.75" header="0.3" footer="0.3"/>
  <pageSetup paperSize="9" orientation="portrait"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7" zoomScale="80" zoomScaleNormal="80" workbookViewId="0">
      <selection activeCell="H16" sqref="H16"/>
    </sheetView>
  </sheetViews>
  <sheetFormatPr baseColWidth="10" defaultColWidth="8.83203125" defaultRowHeight="45.75" customHeight="1" x14ac:dyDescent="0.2"/>
  <cols>
    <col min="1" max="1" width="10.6640625" customWidth="1"/>
    <col min="2" max="2" width="35.83203125" customWidth="1"/>
    <col min="3" max="3" width="39.5" customWidth="1"/>
    <col min="4" max="4" width="47.6640625" customWidth="1"/>
    <col min="5" max="5" width="10.5" customWidth="1"/>
    <col min="6" max="6" width="10.33203125" customWidth="1"/>
    <col min="7" max="7" width="15.1640625" customWidth="1"/>
    <col min="8" max="8" width="12.6640625" customWidth="1"/>
    <col min="9" max="9" width="16" customWidth="1"/>
    <col min="10" max="10" width="15.1640625" customWidth="1"/>
    <col min="11" max="11" width="70.5" customWidth="1"/>
    <col min="13" max="13" width="18.1640625" customWidth="1"/>
  </cols>
  <sheetData>
    <row r="1" spans="1:16" ht="45.75" customHeight="1" thickBot="1" x14ac:dyDescent="0.4">
      <c r="A1" s="620" t="s">
        <v>399</v>
      </c>
      <c r="B1" s="621"/>
      <c r="C1" s="621"/>
      <c r="D1" s="621"/>
      <c r="E1" s="621"/>
      <c r="F1" s="621"/>
      <c r="G1" s="621" t="s">
        <v>719</v>
      </c>
      <c r="H1" s="621"/>
      <c r="I1" s="621"/>
      <c r="J1" s="622"/>
      <c r="K1" s="623"/>
    </row>
    <row r="2" spans="1:16" ht="45.75" customHeight="1" thickBot="1" x14ac:dyDescent="0.3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55</v>
      </c>
      <c r="O2" s="50"/>
      <c r="P2" s="10"/>
    </row>
    <row r="3" spans="1:16" ht="45.75" customHeight="1" x14ac:dyDescent="0.3">
      <c r="A3" s="42">
        <v>58</v>
      </c>
      <c r="B3" s="42" t="s">
        <v>14</v>
      </c>
      <c r="C3" s="42"/>
      <c r="D3" s="44"/>
      <c r="E3" s="42"/>
      <c r="F3" s="42"/>
      <c r="G3" s="42"/>
      <c r="H3" s="42"/>
      <c r="I3" s="124"/>
      <c r="J3" s="124"/>
      <c r="K3" s="42" t="s">
        <v>786</v>
      </c>
      <c r="M3" s="9" t="s">
        <v>16</v>
      </c>
      <c r="N3" s="9">
        <f>N2-N14</f>
        <v>6</v>
      </c>
      <c r="O3" s="10"/>
    </row>
    <row r="4" spans="1:16" ht="45.75" customHeight="1" x14ac:dyDescent="0.2">
      <c r="A4" s="11">
        <v>1</v>
      </c>
      <c r="B4" s="16" t="s">
        <v>17</v>
      </c>
      <c r="C4" s="22" t="s">
        <v>787</v>
      </c>
      <c r="D4" s="17" t="s">
        <v>788</v>
      </c>
      <c r="E4" s="16">
        <v>2</v>
      </c>
      <c r="F4" s="22">
        <v>1</v>
      </c>
      <c r="G4" s="16" t="s">
        <v>87</v>
      </c>
      <c r="H4" s="16" t="s">
        <v>723</v>
      </c>
      <c r="I4" s="18">
        <v>42917</v>
      </c>
      <c r="J4" s="16" t="s">
        <v>22</v>
      </c>
      <c r="K4" s="15"/>
      <c r="M4" t="s">
        <v>23</v>
      </c>
      <c r="N4">
        <f>SUMIFS(E:E,G:G,"CTT")</f>
        <v>35</v>
      </c>
    </row>
    <row r="5" spans="1:16" ht="45.75" customHeight="1" x14ac:dyDescent="0.2">
      <c r="A5" s="11">
        <v>2</v>
      </c>
      <c r="B5" s="16" t="s">
        <v>17</v>
      </c>
      <c r="C5" s="20" t="s">
        <v>789</v>
      </c>
      <c r="D5" s="36" t="s">
        <v>790</v>
      </c>
      <c r="E5" s="12">
        <v>6</v>
      </c>
      <c r="F5" s="20">
        <v>2</v>
      </c>
      <c r="G5" s="12" t="s">
        <v>372</v>
      </c>
      <c r="H5" s="16" t="s">
        <v>723</v>
      </c>
      <c r="I5" s="18">
        <v>42917</v>
      </c>
      <c r="J5" s="16" t="s">
        <v>22</v>
      </c>
      <c r="K5" s="11" t="s">
        <v>791</v>
      </c>
      <c r="M5" t="s">
        <v>29</v>
      </c>
      <c r="N5">
        <f>SUMIFS(E:E,G:G,"FLU")</f>
        <v>0</v>
      </c>
    </row>
    <row r="6" spans="1:16" ht="45.75" customHeight="1" x14ac:dyDescent="0.2">
      <c r="A6" s="11">
        <v>3</v>
      </c>
      <c r="B6" s="16" t="s">
        <v>17</v>
      </c>
      <c r="C6" s="22" t="s">
        <v>792</v>
      </c>
      <c r="D6" s="62" t="s">
        <v>793</v>
      </c>
      <c r="E6" s="16">
        <v>2</v>
      </c>
      <c r="F6" s="22">
        <v>1</v>
      </c>
      <c r="G6" s="16" t="s">
        <v>372</v>
      </c>
      <c r="H6" s="16" t="s">
        <v>723</v>
      </c>
      <c r="I6" s="18">
        <v>42917</v>
      </c>
      <c r="J6" s="16" t="s">
        <v>22</v>
      </c>
      <c r="K6" s="16"/>
      <c r="M6" t="s">
        <v>34</v>
      </c>
      <c r="N6">
        <f>SUMIFS(E:E,G:G,"JCC")</f>
        <v>0</v>
      </c>
    </row>
    <row r="7" spans="1:16" ht="45.75" customHeight="1" x14ac:dyDescent="0.2">
      <c r="A7" s="11">
        <v>4</v>
      </c>
      <c r="B7" s="16" t="s">
        <v>24</v>
      </c>
      <c r="C7" s="22" t="s">
        <v>794</v>
      </c>
      <c r="D7" s="17" t="s">
        <v>795</v>
      </c>
      <c r="E7" s="16">
        <v>2</v>
      </c>
      <c r="F7" s="22">
        <v>1</v>
      </c>
      <c r="G7" s="16" t="s">
        <v>87</v>
      </c>
      <c r="H7" s="16" t="s">
        <v>723</v>
      </c>
      <c r="I7" s="18">
        <v>42917</v>
      </c>
      <c r="J7" s="16" t="s">
        <v>796</v>
      </c>
      <c r="K7" s="15"/>
      <c r="M7" t="s">
        <v>40</v>
      </c>
      <c r="N7">
        <f>SUMIFS(E:E,G:G,"EDI")</f>
        <v>14</v>
      </c>
    </row>
    <row r="8" spans="1:16" ht="45.75" customHeight="1" x14ac:dyDescent="0.2">
      <c r="A8" s="11">
        <v>5</v>
      </c>
      <c r="B8" s="12" t="s">
        <v>797</v>
      </c>
      <c r="C8" s="20" t="s">
        <v>798</v>
      </c>
      <c r="D8" s="13" t="s">
        <v>799</v>
      </c>
      <c r="E8" s="12">
        <v>10</v>
      </c>
      <c r="F8" s="20">
        <v>3</v>
      </c>
      <c r="G8" s="12" t="s">
        <v>87</v>
      </c>
      <c r="H8" s="12" t="s">
        <v>800</v>
      </c>
      <c r="I8" s="14">
        <v>42917</v>
      </c>
      <c r="J8" s="14" t="s">
        <v>801</v>
      </c>
      <c r="K8" s="51" t="s">
        <v>802</v>
      </c>
      <c r="M8" t="s">
        <v>46</v>
      </c>
      <c r="N8">
        <f>SUMIFS(E:E,G:G,"par")</f>
        <v>0</v>
      </c>
    </row>
    <row r="9" spans="1:16" ht="45.75" customHeight="1" x14ac:dyDescent="0.2">
      <c r="A9" s="11">
        <v>6</v>
      </c>
      <c r="B9" s="12" t="s">
        <v>803</v>
      </c>
      <c r="C9" s="20" t="s">
        <v>804</v>
      </c>
      <c r="D9" s="13" t="s">
        <v>805</v>
      </c>
      <c r="E9" s="12">
        <v>4</v>
      </c>
      <c r="F9" s="20">
        <v>1</v>
      </c>
      <c r="G9" s="12" t="s">
        <v>87</v>
      </c>
      <c r="H9" s="12" t="s">
        <v>723</v>
      </c>
      <c r="I9" s="14">
        <v>42917</v>
      </c>
      <c r="J9" s="14" t="s">
        <v>806</v>
      </c>
      <c r="K9" s="34" t="s">
        <v>807</v>
      </c>
      <c r="M9" t="s">
        <v>52</v>
      </c>
      <c r="N9">
        <f>SUMIFS(E:E,G:G,"phi")</f>
        <v>0</v>
      </c>
    </row>
    <row r="10" spans="1:16" ht="45.75" customHeight="1" x14ac:dyDescent="0.2">
      <c r="A10" s="11">
        <v>7</v>
      </c>
      <c r="B10" s="16" t="s">
        <v>808</v>
      </c>
      <c r="C10" s="22" t="s">
        <v>809</v>
      </c>
      <c r="D10" s="17" t="s">
        <v>810</v>
      </c>
      <c r="E10" s="16">
        <v>6</v>
      </c>
      <c r="F10" s="22">
        <v>2</v>
      </c>
      <c r="G10" s="16" t="s">
        <v>87</v>
      </c>
      <c r="H10" s="16" t="s">
        <v>723</v>
      </c>
      <c r="I10" s="18">
        <v>42917</v>
      </c>
      <c r="J10" s="16" t="s">
        <v>811</v>
      </c>
      <c r="K10" s="16" t="s">
        <v>812</v>
      </c>
      <c r="M10" t="s">
        <v>58</v>
      </c>
      <c r="N10">
        <f>SUMIFS(E:E,G:G,"BRK")</f>
        <v>0</v>
      </c>
    </row>
    <row r="11" spans="1:16" ht="45.75" customHeight="1" x14ac:dyDescent="0.2">
      <c r="A11" s="11">
        <v>8</v>
      </c>
      <c r="B11" s="16" t="s">
        <v>527</v>
      </c>
      <c r="C11" s="22" t="s">
        <v>813</v>
      </c>
      <c r="D11" s="17" t="s">
        <v>814</v>
      </c>
      <c r="E11" s="16">
        <v>4</v>
      </c>
      <c r="F11" s="22">
        <v>1</v>
      </c>
      <c r="G11" s="16" t="s">
        <v>87</v>
      </c>
      <c r="H11" s="16" t="s">
        <v>723</v>
      </c>
      <c r="I11" s="18">
        <v>42917</v>
      </c>
      <c r="J11" s="16" t="s">
        <v>815</v>
      </c>
      <c r="K11" s="16"/>
      <c r="M11" s="25" t="s">
        <v>64</v>
      </c>
      <c r="N11" s="25">
        <f>SUMIFS(E:E,G:G,"SPC")</f>
        <v>0</v>
      </c>
    </row>
    <row r="12" spans="1:16" ht="45.75" customHeight="1" x14ac:dyDescent="0.2">
      <c r="A12" s="11">
        <v>9</v>
      </c>
      <c r="B12" s="16" t="s">
        <v>816</v>
      </c>
      <c r="C12" s="22" t="s">
        <v>817</v>
      </c>
      <c r="D12" s="17" t="s">
        <v>818</v>
      </c>
      <c r="E12" s="16">
        <v>3</v>
      </c>
      <c r="F12" s="22">
        <v>1</v>
      </c>
      <c r="G12" s="16" t="s">
        <v>87</v>
      </c>
      <c r="H12" s="16" t="s">
        <v>723</v>
      </c>
      <c r="I12" s="18">
        <v>42917</v>
      </c>
      <c r="J12" s="16" t="s">
        <v>819</v>
      </c>
      <c r="K12" s="67" t="s">
        <v>820</v>
      </c>
      <c r="M12" s="26" t="s">
        <v>69</v>
      </c>
      <c r="N12" s="26">
        <f>SUMIFS(E:E,G:G,"H")</f>
        <v>0</v>
      </c>
    </row>
    <row r="13" spans="1:16" ht="45.75" customHeight="1" x14ac:dyDescent="0.2">
      <c r="A13" s="11">
        <v>10</v>
      </c>
      <c r="B13" s="16" t="s">
        <v>821</v>
      </c>
      <c r="C13" s="22">
        <v>106889</v>
      </c>
      <c r="D13" s="17" t="s">
        <v>822</v>
      </c>
      <c r="E13" s="16">
        <v>2</v>
      </c>
      <c r="F13" s="22">
        <v>1</v>
      </c>
      <c r="G13" s="16" t="s">
        <v>372</v>
      </c>
      <c r="H13" s="16" t="s">
        <v>723</v>
      </c>
      <c r="I13" s="18">
        <v>42917</v>
      </c>
      <c r="J13" s="16" t="s">
        <v>823</v>
      </c>
      <c r="K13" s="16"/>
      <c r="M13" s="26"/>
      <c r="N13" s="26"/>
    </row>
    <row r="14" spans="1:16" ht="45.75" customHeight="1" x14ac:dyDescent="0.2">
      <c r="A14" s="125" t="s">
        <v>824</v>
      </c>
      <c r="B14" s="125" t="s">
        <v>825</v>
      </c>
      <c r="C14" s="20" t="s">
        <v>826</v>
      </c>
      <c r="D14" s="13" t="s">
        <v>827</v>
      </c>
      <c r="E14" s="12">
        <v>3</v>
      </c>
      <c r="F14" s="12">
        <v>2</v>
      </c>
      <c r="G14" s="12" t="s">
        <v>87</v>
      </c>
      <c r="H14" s="12" t="s">
        <v>723</v>
      </c>
      <c r="I14" s="14">
        <v>42917</v>
      </c>
      <c r="J14" s="12" t="s">
        <v>828</v>
      </c>
      <c r="K14" s="104" t="s">
        <v>829</v>
      </c>
      <c r="M14" s="28" t="s">
        <v>79</v>
      </c>
      <c r="N14" s="28">
        <f>SUM(M4:N12)</f>
        <v>49</v>
      </c>
    </row>
    <row r="15" spans="1:16" ht="45.75" customHeight="1" x14ac:dyDescent="0.2">
      <c r="A15" s="125" t="s">
        <v>830</v>
      </c>
      <c r="B15" s="125" t="s">
        <v>831</v>
      </c>
      <c r="C15" s="20" t="s">
        <v>826</v>
      </c>
      <c r="D15" s="13">
        <v>6462891750</v>
      </c>
      <c r="E15" s="12">
        <v>4</v>
      </c>
      <c r="F15" s="12">
        <v>0</v>
      </c>
      <c r="G15" s="12" t="s">
        <v>372</v>
      </c>
      <c r="H15" s="12" t="s">
        <v>723</v>
      </c>
      <c r="I15" s="14">
        <v>42917</v>
      </c>
      <c r="J15" s="12"/>
      <c r="K15" s="104" t="s">
        <v>832</v>
      </c>
    </row>
    <row r="16" spans="1:16" ht="45.75" customHeight="1" x14ac:dyDescent="0.2">
      <c r="A16" s="15">
        <v>12</v>
      </c>
      <c r="B16" s="16" t="s">
        <v>17</v>
      </c>
      <c r="C16" s="22" t="s">
        <v>833</v>
      </c>
      <c r="D16" s="17" t="s">
        <v>834</v>
      </c>
      <c r="E16" s="16">
        <v>1</v>
      </c>
      <c r="F16" s="22">
        <v>1</v>
      </c>
      <c r="G16" s="16" t="s">
        <v>87</v>
      </c>
      <c r="H16" s="16" t="s">
        <v>723</v>
      </c>
      <c r="I16" s="18">
        <v>42917</v>
      </c>
      <c r="J16" s="16" t="s">
        <v>22</v>
      </c>
      <c r="K16" s="16"/>
      <c r="M16" s="50" t="s">
        <v>769</v>
      </c>
    </row>
    <row r="17" spans="1:13" ht="45.75" customHeight="1" x14ac:dyDescent="0.2">
      <c r="A17" s="15"/>
      <c r="B17" s="16"/>
      <c r="C17" s="22"/>
      <c r="D17" s="17"/>
      <c r="E17" s="16"/>
      <c r="F17" s="22"/>
      <c r="G17" s="16"/>
      <c r="H17" s="16"/>
      <c r="I17" s="18"/>
      <c r="J17" s="16"/>
      <c r="K17" s="67"/>
      <c r="M17" s="50" t="s">
        <v>772</v>
      </c>
    </row>
    <row r="18" spans="1:13" ht="45.75" customHeight="1" x14ac:dyDescent="0.2">
      <c r="A18" s="15"/>
      <c r="B18" s="12"/>
      <c r="C18" s="12"/>
      <c r="D18" s="13"/>
      <c r="E18" s="12"/>
      <c r="F18" s="12"/>
      <c r="G18" s="12"/>
      <c r="H18" s="12"/>
      <c r="I18" s="14"/>
      <c r="J18" s="12"/>
      <c r="K18" s="104"/>
      <c r="M18" t="s">
        <v>778</v>
      </c>
    </row>
    <row r="19" spans="1:13" ht="45.75" customHeight="1" x14ac:dyDescent="0.2">
      <c r="A19" s="15"/>
      <c r="B19" s="12"/>
      <c r="C19" s="12"/>
      <c r="D19" s="13"/>
      <c r="E19" s="12"/>
      <c r="F19" s="12"/>
      <c r="G19" s="12"/>
      <c r="H19" s="12"/>
      <c r="I19" s="14"/>
      <c r="J19" s="12"/>
      <c r="K19" s="104"/>
    </row>
    <row r="20" spans="1:13" ht="45.75" customHeight="1" x14ac:dyDescent="0.3">
      <c r="A20" s="11"/>
      <c r="B20" s="12"/>
      <c r="C20" s="12"/>
      <c r="D20" s="13"/>
      <c r="E20" s="12">
        <f>SUM(E4:E18)</f>
        <v>49</v>
      </c>
      <c r="F20" s="96">
        <f>SUM(F4:F18)</f>
        <v>17</v>
      </c>
      <c r="G20" s="11"/>
      <c r="H20" s="43" t="s">
        <v>835</v>
      </c>
      <c r="I20" s="96"/>
      <c r="J20" s="96"/>
      <c r="K20" s="96"/>
    </row>
    <row r="21" spans="1:13" ht="45.75" customHeight="1" x14ac:dyDescent="0.2">
      <c r="A21" s="11"/>
      <c r="B21" s="12"/>
      <c r="C21" s="20"/>
      <c r="D21" s="13"/>
      <c r="E21" s="12"/>
      <c r="F21" s="20"/>
      <c r="G21" s="12"/>
      <c r="H21" s="12"/>
      <c r="I21" s="14"/>
      <c r="J21" s="16"/>
      <c r="K21" s="22"/>
    </row>
    <row r="22" spans="1:13" ht="45.75" customHeight="1" x14ac:dyDescent="0.2">
      <c r="A22" s="15"/>
      <c r="B22" s="16"/>
      <c r="C22" s="22"/>
      <c r="D22" s="17"/>
      <c r="E22" s="16"/>
      <c r="F22" s="22"/>
      <c r="G22" s="16"/>
      <c r="H22" s="16"/>
      <c r="I22" s="18"/>
      <c r="J22" s="16"/>
      <c r="K22" s="67"/>
    </row>
    <row r="23" spans="1:13" ht="45.75" customHeight="1" x14ac:dyDescent="0.2">
      <c r="A23" s="15"/>
      <c r="B23" s="12"/>
      <c r="C23" s="20"/>
      <c r="D23" s="36"/>
      <c r="E23" s="12"/>
      <c r="F23" s="12"/>
      <c r="G23" s="12"/>
      <c r="H23" s="12"/>
      <c r="I23" s="14"/>
      <c r="J23" s="12"/>
      <c r="K23" s="34"/>
    </row>
    <row r="24" spans="1:13" ht="45.75" customHeight="1" x14ac:dyDescent="0.2">
      <c r="A24" s="15"/>
      <c r="B24" s="16"/>
      <c r="C24" s="22"/>
      <c r="D24" s="17"/>
      <c r="E24" s="16"/>
      <c r="F24" s="22"/>
      <c r="G24" s="16"/>
      <c r="H24" s="16"/>
      <c r="I24" s="18"/>
      <c r="J24" s="16"/>
      <c r="K24" s="16"/>
    </row>
  </sheetData>
  <customSheetViews>
    <customSheetView guid="{BCA9CBB9-9547-47F0-BDEA-9087BD919FA4}" scale="80" topLeftCell="A7">
      <selection activeCell="H16" sqref="H16"/>
      <pageMargins left="0.7" right="0.7" top="0.75" bottom="0.75" header="0.3" footer="0.3"/>
      <pageSetup paperSize="9" orientation="portrait" r:id="rId1"/>
    </customSheetView>
    <customSheetView guid="{C7343692-8406-8E4B-88B9-BD8D63A86AF6}" scale="80" topLeftCell="A7">
      <selection activeCell="H16" sqref="H16"/>
      <pageMargins left="0.7" right="0.7" top="0.75" bottom="0.75" header="0.3" footer="0.3"/>
      <pageSetup paperSize="9" orientation="portrait" r:id="rId2"/>
    </customSheetView>
  </customSheetViews>
  <mergeCells count="2">
    <mergeCell ref="A1:F1"/>
    <mergeCell ref="G1:K1"/>
  </mergeCells>
  <pageMargins left="0.7" right="0.7" top="0.75" bottom="0.75" header="0.3" footer="0.3"/>
  <pageSetup paperSize="9" orientation="portrait"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13" zoomScale="80" zoomScaleNormal="80" workbookViewId="0">
      <selection activeCell="K29" sqref="K29"/>
    </sheetView>
  </sheetViews>
  <sheetFormatPr baseColWidth="10" defaultColWidth="8.83203125" defaultRowHeight="39" customHeight="1" x14ac:dyDescent="0.2"/>
  <cols>
    <col min="1" max="1" width="11.1640625" customWidth="1"/>
    <col min="2" max="3" width="29.5" customWidth="1"/>
    <col min="4" max="4" width="36.33203125" customWidth="1"/>
    <col min="5" max="5" width="10.1640625" customWidth="1"/>
    <col min="6" max="6" width="10.33203125" customWidth="1"/>
    <col min="7" max="7" width="15.1640625" customWidth="1"/>
    <col min="8" max="8" width="11.5" customWidth="1"/>
    <col min="9" max="9" width="16" customWidth="1"/>
    <col min="10" max="10" width="15.1640625" customWidth="1"/>
    <col min="11" max="11" width="55.5" customWidth="1"/>
    <col min="13" max="13" width="18.1640625" customWidth="1"/>
  </cols>
  <sheetData>
    <row r="1" spans="1:14" ht="39" customHeight="1" thickBot="1" x14ac:dyDescent="0.4">
      <c r="A1" s="628" t="s">
        <v>399</v>
      </c>
      <c r="B1" s="629"/>
      <c r="C1" s="629"/>
      <c r="D1" s="629"/>
      <c r="E1" s="629"/>
      <c r="F1" s="629"/>
      <c r="G1" s="629" t="s">
        <v>889</v>
      </c>
      <c r="H1" s="629"/>
      <c r="I1" s="629"/>
      <c r="J1" s="630"/>
      <c r="K1" s="631"/>
    </row>
    <row r="2" spans="1:14" ht="39" customHeight="1" thickBot="1" x14ac:dyDescent="0.3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57</v>
      </c>
    </row>
    <row r="3" spans="1:14" ht="39" customHeight="1" x14ac:dyDescent="0.2">
      <c r="A3" s="130" t="s">
        <v>890</v>
      </c>
      <c r="B3" s="130"/>
      <c r="C3" s="131"/>
      <c r="D3" s="132"/>
      <c r="E3" s="131"/>
      <c r="F3" s="131"/>
      <c r="G3" s="131"/>
      <c r="H3" s="131"/>
      <c r="I3" s="133"/>
      <c r="J3" s="131"/>
      <c r="K3" s="131"/>
      <c r="M3" s="9" t="s">
        <v>16</v>
      </c>
      <c r="N3" s="9">
        <f>N2-N14</f>
        <v>0</v>
      </c>
    </row>
    <row r="4" spans="1:14" ht="39" customHeight="1" x14ac:dyDescent="0.3">
      <c r="A4" s="134">
        <v>60</v>
      </c>
      <c r="B4" s="135" t="s">
        <v>109</v>
      </c>
      <c r="C4" s="134" t="s">
        <v>891</v>
      </c>
      <c r="D4" s="136"/>
      <c r="E4" s="134"/>
      <c r="F4" s="134"/>
      <c r="G4" s="134"/>
      <c r="H4" s="134"/>
      <c r="I4" s="134"/>
      <c r="J4" s="134"/>
      <c r="K4" s="137" t="s">
        <v>892</v>
      </c>
      <c r="M4" t="s">
        <v>23</v>
      </c>
      <c r="N4">
        <f>SUMIFS(E:E,G:G,"CTT")</f>
        <v>0</v>
      </c>
    </row>
    <row r="5" spans="1:14" ht="39" customHeight="1" x14ac:dyDescent="0.2">
      <c r="A5" s="138" t="s">
        <v>893</v>
      </c>
      <c r="B5" s="139" t="s">
        <v>894</v>
      </c>
      <c r="C5" s="139" t="s">
        <v>895</v>
      </c>
      <c r="D5" s="140" t="s">
        <v>896</v>
      </c>
      <c r="E5" s="139">
        <v>6</v>
      </c>
      <c r="F5" s="139">
        <v>3</v>
      </c>
      <c r="G5" s="139" t="s">
        <v>357</v>
      </c>
      <c r="H5" s="139" t="s">
        <v>897</v>
      </c>
      <c r="I5" s="141">
        <v>42917</v>
      </c>
      <c r="J5" s="142"/>
      <c r="K5" s="138" t="s">
        <v>898</v>
      </c>
      <c r="M5" t="s">
        <v>29</v>
      </c>
      <c r="N5">
        <f>SUMIFS(E:E,G:G,"FLU")</f>
        <v>0</v>
      </c>
    </row>
    <row r="6" spans="1:14" ht="39" customHeight="1" x14ac:dyDescent="0.2">
      <c r="A6" s="139" t="s">
        <v>899</v>
      </c>
      <c r="B6" s="139" t="s">
        <v>900</v>
      </c>
      <c r="C6" s="139" t="s">
        <v>901</v>
      </c>
      <c r="D6" s="139" t="s">
        <v>902</v>
      </c>
      <c r="E6" s="139">
        <v>2</v>
      </c>
      <c r="F6" s="139">
        <v>1</v>
      </c>
      <c r="G6" s="139" t="s">
        <v>357</v>
      </c>
      <c r="H6" s="139" t="s">
        <v>897</v>
      </c>
      <c r="I6" s="141">
        <v>42917</v>
      </c>
      <c r="J6" s="139"/>
      <c r="K6" s="138" t="s">
        <v>898</v>
      </c>
      <c r="M6" t="s">
        <v>34</v>
      </c>
      <c r="N6">
        <f>SUMIFS(E:E,G:G,"JCC")</f>
        <v>16</v>
      </c>
    </row>
    <row r="7" spans="1:14" ht="39" customHeight="1" x14ac:dyDescent="0.2">
      <c r="A7" s="11">
        <v>1</v>
      </c>
      <c r="B7" s="12" t="s">
        <v>17</v>
      </c>
      <c r="C7" s="12" t="s">
        <v>903</v>
      </c>
      <c r="D7" s="13" t="s">
        <v>904</v>
      </c>
      <c r="E7" s="12">
        <v>2</v>
      </c>
      <c r="F7" s="12">
        <v>1</v>
      </c>
      <c r="G7" s="11" t="s">
        <v>372</v>
      </c>
      <c r="H7" s="16" t="s">
        <v>897</v>
      </c>
      <c r="I7" s="18">
        <v>42917</v>
      </c>
      <c r="J7" s="22" t="s">
        <v>22</v>
      </c>
      <c r="K7" s="11"/>
      <c r="M7" t="s">
        <v>40</v>
      </c>
      <c r="N7">
        <f>SUMIFS(E:E,G:G,"EDI")</f>
        <v>33</v>
      </c>
    </row>
    <row r="8" spans="1:14" ht="39" customHeight="1" x14ac:dyDescent="0.2">
      <c r="A8" s="15">
        <v>2</v>
      </c>
      <c r="B8" s="12" t="s">
        <v>17</v>
      </c>
      <c r="C8" s="16" t="s">
        <v>905</v>
      </c>
      <c r="D8" s="17" t="s">
        <v>906</v>
      </c>
      <c r="E8" s="16">
        <v>6</v>
      </c>
      <c r="F8" s="16">
        <v>2</v>
      </c>
      <c r="G8" s="11" t="s">
        <v>372</v>
      </c>
      <c r="H8" s="16" t="s">
        <v>897</v>
      </c>
      <c r="I8" s="18">
        <v>42917</v>
      </c>
      <c r="J8" s="22" t="s">
        <v>22</v>
      </c>
      <c r="K8" s="15"/>
      <c r="M8" t="s">
        <v>46</v>
      </c>
      <c r="N8">
        <f>SUMIFS(E:E,G:G,"par")</f>
        <v>0</v>
      </c>
    </row>
    <row r="9" spans="1:14" ht="39" customHeight="1" x14ac:dyDescent="0.2">
      <c r="A9" s="11">
        <v>3</v>
      </c>
      <c r="B9" s="16" t="s">
        <v>17</v>
      </c>
      <c r="C9" s="16" t="s">
        <v>907</v>
      </c>
      <c r="D9" s="17" t="s">
        <v>908</v>
      </c>
      <c r="E9" s="16">
        <v>3</v>
      </c>
      <c r="F9" s="16">
        <v>1</v>
      </c>
      <c r="G9" s="16" t="s">
        <v>372</v>
      </c>
      <c r="H9" s="16" t="s">
        <v>897</v>
      </c>
      <c r="I9" s="18">
        <v>42917</v>
      </c>
      <c r="J9" s="22" t="s">
        <v>22</v>
      </c>
      <c r="K9" s="15"/>
      <c r="M9" t="s">
        <v>52</v>
      </c>
      <c r="N9">
        <f>SUMIFS(E:E,G:G,"phi")</f>
        <v>0</v>
      </c>
    </row>
    <row r="10" spans="1:14" ht="39" customHeight="1" x14ac:dyDescent="0.2">
      <c r="A10" s="15">
        <v>4</v>
      </c>
      <c r="B10" s="16" t="s">
        <v>17</v>
      </c>
      <c r="C10" s="16" t="s">
        <v>909</v>
      </c>
      <c r="D10" s="17" t="s">
        <v>910</v>
      </c>
      <c r="E10" s="16">
        <v>4</v>
      </c>
      <c r="F10" s="16">
        <v>1</v>
      </c>
      <c r="G10" s="16" t="s">
        <v>188</v>
      </c>
      <c r="H10" s="16" t="s">
        <v>897</v>
      </c>
      <c r="I10" s="18">
        <v>42917</v>
      </c>
      <c r="J10" s="22" t="s">
        <v>22</v>
      </c>
      <c r="K10" s="15"/>
      <c r="M10" t="s">
        <v>58</v>
      </c>
      <c r="N10">
        <f>SUMIFS(E:E,G:G,"BRK")</f>
        <v>0</v>
      </c>
    </row>
    <row r="11" spans="1:14" ht="39" customHeight="1" x14ac:dyDescent="0.2">
      <c r="A11" s="11">
        <v>5</v>
      </c>
      <c r="B11" s="16" t="s">
        <v>24</v>
      </c>
      <c r="C11" s="16" t="s">
        <v>911</v>
      </c>
      <c r="D11" s="17" t="s">
        <v>912</v>
      </c>
      <c r="E11" s="16">
        <v>2</v>
      </c>
      <c r="F11" s="16">
        <v>1</v>
      </c>
      <c r="G11" s="16" t="s">
        <v>188</v>
      </c>
      <c r="H11" s="16" t="s">
        <v>897</v>
      </c>
      <c r="I11" s="18">
        <v>42917</v>
      </c>
      <c r="J11" s="22" t="s">
        <v>913</v>
      </c>
      <c r="K11" s="15"/>
      <c r="M11" s="25" t="s">
        <v>64</v>
      </c>
      <c r="N11" s="25">
        <f>SUMIFS(E:E,G:G,"SPC")</f>
        <v>8</v>
      </c>
    </row>
    <row r="12" spans="1:14" ht="39" customHeight="1" x14ac:dyDescent="0.2">
      <c r="A12" s="15">
        <v>6</v>
      </c>
      <c r="B12" s="16" t="s">
        <v>24</v>
      </c>
      <c r="C12" s="16" t="s">
        <v>914</v>
      </c>
      <c r="D12" s="17" t="s">
        <v>915</v>
      </c>
      <c r="E12" s="16">
        <v>2</v>
      </c>
      <c r="F12" s="16">
        <v>1</v>
      </c>
      <c r="G12" s="16" t="s">
        <v>188</v>
      </c>
      <c r="H12" s="16" t="s">
        <v>897</v>
      </c>
      <c r="I12" s="18">
        <v>42917</v>
      </c>
      <c r="J12" s="22" t="s">
        <v>916</v>
      </c>
      <c r="K12" s="15"/>
      <c r="M12" s="26" t="s">
        <v>69</v>
      </c>
      <c r="N12" s="26">
        <f>SUMIFS(E:E,G:G,"H")</f>
        <v>0</v>
      </c>
    </row>
    <row r="13" spans="1:14" ht="39" customHeight="1" x14ac:dyDescent="0.2">
      <c r="A13" s="11">
        <v>7</v>
      </c>
      <c r="B13" s="12" t="s">
        <v>24</v>
      </c>
      <c r="C13" s="16" t="s">
        <v>917</v>
      </c>
      <c r="D13" s="17" t="s">
        <v>918</v>
      </c>
      <c r="E13" s="16">
        <v>4</v>
      </c>
      <c r="F13" s="16">
        <v>1</v>
      </c>
      <c r="G13" s="15" t="s">
        <v>372</v>
      </c>
      <c r="H13" s="16" t="s">
        <v>897</v>
      </c>
      <c r="I13" s="18">
        <v>42917</v>
      </c>
      <c r="J13" s="22" t="s">
        <v>919</v>
      </c>
      <c r="K13" s="15"/>
      <c r="M13" s="26"/>
      <c r="N13" s="26"/>
    </row>
    <row r="14" spans="1:14" ht="39" customHeight="1" x14ac:dyDescent="0.2">
      <c r="A14" s="15">
        <v>8</v>
      </c>
      <c r="B14" s="16" t="s">
        <v>17</v>
      </c>
      <c r="C14" s="16" t="s">
        <v>920</v>
      </c>
      <c r="D14" s="17" t="s">
        <v>921</v>
      </c>
      <c r="E14" s="16">
        <v>3</v>
      </c>
      <c r="F14" s="16">
        <v>1</v>
      </c>
      <c r="G14" s="16" t="s">
        <v>188</v>
      </c>
      <c r="H14" s="16" t="s">
        <v>897</v>
      </c>
      <c r="I14" s="18">
        <v>42917</v>
      </c>
      <c r="J14" s="22" t="s">
        <v>22</v>
      </c>
      <c r="K14" s="15" t="s">
        <v>922</v>
      </c>
      <c r="M14" s="28" t="s">
        <v>79</v>
      </c>
      <c r="N14" s="28">
        <f>SUM(M4:N12)</f>
        <v>57</v>
      </c>
    </row>
    <row r="15" spans="1:14" ht="39" customHeight="1" x14ac:dyDescent="0.2">
      <c r="A15" s="11">
        <v>9</v>
      </c>
      <c r="B15" s="16" t="s">
        <v>17</v>
      </c>
      <c r="C15" s="16" t="s">
        <v>923</v>
      </c>
      <c r="D15" s="17" t="s">
        <v>924</v>
      </c>
      <c r="E15" s="16">
        <v>2</v>
      </c>
      <c r="F15" s="16">
        <v>1</v>
      </c>
      <c r="G15" s="16" t="s">
        <v>188</v>
      </c>
      <c r="H15" s="16" t="s">
        <v>897</v>
      </c>
      <c r="I15" s="18">
        <v>42917</v>
      </c>
      <c r="J15" s="22" t="s">
        <v>22</v>
      </c>
      <c r="K15" s="15"/>
    </row>
    <row r="16" spans="1:14" ht="39" customHeight="1" x14ac:dyDescent="0.2">
      <c r="A16" s="15">
        <v>10</v>
      </c>
      <c r="B16" s="16" t="s">
        <v>17</v>
      </c>
      <c r="C16" s="16" t="s">
        <v>925</v>
      </c>
      <c r="D16" s="17" t="s">
        <v>926</v>
      </c>
      <c r="E16" s="16">
        <v>3</v>
      </c>
      <c r="F16" s="16">
        <v>1</v>
      </c>
      <c r="G16" s="16" t="s">
        <v>188</v>
      </c>
      <c r="H16" s="16" t="s">
        <v>897</v>
      </c>
      <c r="I16" s="18">
        <v>42917</v>
      </c>
      <c r="J16" s="22" t="s">
        <v>22</v>
      </c>
      <c r="K16" s="15"/>
      <c r="M16" s="49"/>
    </row>
    <row r="17" spans="1:13" ht="39" customHeight="1" x14ac:dyDescent="0.2">
      <c r="A17" s="11">
        <v>11</v>
      </c>
      <c r="B17" s="16" t="s">
        <v>24</v>
      </c>
      <c r="C17" s="16" t="s">
        <v>927</v>
      </c>
      <c r="D17" s="17" t="s">
        <v>928</v>
      </c>
      <c r="E17" s="16">
        <v>3</v>
      </c>
      <c r="F17" s="16">
        <v>1</v>
      </c>
      <c r="G17" s="16" t="s">
        <v>372</v>
      </c>
      <c r="H17" s="16" t="s">
        <v>897</v>
      </c>
      <c r="I17" s="18">
        <v>42917</v>
      </c>
      <c r="J17" s="22" t="s">
        <v>929</v>
      </c>
      <c r="K17" s="15"/>
      <c r="M17" s="49"/>
    </row>
    <row r="18" spans="1:13" ht="39" customHeight="1" x14ac:dyDescent="0.2">
      <c r="A18" s="15">
        <v>12</v>
      </c>
      <c r="B18" s="12" t="s">
        <v>17</v>
      </c>
      <c r="C18" s="12" t="s">
        <v>930</v>
      </c>
      <c r="D18" s="13" t="s">
        <v>931</v>
      </c>
      <c r="E18" s="12">
        <v>3</v>
      </c>
      <c r="F18" s="12">
        <v>1</v>
      </c>
      <c r="G18" s="11" t="s">
        <v>372</v>
      </c>
      <c r="H18" s="12" t="s">
        <v>897</v>
      </c>
      <c r="I18" s="14">
        <v>42917</v>
      </c>
      <c r="J18" s="20" t="s">
        <v>22</v>
      </c>
      <c r="K18" s="11"/>
      <c r="M18" s="49"/>
    </row>
    <row r="19" spans="1:13" ht="39" customHeight="1" x14ac:dyDescent="0.2">
      <c r="A19" s="11">
        <v>13</v>
      </c>
      <c r="B19" s="12" t="s">
        <v>434</v>
      </c>
      <c r="C19" s="12">
        <v>3871</v>
      </c>
      <c r="D19" s="13" t="s">
        <v>932</v>
      </c>
      <c r="E19" s="12">
        <v>2</v>
      </c>
      <c r="F19" s="12">
        <v>1</v>
      </c>
      <c r="G19" s="11" t="s">
        <v>372</v>
      </c>
      <c r="H19" s="16" t="s">
        <v>897</v>
      </c>
      <c r="I19" s="18">
        <v>42917</v>
      </c>
      <c r="J19" s="20" t="s">
        <v>933</v>
      </c>
      <c r="K19" s="11"/>
      <c r="M19" s="49"/>
    </row>
    <row r="20" spans="1:13" ht="39" customHeight="1" x14ac:dyDescent="0.2">
      <c r="A20" s="15">
        <v>14</v>
      </c>
      <c r="B20" s="12" t="s">
        <v>17</v>
      </c>
      <c r="C20" s="12" t="s">
        <v>934</v>
      </c>
      <c r="D20" s="13" t="s">
        <v>935</v>
      </c>
      <c r="E20" s="12">
        <v>3</v>
      </c>
      <c r="F20" s="12">
        <v>1</v>
      </c>
      <c r="G20" s="11" t="s">
        <v>372</v>
      </c>
      <c r="H20" s="12" t="s">
        <v>897</v>
      </c>
      <c r="I20" s="14">
        <v>42917</v>
      </c>
      <c r="J20" s="20" t="s">
        <v>22</v>
      </c>
      <c r="K20" s="11" t="s">
        <v>936</v>
      </c>
      <c r="M20" s="49"/>
    </row>
    <row r="21" spans="1:13" ht="39" customHeight="1" x14ac:dyDescent="0.2">
      <c r="A21" s="11">
        <v>15</v>
      </c>
      <c r="B21" s="75" t="s">
        <v>24</v>
      </c>
      <c r="C21" s="75" t="s">
        <v>937</v>
      </c>
      <c r="D21" s="79" t="s">
        <v>938</v>
      </c>
      <c r="E21" s="75">
        <v>2</v>
      </c>
      <c r="F21" s="75">
        <v>1</v>
      </c>
      <c r="G21" s="101" t="s">
        <v>372</v>
      </c>
      <c r="H21" s="143" t="s">
        <v>939</v>
      </c>
      <c r="I21" s="80">
        <v>42917</v>
      </c>
      <c r="J21" s="22" t="s">
        <v>940</v>
      </c>
      <c r="K21" s="144" t="s">
        <v>941</v>
      </c>
      <c r="M21" s="49"/>
    </row>
    <row r="22" spans="1:13" ht="39" customHeight="1" x14ac:dyDescent="0.2">
      <c r="A22" s="15">
        <v>16</v>
      </c>
      <c r="B22" s="16" t="s">
        <v>17</v>
      </c>
      <c r="C22" s="16" t="s">
        <v>942</v>
      </c>
      <c r="D22" s="17" t="s">
        <v>943</v>
      </c>
      <c r="E22" s="75">
        <v>2</v>
      </c>
      <c r="F22" s="75">
        <v>1</v>
      </c>
      <c r="G22" s="101" t="s">
        <v>372</v>
      </c>
      <c r="H22" s="143" t="s">
        <v>939</v>
      </c>
      <c r="I22" s="80">
        <v>42917</v>
      </c>
      <c r="J22" s="22" t="s">
        <v>22</v>
      </c>
      <c r="K22" s="101"/>
      <c r="M22" s="49"/>
    </row>
    <row r="23" spans="1:13" ht="39" customHeight="1" x14ac:dyDescent="0.2">
      <c r="A23" s="15">
        <v>18</v>
      </c>
      <c r="B23" s="16" t="s">
        <v>17</v>
      </c>
      <c r="C23" s="16" t="s">
        <v>944</v>
      </c>
      <c r="D23" s="17" t="s">
        <v>945</v>
      </c>
      <c r="E23" s="22">
        <v>2</v>
      </c>
      <c r="F23" s="16">
        <v>1</v>
      </c>
      <c r="G23" s="15" t="s">
        <v>372</v>
      </c>
      <c r="H23" s="145" t="s">
        <v>939</v>
      </c>
      <c r="I23" s="18">
        <v>42917</v>
      </c>
      <c r="J23" s="22" t="s">
        <v>22</v>
      </c>
      <c r="K23" s="15"/>
    </row>
    <row r="24" spans="1:13" ht="39" customHeight="1" x14ac:dyDescent="0.2">
      <c r="A24" s="11">
        <v>19</v>
      </c>
      <c r="B24" s="16" t="s">
        <v>17</v>
      </c>
      <c r="C24" s="16" t="s">
        <v>946</v>
      </c>
      <c r="D24" s="17" t="s">
        <v>947</v>
      </c>
      <c r="E24" s="11">
        <v>1</v>
      </c>
      <c r="F24" s="11">
        <v>1</v>
      </c>
      <c r="G24" s="15" t="s">
        <v>372</v>
      </c>
      <c r="H24" s="145" t="s">
        <v>939</v>
      </c>
      <c r="I24" s="18">
        <v>42917</v>
      </c>
      <c r="J24" s="22" t="s">
        <v>22</v>
      </c>
      <c r="K24" s="15"/>
    </row>
    <row r="25" spans="1:13" ht="39" customHeight="1" x14ac:dyDescent="0.2">
      <c r="A25" s="11"/>
      <c r="B25" s="12"/>
      <c r="C25" s="12"/>
      <c r="D25" s="13"/>
      <c r="E25" s="58">
        <f>SUM(E5:E24)</f>
        <v>57</v>
      </c>
      <c r="F25" s="58">
        <f>SUM(F5:F24)</f>
        <v>23</v>
      </c>
      <c r="G25" s="11"/>
      <c r="H25" s="12"/>
      <c r="I25" s="12"/>
      <c r="J25" s="12"/>
      <c r="K25" s="11"/>
    </row>
    <row r="26" spans="1:13" ht="39" customHeight="1" x14ac:dyDescent="0.2">
      <c r="A26" s="11"/>
      <c r="B26" s="12"/>
      <c r="C26" s="12"/>
      <c r="D26" s="13"/>
      <c r="E26" s="12"/>
      <c r="F26" s="12"/>
      <c r="G26" s="11"/>
      <c r="H26" s="12"/>
      <c r="I26" s="12"/>
      <c r="J26" s="12"/>
      <c r="K26" s="11"/>
    </row>
    <row r="27" spans="1:13" ht="39" customHeight="1" x14ac:dyDescent="0.2">
      <c r="A27" s="11"/>
      <c r="B27" s="12"/>
      <c r="C27" s="12"/>
      <c r="D27" s="13"/>
      <c r="E27" s="12"/>
      <c r="F27" s="12"/>
      <c r="G27" s="11"/>
      <c r="H27" s="12"/>
      <c r="I27" s="12"/>
      <c r="J27" s="12"/>
      <c r="K27" s="11"/>
    </row>
  </sheetData>
  <customSheetViews>
    <customSheetView guid="{BCA9CBB9-9547-47F0-BDEA-9087BD919FA4}" scale="80" topLeftCell="A13">
      <selection activeCell="K29" sqref="K29"/>
      <pageMargins left="0.7" right="0.7" top="0.75" bottom="0.75" header="0.3" footer="0.3"/>
      <pageSetup paperSize="9" orientation="portrait" r:id="rId1"/>
    </customSheetView>
    <customSheetView guid="{C7343692-8406-8E4B-88B9-BD8D63A86AF6}" scale="80" topLeftCell="A13">
      <selection activeCell="K29" sqref="K29"/>
      <pageMargins left="0.7" right="0.7" top="0.75" bottom="0.75" header="0.3" footer="0.3"/>
      <pageSetup paperSize="9" orientation="portrait" r:id="rId2"/>
    </customSheetView>
  </customSheetViews>
  <mergeCells count="2">
    <mergeCell ref="A1:F1"/>
    <mergeCell ref="G1:K1"/>
  </mergeCells>
  <pageMargins left="0.7" right="0.7" top="0.75" bottom="0.75" header="0.3" footer="0.3"/>
  <pageSetup paperSize="9" orientation="portrait"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opLeftCell="A10" zoomScale="80" zoomScaleNormal="80" workbookViewId="0">
      <selection activeCell="H18" sqref="H18"/>
    </sheetView>
  </sheetViews>
  <sheetFormatPr baseColWidth="10" defaultColWidth="8.83203125" defaultRowHeight="42" customHeight="1" x14ac:dyDescent="0.2"/>
  <cols>
    <col min="1" max="1" width="12" customWidth="1"/>
    <col min="2" max="2" width="24.5" customWidth="1"/>
    <col min="3" max="3" width="31" customWidth="1"/>
    <col min="4" max="4" width="43.6640625" customWidth="1"/>
    <col min="5" max="5" width="14.5" customWidth="1"/>
    <col min="6" max="6" width="10.33203125" customWidth="1"/>
    <col min="7" max="7" width="15.1640625" customWidth="1"/>
    <col min="8" max="8" width="11.5" customWidth="1"/>
    <col min="9" max="9" width="16" customWidth="1"/>
    <col min="10" max="10" width="15.1640625" customWidth="1"/>
    <col min="11" max="11" width="47.83203125" customWidth="1"/>
    <col min="13" max="13" width="18.1640625" customWidth="1"/>
  </cols>
  <sheetData>
    <row r="1" spans="1:14" ht="42" customHeight="1" thickBot="1" x14ac:dyDescent="0.4">
      <c r="A1" s="628" t="s">
        <v>399</v>
      </c>
      <c r="B1" s="629"/>
      <c r="C1" s="629"/>
      <c r="D1" s="629"/>
      <c r="E1" s="629"/>
      <c r="F1" s="629"/>
      <c r="G1" s="629" t="s">
        <v>889</v>
      </c>
      <c r="H1" s="629"/>
      <c r="I1" s="629"/>
      <c r="J1" s="630"/>
      <c r="K1" s="631"/>
    </row>
    <row r="2" spans="1:14" ht="42" customHeight="1" thickBot="1" x14ac:dyDescent="0.3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56</v>
      </c>
    </row>
    <row r="3" spans="1:14" ht="42" customHeight="1" x14ac:dyDescent="0.2">
      <c r="A3" s="130" t="s">
        <v>890</v>
      </c>
      <c r="B3" s="130"/>
      <c r="C3" s="131"/>
      <c r="D3" s="132"/>
      <c r="E3" s="131"/>
      <c r="F3" s="131"/>
      <c r="G3" s="131"/>
      <c r="H3" s="131"/>
      <c r="I3" s="133"/>
      <c r="J3" s="131"/>
      <c r="K3" s="131"/>
      <c r="M3" s="9" t="s">
        <v>16</v>
      </c>
      <c r="N3" s="9">
        <f>N2-N14</f>
        <v>0</v>
      </c>
    </row>
    <row r="4" spans="1:14" ht="42" customHeight="1" x14ac:dyDescent="0.3">
      <c r="A4" s="134">
        <v>58</v>
      </c>
      <c r="B4" s="135" t="s">
        <v>14</v>
      </c>
      <c r="C4" s="134"/>
      <c r="D4" s="136"/>
      <c r="E4" s="134"/>
      <c r="F4" s="134"/>
      <c r="G4" s="134"/>
      <c r="H4" s="134"/>
      <c r="I4" s="134"/>
      <c r="J4" s="134"/>
      <c r="K4" s="146" t="s">
        <v>948</v>
      </c>
      <c r="M4" t="s">
        <v>23</v>
      </c>
      <c r="N4">
        <f>SUMIFS(E:E,G:G,"CTT")</f>
        <v>0</v>
      </c>
    </row>
    <row r="5" spans="1:14" ht="42" customHeight="1" x14ac:dyDescent="0.2">
      <c r="A5" s="11">
        <v>1</v>
      </c>
      <c r="B5" s="12" t="s">
        <v>571</v>
      </c>
      <c r="C5" s="78" t="s">
        <v>949</v>
      </c>
      <c r="D5" s="13" t="s">
        <v>950</v>
      </c>
      <c r="E5" s="12">
        <v>8</v>
      </c>
      <c r="F5" s="12">
        <v>2</v>
      </c>
      <c r="G5" s="12" t="s">
        <v>188</v>
      </c>
      <c r="H5" s="12" t="s">
        <v>897</v>
      </c>
      <c r="I5" s="14">
        <v>42917</v>
      </c>
      <c r="J5" s="58" t="s">
        <v>951</v>
      </c>
      <c r="K5" s="11"/>
      <c r="M5" t="s">
        <v>29</v>
      </c>
      <c r="N5">
        <f>SUMIFS(E:E,G:G,"FLU")</f>
        <v>0</v>
      </c>
    </row>
    <row r="6" spans="1:14" ht="42" customHeight="1" x14ac:dyDescent="0.2">
      <c r="A6" s="11">
        <v>2</v>
      </c>
      <c r="B6" s="12" t="s">
        <v>17</v>
      </c>
      <c r="C6" s="12" t="s">
        <v>952</v>
      </c>
      <c r="D6" s="13" t="s">
        <v>953</v>
      </c>
      <c r="E6" s="12">
        <v>7</v>
      </c>
      <c r="F6" s="12">
        <v>2</v>
      </c>
      <c r="G6" s="12" t="s">
        <v>188</v>
      </c>
      <c r="H6" s="12" t="s">
        <v>897</v>
      </c>
      <c r="I6" s="14">
        <v>42917</v>
      </c>
      <c r="J6" s="14" t="s">
        <v>22</v>
      </c>
      <c r="K6" s="11"/>
      <c r="M6" t="s">
        <v>34</v>
      </c>
      <c r="N6">
        <f>SUMIFS(E:E,G:G,"JCC")</f>
        <v>56</v>
      </c>
    </row>
    <row r="7" spans="1:14" ht="42" customHeight="1" x14ac:dyDescent="0.2">
      <c r="A7" s="11">
        <v>3</v>
      </c>
      <c r="B7" s="12" t="s">
        <v>17</v>
      </c>
      <c r="C7" s="12" t="s">
        <v>954</v>
      </c>
      <c r="D7" s="13" t="s">
        <v>955</v>
      </c>
      <c r="E7" s="12">
        <v>2</v>
      </c>
      <c r="F7" s="12">
        <v>1</v>
      </c>
      <c r="G7" s="11" t="s">
        <v>188</v>
      </c>
      <c r="H7" s="12" t="s">
        <v>897</v>
      </c>
      <c r="I7" s="14">
        <v>42917</v>
      </c>
      <c r="J7" s="12" t="s">
        <v>22</v>
      </c>
      <c r="K7" s="15"/>
      <c r="M7" t="s">
        <v>40</v>
      </c>
      <c r="N7">
        <f>SUMIFS(E:E,G:G,"EDI")</f>
        <v>0</v>
      </c>
    </row>
    <row r="8" spans="1:14" ht="42" customHeight="1" x14ac:dyDescent="0.2">
      <c r="A8" s="11">
        <v>4</v>
      </c>
      <c r="B8" s="12" t="s">
        <v>17</v>
      </c>
      <c r="C8" s="16" t="s">
        <v>956</v>
      </c>
      <c r="D8" s="17" t="s">
        <v>957</v>
      </c>
      <c r="E8" s="16">
        <v>2</v>
      </c>
      <c r="F8" s="16">
        <v>1</v>
      </c>
      <c r="G8" s="16" t="s">
        <v>188</v>
      </c>
      <c r="H8" s="12" t="s">
        <v>897</v>
      </c>
      <c r="I8" s="14">
        <v>42917</v>
      </c>
      <c r="J8" s="12" t="s">
        <v>22</v>
      </c>
      <c r="K8" s="15"/>
      <c r="M8" t="s">
        <v>46</v>
      </c>
      <c r="N8">
        <f>SUMIFS(E:E,G:G,"par")</f>
        <v>0</v>
      </c>
    </row>
    <row r="9" spans="1:14" ht="42" customHeight="1" x14ac:dyDescent="0.2">
      <c r="A9" s="74">
        <v>5</v>
      </c>
      <c r="B9" s="20" t="s">
        <v>17</v>
      </c>
      <c r="C9" s="20" t="s">
        <v>958</v>
      </c>
      <c r="D9" s="21" t="s">
        <v>959</v>
      </c>
      <c r="E9" s="20">
        <v>5</v>
      </c>
      <c r="F9" s="20">
        <v>2</v>
      </c>
      <c r="G9" s="74" t="s">
        <v>188</v>
      </c>
      <c r="H9" s="22" t="s">
        <v>897</v>
      </c>
      <c r="I9" s="149">
        <v>42917</v>
      </c>
      <c r="J9" s="22" t="s">
        <v>22</v>
      </c>
      <c r="K9" s="74" t="s">
        <v>960</v>
      </c>
      <c r="M9" t="s">
        <v>52</v>
      </c>
      <c r="N9">
        <f>SUMIFS(E:E,G:G,"phi")</f>
        <v>0</v>
      </c>
    </row>
    <row r="10" spans="1:14" ht="42" customHeight="1" x14ac:dyDescent="0.2">
      <c r="A10" s="74">
        <v>6</v>
      </c>
      <c r="B10" s="22" t="s">
        <v>17</v>
      </c>
      <c r="C10" s="22" t="s">
        <v>961</v>
      </c>
      <c r="D10" s="148" t="s">
        <v>962</v>
      </c>
      <c r="E10" s="22">
        <v>2</v>
      </c>
      <c r="F10" s="22">
        <v>1</v>
      </c>
      <c r="G10" s="22" t="s">
        <v>188</v>
      </c>
      <c r="H10" s="22" t="s">
        <v>897</v>
      </c>
      <c r="I10" s="149">
        <v>42917</v>
      </c>
      <c r="J10" s="22" t="s">
        <v>22</v>
      </c>
      <c r="K10" s="151"/>
      <c r="M10" t="s">
        <v>58</v>
      </c>
      <c r="N10">
        <f>SUMIFS(E:E,G:G,"BRK")</f>
        <v>0</v>
      </c>
    </row>
    <row r="11" spans="1:14" ht="42" customHeight="1" x14ac:dyDescent="0.2">
      <c r="A11" s="74">
        <v>7</v>
      </c>
      <c r="B11" s="20" t="s">
        <v>17</v>
      </c>
      <c r="C11" s="20" t="s">
        <v>963</v>
      </c>
      <c r="D11" s="21" t="s">
        <v>964</v>
      </c>
      <c r="E11" s="20">
        <v>5</v>
      </c>
      <c r="F11" s="20">
        <v>2</v>
      </c>
      <c r="G11" s="74" t="s">
        <v>188</v>
      </c>
      <c r="H11" s="22" t="s">
        <v>897</v>
      </c>
      <c r="I11" s="149">
        <v>42917</v>
      </c>
      <c r="J11" s="22" t="s">
        <v>22</v>
      </c>
      <c r="K11" s="74"/>
      <c r="M11" s="25" t="s">
        <v>64</v>
      </c>
      <c r="N11" s="25">
        <f>SUMIFS(E:E,G:G,"SPC")</f>
        <v>0</v>
      </c>
    </row>
    <row r="12" spans="1:14" ht="42" customHeight="1" x14ac:dyDescent="0.2">
      <c r="A12" s="74">
        <v>8</v>
      </c>
      <c r="B12" s="20" t="s">
        <v>17</v>
      </c>
      <c r="C12" s="20" t="s">
        <v>965</v>
      </c>
      <c r="D12" s="21" t="s">
        <v>966</v>
      </c>
      <c r="E12" s="20">
        <v>5</v>
      </c>
      <c r="F12" s="20">
        <v>2</v>
      </c>
      <c r="G12" s="20" t="s">
        <v>188</v>
      </c>
      <c r="H12" s="20" t="s">
        <v>897</v>
      </c>
      <c r="I12" s="23">
        <v>42917</v>
      </c>
      <c r="J12" s="23" t="s">
        <v>22</v>
      </c>
      <c r="K12" s="74"/>
      <c r="M12" s="26" t="s">
        <v>69</v>
      </c>
      <c r="N12" s="26">
        <f>SUMIFS(E:E,G:G,"H")</f>
        <v>0</v>
      </c>
    </row>
    <row r="13" spans="1:14" ht="42" customHeight="1" x14ac:dyDescent="0.2">
      <c r="A13" s="74">
        <v>9</v>
      </c>
      <c r="B13" s="22" t="s">
        <v>24</v>
      </c>
      <c r="C13" s="22" t="s">
        <v>967</v>
      </c>
      <c r="D13" s="148" t="s">
        <v>968</v>
      </c>
      <c r="E13" s="22">
        <v>2</v>
      </c>
      <c r="F13" s="22">
        <v>1</v>
      </c>
      <c r="G13" s="22" t="s">
        <v>188</v>
      </c>
      <c r="H13" s="22" t="s">
        <v>897</v>
      </c>
      <c r="I13" s="149">
        <v>42917</v>
      </c>
      <c r="J13" s="149" t="s">
        <v>969</v>
      </c>
      <c r="K13" s="151"/>
      <c r="M13" s="26"/>
      <c r="N13" s="26"/>
    </row>
    <row r="14" spans="1:14" ht="42" customHeight="1" x14ac:dyDescent="0.2">
      <c r="A14" s="74">
        <v>10</v>
      </c>
      <c r="B14" s="22" t="s">
        <v>24</v>
      </c>
      <c r="C14" s="22" t="s">
        <v>970</v>
      </c>
      <c r="D14" s="148" t="s">
        <v>971</v>
      </c>
      <c r="E14" s="22">
        <v>3</v>
      </c>
      <c r="F14" s="22">
        <v>1</v>
      </c>
      <c r="G14" s="22" t="s">
        <v>188</v>
      </c>
      <c r="H14" s="22" t="s">
        <v>897</v>
      </c>
      <c r="I14" s="149">
        <v>42917</v>
      </c>
      <c r="J14" s="149" t="s">
        <v>972</v>
      </c>
      <c r="K14" s="151"/>
      <c r="M14" s="28" t="s">
        <v>79</v>
      </c>
      <c r="N14" s="28">
        <f>SUM(M4:N12)</f>
        <v>56</v>
      </c>
    </row>
    <row r="15" spans="1:14" ht="42" customHeight="1" x14ac:dyDescent="0.2">
      <c r="A15" s="74">
        <v>11</v>
      </c>
      <c r="B15" s="22" t="s">
        <v>24</v>
      </c>
      <c r="C15" s="22" t="s">
        <v>973</v>
      </c>
      <c r="D15" s="148" t="s">
        <v>974</v>
      </c>
      <c r="E15" s="22">
        <v>3</v>
      </c>
      <c r="F15" s="22">
        <v>1</v>
      </c>
      <c r="G15" s="22" t="s">
        <v>188</v>
      </c>
      <c r="H15" s="22" t="s">
        <v>897</v>
      </c>
      <c r="I15" s="149">
        <v>42917</v>
      </c>
      <c r="J15" s="149" t="s">
        <v>975</v>
      </c>
      <c r="K15" s="151" t="s">
        <v>976</v>
      </c>
    </row>
    <row r="16" spans="1:14" ht="42" customHeight="1" x14ac:dyDescent="0.2">
      <c r="A16" s="74">
        <v>12</v>
      </c>
      <c r="B16" s="22" t="s">
        <v>571</v>
      </c>
      <c r="C16" s="88" t="s">
        <v>977</v>
      </c>
      <c r="D16" s="148" t="s">
        <v>978</v>
      </c>
      <c r="E16" s="22">
        <v>1</v>
      </c>
      <c r="F16" s="22">
        <v>1</v>
      </c>
      <c r="G16" s="22" t="s">
        <v>188</v>
      </c>
      <c r="H16" s="22" t="s">
        <v>897</v>
      </c>
      <c r="I16" s="149">
        <v>42917</v>
      </c>
      <c r="J16" s="149" t="s">
        <v>979</v>
      </c>
      <c r="K16" s="151"/>
      <c r="M16" s="49"/>
    </row>
    <row r="17" spans="1:13" ht="42" customHeight="1" x14ac:dyDescent="0.2">
      <c r="A17" s="74">
        <v>13</v>
      </c>
      <c r="B17" s="22" t="s">
        <v>17</v>
      </c>
      <c r="C17" s="22" t="s">
        <v>980</v>
      </c>
      <c r="D17" s="152" t="s">
        <v>981</v>
      </c>
      <c r="E17" s="22">
        <v>3</v>
      </c>
      <c r="F17" s="22">
        <v>1</v>
      </c>
      <c r="G17" s="22" t="s">
        <v>188</v>
      </c>
      <c r="H17" s="22" t="s">
        <v>897</v>
      </c>
      <c r="I17" s="149">
        <v>42917</v>
      </c>
      <c r="J17" s="22" t="s">
        <v>22</v>
      </c>
      <c r="K17" s="151"/>
      <c r="M17" s="49"/>
    </row>
    <row r="18" spans="1:13" ht="42" customHeight="1" x14ac:dyDescent="0.2">
      <c r="A18" s="74">
        <v>14</v>
      </c>
      <c r="B18" s="22" t="s">
        <v>24</v>
      </c>
      <c r="C18" s="22" t="s">
        <v>982</v>
      </c>
      <c r="D18" s="148" t="s">
        <v>983</v>
      </c>
      <c r="E18" s="22">
        <v>7</v>
      </c>
      <c r="F18" s="22">
        <v>2</v>
      </c>
      <c r="G18" s="22" t="s">
        <v>188</v>
      </c>
      <c r="H18" s="22" t="s">
        <v>897</v>
      </c>
      <c r="I18" s="149">
        <v>42917</v>
      </c>
      <c r="J18" s="22" t="s">
        <v>984</v>
      </c>
      <c r="K18" s="151"/>
      <c r="M18" s="49"/>
    </row>
    <row r="19" spans="1:13" ht="42" customHeight="1" x14ac:dyDescent="0.2">
      <c r="A19" s="74">
        <v>15</v>
      </c>
      <c r="B19" s="20" t="s">
        <v>17</v>
      </c>
      <c r="C19" s="22" t="s">
        <v>985</v>
      </c>
      <c r="D19" s="148" t="s">
        <v>986</v>
      </c>
      <c r="E19" s="22">
        <v>1</v>
      </c>
      <c r="F19" s="22">
        <v>1</v>
      </c>
      <c r="G19" s="22" t="s">
        <v>188</v>
      </c>
      <c r="H19" s="22" t="s">
        <v>897</v>
      </c>
      <c r="I19" s="149">
        <v>42917</v>
      </c>
      <c r="J19" s="22" t="s">
        <v>22</v>
      </c>
      <c r="K19" s="150"/>
      <c r="M19" s="49"/>
    </row>
    <row r="20" spans="1:13" ht="42" customHeight="1" x14ac:dyDescent="0.2">
      <c r="A20" s="11"/>
      <c r="B20" s="12"/>
      <c r="C20" s="12"/>
      <c r="D20" s="13"/>
      <c r="E20" s="30">
        <f>SUM(E5:E19)</f>
        <v>56</v>
      </c>
      <c r="F20" s="30">
        <f>SUM(F5:F19)</f>
        <v>21</v>
      </c>
      <c r="G20" s="11"/>
      <c r="H20" s="12"/>
      <c r="I20" s="12"/>
      <c r="J20" s="12"/>
      <c r="K20" s="11"/>
      <c r="M20" s="49"/>
    </row>
    <row r="21" spans="1:13" ht="42" customHeight="1" x14ac:dyDescent="0.2">
      <c r="A21" s="11"/>
      <c r="B21" s="12"/>
      <c r="C21" s="12"/>
      <c r="D21" s="13"/>
      <c r="E21" s="12"/>
      <c r="F21" s="12"/>
      <c r="G21" s="11"/>
      <c r="H21" s="12"/>
      <c r="I21" s="12"/>
      <c r="J21" s="12"/>
      <c r="K21" s="11"/>
    </row>
    <row r="22" spans="1:13" ht="42" customHeight="1" x14ac:dyDescent="0.2">
      <c r="A22" s="11"/>
      <c r="B22" s="12"/>
      <c r="C22" s="12"/>
      <c r="D22" s="13"/>
      <c r="E22" s="12"/>
      <c r="F22" s="12"/>
      <c r="G22" s="11"/>
      <c r="H22" s="12"/>
      <c r="I22" s="12"/>
      <c r="J22" s="12"/>
      <c r="K22" s="11"/>
    </row>
    <row r="23" spans="1:13" ht="42" customHeight="1" x14ac:dyDescent="0.2">
      <c r="A23" s="11"/>
      <c r="B23" s="12"/>
      <c r="C23" s="12"/>
      <c r="D23" s="13"/>
      <c r="E23" s="12"/>
      <c r="F23" s="12"/>
      <c r="G23" s="11"/>
      <c r="H23" s="12"/>
      <c r="I23" s="12"/>
      <c r="J23" s="12"/>
      <c r="K23" s="11"/>
    </row>
    <row r="24" spans="1:13" ht="42" customHeight="1" x14ac:dyDescent="0.2">
      <c r="A24" s="11"/>
      <c r="B24" s="12"/>
      <c r="C24" s="12"/>
      <c r="D24" s="13"/>
      <c r="E24" s="12"/>
      <c r="F24" s="12"/>
      <c r="G24" s="11"/>
      <c r="H24" s="12"/>
      <c r="I24" s="12"/>
      <c r="J24" s="12"/>
      <c r="K24" s="11"/>
    </row>
    <row r="25" spans="1:13" ht="42" customHeight="1" x14ac:dyDescent="0.2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</row>
  </sheetData>
  <customSheetViews>
    <customSheetView guid="{BCA9CBB9-9547-47F0-BDEA-9087BD919FA4}" scale="80" topLeftCell="A10">
      <selection activeCell="H18" sqref="H18"/>
      <pageMargins left="0.7" right="0.7" top="0.75" bottom="0.75" header="0.3" footer="0.3"/>
    </customSheetView>
    <customSheetView guid="{C7343692-8406-8E4B-88B9-BD8D63A86AF6}" scale="80" topLeftCell="A10">
      <selection activeCell="H18" sqref="H18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opLeftCell="A8" zoomScale="80" zoomScaleNormal="80" workbookViewId="0">
      <selection activeCell="I24" sqref="I24"/>
    </sheetView>
  </sheetViews>
  <sheetFormatPr baseColWidth="10" defaultColWidth="8.83203125" defaultRowHeight="39.75" customHeight="1" x14ac:dyDescent="0.2"/>
  <cols>
    <col min="1" max="1" width="11.1640625" customWidth="1"/>
    <col min="2" max="2" width="24.5" customWidth="1"/>
    <col min="3" max="3" width="35.5" customWidth="1"/>
    <col min="4" max="4" width="34.83203125" customWidth="1"/>
    <col min="5" max="5" width="14.5" customWidth="1"/>
    <col min="6" max="6" width="10.33203125" customWidth="1"/>
    <col min="7" max="7" width="15.1640625" customWidth="1"/>
    <col min="8" max="8" width="11.5" customWidth="1"/>
    <col min="9" max="9" width="16" customWidth="1"/>
    <col min="10" max="10" width="15.1640625" customWidth="1"/>
    <col min="11" max="11" width="55.83203125" customWidth="1"/>
    <col min="13" max="13" width="18.1640625" customWidth="1"/>
  </cols>
  <sheetData>
    <row r="1" spans="1:14" ht="39.75" customHeight="1" thickBot="1" x14ac:dyDescent="0.4">
      <c r="A1" s="628" t="s">
        <v>399</v>
      </c>
      <c r="B1" s="629"/>
      <c r="C1" s="629"/>
      <c r="D1" s="629"/>
      <c r="E1" s="629"/>
      <c r="F1" s="629"/>
      <c r="G1" s="629" t="s">
        <v>889</v>
      </c>
      <c r="H1" s="629"/>
      <c r="I1" s="629"/>
      <c r="J1" s="630"/>
      <c r="K1" s="631"/>
    </row>
    <row r="2" spans="1:14" ht="39.75" customHeight="1" thickBot="1" x14ac:dyDescent="0.3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54</v>
      </c>
    </row>
    <row r="3" spans="1:14" ht="39.75" customHeight="1" x14ac:dyDescent="0.2">
      <c r="A3" s="130" t="s">
        <v>890</v>
      </c>
      <c r="B3" s="130"/>
      <c r="C3" s="131"/>
      <c r="D3" s="132"/>
      <c r="E3" s="131"/>
      <c r="F3" s="131"/>
      <c r="G3" s="131"/>
      <c r="H3" s="131"/>
      <c r="I3" s="133"/>
      <c r="J3" s="131"/>
      <c r="K3" s="131"/>
      <c r="M3" s="9" t="s">
        <v>16</v>
      </c>
      <c r="N3" s="9">
        <f>N2-N14</f>
        <v>0</v>
      </c>
    </row>
    <row r="4" spans="1:14" ht="39.75" customHeight="1" x14ac:dyDescent="0.3">
      <c r="A4" s="155">
        <v>54</v>
      </c>
      <c r="B4" s="134" t="s">
        <v>241</v>
      </c>
      <c r="C4" s="134"/>
      <c r="D4" s="136"/>
      <c r="E4" s="134"/>
      <c r="F4" s="134"/>
      <c r="G4" s="134"/>
      <c r="H4" s="134"/>
      <c r="I4" s="134"/>
      <c r="J4" s="134"/>
      <c r="K4" s="156" t="s">
        <v>87</v>
      </c>
      <c r="M4" t="s">
        <v>23</v>
      </c>
      <c r="N4">
        <f>SUMIFS(E:E,G:G,"CTT")</f>
        <v>54</v>
      </c>
    </row>
    <row r="5" spans="1:14" ht="39.75" customHeight="1" x14ac:dyDescent="0.2">
      <c r="A5" s="11">
        <v>1</v>
      </c>
      <c r="B5" s="12" t="s">
        <v>17</v>
      </c>
      <c r="C5" s="12" t="s">
        <v>1032</v>
      </c>
      <c r="D5" s="13" t="s">
        <v>1033</v>
      </c>
      <c r="E5" s="12">
        <v>3</v>
      </c>
      <c r="F5" s="12">
        <v>1</v>
      </c>
      <c r="G5" s="12" t="s">
        <v>87</v>
      </c>
      <c r="H5" s="12" t="s">
        <v>897</v>
      </c>
      <c r="I5" s="14">
        <v>42917</v>
      </c>
      <c r="J5" s="23" t="s">
        <v>22</v>
      </c>
      <c r="K5" s="11"/>
      <c r="M5" t="s">
        <v>29</v>
      </c>
      <c r="N5">
        <f>SUMIFS(E:E,G:G,"FLU")</f>
        <v>0</v>
      </c>
    </row>
    <row r="6" spans="1:14" ht="39.75" customHeight="1" x14ac:dyDescent="0.2">
      <c r="A6" s="15">
        <v>2</v>
      </c>
      <c r="B6" s="16" t="s">
        <v>24</v>
      </c>
      <c r="C6" s="16" t="s">
        <v>1034</v>
      </c>
      <c r="D6" s="62" t="s">
        <v>1035</v>
      </c>
      <c r="E6" s="16">
        <v>2</v>
      </c>
      <c r="F6" s="16">
        <v>1</v>
      </c>
      <c r="G6" s="16" t="s">
        <v>87</v>
      </c>
      <c r="H6" s="12" t="s">
        <v>897</v>
      </c>
      <c r="I6" s="14">
        <v>42917</v>
      </c>
      <c r="J6" s="22" t="s">
        <v>1036</v>
      </c>
      <c r="K6" s="15"/>
      <c r="M6" t="s">
        <v>34</v>
      </c>
      <c r="N6">
        <f>SUMIFS(E:E,G:G,"JCC")</f>
        <v>0</v>
      </c>
    </row>
    <row r="7" spans="1:14" ht="39.75" customHeight="1" x14ac:dyDescent="0.2">
      <c r="A7" s="11">
        <v>3</v>
      </c>
      <c r="B7" s="12" t="s">
        <v>17</v>
      </c>
      <c r="C7" s="12" t="s">
        <v>1037</v>
      </c>
      <c r="D7" s="13" t="s">
        <v>1038</v>
      </c>
      <c r="E7" s="12">
        <v>2</v>
      </c>
      <c r="F7" s="12">
        <v>1</v>
      </c>
      <c r="G7" s="12" t="s">
        <v>87</v>
      </c>
      <c r="H7" s="12" t="s">
        <v>897</v>
      </c>
      <c r="I7" s="14">
        <v>42917</v>
      </c>
      <c r="J7" s="20" t="s">
        <v>22</v>
      </c>
      <c r="K7" s="60"/>
      <c r="M7" t="s">
        <v>40</v>
      </c>
      <c r="N7">
        <f>SUMIFS(E:E,G:G,"EDI")</f>
        <v>0</v>
      </c>
    </row>
    <row r="8" spans="1:14" ht="39.75" customHeight="1" x14ac:dyDescent="0.2">
      <c r="A8" s="15">
        <v>4</v>
      </c>
      <c r="B8" s="16" t="s">
        <v>24</v>
      </c>
      <c r="C8" s="16" t="s">
        <v>1039</v>
      </c>
      <c r="D8" s="17" t="s">
        <v>1040</v>
      </c>
      <c r="E8" s="16">
        <v>4</v>
      </c>
      <c r="F8" s="16">
        <v>2</v>
      </c>
      <c r="G8" s="16" t="s">
        <v>87</v>
      </c>
      <c r="H8" s="12" t="s">
        <v>897</v>
      </c>
      <c r="I8" s="14">
        <v>42917</v>
      </c>
      <c r="J8" s="22" t="s">
        <v>1041</v>
      </c>
      <c r="K8" s="19" t="s">
        <v>1042</v>
      </c>
      <c r="M8" t="s">
        <v>46</v>
      </c>
      <c r="N8">
        <f>SUMIFS(E:E,G:G,"par")</f>
        <v>0</v>
      </c>
    </row>
    <row r="9" spans="1:14" ht="39.75" customHeight="1" x14ac:dyDescent="0.2">
      <c r="A9" s="11">
        <v>5</v>
      </c>
      <c r="B9" s="12" t="s">
        <v>17</v>
      </c>
      <c r="C9" s="12" t="s">
        <v>1043</v>
      </c>
      <c r="D9" s="13" t="s">
        <v>1044</v>
      </c>
      <c r="E9" s="12">
        <v>4</v>
      </c>
      <c r="F9" s="12">
        <v>1</v>
      </c>
      <c r="G9" s="11" t="s">
        <v>87</v>
      </c>
      <c r="H9" s="12" t="s">
        <v>897</v>
      </c>
      <c r="I9" s="14">
        <v>42917</v>
      </c>
      <c r="J9" s="20" t="s">
        <v>22</v>
      </c>
      <c r="K9" s="11"/>
      <c r="M9" t="s">
        <v>52</v>
      </c>
      <c r="N9">
        <f>SUMIFS(E:E,G:G,"phi")</f>
        <v>0</v>
      </c>
    </row>
    <row r="10" spans="1:14" ht="39.75" customHeight="1" x14ac:dyDescent="0.2">
      <c r="A10" s="15">
        <v>6</v>
      </c>
      <c r="B10" s="12" t="s">
        <v>17</v>
      </c>
      <c r="C10" s="16" t="s">
        <v>1045</v>
      </c>
      <c r="D10" s="17" t="s">
        <v>1046</v>
      </c>
      <c r="E10" s="16">
        <v>3</v>
      </c>
      <c r="F10" s="16">
        <v>1</v>
      </c>
      <c r="G10" s="16" t="s">
        <v>87</v>
      </c>
      <c r="H10" s="16" t="s">
        <v>897</v>
      </c>
      <c r="I10" s="18">
        <v>42917</v>
      </c>
      <c r="J10" s="22" t="s">
        <v>22</v>
      </c>
      <c r="K10" s="15"/>
      <c r="M10" t="s">
        <v>58</v>
      </c>
      <c r="N10">
        <f>SUMIFS(E:E,G:G,"BRK")</f>
        <v>0</v>
      </c>
    </row>
    <row r="11" spans="1:14" ht="39.75" customHeight="1" x14ac:dyDescent="0.2">
      <c r="A11" s="11">
        <v>7</v>
      </c>
      <c r="B11" s="16" t="s">
        <v>1047</v>
      </c>
      <c r="C11" s="16">
        <v>4225</v>
      </c>
      <c r="D11" s="17" t="s">
        <v>1048</v>
      </c>
      <c r="E11" s="16">
        <v>7</v>
      </c>
      <c r="F11" s="16">
        <v>3</v>
      </c>
      <c r="G11" s="16" t="s">
        <v>87</v>
      </c>
      <c r="H11" s="16" t="s">
        <v>897</v>
      </c>
      <c r="I11" s="18">
        <v>42917</v>
      </c>
      <c r="J11" s="22" t="s">
        <v>1049</v>
      </c>
      <c r="K11" s="33" t="s">
        <v>1050</v>
      </c>
      <c r="M11" s="25" t="s">
        <v>64</v>
      </c>
      <c r="N11" s="25">
        <f>SUMIFS(E:E,G:G,"SPC")</f>
        <v>0</v>
      </c>
    </row>
    <row r="12" spans="1:14" ht="39.75" customHeight="1" x14ac:dyDescent="0.2">
      <c r="A12" s="15">
        <v>8</v>
      </c>
      <c r="B12" s="12" t="s">
        <v>17</v>
      </c>
      <c r="C12" s="16" t="s">
        <v>1051</v>
      </c>
      <c r="D12" s="17" t="s">
        <v>1052</v>
      </c>
      <c r="E12" s="16">
        <v>3</v>
      </c>
      <c r="F12" s="16">
        <v>1</v>
      </c>
      <c r="G12" s="15" t="s">
        <v>87</v>
      </c>
      <c r="H12" s="16" t="s">
        <v>897</v>
      </c>
      <c r="I12" s="18">
        <v>42917</v>
      </c>
      <c r="J12" s="22" t="s">
        <v>22</v>
      </c>
      <c r="K12" s="15"/>
      <c r="M12" s="26" t="s">
        <v>69</v>
      </c>
      <c r="N12" s="26">
        <f>SUMIFS(E:E,G:G,"H")</f>
        <v>0</v>
      </c>
    </row>
    <row r="13" spans="1:14" ht="39.75" customHeight="1" x14ac:dyDescent="0.2">
      <c r="A13" s="11">
        <v>9</v>
      </c>
      <c r="B13" s="16" t="s">
        <v>17</v>
      </c>
      <c r="C13" s="16" t="s">
        <v>1053</v>
      </c>
      <c r="D13" s="17" t="s">
        <v>1054</v>
      </c>
      <c r="E13" s="16">
        <v>4</v>
      </c>
      <c r="F13" s="16">
        <v>1</v>
      </c>
      <c r="G13" s="15" t="s">
        <v>87</v>
      </c>
      <c r="H13" s="16" t="s">
        <v>897</v>
      </c>
      <c r="I13" s="18">
        <v>42917</v>
      </c>
      <c r="J13" s="22" t="s">
        <v>22</v>
      </c>
      <c r="K13" s="15"/>
      <c r="M13" s="26"/>
      <c r="N13" s="26"/>
    </row>
    <row r="14" spans="1:14" ht="39.75" customHeight="1" x14ac:dyDescent="0.2">
      <c r="A14" s="15">
        <v>10</v>
      </c>
      <c r="B14" s="16" t="s">
        <v>24</v>
      </c>
      <c r="C14" s="16" t="s">
        <v>1055</v>
      </c>
      <c r="D14" s="17" t="s">
        <v>1056</v>
      </c>
      <c r="E14" s="16">
        <v>3</v>
      </c>
      <c r="F14" s="16">
        <v>1</v>
      </c>
      <c r="G14" s="16" t="s">
        <v>87</v>
      </c>
      <c r="H14" s="16" t="s">
        <v>897</v>
      </c>
      <c r="I14" s="18">
        <v>42917</v>
      </c>
      <c r="J14" s="22" t="s">
        <v>1057</v>
      </c>
      <c r="K14" s="147" t="s">
        <v>1058</v>
      </c>
      <c r="M14" s="28" t="s">
        <v>79</v>
      </c>
      <c r="N14" s="28">
        <f>SUM(M4:N12)</f>
        <v>54</v>
      </c>
    </row>
    <row r="15" spans="1:14" ht="39.75" customHeight="1" x14ac:dyDescent="0.2">
      <c r="A15" s="11">
        <v>11</v>
      </c>
      <c r="B15" s="16" t="s">
        <v>17</v>
      </c>
      <c r="C15" s="16" t="s">
        <v>1059</v>
      </c>
      <c r="D15" s="17" t="s">
        <v>1060</v>
      </c>
      <c r="E15" s="16">
        <v>5</v>
      </c>
      <c r="F15" s="16">
        <v>2</v>
      </c>
      <c r="G15" s="16" t="s">
        <v>87</v>
      </c>
      <c r="H15" s="16" t="s">
        <v>897</v>
      </c>
      <c r="I15" s="18">
        <v>42917</v>
      </c>
      <c r="J15" s="22" t="s">
        <v>22</v>
      </c>
      <c r="K15" s="15"/>
    </row>
    <row r="16" spans="1:14" ht="39.75" customHeight="1" x14ac:dyDescent="0.2">
      <c r="A16" s="15">
        <v>12</v>
      </c>
      <c r="B16" s="16" t="s">
        <v>17</v>
      </c>
      <c r="C16" s="16" t="s">
        <v>1061</v>
      </c>
      <c r="D16" s="17" t="s">
        <v>1062</v>
      </c>
      <c r="E16" s="16">
        <v>4</v>
      </c>
      <c r="F16" s="16">
        <v>1</v>
      </c>
      <c r="G16" s="16" t="s">
        <v>87</v>
      </c>
      <c r="H16" s="16" t="s">
        <v>897</v>
      </c>
      <c r="I16" s="18">
        <v>42917</v>
      </c>
      <c r="J16" s="22" t="s">
        <v>22</v>
      </c>
      <c r="K16" s="15"/>
      <c r="M16" s="49"/>
    </row>
    <row r="17" spans="1:13" ht="39.75" customHeight="1" x14ac:dyDescent="0.2">
      <c r="A17" s="11">
        <v>13</v>
      </c>
      <c r="B17" s="16" t="s">
        <v>17</v>
      </c>
      <c r="C17" s="16" t="s">
        <v>1063</v>
      </c>
      <c r="D17" s="17" t="s">
        <v>1064</v>
      </c>
      <c r="E17" s="16">
        <v>2</v>
      </c>
      <c r="F17" s="16">
        <v>1</v>
      </c>
      <c r="G17" s="16" t="s">
        <v>87</v>
      </c>
      <c r="H17" s="16" t="s">
        <v>897</v>
      </c>
      <c r="I17" s="18">
        <v>42917</v>
      </c>
      <c r="J17" s="22" t="s">
        <v>22</v>
      </c>
      <c r="K17" s="15"/>
      <c r="M17" s="49"/>
    </row>
    <row r="18" spans="1:13" ht="39.75" customHeight="1" x14ac:dyDescent="0.2">
      <c r="A18" s="15">
        <v>14</v>
      </c>
      <c r="B18" s="16" t="s">
        <v>24</v>
      </c>
      <c r="C18" s="16" t="s">
        <v>1065</v>
      </c>
      <c r="D18" s="17" t="s">
        <v>1066</v>
      </c>
      <c r="E18" s="16">
        <v>2</v>
      </c>
      <c r="F18" s="16">
        <v>1</v>
      </c>
      <c r="G18" s="16" t="s">
        <v>87</v>
      </c>
      <c r="H18" s="16" t="s">
        <v>897</v>
      </c>
      <c r="I18" s="18">
        <v>42917</v>
      </c>
      <c r="J18" s="22" t="s">
        <v>1067</v>
      </c>
      <c r="K18" s="15"/>
      <c r="M18" s="49"/>
    </row>
    <row r="19" spans="1:13" ht="39.75" customHeight="1" x14ac:dyDescent="0.2">
      <c r="A19" s="11">
        <v>15</v>
      </c>
      <c r="B19" s="16" t="s">
        <v>24</v>
      </c>
      <c r="C19" s="16" t="s">
        <v>1068</v>
      </c>
      <c r="D19" s="17" t="s">
        <v>1069</v>
      </c>
      <c r="E19" s="16">
        <v>3</v>
      </c>
      <c r="F19" s="16">
        <v>1</v>
      </c>
      <c r="G19" s="16" t="s">
        <v>87</v>
      </c>
      <c r="H19" s="16" t="s">
        <v>897</v>
      </c>
      <c r="I19" s="18">
        <v>42917</v>
      </c>
      <c r="J19" s="22" t="s">
        <v>1070</v>
      </c>
      <c r="K19" s="15"/>
      <c r="M19" s="49"/>
    </row>
    <row r="20" spans="1:13" ht="39.75" customHeight="1" x14ac:dyDescent="0.2">
      <c r="A20" s="15">
        <v>16</v>
      </c>
      <c r="B20" s="16" t="s">
        <v>571</v>
      </c>
      <c r="C20" s="16" t="s">
        <v>1071</v>
      </c>
      <c r="D20" s="17" t="s">
        <v>1072</v>
      </c>
      <c r="E20" s="16">
        <v>3</v>
      </c>
      <c r="F20" s="16">
        <v>1</v>
      </c>
      <c r="G20" s="15" t="s">
        <v>87</v>
      </c>
      <c r="H20" s="16" t="s">
        <v>897</v>
      </c>
      <c r="I20" s="18">
        <v>42917</v>
      </c>
      <c r="J20" s="22" t="s">
        <v>1073</v>
      </c>
      <c r="K20" s="15"/>
      <c r="M20" s="49"/>
    </row>
    <row r="21" spans="1:13" ht="39.75" customHeight="1" x14ac:dyDescent="0.2">
      <c r="A21" s="11"/>
      <c r="B21" s="12"/>
      <c r="C21" s="12"/>
      <c r="D21" s="13"/>
      <c r="E21" s="30">
        <f>SUM(E5:E20)</f>
        <v>54</v>
      </c>
      <c r="F21" s="30">
        <f>SUM(F5:F20)</f>
        <v>20</v>
      </c>
      <c r="G21" s="12"/>
      <c r="H21" s="12"/>
      <c r="I21" s="14"/>
      <c r="J21" s="14"/>
      <c r="K21" s="11"/>
      <c r="M21" s="49"/>
    </row>
    <row r="22" spans="1:13" ht="39.75" customHeight="1" x14ac:dyDescent="0.2">
      <c r="A22" s="11"/>
      <c r="B22" s="12"/>
      <c r="C22" s="12"/>
      <c r="D22" s="13"/>
      <c r="E22" s="12"/>
      <c r="F22" s="12"/>
      <c r="G22" s="11"/>
      <c r="H22" s="12"/>
      <c r="I22" s="12"/>
      <c r="J22" s="12"/>
      <c r="K22" s="11"/>
      <c r="M22" s="49"/>
    </row>
    <row r="23" spans="1:13" ht="39.75" customHeight="1" x14ac:dyDescent="0.2">
      <c r="A23" s="11"/>
      <c r="B23" s="12"/>
      <c r="C23" s="12"/>
      <c r="D23" s="13"/>
      <c r="E23" s="12"/>
      <c r="F23" s="12"/>
      <c r="G23" s="11"/>
      <c r="H23" s="12"/>
      <c r="I23" s="12"/>
      <c r="J23" s="12"/>
      <c r="K23" s="11"/>
    </row>
    <row r="24" spans="1:13" ht="39.75" customHeight="1" x14ac:dyDescent="0.2">
      <c r="A24" s="11"/>
      <c r="B24" s="12"/>
      <c r="C24" s="12"/>
      <c r="D24" s="13"/>
      <c r="E24" s="12"/>
      <c r="F24" s="12"/>
      <c r="G24" s="11"/>
      <c r="H24" s="12"/>
      <c r="I24" s="12"/>
      <c r="J24" s="12"/>
      <c r="K24" s="11"/>
    </row>
    <row r="25" spans="1:13" ht="39.75" customHeight="1" x14ac:dyDescent="0.2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</row>
  </sheetData>
  <customSheetViews>
    <customSheetView guid="{BCA9CBB9-9547-47F0-BDEA-9087BD919FA4}" scale="80" topLeftCell="A8">
      <selection activeCell="I24" sqref="I24"/>
      <pageMargins left="0.7" right="0.7" top="0.75" bottom="0.75" header="0.3" footer="0.3"/>
    </customSheetView>
    <customSheetView guid="{C7343692-8406-8E4B-88B9-BD8D63A86AF6}" scale="80" topLeftCell="A8">
      <selection activeCell="I24" sqref="I24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opLeftCell="A12" zoomScale="90" zoomScaleNormal="90" workbookViewId="0">
      <selection activeCell="H28" sqref="H28"/>
    </sheetView>
  </sheetViews>
  <sheetFormatPr baseColWidth="10" defaultColWidth="8.83203125" defaultRowHeight="38.25" customHeight="1" x14ac:dyDescent="0.2"/>
  <cols>
    <col min="1" max="1" width="11.33203125" customWidth="1"/>
    <col min="2" max="2" width="24.5" customWidth="1"/>
    <col min="3" max="3" width="31.5" customWidth="1"/>
    <col min="4" max="4" width="39.6640625" customWidth="1"/>
    <col min="5" max="5" width="14.5" customWidth="1"/>
    <col min="6" max="6" width="10.33203125" customWidth="1"/>
    <col min="7" max="7" width="15.1640625" customWidth="1"/>
    <col min="8" max="8" width="11.5" customWidth="1"/>
    <col min="9" max="9" width="16" customWidth="1"/>
    <col min="10" max="10" width="15.1640625" customWidth="1"/>
    <col min="11" max="11" width="51" customWidth="1"/>
    <col min="13" max="13" width="18.1640625" customWidth="1"/>
  </cols>
  <sheetData>
    <row r="1" spans="1:14" ht="38.25" customHeight="1" thickBot="1" x14ac:dyDescent="0.4">
      <c r="A1" s="628" t="s">
        <v>399</v>
      </c>
      <c r="B1" s="629"/>
      <c r="C1" s="629"/>
      <c r="D1" s="629"/>
      <c r="E1" s="629"/>
      <c r="F1" s="629"/>
      <c r="G1" s="629" t="s">
        <v>889</v>
      </c>
      <c r="H1" s="629"/>
      <c r="I1" s="629"/>
      <c r="J1" s="630"/>
      <c r="K1" s="631"/>
    </row>
    <row r="2" spans="1:14" ht="38.25" customHeight="1" thickBot="1" x14ac:dyDescent="0.3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55</v>
      </c>
    </row>
    <row r="3" spans="1:14" ht="38.25" customHeight="1" x14ac:dyDescent="0.2">
      <c r="A3" s="130" t="s">
        <v>890</v>
      </c>
      <c r="B3" s="130"/>
      <c r="C3" s="131"/>
      <c r="D3" s="132"/>
      <c r="E3" s="131"/>
      <c r="F3" s="131"/>
      <c r="G3" s="131"/>
      <c r="H3" s="131"/>
      <c r="I3" s="133"/>
      <c r="J3" s="131"/>
      <c r="K3" s="131"/>
      <c r="M3" s="9" t="s">
        <v>16</v>
      </c>
      <c r="N3" s="9">
        <f>N2-N14</f>
        <v>0</v>
      </c>
    </row>
    <row r="4" spans="1:14" ht="38.25" customHeight="1" x14ac:dyDescent="0.3">
      <c r="A4" s="134">
        <v>55</v>
      </c>
      <c r="B4" s="135" t="s">
        <v>178</v>
      </c>
      <c r="C4" s="134"/>
      <c r="D4" s="136"/>
      <c r="E4" s="134"/>
      <c r="F4" s="134"/>
      <c r="G4" s="134"/>
      <c r="H4" s="134"/>
      <c r="I4" s="134"/>
      <c r="J4" s="134"/>
      <c r="K4" s="146" t="s">
        <v>987</v>
      </c>
      <c r="M4" t="s">
        <v>23</v>
      </c>
      <c r="N4">
        <f>SUMIFS(E:E,G:G,"CTT")</f>
        <v>0</v>
      </c>
    </row>
    <row r="5" spans="1:14" ht="38.25" customHeight="1" x14ac:dyDescent="0.2">
      <c r="A5" s="11">
        <v>1</v>
      </c>
      <c r="B5" s="12" t="s">
        <v>17</v>
      </c>
      <c r="C5" s="12" t="s">
        <v>988</v>
      </c>
      <c r="D5" s="13" t="s">
        <v>989</v>
      </c>
      <c r="E5" s="12">
        <v>9</v>
      </c>
      <c r="F5" s="12">
        <v>3</v>
      </c>
      <c r="G5" s="29" t="s">
        <v>20</v>
      </c>
      <c r="H5" s="12" t="s">
        <v>897</v>
      </c>
      <c r="I5" s="14">
        <v>42917</v>
      </c>
      <c r="J5" s="153" t="s">
        <v>22</v>
      </c>
      <c r="K5" s="11"/>
      <c r="M5" t="s">
        <v>29</v>
      </c>
      <c r="N5">
        <f>SUMIFS(E:E,G:G,"FLU")</f>
        <v>55</v>
      </c>
    </row>
    <row r="6" spans="1:14" ht="38.25" customHeight="1" x14ac:dyDescent="0.2">
      <c r="A6" s="11">
        <v>2</v>
      </c>
      <c r="B6" s="12" t="s">
        <v>17</v>
      </c>
      <c r="C6" s="12" t="s">
        <v>990</v>
      </c>
      <c r="D6" s="13" t="s">
        <v>991</v>
      </c>
      <c r="E6" s="12">
        <v>3</v>
      </c>
      <c r="F6" s="12">
        <v>1</v>
      </c>
      <c r="G6" s="29" t="s">
        <v>20</v>
      </c>
      <c r="H6" s="12" t="s">
        <v>897</v>
      </c>
      <c r="I6" s="14">
        <v>42917</v>
      </c>
      <c r="J6" s="20" t="s">
        <v>22</v>
      </c>
      <c r="K6" s="11"/>
      <c r="M6" t="s">
        <v>34</v>
      </c>
      <c r="N6">
        <f>SUMIFS(E:E,G:G,"JCC")</f>
        <v>0</v>
      </c>
    </row>
    <row r="7" spans="1:14" ht="38.25" customHeight="1" x14ac:dyDescent="0.2">
      <c r="A7" s="11">
        <v>3</v>
      </c>
      <c r="B7" s="12" t="s">
        <v>24</v>
      </c>
      <c r="C7" s="12" t="s">
        <v>992</v>
      </c>
      <c r="D7" s="13" t="s">
        <v>993</v>
      </c>
      <c r="E7" s="12">
        <v>4</v>
      </c>
      <c r="F7" s="12">
        <v>2</v>
      </c>
      <c r="G7" s="12" t="s">
        <v>20</v>
      </c>
      <c r="H7" s="12" t="s">
        <v>897</v>
      </c>
      <c r="I7" s="14">
        <v>42917</v>
      </c>
      <c r="J7" s="20" t="s">
        <v>994</v>
      </c>
      <c r="K7" s="127" t="s">
        <v>995</v>
      </c>
      <c r="M7" t="s">
        <v>40</v>
      </c>
      <c r="N7">
        <f>SUMIFS(E:E,G:G,"EDI")</f>
        <v>0</v>
      </c>
    </row>
    <row r="8" spans="1:14" ht="38.25" customHeight="1" x14ac:dyDescent="0.2">
      <c r="A8" s="11">
        <v>4</v>
      </c>
      <c r="B8" s="12" t="s">
        <v>996</v>
      </c>
      <c r="C8" s="12" t="s">
        <v>997</v>
      </c>
      <c r="D8" s="13" t="s">
        <v>998</v>
      </c>
      <c r="E8" s="12">
        <v>3</v>
      </c>
      <c r="F8" s="12">
        <v>1</v>
      </c>
      <c r="G8" s="12" t="s">
        <v>20</v>
      </c>
      <c r="H8" s="12" t="s">
        <v>897</v>
      </c>
      <c r="I8" s="14">
        <v>42917</v>
      </c>
      <c r="J8" s="23" t="s">
        <v>999</v>
      </c>
      <c r="K8" s="11"/>
      <c r="M8" t="s">
        <v>46</v>
      </c>
      <c r="N8">
        <f>SUMIFS(E:E,G:G,"par")</f>
        <v>0</v>
      </c>
    </row>
    <row r="9" spans="1:14" ht="38.25" customHeight="1" x14ac:dyDescent="0.2">
      <c r="A9" s="11">
        <v>5</v>
      </c>
      <c r="B9" s="12" t="s">
        <v>212</v>
      </c>
      <c r="C9" s="12">
        <v>3638</v>
      </c>
      <c r="D9" s="13" t="s">
        <v>1000</v>
      </c>
      <c r="E9" s="12">
        <v>3</v>
      </c>
      <c r="F9" s="12">
        <v>1</v>
      </c>
      <c r="G9" s="11" t="s">
        <v>20</v>
      </c>
      <c r="H9" s="16" t="s">
        <v>897</v>
      </c>
      <c r="I9" s="18">
        <v>42917</v>
      </c>
      <c r="J9" s="20" t="s">
        <v>1001</v>
      </c>
      <c r="K9" s="11" t="s">
        <v>1002</v>
      </c>
      <c r="M9" t="s">
        <v>52</v>
      </c>
      <c r="N9">
        <f>SUMIFS(E:E,G:G,"phi")</f>
        <v>0</v>
      </c>
    </row>
    <row r="10" spans="1:14" ht="38.25" customHeight="1" x14ac:dyDescent="0.2">
      <c r="A10" s="11">
        <v>6</v>
      </c>
      <c r="B10" s="12" t="s">
        <v>212</v>
      </c>
      <c r="C10" s="12">
        <v>3681</v>
      </c>
      <c r="D10" s="13" t="s">
        <v>1003</v>
      </c>
      <c r="E10" s="12">
        <v>2</v>
      </c>
      <c r="F10" s="12">
        <v>1</v>
      </c>
      <c r="G10" s="11" t="s">
        <v>20</v>
      </c>
      <c r="H10" s="12" t="s">
        <v>897</v>
      </c>
      <c r="I10" s="14">
        <v>42917</v>
      </c>
      <c r="J10" s="20" t="s">
        <v>1004</v>
      </c>
      <c r="K10" s="11"/>
      <c r="M10" t="s">
        <v>58</v>
      </c>
      <c r="N10">
        <f>SUMIFS(E:E,G:G,"BRK")</f>
        <v>0</v>
      </c>
    </row>
    <row r="11" spans="1:14" ht="38.25" customHeight="1" x14ac:dyDescent="0.2">
      <c r="A11" s="11">
        <v>7</v>
      </c>
      <c r="B11" s="12" t="s">
        <v>571</v>
      </c>
      <c r="C11" s="12" t="s">
        <v>1005</v>
      </c>
      <c r="D11" s="13" t="s">
        <v>1006</v>
      </c>
      <c r="E11" s="12">
        <v>6</v>
      </c>
      <c r="F11" s="12">
        <v>2</v>
      </c>
      <c r="G11" s="11" t="s">
        <v>20</v>
      </c>
      <c r="H11" s="12" t="s">
        <v>897</v>
      </c>
      <c r="I11" s="14">
        <v>42917</v>
      </c>
      <c r="J11" s="20" t="s">
        <v>1007</v>
      </c>
      <c r="K11" s="11"/>
      <c r="M11" s="25" t="s">
        <v>64</v>
      </c>
      <c r="N11" s="25">
        <f>SUMIFS(E:E,G:G,"SPC")</f>
        <v>0</v>
      </c>
    </row>
    <row r="12" spans="1:14" ht="38.25" customHeight="1" x14ac:dyDescent="0.2">
      <c r="A12" s="11">
        <v>8</v>
      </c>
      <c r="B12" s="16" t="s">
        <v>24</v>
      </c>
      <c r="C12" s="16" t="s">
        <v>1008</v>
      </c>
      <c r="D12" s="17" t="s">
        <v>1009</v>
      </c>
      <c r="E12" s="16">
        <v>4</v>
      </c>
      <c r="F12" s="16">
        <v>1</v>
      </c>
      <c r="G12" s="16" t="s">
        <v>20</v>
      </c>
      <c r="H12" s="16" t="s">
        <v>897</v>
      </c>
      <c r="I12" s="18">
        <v>42917</v>
      </c>
      <c r="J12" s="22" t="s">
        <v>1010</v>
      </c>
      <c r="K12" s="15" t="s">
        <v>1011</v>
      </c>
      <c r="M12" s="26" t="s">
        <v>69</v>
      </c>
      <c r="N12" s="26">
        <f>SUMIFS(E:E,G:G,"H")</f>
        <v>0</v>
      </c>
    </row>
    <row r="13" spans="1:14" ht="38.25" customHeight="1" x14ac:dyDescent="0.2">
      <c r="A13" s="11">
        <v>9</v>
      </c>
      <c r="B13" s="16" t="s">
        <v>17</v>
      </c>
      <c r="C13" s="16" t="s">
        <v>1012</v>
      </c>
      <c r="D13" s="17" t="s">
        <v>1013</v>
      </c>
      <c r="E13" s="16">
        <v>3</v>
      </c>
      <c r="F13" s="16">
        <v>1</v>
      </c>
      <c r="G13" s="16" t="s">
        <v>20</v>
      </c>
      <c r="H13" s="16" t="s">
        <v>897</v>
      </c>
      <c r="I13" s="18">
        <v>42917</v>
      </c>
      <c r="J13" s="22" t="s">
        <v>22</v>
      </c>
      <c r="K13" s="46" t="s">
        <v>1014</v>
      </c>
      <c r="M13" s="26"/>
      <c r="N13" s="26"/>
    </row>
    <row r="14" spans="1:14" ht="38.25" customHeight="1" x14ac:dyDescent="0.2">
      <c r="A14" s="11">
        <v>10</v>
      </c>
      <c r="B14" s="16" t="s">
        <v>17</v>
      </c>
      <c r="C14" s="12" t="s">
        <v>1015</v>
      </c>
      <c r="D14" s="13" t="s">
        <v>1016</v>
      </c>
      <c r="E14" s="12">
        <v>2</v>
      </c>
      <c r="F14" s="12">
        <v>1</v>
      </c>
      <c r="G14" s="16" t="s">
        <v>20</v>
      </c>
      <c r="H14" s="16" t="s">
        <v>897</v>
      </c>
      <c r="I14" s="18">
        <v>42917</v>
      </c>
      <c r="J14" s="22" t="s">
        <v>22</v>
      </c>
      <c r="K14" s="11"/>
      <c r="M14" s="28" t="s">
        <v>79</v>
      </c>
      <c r="N14" s="28">
        <f>SUM(M4:N12)</f>
        <v>55</v>
      </c>
    </row>
    <row r="15" spans="1:14" ht="38.25" customHeight="1" x14ac:dyDescent="0.2">
      <c r="A15" s="11">
        <v>11</v>
      </c>
      <c r="B15" s="12" t="s">
        <v>17</v>
      </c>
      <c r="C15" s="12" t="s">
        <v>1017</v>
      </c>
      <c r="D15" s="13" t="s">
        <v>1018</v>
      </c>
      <c r="E15" s="12">
        <v>3</v>
      </c>
      <c r="F15" s="12">
        <v>1</v>
      </c>
      <c r="G15" s="11" t="s">
        <v>20</v>
      </c>
      <c r="H15" s="16" t="s">
        <v>897</v>
      </c>
      <c r="I15" s="18">
        <v>42917</v>
      </c>
      <c r="J15" s="20" t="s">
        <v>22</v>
      </c>
      <c r="K15" s="11"/>
    </row>
    <row r="16" spans="1:14" ht="38.25" customHeight="1" x14ac:dyDescent="0.2">
      <c r="A16" s="11">
        <v>12</v>
      </c>
      <c r="B16" s="12" t="s">
        <v>17</v>
      </c>
      <c r="C16" s="12" t="s">
        <v>1019</v>
      </c>
      <c r="D16" s="13" t="s">
        <v>1020</v>
      </c>
      <c r="E16" s="12">
        <v>2</v>
      </c>
      <c r="F16" s="12">
        <v>1</v>
      </c>
      <c r="G16" s="12" t="s">
        <v>20</v>
      </c>
      <c r="H16" s="16" t="s">
        <v>897</v>
      </c>
      <c r="I16" s="18">
        <v>42917</v>
      </c>
      <c r="J16" s="22" t="s">
        <v>22</v>
      </c>
      <c r="K16" s="15"/>
      <c r="M16" s="49"/>
    </row>
    <row r="17" spans="1:13" ht="38.25" customHeight="1" x14ac:dyDescent="0.2">
      <c r="A17" s="11">
        <v>13</v>
      </c>
      <c r="B17" s="16" t="s">
        <v>702</v>
      </c>
      <c r="C17" s="16">
        <v>277326</v>
      </c>
      <c r="D17" s="17" t="s">
        <v>1021</v>
      </c>
      <c r="E17" s="16">
        <v>1</v>
      </c>
      <c r="F17" s="16">
        <v>1</v>
      </c>
      <c r="G17" s="15" t="s">
        <v>20</v>
      </c>
      <c r="H17" s="16" t="s">
        <v>897</v>
      </c>
      <c r="I17" s="18">
        <v>42917</v>
      </c>
      <c r="J17" s="22" t="s">
        <v>1022</v>
      </c>
      <c r="K17" s="15"/>
      <c r="M17" s="49"/>
    </row>
    <row r="18" spans="1:13" ht="38.25" customHeight="1" x14ac:dyDescent="0.2">
      <c r="A18" s="11">
        <v>14</v>
      </c>
      <c r="B18" s="12" t="s">
        <v>24</v>
      </c>
      <c r="C18" s="16" t="s">
        <v>1023</v>
      </c>
      <c r="D18" s="17" t="s">
        <v>1024</v>
      </c>
      <c r="E18" s="16">
        <v>5</v>
      </c>
      <c r="F18" s="16">
        <v>2</v>
      </c>
      <c r="G18" s="15" t="s">
        <v>20</v>
      </c>
      <c r="H18" s="16" t="s">
        <v>897</v>
      </c>
      <c r="I18" s="18">
        <v>42917</v>
      </c>
      <c r="J18" s="22" t="s">
        <v>1025</v>
      </c>
      <c r="K18" s="15"/>
      <c r="M18" s="49"/>
    </row>
    <row r="19" spans="1:13" ht="38.25" customHeight="1" x14ac:dyDescent="0.2">
      <c r="A19" s="11">
        <v>15</v>
      </c>
      <c r="B19" s="12" t="s">
        <v>17</v>
      </c>
      <c r="C19" s="12" t="s">
        <v>1026</v>
      </c>
      <c r="D19" s="13" t="s">
        <v>1027</v>
      </c>
      <c r="E19" s="12">
        <v>2</v>
      </c>
      <c r="F19" s="12">
        <v>1</v>
      </c>
      <c r="G19" s="11" t="s">
        <v>20</v>
      </c>
      <c r="H19" s="12" t="s">
        <v>897</v>
      </c>
      <c r="I19" s="14">
        <v>42917</v>
      </c>
      <c r="J19" s="20" t="s">
        <v>22</v>
      </c>
      <c r="K19" s="11"/>
      <c r="M19" s="49"/>
    </row>
    <row r="20" spans="1:13" ht="38.25" customHeight="1" x14ac:dyDescent="0.2">
      <c r="A20" s="11">
        <v>16</v>
      </c>
      <c r="B20" s="16" t="s">
        <v>1028</v>
      </c>
      <c r="C20" s="16" t="s">
        <v>1029</v>
      </c>
      <c r="D20" s="17" t="s">
        <v>1030</v>
      </c>
      <c r="E20" s="16">
        <v>3</v>
      </c>
      <c r="F20" s="16">
        <v>1</v>
      </c>
      <c r="G20" s="16" t="s">
        <v>20</v>
      </c>
      <c r="H20" s="16" t="s">
        <v>897</v>
      </c>
      <c r="I20" s="18">
        <v>42917</v>
      </c>
      <c r="J20" s="154" t="s">
        <v>1031</v>
      </c>
      <c r="K20" s="16"/>
      <c r="M20" s="49"/>
    </row>
    <row r="21" spans="1:13" ht="38.25" customHeight="1" x14ac:dyDescent="0.2">
      <c r="A21" s="11"/>
      <c r="B21" s="12"/>
      <c r="C21" s="12"/>
      <c r="D21" s="13"/>
      <c r="E21" s="12"/>
      <c r="F21" s="12"/>
      <c r="G21" s="12"/>
      <c r="H21" s="12"/>
      <c r="I21" s="14"/>
      <c r="J21" s="14"/>
      <c r="K21" s="11"/>
      <c r="M21" s="49"/>
    </row>
    <row r="22" spans="1:13" ht="38.25" customHeight="1" x14ac:dyDescent="0.2">
      <c r="A22" s="11"/>
      <c r="B22" s="12"/>
      <c r="C22" s="12"/>
      <c r="D22" s="13"/>
      <c r="E22" s="30">
        <f>SUM(E5:E21)</f>
        <v>55</v>
      </c>
      <c r="F22" s="30">
        <f>SUM(F5:F21)</f>
        <v>21</v>
      </c>
      <c r="G22" s="11"/>
      <c r="H22" s="12"/>
      <c r="I22" s="12"/>
      <c r="J22" s="12"/>
      <c r="K22" s="11"/>
      <c r="M22" s="49"/>
    </row>
    <row r="23" spans="1:13" ht="38.25" customHeight="1" x14ac:dyDescent="0.2">
      <c r="A23" s="11"/>
      <c r="B23" s="12"/>
      <c r="C23" s="12"/>
      <c r="D23" s="13"/>
      <c r="E23" s="12"/>
      <c r="F23" s="12"/>
      <c r="G23" s="11"/>
      <c r="H23" s="12"/>
      <c r="I23" s="12"/>
      <c r="J23" s="12"/>
      <c r="K23" s="11"/>
    </row>
    <row r="24" spans="1:13" ht="38.25" customHeight="1" x14ac:dyDescent="0.2">
      <c r="A24" s="11"/>
      <c r="B24" s="12"/>
      <c r="C24" s="12"/>
      <c r="D24" s="13"/>
      <c r="E24" s="12"/>
      <c r="F24" s="12"/>
      <c r="G24" s="11"/>
      <c r="H24" s="12"/>
      <c r="I24" s="12"/>
      <c r="J24" s="12"/>
      <c r="K24" s="11"/>
    </row>
    <row r="25" spans="1:13" ht="38.25" customHeight="1" x14ac:dyDescent="0.2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</row>
  </sheetData>
  <customSheetViews>
    <customSheetView guid="{BCA9CBB9-9547-47F0-BDEA-9087BD919FA4}" scale="90" topLeftCell="A12">
      <selection activeCell="H28" sqref="H28"/>
      <pageMargins left="0.7" right="0.7" top="0.75" bottom="0.75" header="0.3" footer="0.3"/>
    </customSheetView>
    <customSheetView guid="{C7343692-8406-8E4B-88B9-BD8D63A86AF6}" scale="90" topLeftCell="A12">
      <selection activeCell="H28" sqref="H28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opLeftCell="A13" zoomScale="80" zoomScaleNormal="80" workbookViewId="0">
      <selection activeCell="K13" sqref="K13"/>
    </sheetView>
  </sheetViews>
  <sheetFormatPr baseColWidth="10" defaultColWidth="8.83203125" defaultRowHeight="37.5" customHeight="1" x14ac:dyDescent="0.2"/>
  <cols>
    <col min="1" max="1" width="9.83203125" customWidth="1"/>
    <col min="2" max="2" width="24.5" customWidth="1"/>
    <col min="3" max="3" width="28.6640625" customWidth="1"/>
    <col min="4" max="4" width="43.33203125" customWidth="1"/>
    <col min="5" max="5" width="14.5" customWidth="1"/>
    <col min="6" max="6" width="10.33203125" customWidth="1"/>
    <col min="7" max="7" width="15.1640625" customWidth="1"/>
    <col min="8" max="8" width="11.5" customWidth="1"/>
    <col min="9" max="9" width="16" customWidth="1"/>
    <col min="10" max="10" width="15.1640625" customWidth="1"/>
    <col min="11" max="11" width="42.6640625" customWidth="1"/>
    <col min="13" max="13" width="18.1640625" customWidth="1"/>
  </cols>
  <sheetData>
    <row r="1" spans="1:14" ht="37.5" customHeight="1" thickBot="1" x14ac:dyDescent="0.4">
      <c r="A1" s="628" t="s">
        <v>399</v>
      </c>
      <c r="B1" s="629"/>
      <c r="C1" s="629"/>
      <c r="D1" s="629"/>
      <c r="E1" s="629"/>
      <c r="F1" s="629"/>
      <c r="G1" s="629" t="s">
        <v>889</v>
      </c>
      <c r="H1" s="629"/>
      <c r="I1" s="629"/>
      <c r="J1" s="630"/>
      <c r="K1" s="631"/>
    </row>
    <row r="2" spans="1:14" ht="37.5" customHeight="1" thickBot="1" x14ac:dyDescent="0.3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55</v>
      </c>
    </row>
    <row r="3" spans="1:14" ht="37.5" customHeight="1" x14ac:dyDescent="0.2">
      <c r="A3" s="130" t="s">
        <v>890</v>
      </c>
      <c r="B3" s="130"/>
      <c r="C3" s="131"/>
      <c r="D3" s="132"/>
      <c r="E3" s="131"/>
      <c r="F3" s="131"/>
      <c r="G3" s="131"/>
      <c r="H3" s="131"/>
      <c r="I3" s="133"/>
      <c r="J3" s="131"/>
      <c r="K3" s="131"/>
      <c r="M3" s="9" t="s">
        <v>16</v>
      </c>
      <c r="N3" s="9">
        <f>N2-N14</f>
        <v>0</v>
      </c>
    </row>
    <row r="4" spans="1:14" ht="37.5" customHeight="1" x14ac:dyDescent="0.3">
      <c r="A4" s="134">
        <v>58</v>
      </c>
      <c r="B4" s="134" t="s">
        <v>1074</v>
      </c>
      <c r="C4" s="134"/>
      <c r="D4" s="136"/>
      <c r="E4" s="134"/>
      <c r="F4" s="134"/>
      <c r="G4" s="134"/>
      <c r="H4" s="134"/>
      <c r="I4" s="134"/>
      <c r="J4" s="134"/>
      <c r="K4" s="157" t="s">
        <v>1075</v>
      </c>
      <c r="M4" t="s">
        <v>23</v>
      </c>
      <c r="N4">
        <f>SUMIFS(E:E,G:G,"CTT")</f>
        <v>41</v>
      </c>
    </row>
    <row r="5" spans="1:14" ht="37.5" customHeight="1" x14ac:dyDescent="0.2">
      <c r="A5" s="15">
        <v>1</v>
      </c>
      <c r="B5" s="16" t="s">
        <v>24</v>
      </c>
      <c r="C5" s="16" t="s">
        <v>1076</v>
      </c>
      <c r="D5" s="17" t="s">
        <v>1077</v>
      </c>
      <c r="E5" s="16">
        <v>2</v>
      </c>
      <c r="F5" s="16">
        <v>1</v>
      </c>
      <c r="G5" s="16" t="s">
        <v>87</v>
      </c>
      <c r="H5" s="16" t="s">
        <v>897</v>
      </c>
      <c r="I5" s="18">
        <v>42917</v>
      </c>
      <c r="J5" s="22" t="s">
        <v>1078</v>
      </c>
      <c r="K5" s="15"/>
      <c r="M5" t="s">
        <v>29</v>
      </c>
      <c r="N5">
        <f>SUMIFS(E:E,G:G,"FLU")</f>
        <v>0</v>
      </c>
    </row>
    <row r="6" spans="1:14" ht="37.5" customHeight="1" x14ac:dyDescent="0.2">
      <c r="A6" s="15">
        <v>2</v>
      </c>
      <c r="B6" s="16" t="s">
        <v>24</v>
      </c>
      <c r="C6" s="16" t="s">
        <v>1079</v>
      </c>
      <c r="D6" s="17" t="s">
        <v>1080</v>
      </c>
      <c r="E6" s="16">
        <v>3</v>
      </c>
      <c r="F6" s="16">
        <v>1</v>
      </c>
      <c r="G6" s="15" t="s">
        <v>87</v>
      </c>
      <c r="H6" s="16" t="s">
        <v>897</v>
      </c>
      <c r="I6" s="18">
        <v>42917</v>
      </c>
      <c r="J6" s="22" t="s">
        <v>1081</v>
      </c>
      <c r="K6" s="15"/>
      <c r="M6" t="s">
        <v>34</v>
      </c>
      <c r="N6">
        <f>SUMIFS(E:E,G:G,"JCC")</f>
        <v>0</v>
      </c>
    </row>
    <row r="7" spans="1:14" ht="37.5" customHeight="1" x14ac:dyDescent="0.2">
      <c r="A7" s="15">
        <v>3</v>
      </c>
      <c r="B7" s="16" t="s">
        <v>17</v>
      </c>
      <c r="C7" s="16" t="s">
        <v>1082</v>
      </c>
      <c r="D7" s="17" t="s">
        <v>1083</v>
      </c>
      <c r="E7" s="16">
        <v>2</v>
      </c>
      <c r="F7" s="16">
        <v>1</v>
      </c>
      <c r="G7" s="16" t="s">
        <v>87</v>
      </c>
      <c r="H7" s="16" t="s">
        <v>897</v>
      </c>
      <c r="I7" s="18">
        <v>42917</v>
      </c>
      <c r="J7" s="22" t="s">
        <v>22</v>
      </c>
      <c r="K7" s="15"/>
      <c r="M7" t="s">
        <v>40</v>
      </c>
      <c r="N7">
        <f>SUMIFS(E:E,G:G,"EDI")</f>
        <v>0</v>
      </c>
    </row>
    <row r="8" spans="1:14" ht="37.5" customHeight="1" x14ac:dyDescent="0.2">
      <c r="A8" s="15">
        <v>4</v>
      </c>
      <c r="B8" s="16" t="s">
        <v>17</v>
      </c>
      <c r="C8" s="16" t="s">
        <v>1084</v>
      </c>
      <c r="D8" s="17" t="s">
        <v>1085</v>
      </c>
      <c r="E8" s="16">
        <v>2</v>
      </c>
      <c r="F8" s="16">
        <v>1</v>
      </c>
      <c r="G8" s="15" t="s">
        <v>87</v>
      </c>
      <c r="H8" s="16" t="s">
        <v>897</v>
      </c>
      <c r="I8" s="18">
        <v>42917</v>
      </c>
      <c r="J8" s="22" t="s">
        <v>22</v>
      </c>
      <c r="K8" s="15"/>
      <c r="M8" t="s">
        <v>46</v>
      </c>
      <c r="N8">
        <f>SUMIFS(E:E,G:G,"par")</f>
        <v>0</v>
      </c>
    </row>
    <row r="9" spans="1:14" ht="37.5" customHeight="1" x14ac:dyDescent="0.2">
      <c r="A9" s="15">
        <v>5</v>
      </c>
      <c r="B9" s="16" t="s">
        <v>24</v>
      </c>
      <c r="C9" s="16" t="s">
        <v>1086</v>
      </c>
      <c r="D9" s="17" t="s">
        <v>1087</v>
      </c>
      <c r="E9" s="16">
        <v>9</v>
      </c>
      <c r="F9" s="16">
        <v>3</v>
      </c>
      <c r="G9" s="15" t="s">
        <v>87</v>
      </c>
      <c r="H9" s="16" t="s">
        <v>897</v>
      </c>
      <c r="I9" s="18">
        <v>42917</v>
      </c>
      <c r="J9" s="22" t="s">
        <v>1088</v>
      </c>
      <c r="K9" s="15"/>
      <c r="M9" t="s">
        <v>52</v>
      </c>
      <c r="N9">
        <f>SUMIFS(E:E,G:G,"phi")</f>
        <v>14</v>
      </c>
    </row>
    <row r="10" spans="1:14" ht="37.5" customHeight="1" x14ac:dyDescent="0.2">
      <c r="A10" s="15">
        <v>6</v>
      </c>
      <c r="B10" s="16" t="s">
        <v>24</v>
      </c>
      <c r="C10" s="16" t="s">
        <v>1089</v>
      </c>
      <c r="D10" s="62" t="s">
        <v>1090</v>
      </c>
      <c r="E10" s="16">
        <v>3</v>
      </c>
      <c r="F10" s="16">
        <v>1</v>
      </c>
      <c r="G10" s="15" t="s">
        <v>87</v>
      </c>
      <c r="H10" s="16" t="s">
        <v>897</v>
      </c>
      <c r="I10" s="18">
        <v>42917</v>
      </c>
      <c r="J10" s="22" t="s">
        <v>1091</v>
      </c>
      <c r="K10" s="15"/>
      <c r="M10" t="s">
        <v>58</v>
      </c>
      <c r="N10">
        <f>SUMIFS(E:E,G:G,"BRK")</f>
        <v>0</v>
      </c>
    </row>
    <row r="11" spans="1:14" ht="37.5" customHeight="1" x14ac:dyDescent="0.2">
      <c r="A11" s="15">
        <v>7</v>
      </c>
      <c r="B11" s="16" t="s">
        <v>24</v>
      </c>
      <c r="C11" s="64" t="s">
        <v>1092</v>
      </c>
      <c r="D11" s="17" t="s">
        <v>1093</v>
      </c>
      <c r="E11" s="16">
        <v>2</v>
      </c>
      <c r="F11" s="16">
        <v>1</v>
      </c>
      <c r="G11" s="15" t="s">
        <v>87</v>
      </c>
      <c r="H11" s="16" t="s">
        <v>897</v>
      </c>
      <c r="I11" s="18">
        <v>42917</v>
      </c>
      <c r="J11" s="22" t="s">
        <v>1094</v>
      </c>
      <c r="K11" s="15"/>
      <c r="M11" s="25" t="s">
        <v>64</v>
      </c>
      <c r="N11" s="25">
        <f>SUMIFS(E:E,G:G,"SPC")</f>
        <v>0</v>
      </c>
    </row>
    <row r="12" spans="1:14" ht="37.5" customHeight="1" x14ac:dyDescent="0.2">
      <c r="A12" s="15">
        <v>8</v>
      </c>
      <c r="B12" s="16" t="s">
        <v>17</v>
      </c>
      <c r="C12" s="16" t="s">
        <v>1095</v>
      </c>
      <c r="D12" s="17" t="s">
        <v>1096</v>
      </c>
      <c r="E12" s="16">
        <v>2</v>
      </c>
      <c r="F12" s="16">
        <v>1</v>
      </c>
      <c r="G12" s="15" t="s">
        <v>87</v>
      </c>
      <c r="H12" s="16" t="s">
        <v>897</v>
      </c>
      <c r="I12" s="18">
        <v>42917</v>
      </c>
      <c r="J12" s="22" t="s">
        <v>22</v>
      </c>
      <c r="K12" s="15"/>
      <c r="M12" s="26" t="s">
        <v>69</v>
      </c>
      <c r="N12" s="26">
        <f>SUMIFS(E:E,G:G,"H")</f>
        <v>0</v>
      </c>
    </row>
    <row r="13" spans="1:14" ht="37.5" customHeight="1" x14ac:dyDescent="0.2">
      <c r="A13" s="15">
        <v>9</v>
      </c>
      <c r="B13" s="16" t="s">
        <v>17</v>
      </c>
      <c r="C13" s="16" t="s">
        <v>1097</v>
      </c>
      <c r="D13" s="17" t="s">
        <v>1098</v>
      </c>
      <c r="E13" s="16">
        <v>3</v>
      </c>
      <c r="F13" s="16">
        <v>1</v>
      </c>
      <c r="G13" s="15" t="s">
        <v>87</v>
      </c>
      <c r="H13" s="16" t="s">
        <v>897</v>
      </c>
      <c r="I13" s="18">
        <v>42917</v>
      </c>
      <c r="J13" s="22" t="s">
        <v>22</v>
      </c>
      <c r="K13" s="15"/>
      <c r="M13" s="26"/>
      <c r="N13" s="26"/>
    </row>
    <row r="14" spans="1:14" ht="37.5" customHeight="1" x14ac:dyDescent="0.2">
      <c r="A14" s="15">
        <v>10</v>
      </c>
      <c r="B14" s="16" t="s">
        <v>17</v>
      </c>
      <c r="C14" s="16" t="s">
        <v>1099</v>
      </c>
      <c r="D14" s="17" t="s">
        <v>1100</v>
      </c>
      <c r="E14" s="16">
        <v>2</v>
      </c>
      <c r="F14" s="16">
        <v>1</v>
      </c>
      <c r="G14" s="46" t="s">
        <v>866</v>
      </c>
      <c r="H14" s="16" t="s">
        <v>897</v>
      </c>
      <c r="I14" s="18">
        <v>42917</v>
      </c>
      <c r="J14" s="22" t="s">
        <v>22</v>
      </c>
      <c r="K14" s="15"/>
      <c r="M14" s="28" t="s">
        <v>79</v>
      </c>
      <c r="N14" s="28">
        <f>SUM(M4:N12)</f>
        <v>55</v>
      </c>
    </row>
    <row r="15" spans="1:14" ht="37.5" customHeight="1" x14ac:dyDescent="0.2">
      <c r="A15" s="15">
        <v>11</v>
      </c>
      <c r="B15" s="16" t="s">
        <v>24</v>
      </c>
      <c r="C15" s="16" t="s">
        <v>1101</v>
      </c>
      <c r="D15" s="17" t="s">
        <v>1102</v>
      </c>
      <c r="E15" s="16">
        <v>2</v>
      </c>
      <c r="F15" s="16">
        <v>1</v>
      </c>
      <c r="G15" s="46" t="s">
        <v>866</v>
      </c>
      <c r="H15" s="16" t="s">
        <v>897</v>
      </c>
      <c r="I15" s="18">
        <v>42917</v>
      </c>
      <c r="J15" s="22" t="s">
        <v>1103</v>
      </c>
      <c r="K15" s="15"/>
    </row>
    <row r="16" spans="1:14" ht="37.5" customHeight="1" x14ac:dyDescent="0.2">
      <c r="A16" s="15">
        <v>12</v>
      </c>
      <c r="B16" s="16" t="s">
        <v>17</v>
      </c>
      <c r="C16" s="16" t="s">
        <v>1104</v>
      </c>
      <c r="D16" s="17" t="s">
        <v>1105</v>
      </c>
      <c r="E16" s="16">
        <v>3</v>
      </c>
      <c r="F16" s="16">
        <v>1</v>
      </c>
      <c r="G16" s="35" t="s">
        <v>866</v>
      </c>
      <c r="H16" s="16" t="s">
        <v>897</v>
      </c>
      <c r="I16" s="18">
        <v>42917</v>
      </c>
      <c r="J16" s="22" t="s">
        <v>22</v>
      </c>
      <c r="K16" s="15"/>
      <c r="M16" s="49"/>
    </row>
    <row r="17" spans="1:13" ht="37.5" customHeight="1" x14ac:dyDescent="0.3">
      <c r="A17" s="15">
        <v>13</v>
      </c>
      <c r="B17" s="16" t="s">
        <v>17</v>
      </c>
      <c r="C17" s="16" t="s">
        <v>1106</v>
      </c>
      <c r="D17" s="17" t="s">
        <v>1107</v>
      </c>
      <c r="E17" s="16">
        <v>4</v>
      </c>
      <c r="F17" s="16">
        <v>1</v>
      </c>
      <c r="G17" s="35" t="s">
        <v>866</v>
      </c>
      <c r="H17" s="16" t="s">
        <v>897</v>
      </c>
      <c r="I17" s="18">
        <v>42917</v>
      </c>
      <c r="J17" s="22" t="s">
        <v>22</v>
      </c>
      <c r="K17" s="15"/>
      <c r="L17" s="170" t="s">
        <v>1217</v>
      </c>
      <c r="M17" s="170"/>
    </row>
    <row r="18" spans="1:13" ht="37.5" customHeight="1" x14ac:dyDescent="0.2">
      <c r="A18" s="15">
        <v>14</v>
      </c>
      <c r="B18" s="20" t="s">
        <v>17</v>
      </c>
      <c r="C18" s="22" t="s">
        <v>1108</v>
      </c>
      <c r="D18" s="148" t="s">
        <v>1109</v>
      </c>
      <c r="E18" s="22">
        <v>9</v>
      </c>
      <c r="F18" s="22">
        <v>3</v>
      </c>
      <c r="G18" s="151" t="s">
        <v>87</v>
      </c>
      <c r="H18" s="22" t="s">
        <v>897</v>
      </c>
      <c r="I18" s="149">
        <v>42917</v>
      </c>
      <c r="J18" s="22" t="s">
        <v>22</v>
      </c>
      <c r="K18" s="151"/>
      <c r="M18" s="49"/>
    </row>
    <row r="19" spans="1:13" ht="37.5" customHeight="1" x14ac:dyDescent="0.2">
      <c r="A19" s="15">
        <v>15</v>
      </c>
      <c r="B19" s="20" t="s">
        <v>17</v>
      </c>
      <c r="C19" s="12" t="s">
        <v>1110</v>
      </c>
      <c r="D19" s="13" t="s">
        <v>1111</v>
      </c>
      <c r="E19" s="12">
        <v>2</v>
      </c>
      <c r="F19" s="12">
        <v>1</v>
      </c>
      <c r="G19" s="11" t="s">
        <v>87</v>
      </c>
      <c r="H19" s="16" t="s">
        <v>897</v>
      </c>
      <c r="I19" s="18">
        <v>42917</v>
      </c>
      <c r="J19" s="20" t="s">
        <v>22</v>
      </c>
      <c r="K19" s="11"/>
      <c r="M19" s="49"/>
    </row>
    <row r="20" spans="1:13" ht="37.5" customHeight="1" x14ac:dyDescent="0.2">
      <c r="A20" s="15">
        <v>16</v>
      </c>
      <c r="B20" s="20" t="s">
        <v>24</v>
      </c>
      <c r="C20" s="20" t="s">
        <v>1112</v>
      </c>
      <c r="D20" s="21" t="s">
        <v>1113</v>
      </c>
      <c r="E20" s="20">
        <v>2</v>
      </c>
      <c r="F20" s="20">
        <v>1</v>
      </c>
      <c r="G20" s="74" t="s">
        <v>87</v>
      </c>
      <c r="H20" s="12" t="s">
        <v>897</v>
      </c>
      <c r="I20" s="14">
        <v>42917</v>
      </c>
      <c r="J20" s="22" t="s">
        <v>1114</v>
      </c>
      <c r="K20" s="74"/>
      <c r="M20" s="49"/>
    </row>
    <row r="21" spans="1:13" ht="37.5" customHeight="1" x14ac:dyDescent="0.2">
      <c r="A21" s="15">
        <v>17</v>
      </c>
      <c r="B21" s="16" t="s">
        <v>17</v>
      </c>
      <c r="C21" s="16" t="s">
        <v>1115</v>
      </c>
      <c r="D21" s="17" t="s">
        <v>1116</v>
      </c>
      <c r="E21" s="75">
        <v>3</v>
      </c>
      <c r="F21" s="75">
        <v>1</v>
      </c>
      <c r="G21" s="35" t="s">
        <v>866</v>
      </c>
      <c r="H21" s="143" t="s">
        <v>939</v>
      </c>
      <c r="I21" s="80">
        <v>42917</v>
      </c>
      <c r="J21" s="22" t="s">
        <v>22</v>
      </c>
      <c r="K21" s="101"/>
      <c r="M21" s="49"/>
    </row>
    <row r="22" spans="1:13" ht="37.5" customHeight="1" x14ac:dyDescent="0.2">
      <c r="A22" s="11"/>
      <c r="B22" s="12"/>
      <c r="C22" s="12"/>
      <c r="D22" s="13"/>
      <c r="E22" s="30">
        <f>SUM(E5:E21)</f>
        <v>55</v>
      </c>
      <c r="F22" s="30">
        <f>SUM(F5:F21)</f>
        <v>21</v>
      </c>
      <c r="G22" s="11"/>
      <c r="H22" s="12"/>
      <c r="I22" s="12"/>
      <c r="J22" s="12"/>
      <c r="K22" s="11"/>
      <c r="M22" s="49"/>
    </row>
    <row r="23" spans="1:13" ht="37.5" customHeight="1" x14ac:dyDescent="0.2">
      <c r="A23" s="11"/>
      <c r="B23" s="12"/>
      <c r="C23" s="12"/>
      <c r="D23" s="13"/>
      <c r="E23" s="12"/>
      <c r="F23" s="12"/>
      <c r="G23" s="11"/>
      <c r="H23" s="12"/>
      <c r="I23" s="12"/>
      <c r="J23" s="12"/>
      <c r="K23" s="11"/>
    </row>
    <row r="24" spans="1:13" ht="37.5" customHeight="1" x14ac:dyDescent="0.2">
      <c r="A24" s="11"/>
      <c r="B24" s="12"/>
      <c r="C24" s="12"/>
      <c r="D24" s="13"/>
      <c r="E24" s="12"/>
      <c r="F24" s="12"/>
      <c r="G24" s="11"/>
      <c r="H24" s="12"/>
      <c r="I24" s="12"/>
      <c r="J24" s="12"/>
      <c r="K24" s="11"/>
    </row>
    <row r="25" spans="1:13" ht="37.5" customHeight="1" x14ac:dyDescent="0.2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</row>
  </sheetData>
  <customSheetViews>
    <customSheetView guid="{BCA9CBB9-9547-47F0-BDEA-9087BD919FA4}" scale="80" topLeftCell="A13">
      <selection activeCell="K13" sqref="K13"/>
      <pageMargins left="0.7" right="0.7" top="0.75" bottom="0.75" header="0.3" footer="0.3"/>
    </customSheetView>
    <customSheetView guid="{C7343692-8406-8E4B-88B9-BD8D63A86AF6}" scale="80" topLeftCell="A13">
      <selection activeCell="K13" sqref="K13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opLeftCell="A10" zoomScale="80" zoomScaleNormal="80" workbookViewId="0">
      <selection activeCell="C27" sqref="C27"/>
    </sheetView>
  </sheetViews>
  <sheetFormatPr baseColWidth="10" defaultColWidth="8.83203125" defaultRowHeight="36" customHeight="1" x14ac:dyDescent="0.2"/>
  <cols>
    <col min="1" max="1" width="12" customWidth="1"/>
    <col min="2" max="2" width="34.5" customWidth="1"/>
    <col min="3" max="3" width="31.33203125" customWidth="1"/>
    <col min="4" max="4" width="44.83203125" customWidth="1"/>
    <col min="5" max="5" width="10.5" customWidth="1"/>
    <col min="6" max="6" width="10.33203125" customWidth="1"/>
    <col min="7" max="7" width="15.1640625" customWidth="1"/>
    <col min="8" max="8" width="18.5" customWidth="1"/>
    <col min="9" max="9" width="16" customWidth="1"/>
    <col min="10" max="10" width="16.1640625" customWidth="1"/>
    <col min="11" max="11" width="49.33203125" customWidth="1"/>
    <col min="13" max="13" width="18.1640625" customWidth="1"/>
  </cols>
  <sheetData>
    <row r="1" spans="1:16" ht="36" customHeight="1" thickBot="1" x14ac:dyDescent="0.4">
      <c r="A1" s="620" t="s">
        <v>176</v>
      </c>
      <c r="B1" s="621"/>
      <c r="C1" s="621"/>
      <c r="D1" s="621"/>
      <c r="E1" s="621"/>
      <c r="F1" s="621"/>
      <c r="G1" s="621" t="s">
        <v>177</v>
      </c>
      <c r="H1" s="621"/>
      <c r="I1" s="621"/>
      <c r="J1" s="622"/>
      <c r="K1" s="623"/>
    </row>
    <row r="2" spans="1:16" ht="36" customHeight="1" thickBot="1" x14ac:dyDescent="0.3">
      <c r="A2" s="38" t="s">
        <v>2</v>
      </c>
      <c r="B2" s="39" t="s">
        <v>3</v>
      </c>
      <c r="C2" s="39" t="s">
        <v>4</v>
      </c>
      <c r="D2" s="40" t="s">
        <v>5</v>
      </c>
      <c r="E2" s="39" t="s">
        <v>6</v>
      </c>
      <c r="F2" s="39" t="s">
        <v>7</v>
      </c>
      <c r="G2" s="39" t="s">
        <v>8</v>
      </c>
      <c r="H2" s="39" t="s">
        <v>9</v>
      </c>
      <c r="I2" s="39" t="s">
        <v>10</v>
      </c>
      <c r="J2" s="39" t="s">
        <v>11</v>
      </c>
      <c r="K2" s="41" t="s">
        <v>12</v>
      </c>
      <c r="M2" s="5" t="s">
        <v>13</v>
      </c>
      <c r="N2" s="5">
        <v>53</v>
      </c>
    </row>
    <row r="3" spans="1:16" ht="36" customHeight="1" x14ac:dyDescent="0.3">
      <c r="A3" s="59">
        <v>53</v>
      </c>
      <c r="B3" s="42" t="s">
        <v>241</v>
      </c>
      <c r="C3" s="44"/>
      <c r="D3" s="44"/>
      <c r="E3" s="42"/>
      <c r="F3" s="42"/>
      <c r="G3" s="42"/>
      <c r="H3" s="42"/>
      <c r="I3" s="42"/>
      <c r="J3" s="42"/>
      <c r="K3" s="42" t="s">
        <v>242</v>
      </c>
      <c r="M3" s="9" t="s">
        <v>16</v>
      </c>
      <c r="N3" s="9">
        <f>N2-N14</f>
        <v>0</v>
      </c>
      <c r="O3" s="45"/>
      <c r="P3" s="45"/>
    </row>
    <row r="4" spans="1:16" ht="36" customHeight="1" x14ac:dyDescent="0.2">
      <c r="A4" s="15">
        <v>1</v>
      </c>
      <c r="B4" s="16" t="s">
        <v>17</v>
      </c>
      <c r="C4" s="16" t="s">
        <v>243</v>
      </c>
      <c r="D4" s="17" t="s">
        <v>244</v>
      </c>
      <c r="E4" s="16">
        <v>2</v>
      </c>
      <c r="F4" s="16">
        <v>1</v>
      </c>
      <c r="G4" s="16" t="s">
        <v>188</v>
      </c>
      <c r="H4" s="16" t="s">
        <v>245</v>
      </c>
      <c r="I4" s="18">
        <v>42917</v>
      </c>
      <c r="J4" s="16" t="s">
        <v>22</v>
      </c>
      <c r="K4" s="15"/>
      <c r="M4" t="s">
        <v>23</v>
      </c>
      <c r="N4">
        <f>SUMIFS(E:E,G:G,"CTT")</f>
        <v>11</v>
      </c>
    </row>
    <row r="5" spans="1:16" ht="36" customHeight="1" x14ac:dyDescent="0.2">
      <c r="A5" s="11">
        <v>2</v>
      </c>
      <c r="B5" s="12" t="s">
        <v>17</v>
      </c>
      <c r="C5" s="12" t="s">
        <v>246</v>
      </c>
      <c r="D5" s="13" t="s">
        <v>247</v>
      </c>
      <c r="E5" s="12">
        <v>3</v>
      </c>
      <c r="F5" s="12">
        <v>1</v>
      </c>
      <c r="G5" s="11" t="s">
        <v>188</v>
      </c>
      <c r="H5" s="12" t="s">
        <v>245</v>
      </c>
      <c r="I5" s="14">
        <v>42917</v>
      </c>
      <c r="J5" s="12" t="s">
        <v>22</v>
      </c>
      <c r="K5" s="11"/>
      <c r="M5" t="s">
        <v>29</v>
      </c>
      <c r="N5">
        <f>SUMIFS(E:E,G:G,"FLU")</f>
        <v>0</v>
      </c>
    </row>
    <row r="6" spans="1:16" ht="36" customHeight="1" x14ac:dyDescent="0.2">
      <c r="A6" s="15">
        <v>3</v>
      </c>
      <c r="B6" s="12" t="s">
        <v>17</v>
      </c>
      <c r="C6" s="12" t="s">
        <v>248</v>
      </c>
      <c r="D6" s="13" t="s">
        <v>249</v>
      </c>
      <c r="E6" s="12">
        <v>2</v>
      </c>
      <c r="F6" s="12">
        <v>1</v>
      </c>
      <c r="G6" s="11" t="s">
        <v>188</v>
      </c>
      <c r="H6" s="12" t="s">
        <v>245</v>
      </c>
      <c r="I6" s="14">
        <v>42917</v>
      </c>
      <c r="J6" s="12" t="s">
        <v>22</v>
      </c>
      <c r="K6" s="11"/>
      <c r="M6" t="s">
        <v>34</v>
      </c>
      <c r="N6">
        <f>SUMIFS(E:E,G:G,"JCC")</f>
        <v>33</v>
      </c>
    </row>
    <row r="7" spans="1:16" ht="36" customHeight="1" x14ac:dyDescent="0.2">
      <c r="A7" s="11">
        <v>4</v>
      </c>
      <c r="B7" s="12" t="s">
        <v>17</v>
      </c>
      <c r="C7" s="12" t="s">
        <v>250</v>
      </c>
      <c r="D7" s="13" t="s">
        <v>251</v>
      </c>
      <c r="E7" s="12">
        <v>3</v>
      </c>
      <c r="F7" s="12">
        <v>1</v>
      </c>
      <c r="G7" s="11" t="s">
        <v>188</v>
      </c>
      <c r="H7" s="12" t="s">
        <v>245</v>
      </c>
      <c r="I7" s="14">
        <v>42917</v>
      </c>
      <c r="J7" s="12" t="s">
        <v>22</v>
      </c>
      <c r="K7" s="60"/>
      <c r="M7" t="s">
        <v>40</v>
      </c>
      <c r="N7">
        <f>SUMIFS(E:E,G:G,"EDI")</f>
        <v>0</v>
      </c>
    </row>
    <row r="8" spans="1:16" ht="36" customHeight="1" x14ac:dyDescent="0.2">
      <c r="A8" s="15">
        <v>5</v>
      </c>
      <c r="B8" s="16" t="s">
        <v>252</v>
      </c>
      <c r="C8" s="12" t="s">
        <v>253</v>
      </c>
      <c r="D8" s="17" t="s">
        <v>254</v>
      </c>
      <c r="E8" s="16">
        <v>1</v>
      </c>
      <c r="F8" s="16">
        <v>1</v>
      </c>
      <c r="G8" s="16" t="s">
        <v>188</v>
      </c>
      <c r="H8" s="22" t="s">
        <v>245</v>
      </c>
      <c r="I8" s="18">
        <v>42917</v>
      </c>
      <c r="J8" s="61" t="s">
        <v>255</v>
      </c>
      <c r="K8" s="60" t="s">
        <v>256</v>
      </c>
      <c r="M8" t="s">
        <v>46</v>
      </c>
      <c r="N8">
        <f>SUMIFS(E:E,G:G,"par")</f>
        <v>0</v>
      </c>
    </row>
    <row r="9" spans="1:16" ht="36" customHeight="1" x14ac:dyDescent="0.2">
      <c r="A9" s="11">
        <v>6</v>
      </c>
      <c r="B9" s="16" t="s">
        <v>257</v>
      </c>
      <c r="C9" s="16" t="s">
        <v>258</v>
      </c>
      <c r="D9" s="62" t="s">
        <v>259</v>
      </c>
      <c r="E9" s="46">
        <v>4</v>
      </c>
      <c r="F9" s="16">
        <v>1</v>
      </c>
      <c r="G9" s="16" t="s">
        <v>130</v>
      </c>
      <c r="H9" s="16" t="s">
        <v>245</v>
      </c>
      <c r="I9" s="18">
        <v>42917</v>
      </c>
      <c r="J9" s="16" t="s">
        <v>260</v>
      </c>
      <c r="K9" s="16" t="s">
        <v>261</v>
      </c>
      <c r="M9" t="s">
        <v>52</v>
      </c>
      <c r="N9">
        <f>SUMIFS(E:E,G:G,"phi")</f>
        <v>0</v>
      </c>
    </row>
    <row r="10" spans="1:16" ht="36" customHeight="1" x14ac:dyDescent="0.2">
      <c r="A10" s="15">
        <v>7</v>
      </c>
      <c r="B10" s="16" t="s">
        <v>17</v>
      </c>
      <c r="C10" s="16" t="s">
        <v>262</v>
      </c>
      <c r="D10" s="17" t="s">
        <v>263</v>
      </c>
      <c r="E10" s="16">
        <v>2</v>
      </c>
      <c r="F10" s="16">
        <v>1</v>
      </c>
      <c r="G10" s="16" t="s">
        <v>188</v>
      </c>
      <c r="H10" s="63" t="s">
        <v>264</v>
      </c>
      <c r="I10" s="18">
        <v>42917</v>
      </c>
      <c r="J10" s="16" t="s">
        <v>22</v>
      </c>
      <c r="K10" s="16"/>
      <c r="M10" t="s">
        <v>58</v>
      </c>
      <c r="N10">
        <f>SUMIFS(E:E,G:G,"BRK")</f>
        <v>9</v>
      </c>
    </row>
    <row r="11" spans="1:16" ht="36" customHeight="1" x14ac:dyDescent="0.2">
      <c r="A11" s="11">
        <v>8</v>
      </c>
      <c r="B11" s="16" t="s">
        <v>24</v>
      </c>
      <c r="C11" s="16" t="s">
        <v>265</v>
      </c>
      <c r="D11" s="17" t="s">
        <v>266</v>
      </c>
      <c r="E11" s="16">
        <v>2</v>
      </c>
      <c r="F11" s="16">
        <v>1</v>
      </c>
      <c r="G11" s="15" t="s">
        <v>188</v>
      </c>
      <c r="H11" s="63" t="s">
        <v>267</v>
      </c>
      <c r="I11" s="18">
        <v>42917</v>
      </c>
      <c r="J11" s="16" t="s">
        <v>268</v>
      </c>
      <c r="K11" s="15"/>
      <c r="M11" s="25" t="s">
        <v>64</v>
      </c>
      <c r="N11" s="25">
        <f>SUMIFS(E:E,G:G,"SPC")</f>
        <v>0</v>
      </c>
    </row>
    <row r="12" spans="1:16" ht="36" customHeight="1" x14ac:dyDescent="0.2">
      <c r="A12" s="15">
        <v>9</v>
      </c>
      <c r="B12" s="16" t="s">
        <v>17</v>
      </c>
      <c r="C12" s="16" t="s">
        <v>269</v>
      </c>
      <c r="D12" s="17" t="s">
        <v>270</v>
      </c>
      <c r="E12" s="16">
        <v>3</v>
      </c>
      <c r="F12" s="16">
        <v>1</v>
      </c>
      <c r="G12" s="15" t="s">
        <v>188</v>
      </c>
      <c r="H12" s="63" t="s">
        <v>267</v>
      </c>
      <c r="I12" s="18">
        <v>42917</v>
      </c>
      <c r="J12" s="16" t="s">
        <v>22</v>
      </c>
      <c r="K12" s="15"/>
      <c r="M12" s="26" t="s">
        <v>69</v>
      </c>
      <c r="N12" s="26">
        <f>SUMIFS(E:E,G:G,"H")</f>
        <v>0</v>
      </c>
    </row>
    <row r="13" spans="1:16" ht="36" customHeight="1" x14ac:dyDescent="0.2">
      <c r="A13" s="11">
        <v>10</v>
      </c>
      <c r="B13" s="16" t="s">
        <v>24</v>
      </c>
      <c r="C13" s="16" t="s">
        <v>271</v>
      </c>
      <c r="D13" s="17" t="s">
        <v>272</v>
      </c>
      <c r="E13" s="16">
        <v>1</v>
      </c>
      <c r="F13" s="16">
        <v>1</v>
      </c>
      <c r="G13" s="15" t="s">
        <v>188</v>
      </c>
      <c r="H13" s="63" t="s">
        <v>264</v>
      </c>
      <c r="I13" s="18">
        <v>42917</v>
      </c>
      <c r="J13" s="16" t="s">
        <v>273</v>
      </c>
      <c r="K13" s="15"/>
      <c r="M13" s="26"/>
      <c r="N13" s="26"/>
    </row>
    <row r="14" spans="1:16" ht="36" customHeight="1" x14ac:dyDescent="0.2">
      <c r="A14" s="15">
        <v>11</v>
      </c>
      <c r="B14" s="16" t="s">
        <v>17</v>
      </c>
      <c r="C14" s="16" t="s">
        <v>274</v>
      </c>
      <c r="D14" s="17" t="s">
        <v>275</v>
      </c>
      <c r="E14" s="16">
        <v>3</v>
      </c>
      <c r="F14" s="16">
        <v>1</v>
      </c>
      <c r="G14" s="15" t="s">
        <v>188</v>
      </c>
      <c r="H14" s="63" t="s">
        <v>267</v>
      </c>
      <c r="I14" s="18">
        <v>42917</v>
      </c>
      <c r="J14" s="16" t="s">
        <v>22</v>
      </c>
      <c r="K14" s="15"/>
      <c r="M14" s="28" t="s">
        <v>79</v>
      </c>
      <c r="N14" s="28">
        <f>SUM(M4:N12)</f>
        <v>53</v>
      </c>
    </row>
    <row r="15" spans="1:16" ht="36" customHeight="1" x14ac:dyDescent="0.2">
      <c r="A15" s="11">
        <v>12</v>
      </c>
      <c r="B15" s="12" t="s">
        <v>17</v>
      </c>
      <c r="C15" s="12" t="s">
        <v>276</v>
      </c>
      <c r="D15" s="13" t="s">
        <v>277</v>
      </c>
      <c r="E15" s="51">
        <v>3</v>
      </c>
      <c r="F15" s="51">
        <v>1</v>
      </c>
      <c r="G15" s="11" t="s">
        <v>188</v>
      </c>
      <c r="H15" s="63" t="s">
        <v>267</v>
      </c>
      <c r="I15" s="14">
        <v>42917</v>
      </c>
      <c r="J15" s="12" t="s">
        <v>22</v>
      </c>
      <c r="K15" s="11"/>
    </row>
    <row r="16" spans="1:16" ht="36" customHeight="1" x14ac:dyDescent="0.2">
      <c r="A16" s="15">
        <v>13</v>
      </c>
      <c r="B16" s="16" t="s">
        <v>24</v>
      </c>
      <c r="C16" s="16" t="s">
        <v>278</v>
      </c>
      <c r="D16" s="17" t="s">
        <v>279</v>
      </c>
      <c r="E16" s="16">
        <v>3</v>
      </c>
      <c r="F16" s="16">
        <v>1</v>
      </c>
      <c r="G16" s="15" t="s">
        <v>87</v>
      </c>
      <c r="H16" s="63" t="s">
        <v>267</v>
      </c>
      <c r="I16" s="18">
        <v>42917</v>
      </c>
      <c r="J16" s="16" t="s">
        <v>280</v>
      </c>
      <c r="K16" s="15"/>
      <c r="M16" s="49" t="s">
        <v>227</v>
      </c>
    </row>
    <row r="17" spans="1:13" ht="36" customHeight="1" x14ac:dyDescent="0.2">
      <c r="A17" s="11">
        <v>14</v>
      </c>
      <c r="B17" s="12" t="s">
        <v>24</v>
      </c>
      <c r="C17" s="12" t="s">
        <v>281</v>
      </c>
      <c r="D17" s="13" t="s">
        <v>282</v>
      </c>
      <c r="E17" s="51">
        <v>3</v>
      </c>
      <c r="F17" s="51">
        <v>1</v>
      </c>
      <c r="G17" s="11" t="s">
        <v>87</v>
      </c>
      <c r="H17" s="63" t="s">
        <v>267</v>
      </c>
      <c r="I17" s="18">
        <v>42917</v>
      </c>
      <c r="J17" s="12" t="s">
        <v>283</v>
      </c>
      <c r="K17" s="11"/>
      <c r="M17" s="50" t="s">
        <v>233</v>
      </c>
    </row>
    <row r="18" spans="1:13" ht="36" customHeight="1" x14ac:dyDescent="0.2">
      <c r="A18" s="15">
        <v>15</v>
      </c>
      <c r="B18" s="16" t="s">
        <v>17</v>
      </c>
      <c r="C18" s="16" t="s">
        <v>284</v>
      </c>
      <c r="D18" s="17" t="s">
        <v>285</v>
      </c>
      <c r="E18" s="16">
        <v>1</v>
      </c>
      <c r="F18" s="16">
        <v>1</v>
      </c>
      <c r="G18" s="15" t="s">
        <v>130</v>
      </c>
      <c r="H18" s="63" t="s">
        <v>267</v>
      </c>
      <c r="I18" s="18">
        <v>42917</v>
      </c>
      <c r="J18" s="16" t="s">
        <v>22</v>
      </c>
      <c r="K18" s="15"/>
      <c r="M18" s="50" t="s">
        <v>236</v>
      </c>
    </row>
    <row r="19" spans="1:13" ht="36" customHeight="1" x14ac:dyDescent="0.2">
      <c r="A19" s="11">
        <v>16</v>
      </c>
      <c r="B19" s="16" t="s">
        <v>24</v>
      </c>
      <c r="C19" s="64" t="s">
        <v>286</v>
      </c>
      <c r="D19" s="17" t="s">
        <v>287</v>
      </c>
      <c r="E19" s="16">
        <v>1</v>
      </c>
      <c r="F19" s="16">
        <v>1</v>
      </c>
      <c r="G19" s="15" t="s">
        <v>130</v>
      </c>
      <c r="H19" s="63" t="s">
        <v>267</v>
      </c>
      <c r="I19" s="18">
        <v>42917</v>
      </c>
      <c r="J19" s="16" t="s">
        <v>288</v>
      </c>
      <c r="K19" s="15"/>
      <c r="M19" s="50"/>
    </row>
    <row r="20" spans="1:13" ht="36" customHeight="1" x14ac:dyDescent="0.2">
      <c r="A20" s="15">
        <v>17</v>
      </c>
      <c r="B20" s="16" t="s">
        <v>17</v>
      </c>
      <c r="C20" s="16" t="s">
        <v>289</v>
      </c>
      <c r="D20" s="17" t="s">
        <v>290</v>
      </c>
      <c r="E20" s="16">
        <v>3</v>
      </c>
      <c r="F20" s="16">
        <v>1</v>
      </c>
      <c r="G20" s="15" t="s">
        <v>130</v>
      </c>
      <c r="H20" s="63" t="s">
        <v>291</v>
      </c>
      <c r="I20" s="18">
        <v>42917</v>
      </c>
      <c r="J20" s="16" t="s">
        <v>22</v>
      </c>
      <c r="K20" s="15"/>
      <c r="M20" s="50"/>
    </row>
    <row r="21" spans="1:13" ht="36" customHeight="1" x14ac:dyDescent="0.25">
      <c r="A21" s="11">
        <v>18</v>
      </c>
      <c r="B21" s="16" t="s">
        <v>24</v>
      </c>
      <c r="C21" s="16" t="s">
        <v>292</v>
      </c>
      <c r="D21" s="17" t="s">
        <v>293</v>
      </c>
      <c r="E21" s="16">
        <v>5</v>
      </c>
      <c r="F21" s="16">
        <v>2</v>
      </c>
      <c r="G21" s="16" t="s">
        <v>188</v>
      </c>
      <c r="H21" s="63" t="s">
        <v>294</v>
      </c>
      <c r="I21" s="18">
        <v>42917</v>
      </c>
      <c r="J21" s="16" t="s">
        <v>295</v>
      </c>
      <c r="K21" s="16"/>
      <c r="M21" s="45"/>
    </row>
    <row r="22" spans="1:13" ht="36" customHeight="1" x14ac:dyDescent="0.25">
      <c r="A22" s="15">
        <v>19</v>
      </c>
      <c r="B22" s="16" t="s">
        <v>17</v>
      </c>
      <c r="C22" s="16" t="s">
        <v>296</v>
      </c>
      <c r="D22" s="17" t="s">
        <v>297</v>
      </c>
      <c r="E22" s="16">
        <v>3</v>
      </c>
      <c r="F22" s="16">
        <v>1</v>
      </c>
      <c r="G22" s="15" t="s">
        <v>188</v>
      </c>
      <c r="H22" s="63" t="s">
        <v>291</v>
      </c>
      <c r="I22" s="18">
        <v>42917</v>
      </c>
      <c r="J22" s="16" t="s">
        <v>22</v>
      </c>
      <c r="K22" s="15"/>
      <c r="M22" s="45"/>
    </row>
    <row r="23" spans="1:13" ht="36" customHeight="1" x14ac:dyDescent="0.25">
      <c r="A23" s="11">
        <v>20</v>
      </c>
      <c r="B23" s="12" t="s">
        <v>17</v>
      </c>
      <c r="C23" s="12" t="s">
        <v>298</v>
      </c>
      <c r="D23" s="13" t="s">
        <v>299</v>
      </c>
      <c r="E23" s="51">
        <v>2</v>
      </c>
      <c r="F23" s="51">
        <v>1</v>
      </c>
      <c r="G23" s="11" t="s">
        <v>87</v>
      </c>
      <c r="H23" s="63" t="s">
        <v>291</v>
      </c>
      <c r="I23" s="18">
        <v>42917</v>
      </c>
      <c r="J23" s="12" t="s">
        <v>22</v>
      </c>
      <c r="K23" s="11"/>
      <c r="M23" s="45"/>
    </row>
    <row r="24" spans="1:13" ht="36" customHeight="1" x14ac:dyDescent="0.2">
      <c r="A24" s="15">
        <v>21</v>
      </c>
      <c r="B24" s="12" t="s">
        <v>24</v>
      </c>
      <c r="C24" s="12" t="s">
        <v>300</v>
      </c>
      <c r="D24" s="13" t="s">
        <v>301</v>
      </c>
      <c r="E24" s="51">
        <v>3</v>
      </c>
      <c r="F24" s="51">
        <v>1</v>
      </c>
      <c r="G24" s="11" t="s">
        <v>87</v>
      </c>
      <c r="H24" s="63" t="s">
        <v>291</v>
      </c>
      <c r="I24" s="14">
        <v>42917</v>
      </c>
      <c r="J24" s="12" t="s">
        <v>302</v>
      </c>
      <c r="K24" s="11"/>
    </row>
    <row r="25" spans="1:13" ht="36" customHeight="1" x14ac:dyDescent="0.2">
      <c r="A25" s="51"/>
      <c r="B25" s="51"/>
      <c r="C25" s="51"/>
      <c r="D25" s="52"/>
      <c r="E25" s="58">
        <f>SUM(E4:E24)</f>
        <v>53</v>
      </c>
      <c r="F25" s="58">
        <f>SUM(F4:F24)</f>
        <v>22</v>
      </c>
      <c r="G25" s="51"/>
      <c r="H25" s="30"/>
      <c r="I25" s="51"/>
      <c r="J25" s="51"/>
      <c r="K25" s="51"/>
    </row>
    <row r="26" spans="1:13" ht="36" customHeight="1" x14ac:dyDescent="0.2">
      <c r="A26" s="51"/>
      <c r="B26" s="51"/>
      <c r="C26" s="51"/>
      <c r="D26" s="52"/>
      <c r="E26" s="58"/>
      <c r="F26" s="58"/>
      <c r="G26" s="51"/>
      <c r="H26" s="30"/>
      <c r="I26" s="51"/>
      <c r="J26" s="51"/>
      <c r="K26" s="51"/>
    </row>
    <row r="27" spans="1:13" ht="36" customHeight="1" x14ac:dyDescent="0.2">
      <c r="A27" s="51"/>
      <c r="B27" s="51"/>
      <c r="C27" s="51"/>
      <c r="D27" s="52"/>
      <c r="E27" s="58"/>
      <c r="F27" s="58"/>
      <c r="G27" s="51"/>
      <c r="H27" s="30"/>
      <c r="I27" s="51"/>
      <c r="J27" s="51"/>
      <c r="K27" s="51"/>
    </row>
    <row r="28" spans="1:13" ht="36" customHeight="1" x14ac:dyDescent="0.2">
      <c r="A28" s="51"/>
      <c r="B28" s="51"/>
      <c r="C28" s="51"/>
      <c r="D28" s="52"/>
      <c r="E28" s="58"/>
      <c r="F28" s="58"/>
      <c r="G28" s="51"/>
      <c r="H28" s="30"/>
      <c r="I28" s="51"/>
      <c r="J28" s="51"/>
      <c r="K28" s="51"/>
    </row>
  </sheetData>
  <customSheetViews>
    <customSheetView guid="{BCA9CBB9-9547-47F0-BDEA-9087BD919FA4}" scale="80" topLeftCell="A10">
      <selection activeCell="C27" sqref="C27"/>
      <pageMargins left="0.7" right="0.7" top="0.75" bottom="0.75" header="0.3" footer="0.3"/>
    </customSheetView>
    <customSheetView guid="{C7343692-8406-8E4B-88B9-BD8D63A86AF6}" scale="80" topLeftCell="A10">
      <selection activeCell="C27" sqref="C27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="90" zoomScaleNormal="90" workbookViewId="0">
      <selection activeCell="I29" sqref="I29"/>
    </sheetView>
  </sheetViews>
  <sheetFormatPr baseColWidth="10" defaultColWidth="8.83203125" defaultRowHeight="32.25" customHeight="1" x14ac:dyDescent="0.2"/>
  <cols>
    <col min="1" max="1" width="10.83203125" customWidth="1"/>
    <col min="2" max="2" width="23" customWidth="1"/>
    <col min="3" max="3" width="32" customWidth="1"/>
    <col min="4" max="4" width="37.1640625" customWidth="1"/>
    <col min="5" max="5" width="12.1640625" customWidth="1"/>
    <col min="6" max="6" width="10.33203125" customWidth="1"/>
    <col min="7" max="7" width="12.5" customWidth="1"/>
    <col min="8" max="8" width="11.5" customWidth="1"/>
    <col min="9" max="9" width="16" customWidth="1"/>
    <col min="10" max="10" width="15.1640625" customWidth="1"/>
    <col min="11" max="11" width="55.5" customWidth="1"/>
    <col min="13" max="13" width="18.1640625" customWidth="1"/>
  </cols>
  <sheetData>
    <row r="1" spans="1:14" ht="32.25" customHeight="1" thickBot="1" x14ac:dyDescent="0.4">
      <c r="A1" s="628" t="s">
        <v>399</v>
      </c>
      <c r="B1" s="629"/>
      <c r="C1" s="629"/>
      <c r="D1" s="629"/>
      <c r="E1" s="629"/>
      <c r="F1" s="629"/>
      <c r="G1" s="629" t="s">
        <v>889</v>
      </c>
      <c r="H1" s="629"/>
      <c r="I1" s="629"/>
      <c r="J1" s="630"/>
      <c r="K1" s="631"/>
    </row>
    <row r="2" spans="1:14" ht="32.25" customHeight="1" thickBot="1" x14ac:dyDescent="0.3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55</v>
      </c>
    </row>
    <row r="3" spans="1:14" ht="32.25" customHeight="1" x14ac:dyDescent="0.2">
      <c r="A3" s="130" t="s">
        <v>890</v>
      </c>
      <c r="B3" s="130"/>
      <c r="C3" s="131"/>
      <c r="D3" s="132"/>
      <c r="E3" s="131"/>
      <c r="F3" s="131"/>
      <c r="G3" s="131"/>
      <c r="H3" s="131"/>
      <c r="I3" s="133"/>
      <c r="J3" s="131"/>
      <c r="K3" s="131"/>
      <c r="M3" s="9" t="s">
        <v>16</v>
      </c>
      <c r="N3" s="9">
        <f>N2-N14</f>
        <v>0</v>
      </c>
    </row>
    <row r="4" spans="1:14" ht="32.25" customHeight="1" x14ac:dyDescent="0.3">
      <c r="A4" s="134">
        <v>57</v>
      </c>
      <c r="B4" s="134" t="s">
        <v>1117</v>
      </c>
      <c r="C4" s="134"/>
      <c r="D4" s="136"/>
      <c r="E4" s="134"/>
      <c r="F4" s="134"/>
      <c r="G4" s="134"/>
      <c r="H4" s="134"/>
      <c r="I4" s="134"/>
      <c r="J4" s="134"/>
      <c r="K4" s="158" t="s">
        <v>1118</v>
      </c>
      <c r="M4" t="s">
        <v>23</v>
      </c>
      <c r="N4">
        <f>SUMIFS(E:E,G:G,"CTT")</f>
        <v>31</v>
      </c>
    </row>
    <row r="5" spans="1:14" ht="32.25" customHeight="1" x14ac:dyDescent="0.2">
      <c r="A5" s="101">
        <v>1</v>
      </c>
      <c r="B5" s="75" t="s">
        <v>17</v>
      </c>
      <c r="C5" s="22" t="s">
        <v>1119</v>
      </c>
      <c r="D5" s="79" t="s">
        <v>1120</v>
      </c>
      <c r="E5" s="75">
        <v>6</v>
      </c>
      <c r="F5" s="75">
        <v>2</v>
      </c>
      <c r="G5" s="101" t="s">
        <v>130</v>
      </c>
      <c r="H5" s="75" t="s">
        <v>897</v>
      </c>
      <c r="I5" s="80">
        <v>42917</v>
      </c>
      <c r="J5" s="22" t="s">
        <v>22</v>
      </c>
      <c r="K5" s="101" t="s">
        <v>1121</v>
      </c>
      <c r="M5" t="s">
        <v>29</v>
      </c>
      <c r="N5">
        <f>SUMIFS(E:E,G:G,"FLU")</f>
        <v>16</v>
      </c>
    </row>
    <row r="6" spans="1:14" ht="32.25" customHeight="1" x14ac:dyDescent="0.2">
      <c r="A6" s="101">
        <v>2</v>
      </c>
      <c r="B6" s="75" t="s">
        <v>24</v>
      </c>
      <c r="C6" s="22" t="s">
        <v>1122</v>
      </c>
      <c r="D6" s="79" t="s">
        <v>1123</v>
      </c>
      <c r="E6" s="75">
        <v>2</v>
      </c>
      <c r="F6" s="75">
        <v>1</v>
      </c>
      <c r="G6" s="101" t="s">
        <v>130</v>
      </c>
      <c r="H6" s="75" t="s">
        <v>897</v>
      </c>
      <c r="I6" s="80">
        <v>42917</v>
      </c>
      <c r="J6" s="22" t="s">
        <v>1124</v>
      </c>
      <c r="K6" s="101"/>
      <c r="M6" t="s">
        <v>34</v>
      </c>
      <c r="N6">
        <f>SUMIFS(E:E,G:G,"JCC")</f>
        <v>0</v>
      </c>
    </row>
    <row r="7" spans="1:14" ht="32.25" customHeight="1" x14ac:dyDescent="0.2">
      <c r="A7" s="101">
        <v>3</v>
      </c>
      <c r="B7" s="75" t="s">
        <v>24</v>
      </c>
      <c r="C7" s="22" t="s">
        <v>1125</v>
      </c>
      <c r="D7" s="79" t="s">
        <v>1126</v>
      </c>
      <c r="E7" s="75">
        <v>4</v>
      </c>
      <c r="F7" s="75">
        <v>1</v>
      </c>
      <c r="G7" s="101" t="s">
        <v>87</v>
      </c>
      <c r="H7" s="75" t="s">
        <v>897</v>
      </c>
      <c r="I7" s="80">
        <v>42917</v>
      </c>
      <c r="J7" s="22" t="s">
        <v>1127</v>
      </c>
      <c r="K7" s="101"/>
      <c r="M7" t="s">
        <v>40</v>
      </c>
      <c r="N7">
        <f>SUMIFS(E:E,G:G,"EDI")</f>
        <v>0</v>
      </c>
    </row>
    <row r="8" spans="1:14" ht="32.25" customHeight="1" x14ac:dyDescent="0.2">
      <c r="A8" s="101">
        <v>4</v>
      </c>
      <c r="B8" s="75" t="s">
        <v>24</v>
      </c>
      <c r="C8" s="22" t="s">
        <v>1128</v>
      </c>
      <c r="D8" s="79" t="s">
        <v>1129</v>
      </c>
      <c r="E8" s="75">
        <v>2</v>
      </c>
      <c r="F8" s="75">
        <v>1</v>
      </c>
      <c r="G8" s="101" t="s">
        <v>87</v>
      </c>
      <c r="H8" s="75" t="s">
        <v>897</v>
      </c>
      <c r="I8" s="80">
        <v>42917</v>
      </c>
      <c r="J8" s="22" t="s">
        <v>1130</v>
      </c>
      <c r="K8" s="101" t="s">
        <v>1131</v>
      </c>
      <c r="M8" t="s">
        <v>46</v>
      </c>
      <c r="N8">
        <f>SUMIFS(E:E,G:G,"par")</f>
        <v>0</v>
      </c>
    </row>
    <row r="9" spans="1:14" ht="32.25" customHeight="1" x14ac:dyDescent="0.2">
      <c r="A9" s="101">
        <v>5</v>
      </c>
      <c r="B9" s="75" t="s">
        <v>24</v>
      </c>
      <c r="C9" s="22" t="s">
        <v>1132</v>
      </c>
      <c r="D9" s="79" t="s">
        <v>1133</v>
      </c>
      <c r="E9" s="75">
        <v>2</v>
      </c>
      <c r="F9" s="75">
        <v>1</v>
      </c>
      <c r="G9" s="75" t="s">
        <v>87</v>
      </c>
      <c r="H9" s="75" t="s">
        <v>897</v>
      </c>
      <c r="I9" s="80">
        <v>42917</v>
      </c>
      <c r="J9" s="22" t="s">
        <v>1134</v>
      </c>
      <c r="K9" s="101"/>
      <c r="M9" t="s">
        <v>52</v>
      </c>
      <c r="N9">
        <f>SUMIFS(E:E,G:G,"phi")</f>
        <v>0</v>
      </c>
    </row>
    <row r="10" spans="1:14" ht="32.25" customHeight="1" x14ac:dyDescent="0.2">
      <c r="A10" s="101">
        <v>6</v>
      </c>
      <c r="B10" s="51" t="s">
        <v>571</v>
      </c>
      <c r="C10" s="20" t="s">
        <v>1135</v>
      </c>
      <c r="D10" s="52" t="s">
        <v>1136</v>
      </c>
      <c r="E10" s="51">
        <v>2</v>
      </c>
      <c r="F10" s="51">
        <v>1</v>
      </c>
      <c r="G10" s="51" t="s">
        <v>87</v>
      </c>
      <c r="H10" s="51" t="s">
        <v>897</v>
      </c>
      <c r="I10" s="53">
        <v>42917</v>
      </c>
      <c r="J10" s="20" t="s">
        <v>1137</v>
      </c>
      <c r="K10" s="160"/>
      <c r="M10" t="s">
        <v>58</v>
      </c>
      <c r="N10">
        <f>SUMIFS(E:E,G:G,"BRK")</f>
        <v>8</v>
      </c>
    </row>
    <row r="11" spans="1:14" ht="32.25" customHeight="1" x14ac:dyDescent="0.2">
      <c r="A11" s="101">
        <v>7</v>
      </c>
      <c r="B11" s="51" t="s">
        <v>24</v>
      </c>
      <c r="C11" s="20" t="s">
        <v>1138</v>
      </c>
      <c r="D11" s="52" t="s">
        <v>1139</v>
      </c>
      <c r="E11" s="51">
        <v>4</v>
      </c>
      <c r="F11" s="51">
        <v>1</v>
      </c>
      <c r="G11" s="51" t="s">
        <v>87</v>
      </c>
      <c r="H11" s="75" t="s">
        <v>897</v>
      </c>
      <c r="I11" s="80">
        <v>42917</v>
      </c>
      <c r="J11" s="22" t="s">
        <v>1140</v>
      </c>
      <c r="K11" s="101"/>
      <c r="M11" s="25" t="s">
        <v>64</v>
      </c>
      <c r="N11" s="25">
        <f>SUMIFS(E:E,G:G,"SPC")</f>
        <v>0</v>
      </c>
    </row>
    <row r="12" spans="1:14" ht="32.25" customHeight="1" x14ac:dyDescent="0.2">
      <c r="A12" s="101">
        <v>8</v>
      </c>
      <c r="B12" s="51" t="s">
        <v>24</v>
      </c>
      <c r="C12" s="20" t="s">
        <v>1141</v>
      </c>
      <c r="D12" s="52" t="s">
        <v>1142</v>
      </c>
      <c r="E12" s="51">
        <v>5</v>
      </c>
      <c r="F12" s="51">
        <v>2</v>
      </c>
      <c r="G12" s="161" t="s">
        <v>87</v>
      </c>
      <c r="H12" s="51" t="s">
        <v>897</v>
      </c>
      <c r="I12" s="53">
        <v>42917</v>
      </c>
      <c r="J12" s="20" t="s">
        <v>1143</v>
      </c>
      <c r="K12" s="103"/>
      <c r="M12" s="26" t="s">
        <v>69</v>
      </c>
      <c r="N12" s="26">
        <f>SUMIFS(E:E,G:G,"H")</f>
        <v>0</v>
      </c>
    </row>
    <row r="13" spans="1:14" ht="32.25" customHeight="1" x14ac:dyDescent="0.2">
      <c r="A13" s="101">
        <v>9</v>
      </c>
      <c r="B13" s="51" t="s">
        <v>1144</v>
      </c>
      <c r="C13" s="20">
        <v>106928</v>
      </c>
      <c r="D13" s="52" t="s">
        <v>1145</v>
      </c>
      <c r="E13" s="51">
        <v>2</v>
      </c>
      <c r="F13" s="51">
        <v>1</v>
      </c>
      <c r="G13" s="161" t="s">
        <v>20</v>
      </c>
      <c r="H13" s="51" t="s">
        <v>897</v>
      </c>
      <c r="I13" s="53">
        <v>42917</v>
      </c>
      <c r="J13" s="153" t="s">
        <v>1146</v>
      </c>
      <c r="K13" s="161" t="s">
        <v>1147</v>
      </c>
      <c r="M13" s="26"/>
      <c r="N13" s="26"/>
    </row>
    <row r="14" spans="1:14" ht="32.25" customHeight="1" x14ac:dyDescent="0.2">
      <c r="A14" s="101">
        <v>10</v>
      </c>
      <c r="B14" s="75" t="s">
        <v>17</v>
      </c>
      <c r="C14" s="22" t="s">
        <v>1148</v>
      </c>
      <c r="D14" s="79" t="s">
        <v>1149</v>
      </c>
      <c r="E14" s="75">
        <v>2</v>
      </c>
      <c r="F14" s="75">
        <v>1</v>
      </c>
      <c r="G14" s="75" t="s">
        <v>20</v>
      </c>
      <c r="H14" s="75" t="s">
        <v>897</v>
      </c>
      <c r="I14" s="80">
        <v>42917</v>
      </c>
      <c r="J14" s="22" t="s">
        <v>22</v>
      </c>
      <c r="K14" s="46"/>
      <c r="M14" s="28" t="s">
        <v>79</v>
      </c>
      <c r="N14" s="28">
        <f>SUM(M4:N12)</f>
        <v>55</v>
      </c>
    </row>
    <row r="15" spans="1:14" ht="32.25" customHeight="1" x14ac:dyDescent="0.2">
      <c r="A15" s="101">
        <v>11</v>
      </c>
      <c r="B15" s="51" t="s">
        <v>1150</v>
      </c>
      <c r="C15" s="20" t="s">
        <v>1151</v>
      </c>
      <c r="D15" s="52" t="s">
        <v>1152</v>
      </c>
      <c r="E15" s="51">
        <v>2</v>
      </c>
      <c r="F15" s="51">
        <v>1</v>
      </c>
      <c r="G15" s="103" t="s">
        <v>20</v>
      </c>
      <c r="H15" s="51" t="s">
        <v>897</v>
      </c>
      <c r="I15" s="53">
        <v>42917</v>
      </c>
      <c r="J15" s="20" t="s">
        <v>1153</v>
      </c>
      <c r="K15" s="103" t="s">
        <v>1154</v>
      </c>
    </row>
    <row r="16" spans="1:14" ht="32.25" customHeight="1" x14ac:dyDescent="0.2">
      <c r="A16" s="101">
        <v>12</v>
      </c>
      <c r="B16" s="51" t="s">
        <v>17</v>
      </c>
      <c r="C16" s="20" t="s">
        <v>1155</v>
      </c>
      <c r="D16" s="52" t="s">
        <v>1156</v>
      </c>
      <c r="E16" s="51">
        <v>2</v>
      </c>
      <c r="F16" s="51">
        <v>1</v>
      </c>
      <c r="G16" s="161" t="s">
        <v>20</v>
      </c>
      <c r="H16" s="51" t="s">
        <v>897</v>
      </c>
      <c r="I16" s="53">
        <v>42917</v>
      </c>
      <c r="J16" s="20" t="s">
        <v>22</v>
      </c>
      <c r="K16" s="51"/>
      <c r="M16" s="49"/>
    </row>
    <row r="17" spans="1:13" ht="32.25" customHeight="1" x14ac:dyDescent="0.2">
      <c r="A17" s="101">
        <v>13</v>
      </c>
      <c r="B17" s="75" t="s">
        <v>1157</v>
      </c>
      <c r="C17" s="22" t="s">
        <v>1158</v>
      </c>
      <c r="D17" s="79" t="s">
        <v>1159</v>
      </c>
      <c r="E17" s="75">
        <v>4</v>
      </c>
      <c r="F17" s="75">
        <v>1</v>
      </c>
      <c r="G17" s="101" t="s">
        <v>20</v>
      </c>
      <c r="H17" s="143" t="s">
        <v>939</v>
      </c>
      <c r="I17" s="80">
        <v>42917</v>
      </c>
      <c r="J17" s="22" t="s">
        <v>1160</v>
      </c>
      <c r="K17" s="159"/>
      <c r="M17" s="49"/>
    </row>
    <row r="18" spans="1:13" ht="32.25" customHeight="1" x14ac:dyDescent="0.2">
      <c r="A18" s="101">
        <v>14</v>
      </c>
      <c r="B18" s="75" t="s">
        <v>24</v>
      </c>
      <c r="C18" s="22" t="s">
        <v>1161</v>
      </c>
      <c r="D18" s="79" t="s">
        <v>1162</v>
      </c>
      <c r="E18" s="75">
        <v>2</v>
      </c>
      <c r="F18" s="75">
        <v>1</v>
      </c>
      <c r="G18" s="101" t="s">
        <v>20</v>
      </c>
      <c r="H18" s="143" t="s">
        <v>939</v>
      </c>
      <c r="I18" s="80">
        <v>42917</v>
      </c>
      <c r="J18" s="22" t="s">
        <v>1163</v>
      </c>
      <c r="K18" s="101"/>
      <c r="M18" s="49"/>
    </row>
    <row r="19" spans="1:13" ht="32.25" customHeight="1" x14ac:dyDescent="0.2">
      <c r="A19" s="101">
        <v>15</v>
      </c>
      <c r="B19" s="75" t="s">
        <v>24</v>
      </c>
      <c r="C19" s="22" t="s">
        <v>1164</v>
      </c>
      <c r="D19" s="79" t="s">
        <v>1165</v>
      </c>
      <c r="E19" s="75">
        <v>2</v>
      </c>
      <c r="F19" s="75">
        <v>1</v>
      </c>
      <c r="G19" s="101" t="s">
        <v>20</v>
      </c>
      <c r="H19" s="143" t="s">
        <v>939</v>
      </c>
      <c r="I19" s="80">
        <v>42917</v>
      </c>
      <c r="J19" s="22" t="s">
        <v>1166</v>
      </c>
      <c r="K19" s="101"/>
      <c r="M19" s="49"/>
    </row>
    <row r="20" spans="1:13" ht="32.25" customHeight="1" x14ac:dyDescent="0.2">
      <c r="A20" s="101">
        <v>16</v>
      </c>
      <c r="B20" s="75" t="s">
        <v>17</v>
      </c>
      <c r="C20" s="22" t="s">
        <v>1167</v>
      </c>
      <c r="D20" s="79" t="s">
        <v>1168</v>
      </c>
      <c r="E20" s="75">
        <v>1</v>
      </c>
      <c r="F20" s="75">
        <v>1</v>
      </c>
      <c r="G20" s="101" t="s">
        <v>87</v>
      </c>
      <c r="H20" s="143" t="s">
        <v>939</v>
      </c>
      <c r="I20" s="80">
        <v>42917</v>
      </c>
      <c r="J20" s="22" t="s">
        <v>22</v>
      </c>
      <c r="K20" s="101"/>
      <c r="M20" s="49"/>
    </row>
    <row r="21" spans="1:13" ht="32.25" customHeight="1" x14ac:dyDescent="0.2">
      <c r="A21" s="101">
        <v>17</v>
      </c>
      <c r="B21" s="75" t="s">
        <v>17</v>
      </c>
      <c r="C21" s="22" t="s">
        <v>1169</v>
      </c>
      <c r="D21" s="79" t="s">
        <v>1170</v>
      </c>
      <c r="E21" s="75">
        <v>8</v>
      </c>
      <c r="F21" s="75">
        <v>2</v>
      </c>
      <c r="G21" s="101" t="s">
        <v>87</v>
      </c>
      <c r="H21" s="143" t="s">
        <v>939</v>
      </c>
      <c r="I21" s="80">
        <v>42917</v>
      </c>
      <c r="J21" s="22" t="s">
        <v>22</v>
      </c>
      <c r="K21" s="101"/>
      <c r="M21" s="49"/>
    </row>
    <row r="22" spans="1:13" ht="32.25" customHeight="1" x14ac:dyDescent="0.2">
      <c r="A22" s="101">
        <v>18</v>
      </c>
      <c r="B22" s="75" t="s">
        <v>17</v>
      </c>
      <c r="C22" s="22" t="s">
        <v>1171</v>
      </c>
      <c r="D22" s="79" t="s">
        <v>1172</v>
      </c>
      <c r="E22" s="75">
        <v>3</v>
      </c>
      <c r="F22" s="75">
        <v>1</v>
      </c>
      <c r="G22" s="101" t="s">
        <v>87</v>
      </c>
      <c r="H22" s="143" t="s">
        <v>939</v>
      </c>
      <c r="I22" s="80">
        <v>42917</v>
      </c>
      <c r="J22" s="22" t="s">
        <v>22</v>
      </c>
      <c r="K22" s="101"/>
      <c r="M22" s="49"/>
    </row>
    <row r="23" spans="1:13" ht="32.25" customHeight="1" x14ac:dyDescent="0.2">
      <c r="A23" s="11"/>
      <c r="B23" s="12"/>
      <c r="C23" s="12"/>
      <c r="D23" s="13"/>
      <c r="E23" s="58">
        <f>SUM(E5:E22)</f>
        <v>55</v>
      </c>
      <c r="F23" s="58">
        <f>SUM(F5:F22)</f>
        <v>21</v>
      </c>
      <c r="G23" s="11"/>
      <c r="H23" s="12"/>
      <c r="I23" s="12"/>
      <c r="J23" s="12"/>
      <c r="K23" s="11"/>
    </row>
    <row r="24" spans="1:13" ht="32.25" customHeight="1" x14ac:dyDescent="0.2">
      <c r="A24" s="11"/>
      <c r="B24" s="12"/>
      <c r="C24" s="12"/>
      <c r="D24" s="13"/>
      <c r="E24" s="12"/>
      <c r="F24" s="12"/>
      <c r="G24" s="11"/>
      <c r="H24" s="12"/>
      <c r="I24" s="12"/>
      <c r="J24" s="12"/>
      <c r="K24" s="11"/>
    </row>
    <row r="25" spans="1:13" ht="32.25" customHeight="1" x14ac:dyDescent="0.2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</row>
  </sheetData>
  <customSheetViews>
    <customSheetView guid="{BCA9CBB9-9547-47F0-BDEA-9087BD919FA4}" scale="90">
      <selection activeCell="I29" sqref="I29"/>
      <pageMargins left="0.7" right="0.7" top="0.75" bottom="0.75" header="0.3" footer="0.3"/>
    </customSheetView>
    <customSheetView guid="{C7343692-8406-8E4B-88B9-BD8D63A86AF6}" scale="90">
      <selection activeCell="I29" sqref="I29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19" zoomScale="80" zoomScaleNormal="80" workbookViewId="0">
      <selection activeCell="K33" sqref="K33"/>
    </sheetView>
  </sheetViews>
  <sheetFormatPr baseColWidth="10" defaultColWidth="8.83203125" defaultRowHeight="40.5" customHeight="1" x14ac:dyDescent="0.2"/>
  <cols>
    <col min="1" max="1" width="9.83203125" customWidth="1"/>
    <col min="2" max="2" width="31.6640625" customWidth="1"/>
    <col min="3" max="3" width="35.33203125" customWidth="1"/>
    <col min="4" max="4" width="39.6640625" customWidth="1"/>
    <col min="5" max="5" width="10" customWidth="1"/>
    <col min="6" max="6" width="10.33203125" customWidth="1"/>
    <col min="7" max="7" width="15.1640625" customWidth="1"/>
    <col min="8" max="8" width="11.5" customWidth="1"/>
    <col min="9" max="9" width="16" customWidth="1"/>
    <col min="10" max="10" width="15.1640625" customWidth="1"/>
    <col min="11" max="11" width="41.6640625" customWidth="1"/>
    <col min="13" max="13" width="18.1640625" customWidth="1"/>
  </cols>
  <sheetData>
    <row r="1" spans="1:14" ht="40.5" customHeight="1" thickBot="1" x14ac:dyDescent="0.4">
      <c r="A1" s="628" t="s">
        <v>399</v>
      </c>
      <c r="B1" s="629"/>
      <c r="C1" s="629"/>
      <c r="D1" s="629"/>
      <c r="E1" s="629"/>
      <c r="F1" s="629"/>
      <c r="G1" s="629" t="s">
        <v>889</v>
      </c>
      <c r="H1" s="629"/>
      <c r="I1" s="629"/>
      <c r="J1" s="630"/>
      <c r="K1" s="631"/>
    </row>
    <row r="2" spans="1:14" ht="40.5" customHeight="1" thickBot="1" x14ac:dyDescent="0.3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55</v>
      </c>
    </row>
    <row r="3" spans="1:14" ht="40.5" customHeight="1" x14ac:dyDescent="0.2">
      <c r="A3" s="130" t="s">
        <v>890</v>
      </c>
      <c r="B3" s="130"/>
      <c r="C3" s="131"/>
      <c r="D3" s="132"/>
      <c r="E3" s="131"/>
      <c r="F3" s="131"/>
      <c r="G3" s="131"/>
      <c r="H3" s="131"/>
      <c r="I3" s="133"/>
      <c r="J3" s="131"/>
      <c r="K3" s="131"/>
      <c r="M3" s="9" t="s">
        <v>16</v>
      </c>
      <c r="N3" s="9">
        <f>N2-N14</f>
        <v>6</v>
      </c>
    </row>
    <row r="4" spans="1:14" ht="40.5" customHeight="1" x14ac:dyDescent="0.3">
      <c r="A4" s="167">
        <v>55</v>
      </c>
      <c r="B4" s="167" t="s">
        <v>1173</v>
      </c>
      <c r="C4" s="167"/>
      <c r="D4" s="168"/>
      <c r="E4" s="167"/>
      <c r="F4" s="167"/>
      <c r="G4" s="167"/>
      <c r="H4" s="167"/>
      <c r="I4" s="167"/>
      <c r="J4" s="167"/>
      <c r="K4" s="169" t="s">
        <v>1174</v>
      </c>
      <c r="M4" t="s">
        <v>23</v>
      </c>
      <c r="N4">
        <f>SUMIFS(E:E,G:G,"CTT")</f>
        <v>14</v>
      </c>
    </row>
    <row r="5" spans="1:14" ht="40.5" customHeight="1" x14ac:dyDescent="0.2">
      <c r="A5" s="15">
        <v>1</v>
      </c>
      <c r="B5" s="20" t="s">
        <v>17</v>
      </c>
      <c r="C5" s="20" t="s">
        <v>1175</v>
      </c>
      <c r="D5" s="21" t="s">
        <v>1176</v>
      </c>
      <c r="E5" s="20">
        <v>2</v>
      </c>
      <c r="F5" s="20">
        <v>1</v>
      </c>
      <c r="G5" s="20" t="s">
        <v>188</v>
      </c>
      <c r="H5" s="20" t="s">
        <v>897</v>
      </c>
      <c r="I5" s="23">
        <v>42917</v>
      </c>
      <c r="J5" s="20" t="s">
        <v>22</v>
      </c>
      <c r="K5" s="74"/>
      <c r="M5" t="s">
        <v>29</v>
      </c>
      <c r="N5">
        <f>SUMIFS(E:E,G:G,"FLU")</f>
        <v>1</v>
      </c>
    </row>
    <row r="6" spans="1:14" ht="40.5" customHeight="1" x14ac:dyDescent="0.2">
      <c r="A6" s="15">
        <v>2</v>
      </c>
      <c r="B6" s="20" t="s">
        <v>17</v>
      </c>
      <c r="C6" s="20" t="s">
        <v>1177</v>
      </c>
      <c r="D6" s="21" t="s">
        <v>1178</v>
      </c>
      <c r="E6" s="20">
        <v>2</v>
      </c>
      <c r="F6" s="20">
        <v>1</v>
      </c>
      <c r="G6" s="74" t="s">
        <v>188</v>
      </c>
      <c r="H6" s="20" t="s">
        <v>897</v>
      </c>
      <c r="I6" s="23">
        <v>42917</v>
      </c>
      <c r="J6" s="20" t="s">
        <v>22</v>
      </c>
      <c r="K6" s="74"/>
      <c r="M6" t="s">
        <v>34</v>
      </c>
      <c r="N6">
        <f>SUMIFS(E:E,G:G,"JCC")</f>
        <v>33</v>
      </c>
    </row>
    <row r="7" spans="1:14" ht="40.5" customHeight="1" x14ac:dyDescent="0.2">
      <c r="A7" s="15">
        <v>3</v>
      </c>
      <c r="B7" s="12" t="s">
        <v>17</v>
      </c>
      <c r="C7" s="12" t="s">
        <v>1179</v>
      </c>
      <c r="D7" s="13" t="s">
        <v>1180</v>
      </c>
      <c r="E7" s="12">
        <v>6</v>
      </c>
      <c r="F7" s="12">
        <v>2</v>
      </c>
      <c r="G7" s="29" t="s">
        <v>188</v>
      </c>
      <c r="H7" s="12" t="s">
        <v>897</v>
      </c>
      <c r="I7" s="14">
        <v>42917</v>
      </c>
      <c r="J7" s="27" t="s">
        <v>22</v>
      </c>
      <c r="K7" s="11"/>
      <c r="M7" t="s">
        <v>40</v>
      </c>
      <c r="N7">
        <f>SUMIFS(E:E,G:G,"EDI")</f>
        <v>0</v>
      </c>
    </row>
    <row r="8" spans="1:14" ht="40.5" customHeight="1" x14ac:dyDescent="0.2">
      <c r="A8" s="15">
        <v>4</v>
      </c>
      <c r="B8" s="20" t="s">
        <v>17</v>
      </c>
      <c r="C8" s="20" t="s">
        <v>1181</v>
      </c>
      <c r="D8" s="21" t="s">
        <v>1182</v>
      </c>
      <c r="E8" s="20">
        <v>5</v>
      </c>
      <c r="F8" s="20">
        <v>2</v>
      </c>
      <c r="G8" s="162" t="s">
        <v>188</v>
      </c>
      <c r="H8" s="20" t="s">
        <v>897</v>
      </c>
      <c r="I8" s="23">
        <v>42917</v>
      </c>
      <c r="J8" s="153" t="s">
        <v>22</v>
      </c>
      <c r="K8" s="162"/>
      <c r="M8" t="s">
        <v>46</v>
      </c>
      <c r="N8">
        <f>SUMIFS(E:E,G:G,"par")</f>
        <v>0</v>
      </c>
    </row>
    <row r="9" spans="1:14" ht="40.5" customHeight="1" x14ac:dyDescent="0.2">
      <c r="A9" s="15">
        <v>5</v>
      </c>
      <c r="B9" s="12" t="s">
        <v>17</v>
      </c>
      <c r="C9" s="12" t="s">
        <v>1183</v>
      </c>
      <c r="D9" s="13" t="s">
        <v>1184</v>
      </c>
      <c r="E9" s="12">
        <v>3</v>
      </c>
      <c r="F9" s="12">
        <v>1</v>
      </c>
      <c r="G9" s="12" t="s">
        <v>188</v>
      </c>
      <c r="H9" s="12" t="s">
        <v>897</v>
      </c>
      <c r="I9" s="14">
        <v>42917</v>
      </c>
      <c r="J9" s="27" t="s">
        <v>22</v>
      </c>
      <c r="K9" s="12"/>
      <c r="M9" t="s">
        <v>52</v>
      </c>
      <c r="N9">
        <f>SUMIFS(E:E,G:G,"phi")</f>
        <v>0</v>
      </c>
    </row>
    <row r="10" spans="1:14" ht="40.5" customHeight="1" x14ac:dyDescent="0.2">
      <c r="A10" s="15">
        <v>6</v>
      </c>
      <c r="B10" s="12" t="s">
        <v>17</v>
      </c>
      <c r="C10" s="12" t="s">
        <v>1185</v>
      </c>
      <c r="D10" s="13" t="s">
        <v>1186</v>
      </c>
      <c r="E10" s="12">
        <v>2</v>
      </c>
      <c r="F10" s="12">
        <v>1</v>
      </c>
      <c r="G10" s="12" t="s">
        <v>188</v>
      </c>
      <c r="H10" s="12" t="s">
        <v>897</v>
      </c>
      <c r="I10" s="14">
        <v>42917</v>
      </c>
      <c r="J10" s="27" t="s">
        <v>22</v>
      </c>
      <c r="K10" s="12"/>
      <c r="M10" t="s">
        <v>58</v>
      </c>
      <c r="N10">
        <f>SUMIFS(E:E,G:G,"BRK")</f>
        <v>1</v>
      </c>
    </row>
    <row r="11" spans="1:14" ht="40.5" customHeight="1" x14ac:dyDescent="0.2">
      <c r="A11" s="11"/>
      <c r="B11" s="12"/>
      <c r="C11" s="12"/>
      <c r="D11" s="13"/>
      <c r="E11" s="58">
        <f>SUM(E5:E10)</f>
        <v>20</v>
      </c>
      <c r="F11" s="58">
        <f>SUM(F5:F10)</f>
        <v>8</v>
      </c>
      <c r="G11" s="11"/>
      <c r="H11" s="12"/>
      <c r="I11" s="12"/>
      <c r="J11" s="12"/>
      <c r="K11" s="11"/>
      <c r="M11" s="25" t="s">
        <v>64</v>
      </c>
      <c r="N11" s="25">
        <f>SUMIFS(E:E,G:G,"SPC")</f>
        <v>0</v>
      </c>
    </row>
    <row r="12" spans="1:14" ht="40.5" customHeight="1" x14ac:dyDescent="0.2">
      <c r="A12" s="11"/>
      <c r="B12" s="12"/>
      <c r="C12" s="12"/>
      <c r="D12" s="13"/>
      <c r="E12" s="12"/>
      <c r="F12" s="12"/>
      <c r="G12" s="11"/>
      <c r="H12" s="12"/>
      <c r="I12" s="12"/>
      <c r="J12" s="12"/>
      <c r="K12" s="11"/>
      <c r="M12" s="26" t="s">
        <v>69</v>
      </c>
      <c r="N12" s="26">
        <f>SUMIFS(E:E,G:G,"H")</f>
        <v>0</v>
      </c>
    </row>
    <row r="13" spans="1:14" ht="40.5" customHeight="1" x14ac:dyDescent="0.3">
      <c r="A13" s="163"/>
      <c r="B13" s="163" t="s">
        <v>1187</v>
      </c>
      <c r="C13" s="163"/>
      <c r="D13" s="164"/>
      <c r="E13" s="163" t="s">
        <v>1188</v>
      </c>
      <c r="F13" s="163"/>
      <c r="G13" s="163"/>
      <c r="H13" s="163"/>
      <c r="I13" s="163"/>
      <c r="J13" s="163"/>
      <c r="K13" s="163"/>
      <c r="M13" s="26"/>
      <c r="N13" s="26"/>
    </row>
    <row r="14" spans="1:14" ht="40.5" customHeight="1" x14ac:dyDescent="0.2">
      <c r="A14" s="101">
        <v>7</v>
      </c>
      <c r="B14" s="75" t="s">
        <v>17</v>
      </c>
      <c r="C14" s="75" t="s">
        <v>1189</v>
      </c>
      <c r="D14" s="79" t="s">
        <v>1190</v>
      </c>
      <c r="E14" s="75">
        <v>1</v>
      </c>
      <c r="F14" s="75">
        <v>1</v>
      </c>
      <c r="G14" s="101" t="s">
        <v>87</v>
      </c>
      <c r="H14" s="143" t="s">
        <v>939</v>
      </c>
      <c r="I14" s="80">
        <v>42917</v>
      </c>
      <c r="J14" s="22" t="s">
        <v>22</v>
      </c>
      <c r="K14" s="101"/>
      <c r="M14" s="28" t="s">
        <v>79</v>
      </c>
      <c r="N14" s="28">
        <f>SUM(M4:N12)</f>
        <v>49</v>
      </c>
    </row>
    <row r="15" spans="1:14" ht="40.5" customHeight="1" x14ac:dyDescent="0.2">
      <c r="A15" s="101">
        <v>8</v>
      </c>
      <c r="B15" s="75" t="s">
        <v>571</v>
      </c>
      <c r="C15" s="75" t="s">
        <v>1191</v>
      </c>
      <c r="D15" s="102" t="s">
        <v>1192</v>
      </c>
      <c r="E15" s="75">
        <v>1</v>
      </c>
      <c r="F15" s="75">
        <v>1</v>
      </c>
      <c r="G15" s="101" t="s">
        <v>130</v>
      </c>
      <c r="H15" s="143" t="s">
        <v>939</v>
      </c>
      <c r="I15" s="80">
        <v>42917</v>
      </c>
      <c r="J15" s="151" t="s">
        <v>1193</v>
      </c>
      <c r="K15" s="101"/>
    </row>
    <row r="16" spans="1:14" ht="40.5" customHeight="1" x14ac:dyDescent="0.2">
      <c r="A16" s="101">
        <v>9</v>
      </c>
      <c r="B16" s="75" t="s">
        <v>17</v>
      </c>
      <c r="C16" s="75" t="s">
        <v>1194</v>
      </c>
      <c r="D16" s="79" t="s">
        <v>1195</v>
      </c>
      <c r="E16" s="75">
        <v>5</v>
      </c>
      <c r="F16" s="75">
        <v>2</v>
      </c>
      <c r="G16" s="101" t="s">
        <v>87</v>
      </c>
      <c r="H16" s="143" t="s">
        <v>939</v>
      </c>
      <c r="I16" s="80">
        <v>42917</v>
      </c>
      <c r="J16" s="22" t="s">
        <v>22</v>
      </c>
      <c r="K16" s="101"/>
      <c r="M16" s="49"/>
    </row>
    <row r="17" spans="1:13" ht="40.5" customHeight="1" x14ac:dyDescent="0.2">
      <c r="A17" s="101">
        <v>10</v>
      </c>
      <c r="B17" s="75" t="s">
        <v>17</v>
      </c>
      <c r="C17" s="75" t="s">
        <v>1196</v>
      </c>
      <c r="D17" s="79" t="s">
        <v>1197</v>
      </c>
      <c r="E17" s="75">
        <v>6</v>
      </c>
      <c r="F17" s="75">
        <v>2</v>
      </c>
      <c r="G17" s="101" t="s">
        <v>87</v>
      </c>
      <c r="H17" s="143" t="s">
        <v>939</v>
      </c>
      <c r="I17" s="80">
        <v>42917</v>
      </c>
      <c r="J17" s="22" t="s">
        <v>22</v>
      </c>
      <c r="K17" s="165"/>
      <c r="M17" s="49"/>
    </row>
    <row r="18" spans="1:13" ht="40.5" customHeight="1" x14ac:dyDescent="0.2">
      <c r="A18" s="101">
        <v>11</v>
      </c>
      <c r="B18" s="75" t="s">
        <v>24</v>
      </c>
      <c r="C18" s="75" t="s">
        <v>1198</v>
      </c>
      <c r="D18" s="79" t="s">
        <v>1199</v>
      </c>
      <c r="E18" s="75">
        <v>2</v>
      </c>
      <c r="F18" s="75">
        <v>1</v>
      </c>
      <c r="G18" s="101" t="s">
        <v>87</v>
      </c>
      <c r="H18" s="143" t="s">
        <v>939</v>
      </c>
      <c r="I18" s="80">
        <v>42917</v>
      </c>
      <c r="J18" s="22" t="s">
        <v>1200</v>
      </c>
      <c r="K18" s="101"/>
      <c r="M18" s="49"/>
    </row>
    <row r="19" spans="1:13" ht="40.5" customHeight="1" x14ac:dyDescent="0.2">
      <c r="A19" s="101">
        <v>12</v>
      </c>
      <c r="B19" s="75" t="s">
        <v>434</v>
      </c>
      <c r="C19" s="75">
        <v>3893</v>
      </c>
      <c r="D19" s="79" t="s">
        <v>1201</v>
      </c>
      <c r="E19" s="75">
        <v>2</v>
      </c>
      <c r="F19" s="75">
        <v>1</v>
      </c>
      <c r="G19" s="101" t="s">
        <v>188</v>
      </c>
      <c r="H19" s="143" t="s">
        <v>939</v>
      </c>
      <c r="I19" s="80">
        <v>42917</v>
      </c>
      <c r="J19" s="22" t="s">
        <v>1202</v>
      </c>
      <c r="K19" s="101"/>
      <c r="M19" s="49"/>
    </row>
    <row r="20" spans="1:13" ht="40.5" customHeight="1" x14ac:dyDescent="0.2">
      <c r="A20" s="101">
        <v>13</v>
      </c>
      <c r="B20" s="75" t="s">
        <v>571</v>
      </c>
      <c r="C20" s="106" t="s">
        <v>1203</v>
      </c>
      <c r="D20" s="79" t="s">
        <v>1204</v>
      </c>
      <c r="E20" s="75">
        <v>2</v>
      </c>
      <c r="F20" s="75">
        <v>1</v>
      </c>
      <c r="G20" s="101" t="s">
        <v>188</v>
      </c>
      <c r="H20" s="143" t="s">
        <v>939</v>
      </c>
      <c r="I20" s="80">
        <v>42917</v>
      </c>
      <c r="J20" s="22" t="s">
        <v>1205</v>
      </c>
      <c r="K20" s="101"/>
      <c r="M20" s="49"/>
    </row>
    <row r="21" spans="1:13" ht="40.5" customHeight="1" x14ac:dyDescent="0.2">
      <c r="A21" s="101">
        <v>14</v>
      </c>
      <c r="B21" s="75" t="s">
        <v>17</v>
      </c>
      <c r="C21" s="75" t="s">
        <v>1206</v>
      </c>
      <c r="D21" s="79" t="s">
        <v>1207</v>
      </c>
      <c r="E21" s="75">
        <v>1</v>
      </c>
      <c r="F21" s="75">
        <v>1</v>
      </c>
      <c r="G21" s="101" t="s">
        <v>188</v>
      </c>
      <c r="H21" s="143" t="s">
        <v>939</v>
      </c>
      <c r="I21" s="80">
        <v>42917</v>
      </c>
      <c r="J21" s="22" t="s">
        <v>22</v>
      </c>
      <c r="K21" s="101"/>
      <c r="M21" s="49"/>
    </row>
    <row r="22" spans="1:13" ht="40.5" customHeight="1" x14ac:dyDescent="0.2">
      <c r="A22" s="101">
        <v>15</v>
      </c>
      <c r="B22" s="75" t="s">
        <v>17</v>
      </c>
      <c r="C22" s="75" t="s">
        <v>1208</v>
      </c>
      <c r="D22" s="79" t="s">
        <v>1209</v>
      </c>
      <c r="E22" s="75">
        <v>3</v>
      </c>
      <c r="F22" s="75">
        <v>1</v>
      </c>
      <c r="G22" s="101" t="s">
        <v>188</v>
      </c>
      <c r="H22" s="143" t="s">
        <v>939</v>
      </c>
      <c r="I22" s="80">
        <v>42917</v>
      </c>
      <c r="J22" s="22" t="s">
        <v>22</v>
      </c>
      <c r="K22" s="101"/>
      <c r="M22" s="49"/>
    </row>
    <row r="23" spans="1:13" ht="40.5" customHeight="1" x14ac:dyDescent="0.2">
      <c r="A23" s="166" t="s">
        <v>1210</v>
      </c>
      <c r="B23" s="166" t="s">
        <v>17</v>
      </c>
      <c r="C23" s="75" t="s">
        <v>1211</v>
      </c>
      <c r="D23" s="79" t="s">
        <v>1212</v>
      </c>
      <c r="E23" s="75">
        <v>3</v>
      </c>
      <c r="F23" s="75">
        <v>2</v>
      </c>
      <c r="G23" s="101" t="s">
        <v>188</v>
      </c>
      <c r="H23" s="143" t="s">
        <v>939</v>
      </c>
      <c r="I23" s="80">
        <v>42917</v>
      </c>
      <c r="J23" s="22" t="s">
        <v>22</v>
      </c>
      <c r="K23" s="101" t="s">
        <v>1213</v>
      </c>
    </row>
    <row r="24" spans="1:13" ht="40.5" customHeight="1" x14ac:dyDescent="0.2">
      <c r="A24" s="166" t="s">
        <v>1214</v>
      </c>
      <c r="B24" s="166" t="s">
        <v>17</v>
      </c>
      <c r="C24" s="75" t="s">
        <v>1211</v>
      </c>
      <c r="D24" s="79" t="s">
        <v>1212</v>
      </c>
      <c r="E24" s="75">
        <v>1</v>
      </c>
      <c r="F24" s="75">
        <v>0</v>
      </c>
      <c r="G24" s="101" t="s">
        <v>20</v>
      </c>
      <c r="H24" s="143" t="s">
        <v>939</v>
      </c>
      <c r="I24" s="80"/>
      <c r="J24" s="22"/>
      <c r="K24" s="101"/>
    </row>
    <row r="25" spans="1:13" ht="40.5" customHeight="1" x14ac:dyDescent="0.2">
      <c r="A25" s="15">
        <v>17</v>
      </c>
      <c r="B25" s="16" t="s">
        <v>434</v>
      </c>
      <c r="C25" s="16">
        <v>3939</v>
      </c>
      <c r="D25" s="17" t="s">
        <v>1215</v>
      </c>
      <c r="E25" s="75">
        <v>2</v>
      </c>
      <c r="F25" s="75">
        <v>1</v>
      </c>
      <c r="G25" s="101" t="s">
        <v>188</v>
      </c>
      <c r="H25" s="145" t="s">
        <v>939</v>
      </c>
      <c r="I25" s="18">
        <v>42917</v>
      </c>
      <c r="J25" s="22" t="s">
        <v>1216</v>
      </c>
      <c r="K25" s="15"/>
    </row>
    <row r="26" spans="1:13" ht="40.5" customHeight="1" x14ac:dyDescent="0.2">
      <c r="A26" s="11"/>
      <c r="B26" s="12"/>
      <c r="C26" s="12"/>
      <c r="D26" s="13"/>
      <c r="E26" s="12"/>
      <c r="F26" s="12"/>
      <c r="G26" s="11"/>
      <c r="H26" s="12"/>
      <c r="I26" s="12"/>
      <c r="J26" s="12"/>
      <c r="K26" s="11"/>
    </row>
    <row r="27" spans="1:13" ht="40.5" customHeight="1" x14ac:dyDescent="0.2">
      <c r="A27" s="11"/>
      <c r="B27" s="12"/>
      <c r="C27" s="12"/>
      <c r="D27" s="13"/>
      <c r="E27" s="58">
        <f>SUM(E14:E26)</f>
        <v>29</v>
      </c>
      <c r="F27" s="58">
        <f>SUM(F14:F26)</f>
        <v>14</v>
      </c>
      <c r="G27" s="11"/>
      <c r="H27" s="12"/>
      <c r="I27" s="12"/>
      <c r="J27" s="12"/>
      <c r="K27" s="11"/>
    </row>
    <row r="28" spans="1:13" ht="40.5" customHeight="1" x14ac:dyDescent="0.2">
      <c r="A28" s="11"/>
      <c r="B28" s="12"/>
      <c r="C28" s="12"/>
      <c r="D28" s="13"/>
      <c r="E28" s="12"/>
      <c r="F28" s="12"/>
      <c r="G28" s="11"/>
      <c r="H28" s="12"/>
      <c r="I28" s="12"/>
      <c r="J28" s="12"/>
      <c r="K28" s="11"/>
    </row>
    <row r="29" spans="1:13" ht="40.5" customHeight="1" x14ac:dyDescent="0.2">
      <c r="A29" s="11"/>
      <c r="B29" s="12"/>
      <c r="C29" s="12"/>
      <c r="D29" s="13"/>
      <c r="E29" s="12"/>
      <c r="F29" s="12"/>
      <c r="G29" s="11"/>
      <c r="H29" s="12"/>
      <c r="I29" s="12"/>
      <c r="J29" s="12"/>
      <c r="K29" s="11"/>
    </row>
    <row r="30" spans="1:13" ht="40.5" customHeight="1" x14ac:dyDescent="0.2">
      <c r="A30" s="11"/>
      <c r="B30" s="12"/>
      <c r="C30" s="12"/>
      <c r="D30" s="13"/>
      <c r="E30" s="12"/>
      <c r="F30" s="12"/>
      <c r="G30" s="11"/>
      <c r="H30" s="12"/>
      <c r="I30" s="12"/>
      <c r="J30" s="12"/>
      <c r="K30" s="11"/>
    </row>
    <row r="31" spans="1:13" ht="40.5" customHeight="1" x14ac:dyDescent="0.2">
      <c r="A31" s="11"/>
      <c r="B31" s="12"/>
      <c r="C31" s="12"/>
      <c r="D31" s="13"/>
      <c r="E31" s="12"/>
      <c r="F31" s="12"/>
      <c r="G31" s="11"/>
      <c r="H31" s="12"/>
      <c r="I31" s="12"/>
      <c r="J31" s="12"/>
      <c r="K31" s="11"/>
    </row>
  </sheetData>
  <customSheetViews>
    <customSheetView guid="{BCA9CBB9-9547-47F0-BDEA-9087BD919FA4}" scale="80" topLeftCell="A19">
      <selection activeCell="K33" sqref="K33"/>
      <pageMargins left="0.7" right="0.7" top="0.75" bottom="0.75" header="0.3" footer="0.3"/>
    </customSheetView>
    <customSheetView guid="{C7343692-8406-8E4B-88B9-BD8D63A86AF6}" scale="80" topLeftCell="A19">
      <selection activeCell="K33" sqref="K33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A7" zoomScale="80" zoomScaleNormal="80" workbookViewId="0">
      <selection activeCell="D21" sqref="D21:D22"/>
    </sheetView>
  </sheetViews>
  <sheetFormatPr baseColWidth="10" defaultColWidth="8.83203125" defaultRowHeight="42.75" customHeight="1" x14ac:dyDescent="0.2"/>
  <cols>
    <col min="1" max="1" width="12.83203125" customWidth="1"/>
    <col min="2" max="2" width="31" customWidth="1"/>
    <col min="3" max="3" width="36.5" customWidth="1"/>
    <col min="4" max="4" width="42.83203125" customWidth="1"/>
    <col min="5" max="5" width="10.5" customWidth="1"/>
    <col min="6" max="6" width="10.33203125" customWidth="1"/>
    <col min="7" max="7" width="15.1640625" customWidth="1"/>
    <col min="8" max="8" width="12.83203125" customWidth="1"/>
    <col min="9" max="9" width="16" customWidth="1"/>
    <col min="10" max="10" width="15.1640625" customWidth="1"/>
    <col min="11" max="11" width="62" customWidth="1"/>
    <col min="13" max="13" width="18.1640625" customWidth="1"/>
  </cols>
  <sheetData>
    <row r="1" spans="1:15" ht="42.75" customHeight="1" thickBot="1" x14ac:dyDescent="0.4">
      <c r="A1" s="632" t="s">
        <v>837</v>
      </c>
      <c r="B1" s="633"/>
      <c r="C1" s="633"/>
      <c r="D1" s="633"/>
      <c r="E1" s="633"/>
      <c r="F1" s="633"/>
      <c r="G1" s="633" t="s">
        <v>838</v>
      </c>
      <c r="H1" s="633"/>
      <c r="I1" s="633"/>
      <c r="J1" s="634"/>
      <c r="K1" s="635"/>
    </row>
    <row r="2" spans="1:15" ht="42.75" customHeight="1" thickBot="1" x14ac:dyDescent="0.3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55</v>
      </c>
    </row>
    <row r="3" spans="1:15" ht="42.75" customHeight="1" x14ac:dyDescent="0.2">
      <c r="A3" s="15">
        <v>1</v>
      </c>
      <c r="B3" s="16" t="s">
        <v>571</v>
      </c>
      <c r="C3" s="16" t="s">
        <v>839</v>
      </c>
      <c r="D3" s="17" t="s">
        <v>840</v>
      </c>
      <c r="E3" s="16">
        <v>10</v>
      </c>
      <c r="F3" s="16">
        <v>3</v>
      </c>
      <c r="G3" s="16" t="s">
        <v>188</v>
      </c>
      <c r="H3" s="16" t="s">
        <v>841</v>
      </c>
      <c r="I3" s="18">
        <v>42917</v>
      </c>
      <c r="J3" s="16" t="s">
        <v>842</v>
      </c>
      <c r="K3" s="15"/>
      <c r="M3" s="9" t="s">
        <v>16</v>
      </c>
      <c r="N3" s="9">
        <f>N2-N14</f>
        <v>10</v>
      </c>
      <c r="O3" s="10"/>
    </row>
    <row r="4" spans="1:15" ht="42.75" customHeight="1" x14ac:dyDescent="0.2">
      <c r="A4" s="11">
        <v>2</v>
      </c>
      <c r="B4" s="12" t="s">
        <v>843</v>
      </c>
      <c r="C4" s="12" t="s">
        <v>844</v>
      </c>
      <c r="D4" s="13" t="s">
        <v>845</v>
      </c>
      <c r="E4" s="12">
        <v>4</v>
      </c>
      <c r="F4" s="12">
        <v>1</v>
      </c>
      <c r="G4" s="12" t="s">
        <v>20</v>
      </c>
      <c r="H4" s="12" t="s">
        <v>841</v>
      </c>
      <c r="I4" s="14">
        <v>42917</v>
      </c>
      <c r="J4" s="12" t="s">
        <v>846</v>
      </c>
      <c r="K4" s="11"/>
      <c r="M4" t="s">
        <v>23</v>
      </c>
      <c r="N4">
        <f>SUMIFS(E:E,G:G,"CTT")</f>
        <v>15</v>
      </c>
    </row>
    <row r="5" spans="1:15" ht="42.75" customHeight="1" x14ac:dyDescent="0.2">
      <c r="A5" s="15">
        <v>3</v>
      </c>
      <c r="B5" s="12" t="s">
        <v>24</v>
      </c>
      <c r="C5" s="12" t="s">
        <v>847</v>
      </c>
      <c r="D5" s="13" t="s">
        <v>848</v>
      </c>
      <c r="E5" s="12">
        <v>2</v>
      </c>
      <c r="F5" s="12">
        <v>1</v>
      </c>
      <c r="G5" s="12" t="s">
        <v>87</v>
      </c>
      <c r="H5" s="12" t="s">
        <v>841</v>
      </c>
      <c r="I5" s="14">
        <v>42917</v>
      </c>
      <c r="J5" s="14" t="s">
        <v>849</v>
      </c>
      <c r="K5" s="11"/>
      <c r="M5" t="s">
        <v>29</v>
      </c>
      <c r="N5">
        <f>SUMIFS(E:E,G:G,"FLU")</f>
        <v>8</v>
      </c>
    </row>
    <row r="6" spans="1:15" ht="42.75" customHeight="1" x14ac:dyDescent="0.2">
      <c r="A6" s="11">
        <v>4</v>
      </c>
      <c r="B6" s="12" t="s">
        <v>17</v>
      </c>
      <c r="C6" s="12" t="s">
        <v>850</v>
      </c>
      <c r="D6" s="13" t="s">
        <v>851</v>
      </c>
      <c r="E6" s="12">
        <v>3</v>
      </c>
      <c r="F6" s="12">
        <v>1</v>
      </c>
      <c r="G6" s="12" t="s">
        <v>87</v>
      </c>
      <c r="H6" s="12" t="s">
        <v>841</v>
      </c>
      <c r="I6" s="14">
        <v>42917</v>
      </c>
      <c r="J6" s="12" t="s">
        <v>22</v>
      </c>
      <c r="K6" s="89" t="s">
        <v>852</v>
      </c>
      <c r="M6" t="s">
        <v>34</v>
      </c>
      <c r="N6">
        <f>SUMIFS(E:E,G:G,"JCC")</f>
        <v>17</v>
      </c>
    </row>
    <row r="7" spans="1:15" ht="42.75" customHeight="1" x14ac:dyDescent="0.2">
      <c r="A7" s="15">
        <v>5</v>
      </c>
      <c r="B7" s="12" t="s">
        <v>571</v>
      </c>
      <c r="C7" s="16" t="s">
        <v>853</v>
      </c>
      <c r="D7" s="17" t="s">
        <v>854</v>
      </c>
      <c r="E7" s="16">
        <v>2</v>
      </c>
      <c r="F7" s="16">
        <v>1</v>
      </c>
      <c r="G7" s="16" t="s">
        <v>188</v>
      </c>
      <c r="H7" s="12" t="s">
        <v>841</v>
      </c>
      <c r="I7" s="14">
        <v>42917</v>
      </c>
      <c r="J7" s="12" t="s">
        <v>855</v>
      </c>
      <c r="K7" s="15"/>
      <c r="M7" t="s">
        <v>40</v>
      </c>
      <c r="N7">
        <f>SUMIFS(E:E,G:G,"EDI")</f>
        <v>0</v>
      </c>
    </row>
    <row r="8" spans="1:15" ht="42.75" customHeight="1" x14ac:dyDescent="0.2">
      <c r="A8" s="11">
        <v>6</v>
      </c>
      <c r="B8" s="16" t="s">
        <v>522</v>
      </c>
      <c r="C8" s="16" t="s">
        <v>856</v>
      </c>
      <c r="D8" s="17" t="s">
        <v>857</v>
      </c>
      <c r="E8" s="16">
        <v>5</v>
      </c>
      <c r="F8" s="16">
        <v>2</v>
      </c>
      <c r="G8" s="16" t="s">
        <v>87</v>
      </c>
      <c r="H8" s="16" t="s">
        <v>841</v>
      </c>
      <c r="I8" s="18">
        <v>42917</v>
      </c>
      <c r="J8" s="16" t="s">
        <v>858</v>
      </c>
      <c r="K8" s="16" t="s">
        <v>859</v>
      </c>
      <c r="M8" t="s">
        <v>46</v>
      </c>
      <c r="N8">
        <f>SUMIFS(E:E,G:G,"par")</f>
        <v>0</v>
      </c>
    </row>
    <row r="9" spans="1:15" ht="42.75" customHeight="1" x14ac:dyDescent="0.2">
      <c r="A9" s="15">
        <v>7</v>
      </c>
      <c r="B9" s="12" t="s">
        <v>816</v>
      </c>
      <c r="C9" s="12" t="s">
        <v>860</v>
      </c>
      <c r="D9" s="13" t="s">
        <v>861</v>
      </c>
      <c r="E9" s="12">
        <v>5</v>
      </c>
      <c r="F9" s="12">
        <v>2</v>
      </c>
      <c r="G9" s="12" t="s">
        <v>188</v>
      </c>
      <c r="H9" s="12" t="s">
        <v>841</v>
      </c>
      <c r="I9" s="14">
        <v>42917</v>
      </c>
      <c r="J9" s="14" t="s">
        <v>862</v>
      </c>
      <c r="K9" s="12" t="s">
        <v>863</v>
      </c>
      <c r="M9" t="s">
        <v>52</v>
      </c>
      <c r="N9">
        <f>SUMIFS(E:E,G:G,"phi")</f>
        <v>3</v>
      </c>
    </row>
    <row r="10" spans="1:15" ht="42.75" customHeight="1" x14ac:dyDescent="0.2">
      <c r="A10" s="11">
        <v>8</v>
      </c>
      <c r="B10" s="12" t="s">
        <v>571</v>
      </c>
      <c r="C10" s="12" t="s">
        <v>864</v>
      </c>
      <c r="D10" s="13" t="s">
        <v>865</v>
      </c>
      <c r="E10" s="12">
        <v>3</v>
      </c>
      <c r="F10" s="12">
        <v>1</v>
      </c>
      <c r="G10" s="127" t="s">
        <v>866</v>
      </c>
      <c r="H10" s="12" t="s">
        <v>841</v>
      </c>
      <c r="I10" s="18">
        <v>42917</v>
      </c>
      <c r="J10" s="12" t="s">
        <v>867</v>
      </c>
      <c r="K10" s="11"/>
      <c r="M10" t="s">
        <v>58</v>
      </c>
      <c r="N10">
        <f>SUMIFS(E:E,G:G,"BRK")</f>
        <v>2</v>
      </c>
    </row>
    <row r="11" spans="1:15" ht="42.75" customHeight="1" x14ac:dyDescent="0.2">
      <c r="A11" s="15">
        <v>9</v>
      </c>
      <c r="B11" s="12" t="s">
        <v>17</v>
      </c>
      <c r="C11" s="12" t="s">
        <v>868</v>
      </c>
      <c r="D11" s="13" t="s">
        <v>869</v>
      </c>
      <c r="E11" s="12">
        <v>2</v>
      </c>
      <c r="F11" s="12">
        <v>1</v>
      </c>
      <c r="G11" s="11" t="s">
        <v>87</v>
      </c>
      <c r="H11" s="12" t="s">
        <v>841</v>
      </c>
      <c r="I11" s="14">
        <v>42917</v>
      </c>
      <c r="J11" s="12" t="s">
        <v>22</v>
      </c>
      <c r="K11" s="11"/>
      <c r="M11" s="25" t="s">
        <v>64</v>
      </c>
      <c r="N11" s="25">
        <f>SUMIFS(E:E,G:G,"SPC")</f>
        <v>0</v>
      </c>
    </row>
    <row r="12" spans="1:15" ht="42.75" customHeight="1" x14ac:dyDescent="0.2">
      <c r="A12" s="11">
        <v>10</v>
      </c>
      <c r="B12" s="12" t="s">
        <v>702</v>
      </c>
      <c r="C12" s="12">
        <v>277393</v>
      </c>
      <c r="D12" s="13" t="s">
        <v>870</v>
      </c>
      <c r="E12" s="12">
        <v>1</v>
      </c>
      <c r="F12" s="12">
        <v>1</v>
      </c>
      <c r="G12" s="11" t="s">
        <v>87</v>
      </c>
      <c r="H12" s="12" t="s">
        <v>841</v>
      </c>
      <c r="I12" s="14">
        <v>42917</v>
      </c>
      <c r="J12" s="12" t="s">
        <v>871</v>
      </c>
      <c r="K12" s="11"/>
      <c r="M12" s="26" t="s">
        <v>69</v>
      </c>
      <c r="N12" s="26">
        <f>SUMIFS(E:E,G:G,"H")</f>
        <v>0</v>
      </c>
    </row>
    <row r="13" spans="1:15" ht="42.75" customHeight="1" x14ac:dyDescent="0.2">
      <c r="A13" s="15">
        <v>11</v>
      </c>
      <c r="B13" s="16" t="s">
        <v>497</v>
      </c>
      <c r="C13" s="16" t="s">
        <v>872</v>
      </c>
      <c r="D13" s="17" t="s">
        <v>873</v>
      </c>
      <c r="E13" s="16">
        <v>2</v>
      </c>
      <c r="F13" s="16">
        <v>1</v>
      </c>
      <c r="G13" s="16" t="s">
        <v>20</v>
      </c>
      <c r="H13" s="16" t="s">
        <v>841</v>
      </c>
      <c r="I13" s="18">
        <v>42917</v>
      </c>
      <c r="J13" s="16" t="s">
        <v>874</v>
      </c>
      <c r="K13" s="16" t="s">
        <v>875</v>
      </c>
      <c r="M13" s="26"/>
      <c r="N13" s="26"/>
    </row>
    <row r="14" spans="1:15" ht="42.75" customHeight="1" x14ac:dyDescent="0.2">
      <c r="A14" s="11">
        <v>12</v>
      </c>
      <c r="B14" s="16" t="s">
        <v>876</v>
      </c>
      <c r="C14" s="16" t="s">
        <v>877</v>
      </c>
      <c r="D14" s="17" t="s">
        <v>878</v>
      </c>
      <c r="E14" s="16">
        <v>2</v>
      </c>
      <c r="F14" s="16">
        <v>1</v>
      </c>
      <c r="G14" s="16" t="s">
        <v>130</v>
      </c>
      <c r="H14" s="16" t="s">
        <v>841</v>
      </c>
      <c r="I14" s="18">
        <v>42917</v>
      </c>
      <c r="J14" s="16" t="s">
        <v>879</v>
      </c>
      <c r="K14" s="16" t="s">
        <v>880</v>
      </c>
      <c r="M14" s="28" t="s">
        <v>79</v>
      </c>
      <c r="N14" s="28">
        <f>SUM(M4:N12)</f>
        <v>45</v>
      </c>
    </row>
    <row r="15" spans="1:15" ht="42.75" customHeight="1" x14ac:dyDescent="0.2">
      <c r="A15" s="15">
        <v>13</v>
      </c>
      <c r="B15" s="16" t="s">
        <v>24</v>
      </c>
      <c r="C15" s="16" t="s">
        <v>881</v>
      </c>
      <c r="D15" s="17" t="s">
        <v>882</v>
      </c>
      <c r="E15" s="16">
        <v>2</v>
      </c>
      <c r="F15" s="16">
        <v>1</v>
      </c>
      <c r="G15" s="16" t="s">
        <v>20</v>
      </c>
      <c r="H15" s="16" t="s">
        <v>841</v>
      </c>
      <c r="I15" s="18">
        <v>42917</v>
      </c>
      <c r="J15" s="16" t="s">
        <v>883</v>
      </c>
      <c r="K15" s="66"/>
    </row>
    <row r="16" spans="1:15" ht="42.75" customHeight="1" x14ac:dyDescent="0.2">
      <c r="A16" s="16">
        <v>14</v>
      </c>
      <c r="B16" s="16" t="s">
        <v>884</v>
      </c>
      <c r="C16" s="16" t="s">
        <v>885</v>
      </c>
      <c r="D16" s="62" t="s">
        <v>886</v>
      </c>
      <c r="E16" s="16">
        <v>2</v>
      </c>
      <c r="F16" s="16">
        <v>1</v>
      </c>
      <c r="G16" s="61" t="s">
        <v>87</v>
      </c>
      <c r="H16" s="16" t="s">
        <v>841</v>
      </c>
      <c r="I16" s="18">
        <v>42917</v>
      </c>
      <c r="J16" s="16" t="s">
        <v>887</v>
      </c>
      <c r="K16" s="16"/>
      <c r="M16" s="128" t="s">
        <v>888</v>
      </c>
    </row>
    <row r="17" spans="1:11" ht="42.75" customHeight="1" x14ac:dyDescent="0.2">
      <c r="A17" s="16"/>
      <c r="B17" s="16"/>
      <c r="C17" s="16"/>
      <c r="D17" s="62"/>
      <c r="E17" s="16"/>
      <c r="F17" s="16"/>
      <c r="G17" s="113"/>
      <c r="H17" s="16"/>
      <c r="I17" s="18"/>
      <c r="J17" s="16"/>
      <c r="K17" s="16"/>
    </row>
    <row r="18" spans="1:11" ht="42.75" customHeight="1" x14ac:dyDescent="0.2">
      <c r="A18" s="11"/>
      <c r="B18" s="12"/>
      <c r="C18" s="12"/>
      <c r="D18" s="13"/>
      <c r="E18" s="30"/>
      <c r="F18" s="30"/>
      <c r="G18" s="12"/>
      <c r="H18" s="12"/>
      <c r="I18" s="14"/>
      <c r="J18" s="14"/>
      <c r="K18" s="11"/>
    </row>
    <row r="19" spans="1:11" ht="42.75" customHeight="1" x14ac:dyDescent="0.2">
      <c r="A19" s="11"/>
      <c r="B19" s="12"/>
      <c r="C19" s="12"/>
      <c r="D19" s="13"/>
      <c r="E19" s="30"/>
      <c r="F19" s="30"/>
      <c r="G19" s="12"/>
      <c r="H19" s="12"/>
      <c r="I19" s="14"/>
      <c r="J19" s="14"/>
      <c r="K19" s="11"/>
    </row>
    <row r="20" spans="1:11" ht="42.75" customHeight="1" x14ac:dyDescent="0.2">
      <c r="A20" s="11"/>
      <c r="B20" s="12"/>
      <c r="C20" s="12"/>
      <c r="D20" s="13"/>
      <c r="E20" s="30"/>
      <c r="F20" s="30"/>
      <c r="G20" s="12"/>
      <c r="H20" s="12"/>
      <c r="I20" s="14"/>
      <c r="J20" s="14"/>
      <c r="K20" s="11"/>
    </row>
    <row r="21" spans="1:11" ht="42.75" customHeight="1" x14ac:dyDescent="0.2">
      <c r="A21" s="11"/>
      <c r="B21" s="12"/>
      <c r="C21" s="12"/>
      <c r="D21" s="13"/>
      <c r="E21" s="58">
        <f>SUM(E3:E19)</f>
        <v>45</v>
      </c>
      <c r="F21" s="58">
        <f>SUM(F3:F19)</f>
        <v>18</v>
      </c>
      <c r="G21" s="12"/>
      <c r="H21" s="12"/>
      <c r="I21" s="14"/>
      <c r="J21" s="14"/>
      <c r="K21" s="11"/>
    </row>
    <row r="22" spans="1:11" ht="42.75" customHeight="1" x14ac:dyDescent="0.2">
      <c r="A22" s="15"/>
      <c r="B22" s="16"/>
      <c r="C22" s="16"/>
      <c r="D22" s="17"/>
      <c r="E22" s="16"/>
      <c r="F22" s="16"/>
      <c r="H22" s="16"/>
      <c r="I22" s="16"/>
      <c r="J22" s="16"/>
      <c r="K22" s="15"/>
    </row>
    <row r="23" spans="1:11" ht="42.75" customHeight="1" x14ac:dyDescent="0.2">
      <c r="A23" s="11"/>
      <c r="B23" s="12"/>
      <c r="C23" s="12"/>
      <c r="D23" s="13"/>
      <c r="E23" s="12"/>
      <c r="F23" s="12"/>
      <c r="G23" s="11"/>
      <c r="H23" s="12"/>
      <c r="I23" s="12"/>
      <c r="J23" s="12"/>
      <c r="K23" s="11"/>
    </row>
  </sheetData>
  <customSheetViews>
    <customSheetView guid="{BCA9CBB9-9547-47F0-BDEA-9087BD919FA4}" scale="80" topLeftCell="A7">
      <selection activeCell="D21" sqref="D21:D22"/>
      <pageMargins left="0.7" right="0.7" top="0.75" bottom="0.75" header="0.3" footer="0.3"/>
    </customSheetView>
    <customSheetView guid="{C7343692-8406-8E4B-88B9-BD8D63A86AF6}" scale="80" topLeftCell="A7">
      <selection activeCell="D21" sqref="D21:D22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opLeftCell="A22" zoomScale="80" zoomScaleNormal="80" workbookViewId="0">
      <selection activeCell="D22" sqref="D22"/>
    </sheetView>
  </sheetViews>
  <sheetFormatPr baseColWidth="10" defaultColWidth="8.83203125" defaultRowHeight="42" customHeight="1" x14ac:dyDescent="0.2"/>
  <cols>
    <col min="2" max="2" width="34.5" customWidth="1"/>
    <col min="3" max="3" width="44.1640625" customWidth="1"/>
    <col min="4" max="4" width="39.5" customWidth="1"/>
    <col min="5" max="5" width="10.5" customWidth="1"/>
    <col min="6" max="6" width="10.33203125" customWidth="1"/>
    <col min="7" max="7" width="15.1640625" customWidth="1"/>
    <col min="8" max="8" width="11.5" customWidth="1"/>
    <col min="9" max="9" width="16" customWidth="1"/>
    <col min="10" max="10" width="15.1640625" customWidth="1"/>
    <col min="11" max="11" width="61.5" customWidth="1"/>
    <col min="13" max="13" width="18.1640625" customWidth="1"/>
  </cols>
  <sheetData>
    <row r="1" spans="1:17" ht="42" customHeight="1" thickBot="1" x14ac:dyDescent="0.4">
      <c r="A1" s="624" t="s">
        <v>399</v>
      </c>
      <c r="B1" s="625"/>
      <c r="C1" s="625"/>
      <c r="D1" s="625"/>
      <c r="E1" s="625"/>
      <c r="F1" s="625"/>
      <c r="G1" s="625" t="s">
        <v>1218</v>
      </c>
      <c r="H1" s="625"/>
      <c r="I1" s="625"/>
      <c r="J1" s="626"/>
      <c r="K1" s="627"/>
    </row>
    <row r="2" spans="1:17" ht="42" customHeight="1" thickBot="1" x14ac:dyDescent="0.3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55</v>
      </c>
      <c r="P2" s="45"/>
      <c r="Q2" s="45"/>
    </row>
    <row r="3" spans="1:17" ht="42" customHeight="1" x14ac:dyDescent="0.3">
      <c r="A3" s="178"/>
      <c r="B3" s="6" t="s">
        <v>109</v>
      </c>
      <c r="C3" s="178"/>
      <c r="D3" s="179"/>
      <c r="E3" s="178"/>
      <c r="F3" s="178"/>
      <c r="G3" s="178"/>
      <c r="H3" s="178"/>
      <c r="I3" s="180"/>
      <c r="J3" s="178"/>
      <c r="K3" s="178"/>
      <c r="M3" s="9" t="s">
        <v>16</v>
      </c>
      <c r="N3" s="9">
        <f>N2-N14</f>
        <v>0</v>
      </c>
    </row>
    <row r="4" spans="1:17" ht="42" customHeight="1" x14ac:dyDescent="0.2">
      <c r="A4" s="15">
        <v>1</v>
      </c>
      <c r="B4" s="16" t="s">
        <v>17</v>
      </c>
      <c r="C4" s="16" t="s">
        <v>1219</v>
      </c>
      <c r="D4" s="17" t="s">
        <v>1220</v>
      </c>
      <c r="E4" s="16">
        <v>5</v>
      </c>
      <c r="F4" s="16">
        <v>2</v>
      </c>
      <c r="G4" s="16" t="s">
        <v>188</v>
      </c>
      <c r="H4" s="16" t="s">
        <v>1221</v>
      </c>
      <c r="I4" s="18">
        <v>42917</v>
      </c>
      <c r="J4" s="16" t="s">
        <v>22</v>
      </c>
      <c r="K4" s="15"/>
      <c r="M4" t="s">
        <v>23</v>
      </c>
      <c r="N4">
        <f>SUMIFS(E:E,G:G,"CTT")</f>
        <v>13</v>
      </c>
    </row>
    <row r="5" spans="1:17" ht="42" customHeight="1" x14ac:dyDescent="0.2">
      <c r="A5" s="12">
        <v>2</v>
      </c>
      <c r="B5" s="12" t="s">
        <v>17</v>
      </c>
      <c r="C5" s="12" t="s">
        <v>1222</v>
      </c>
      <c r="D5" s="13" t="s">
        <v>1223</v>
      </c>
      <c r="E5" s="12">
        <v>2</v>
      </c>
      <c r="F5" s="12">
        <v>1</v>
      </c>
      <c r="G5" s="11" t="s">
        <v>372</v>
      </c>
      <c r="H5" s="12" t="s">
        <v>1221</v>
      </c>
      <c r="I5" s="14">
        <v>42917</v>
      </c>
      <c r="J5" s="12" t="s">
        <v>22</v>
      </c>
      <c r="K5" s="11"/>
      <c r="M5" t="s">
        <v>29</v>
      </c>
      <c r="N5">
        <f>SUMIFS(E:E,G:G,"FLU")</f>
        <v>0</v>
      </c>
    </row>
    <row r="6" spans="1:17" ht="42" customHeight="1" x14ac:dyDescent="0.2">
      <c r="A6" s="15">
        <v>3</v>
      </c>
      <c r="B6" s="12" t="s">
        <v>17</v>
      </c>
      <c r="C6" s="12" t="s">
        <v>1224</v>
      </c>
      <c r="D6" s="13" t="s">
        <v>1225</v>
      </c>
      <c r="E6" s="12">
        <v>4</v>
      </c>
      <c r="F6" s="12">
        <v>1</v>
      </c>
      <c r="G6" s="12" t="s">
        <v>372</v>
      </c>
      <c r="H6" s="12" t="s">
        <v>1221</v>
      </c>
      <c r="I6" s="14">
        <v>42917</v>
      </c>
      <c r="J6" s="16" t="s">
        <v>22</v>
      </c>
      <c r="K6" s="16"/>
      <c r="M6" t="s">
        <v>34</v>
      </c>
      <c r="N6">
        <f>SUMIFS(E:E,G:G,"JCC")</f>
        <v>23</v>
      </c>
    </row>
    <row r="7" spans="1:17" ht="42" customHeight="1" x14ac:dyDescent="0.2">
      <c r="A7" s="12">
        <v>4</v>
      </c>
      <c r="B7" s="12" t="s">
        <v>1226</v>
      </c>
      <c r="C7" s="12">
        <v>527201701</v>
      </c>
      <c r="D7" s="13" t="s">
        <v>1227</v>
      </c>
      <c r="E7" s="12">
        <v>2</v>
      </c>
      <c r="F7" s="12">
        <v>1</v>
      </c>
      <c r="G7" s="12" t="s">
        <v>87</v>
      </c>
      <c r="H7" s="12" t="s">
        <v>1221</v>
      </c>
      <c r="I7" s="14">
        <v>42917</v>
      </c>
      <c r="J7" s="12" t="s">
        <v>1228</v>
      </c>
      <c r="K7" s="51" t="s">
        <v>1229</v>
      </c>
      <c r="M7" t="s">
        <v>40</v>
      </c>
      <c r="N7">
        <f>SUMIFS(E:E,G:G,"EDI")</f>
        <v>19</v>
      </c>
    </row>
    <row r="8" spans="1:17" ht="42" customHeight="1" x14ac:dyDescent="0.2">
      <c r="A8" s="15">
        <v>5</v>
      </c>
      <c r="B8" s="12" t="s">
        <v>1230</v>
      </c>
      <c r="C8" s="12" t="s">
        <v>1231</v>
      </c>
      <c r="D8" s="13" t="s">
        <v>1232</v>
      </c>
      <c r="E8" s="12">
        <v>3</v>
      </c>
      <c r="F8" s="12">
        <v>1</v>
      </c>
      <c r="G8" s="12" t="s">
        <v>372</v>
      </c>
      <c r="H8" s="12" t="s">
        <v>1221</v>
      </c>
      <c r="I8" s="14">
        <v>42917</v>
      </c>
      <c r="J8" s="12" t="s">
        <v>1233</v>
      </c>
      <c r="K8" s="113" t="s">
        <v>1234</v>
      </c>
      <c r="M8" t="s">
        <v>46</v>
      </c>
      <c r="N8">
        <f>SUMIFS(E:E,G:G,"par")</f>
        <v>0</v>
      </c>
    </row>
    <row r="9" spans="1:17" ht="42" customHeight="1" x14ac:dyDescent="0.2">
      <c r="A9" s="12">
        <v>6</v>
      </c>
      <c r="B9" s="16" t="s">
        <v>1235</v>
      </c>
      <c r="C9" s="16" t="s">
        <v>1236</v>
      </c>
      <c r="D9" s="17" t="s">
        <v>1237</v>
      </c>
      <c r="E9" s="16">
        <v>3</v>
      </c>
      <c r="F9" s="16">
        <v>1</v>
      </c>
      <c r="G9" s="16" t="s">
        <v>87</v>
      </c>
      <c r="H9" s="16" t="s">
        <v>1221</v>
      </c>
      <c r="I9" s="18">
        <v>42917</v>
      </c>
      <c r="J9" s="16" t="s">
        <v>1238</v>
      </c>
      <c r="K9" s="75" t="s">
        <v>203</v>
      </c>
      <c r="M9" t="s">
        <v>52</v>
      </c>
      <c r="N9">
        <f>SUMIFS(E:E,G:G,"phi")</f>
        <v>0</v>
      </c>
    </row>
    <row r="10" spans="1:17" ht="42" customHeight="1" x14ac:dyDescent="0.2">
      <c r="A10" s="172" t="s">
        <v>1239</v>
      </c>
      <c r="B10" s="172" t="s">
        <v>1240</v>
      </c>
      <c r="C10" s="173" t="s">
        <v>1241</v>
      </c>
      <c r="D10" s="13" t="s">
        <v>1242</v>
      </c>
      <c r="E10" s="51">
        <v>10</v>
      </c>
      <c r="F10" s="12">
        <v>7</v>
      </c>
      <c r="G10" s="12" t="s">
        <v>372</v>
      </c>
      <c r="H10" s="12" t="s">
        <v>1221</v>
      </c>
      <c r="I10" s="14">
        <v>42917</v>
      </c>
      <c r="J10" s="12" t="s">
        <v>1243</v>
      </c>
      <c r="K10" s="58" t="s">
        <v>1244</v>
      </c>
      <c r="M10" t="s">
        <v>58</v>
      </c>
      <c r="N10">
        <f>SUMIFS(E:E,G:G,"BRK")</f>
        <v>0</v>
      </c>
    </row>
    <row r="11" spans="1:17" ht="42" customHeight="1" x14ac:dyDescent="0.2">
      <c r="A11" s="172" t="s">
        <v>1245</v>
      </c>
      <c r="B11" s="172" t="s">
        <v>1240</v>
      </c>
      <c r="C11" s="172" t="s">
        <v>1246</v>
      </c>
      <c r="D11" s="13" t="s">
        <v>1242</v>
      </c>
      <c r="E11" s="51">
        <v>15</v>
      </c>
      <c r="F11" s="12">
        <v>0</v>
      </c>
      <c r="G11" s="12" t="s">
        <v>188</v>
      </c>
      <c r="H11" s="12" t="s">
        <v>1221</v>
      </c>
      <c r="I11" s="14">
        <v>42917</v>
      </c>
      <c r="J11" s="12"/>
      <c r="K11" s="51" t="s">
        <v>1247</v>
      </c>
      <c r="M11" s="25" t="s">
        <v>64</v>
      </c>
      <c r="N11" s="25">
        <f>SUMIFS(E:E,G:G,"SPC")</f>
        <v>0</v>
      </c>
    </row>
    <row r="12" spans="1:17" ht="42" customHeight="1" x14ac:dyDescent="0.2">
      <c r="A12" s="97" t="s">
        <v>1248</v>
      </c>
      <c r="B12" s="172" t="s">
        <v>1240</v>
      </c>
      <c r="C12" s="172" t="s">
        <v>1246</v>
      </c>
      <c r="D12" s="13" t="s">
        <v>1242</v>
      </c>
      <c r="E12" s="51">
        <v>2</v>
      </c>
      <c r="F12" s="12">
        <v>0</v>
      </c>
      <c r="G12" s="12" t="s">
        <v>87</v>
      </c>
      <c r="H12" s="12" t="s">
        <v>1221</v>
      </c>
      <c r="I12" s="14">
        <v>42917</v>
      </c>
      <c r="J12" s="12"/>
      <c r="K12" s="113" t="s">
        <v>1249</v>
      </c>
      <c r="M12" s="26" t="s">
        <v>69</v>
      </c>
      <c r="N12" s="26">
        <f>SUMIFS(E:E,G:G,"H")</f>
        <v>0</v>
      </c>
    </row>
    <row r="13" spans="1:17" ht="42" customHeight="1" x14ac:dyDescent="0.2">
      <c r="A13" s="11">
        <v>8</v>
      </c>
      <c r="B13" s="16" t="s">
        <v>17</v>
      </c>
      <c r="C13" s="16" t="s">
        <v>1250</v>
      </c>
      <c r="D13" s="17" t="s">
        <v>1251</v>
      </c>
      <c r="E13" s="16">
        <v>2</v>
      </c>
      <c r="F13" s="16">
        <v>1</v>
      </c>
      <c r="G13" s="16" t="s">
        <v>188</v>
      </c>
      <c r="H13" s="16" t="s">
        <v>1221</v>
      </c>
      <c r="I13" s="18">
        <v>42917</v>
      </c>
      <c r="J13" s="16" t="s">
        <v>22</v>
      </c>
      <c r="K13" s="15"/>
      <c r="M13" s="26"/>
      <c r="N13" s="26"/>
    </row>
    <row r="14" spans="1:17" ht="42" customHeight="1" x14ac:dyDescent="0.2">
      <c r="A14" s="11">
        <v>9</v>
      </c>
      <c r="B14" s="12" t="s">
        <v>24</v>
      </c>
      <c r="C14" s="12" t="s">
        <v>1252</v>
      </c>
      <c r="D14" s="13" t="s">
        <v>1253</v>
      </c>
      <c r="E14" s="12">
        <v>1</v>
      </c>
      <c r="F14" s="12">
        <v>1</v>
      </c>
      <c r="G14" s="12" t="s">
        <v>188</v>
      </c>
      <c r="H14" s="12" t="s">
        <v>1221</v>
      </c>
      <c r="I14" s="14">
        <v>42917</v>
      </c>
      <c r="J14" s="14" t="s">
        <v>1254</v>
      </c>
      <c r="K14" s="12"/>
      <c r="M14" s="28" t="s">
        <v>79</v>
      </c>
      <c r="N14" s="28">
        <f>SUM(M4:N12)</f>
        <v>55</v>
      </c>
    </row>
    <row r="15" spans="1:17" ht="42" customHeight="1" x14ac:dyDescent="0.2">
      <c r="A15" s="15">
        <v>10</v>
      </c>
      <c r="B15" s="16" t="s">
        <v>93</v>
      </c>
      <c r="C15" s="16" t="s">
        <v>1255</v>
      </c>
      <c r="D15" s="17" t="s">
        <v>1256</v>
      </c>
      <c r="E15" s="16">
        <v>4</v>
      </c>
      <c r="F15" s="16">
        <v>1</v>
      </c>
      <c r="G15" s="16" t="s">
        <v>87</v>
      </c>
      <c r="H15" s="16" t="s">
        <v>1221</v>
      </c>
      <c r="I15" s="18">
        <v>42917</v>
      </c>
      <c r="J15" s="16" t="s">
        <v>1257</v>
      </c>
      <c r="K15" s="16"/>
    </row>
    <row r="16" spans="1:17" ht="42" customHeight="1" x14ac:dyDescent="0.2">
      <c r="A16" s="15">
        <v>11</v>
      </c>
      <c r="B16" s="16" t="s">
        <v>458</v>
      </c>
      <c r="C16" s="16" t="s">
        <v>1258</v>
      </c>
      <c r="D16" s="17" t="s">
        <v>1259</v>
      </c>
      <c r="E16" s="16">
        <v>2</v>
      </c>
      <c r="F16" s="16">
        <v>1</v>
      </c>
      <c r="G16" s="16" t="s">
        <v>87</v>
      </c>
      <c r="H16" s="16" t="s">
        <v>1221</v>
      </c>
      <c r="I16" s="18">
        <v>42917</v>
      </c>
      <c r="J16" s="16" t="s">
        <v>1260</v>
      </c>
      <c r="K16" s="16" t="s">
        <v>1261</v>
      </c>
      <c r="M16" t="s">
        <v>1262</v>
      </c>
    </row>
    <row r="17" spans="1:11" ht="42" customHeight="1" x14ac:dyDescent="0.2">
      <c r="A17" s="15"/>
      <c r="B17" s="16"/>
      <c r="C17" s="16"/>
      <c r="D17" s="17"/>
      <c r="E17" s="46">
        <f>SUM(E4:E16)</f>
        <v>55</v>
      </c>
      <c r="F17" s="46">
        <f>SUM(F4:F16)</f>
        <v>18</v>
      </c>
      <c r="G17" s="16"/>
      <c r="H17" s="16"/>
      <c r="I17" s="18"/>
      <c r="J17" s="16"/>
      <c r="K17" s="16"/>
    </row>
    <row r="18" spans="1:11" ht="42" customHeight="1" x14ac:dyDescent="0.2">
      <c r="A18" s="16"/>
      <c r="B18" s="16"/>
      <c r="C18" s="16"/>
      <c r="D18" s="17"/>
      <c r="E18" s="67"/>
      <c r="F18" s="67"/>
      <c r="G18" s="16"/>
      <c r="H18" s="16"/>
      <c r="I18" s="18"/>
      <c r="J18" s="16"/>
      <c r="K18" s="33"/>
    </row>
    <row r="19" spans="1:11" ht="42" customHeight="1" x14ac:dyDescent="0.2">
      <c r="A19" s="11"/>
      <c r="B19" s="12"/>
      <c r="C19" s="12"/>
      <c r="D19" s="13"/>
      <c r="E19" s="12"/>
      <c r="F19" s="12"/>
      <c r="G19" s="11"/>
      <c r="H19" s="12"/>
      <c r="J19" s="12"/>
      <c r="K19" s="11"/>
    </row>
    <row r="20" spans="1:11" ht="42" customHeight="1" x14ac:dyDescent="0.2">
      <c r="A20" s="11"/>
      <c r="B20" s="12"/>
      <c r="C20" s="12"/>
      <c r="D20" s="13"/>
      <c r="E20" s="12"/>
      <c r="F20" s="12"/>
      <c r="G20" s="11"/>
      <c r="H20" s="12"/>
      <c r="I20" s="12"/>
      <c r="J20" s="12"/>
      <c r="K20" s="11"/>
    </row>
    <row r="21" spans="1:11" ht="42" customHeight="1" x14ac:dyDescent="0.2">
      <c r="A21" s="11"/>
      <c r="B21" s="12"/>
      <c r="C21" s="12"/>
      <c r="D21" s="13"/>
      <c r="E21" s="12"/>
      <c r="F21" s="12"/>
      <c r="G21" s="11"/>
      <c r="H21" s="12"/>
      <c r="I21" s="12"/>
      <c r="J21" s="12"/>
      <c r="K21" s="11"/>
    </row>
    <row r="22" spans="1:11" ht="42" customHeight="1" x14ac:dyDescent="0.2">
      <c r="A22" s="11"/>
      <c r="B22" s="12"/>
      <c r="C22" s="12"/>
      <c r="D22" s="13"/>
      <c r="E22" s="12"/>
      <c r="F22" s="12"/>
      <c r="G22" s="11"/>
      <c r="H22" s="12"/>
      <c r="I22" s="12"/>
      <c r="J22" s="12"/>
      <c r="K22" s="11"/>
    </row>
    <row r="23" spans="1:11" ht="42" customHeight="1" x14ac:dyDescent="0.2">
      <c r="A23" s="11"/>
      <c r="B23" s="12"/>
      <c r="C23" s="12"/>
      <c r="D23" s="13"/>
      <c r="E23" s="12"/>
      <c r="F23" s="12"/>
      <c r="G23" s="11"/>
      <c r="H23" s="12"/>
      <c r="I23" s="12"/>
      <c r="J23" s="12"/>
      <c r="K23" s="11"/>
    </row>
  </sheetData>
  <customSheetViews>
    <customSheetView guid="{BCA9CBB9-9547-47F0-BDEA-9087BD919FA4}" scale="80" topLeftCell="A22">
      <selection activeCell="D22" sqref="D22"/>
      <pageMargins left="0.7" right="0.7" top="0.75" bottom="0.75" header="0.3" footer="0.3"/>
      <pageSetup paperSize="9" orientation="portrait" r:id="rId1"/>
    </customSheetView>
    <customSheetView guid="{C7343692-8406-8E4B-88B9-BD8D63A86AF6}" scale="80" topLeftCell="A22">
      <selection activeCell="D22" sqref="D22"/>
      <pageMargins left="0.7" right="0.7" top="0.75" bottom="0.75" header="0.3" footer="0.3"/>
      <pageSetup paperSize="9" orientation="portrait" r:id="rId2"/>
    </customSheetView>
  </customSheetViews>
  <mergeCells count="2">
    <mergeCell ref="A1:F1"/>
    <mergeCell ref="G1:K1"/>
  </mergeCells>
  <pageMargins left="0.7" right="0.7" top="0.75" bottom="0.75" header="0.3" footer="0.3"/>
  <pageSetup paperSize="9" orientation="portrait" r:id="rId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A4" zoomScale="80" zoomScaleNormal="80" workbookViewId="0">
      <selection activeCell="K7" sqref="K7"/>
    </sheetView>
  </sheetViews>
  <sheetFormatPr baseColWidth="10" defaultColWidth="8.83203125" defaultRowHeight="46.5" customHeight="1" x14ac:dyDescent="0.2"/>
  <cols>
    <col min="2" max="2" width="34.5" customWidth="1"/>
    <col min="3" max="3" width="44.1640625" customWidth="1"/>
    <col min="4" max="4" width="39.5" customWidth="1"/>
    <col min="5" max="5" width="10.5" customWidth="1"/>
    <col min="6" max="6" width="10.33203125" customWidth="1"/>
    <col min="7" max="7" width="15.1640625" customWidth="1"/>
    <col min="8" max="8" width="11.5" customWidth="1"/>
    <col min="9" max="9" width="16" customWidth="1"/>
    <col min="10" max="10" width="15.1640625" customWidth="1"/>
    <col min="11" max="11" width="61.5" customWidth="1"/>
    <col min="13" max="13" width="18.1640625" customWidth="1"/>
  </cols>
  <sheetData>
    <row r="1" spans="1:16" ht="46.5" customHeight="1" thickBot="1" x14ac:dyDescent="0.4">
      <c r="A1" s="624" t="s">
        <v>399</v>
      </c>
      <c r="B1" s="625"/>
      <c r="C1" s="625"/>
      <c r="D1" s="625"/>
      <c r="E1" s="625"/>
      <c r="F1" s="625"/>
      <c r="G1" s="625" t="s">
        <v>1218</v>
      </c>
      <c r="H1" s="625"/>
      <c r="I1" s="625"/>
      <c r="J1" s="626"/>
      <c r="K1" s="627"/>
    </row>
    <row r="2" spans="1:16" ht="46.5" customHeight="1" thickBot="1" x14ac:dyDescent="0.3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55</v>
      </c>
      <c r="P2" s="45"/>
    </row>
    <row r="3" spans="1:16" ht="42" customHeight="1" x14ac:dyDescent="0.3">
      <c r="A3" s="178"/>
      <c r="B3" s="6" t="s">
        <v>14</v>
      </c>
      <c r="C3" s="6"/>
      <c r="D3" s="179"/>
      <c r="E3" s="178"/>
      <c r="F3" s="178"/>
      <c r="G3" s="178"/>
      <c r="H3" s="178"/>
      <c r="I3" s="180"/>
      <c r="J3" s="178"/>
      <c r="K3" s="178"/>
      <c r="M3" s="9" t="s">
        <v>16</v>
      </c>
      <c r="N3" s="9">
        <f>N2-N14</f>
        <v>4</v>
      </c>
    </row>
    <row r="4" spans="1:16" ht="46.5" customHeight="1" x14ac:dyDescent="0.2">
      <c r="A4" s="12">
        <v>1</v>
      </c>
      <c r="B4" s="12" t="s">
        <v>17</v>
      </c>
      <c r="C4" s="12" t="s">
        <v>1264</v>
      </c>
      <c r="D4" s="13" t="s">
        <v>1265</v>
      </c>
      <c r="E4" s="12">
        <v>2</v>
      </c>
      <c r="F4" s="12">
        <v>1</v>
      </c>
      <c r="G4" s="12" t="s">
        <v>130</v>
      </c>
      <c r="H4" s="12" t="s">
        <v>1221</v>
      </c>
      <c r="I4" s="14">
        <v>42917</v>
      </c>
      <c r="J4" s="14" t="s">
        <v>22</v>
      </c>
      <c r="K4" s="11"/>
      <c r="M4" t="s">
        <v>23</v>
      </c>
      <c r="N4">
        <f>SUMIFS(E:E,G:G,"CTT")</f>
        <v>10</v>
      </c>
    </row>
    <row r="5" spans="1:16" ht="46.5" customHeight="1" x14ac:dyDescent="0.2">
      <c r="A5" s="11">
        <v>2</v>
      </c>
      <c r="B5" s="16" t="s">
        <v>17</v>
      </c>
      <c r="C5" s="16" t="s">
        <v>1266</v>
      </c>
      <c r="D5" s="17" t="s">
        <v>1267</v>
      </c>
      <c r="E5" s="16">
        <v>2</v>
      </c>
      <c r="F5" s="16">
        <v>1</v>
      </c>
      <c r="G5" s="16" t="s">
        <v>20</v>
      </c>
      <c r="H5" s="16" t="s">
        <v>1221</v>
      </c>
      <c r="I5" s="18">
        <v>42917</v>
      </c>
      <c r="J5" s="16" t="s">
        <v>22</v>
      </c>
      <c r="K5" s="33"/>
      <c r="M5" t="s">
        <v>29</v>
      </c>
      <c r="N5">
        <f>SUMIFS(E:E,G:G,"FLU")</f>
        <v>17</v>
      </c>
    </row>
    <row r="6" spans="1:16" ht="46.5" customHeight="1" x14ac:dyDescent="0.2">
      <c r="A6" s="12">
        <v>3</v>
      </c>
      <c r="B6" s="12" t="s">
        <v>17</v>
      </c>
      <c r="C6" s="12" t="s">
        <v>1268</v>
      </c>
      <c r="D6" s="13" t="s">
        <v>1269</v>
      </c>
      <c r="E6" s="12">
        <v>4</v>
      </c>
      <c r="F6" s="12">
        <v>1</v>
      </c>
      <c r="G6" s="12" t="s">
        <v>20</v>
      </c>
      <c r="H6" s="12" t="s">
        <v>1221</v>
      </c>
      <c r="I6" s="14">
        <v>42917</v>
      </c>
      <c r="J6" s="14" t="s">
        <v>22</v>
      </c>
      <c r="K6" s="11"/>
      <c r="M6" t="s">
        <v>34</v>
      </c>
      <c r="N6">
        <f>SUMIFS(E:E,G:G,"JCC")</f>
        <v>13</v>
      </c>
    </row>
    <row r="7" spans="1:16" ht="46.5" customHeight="1" x14ac:dyDescent="0.2">
      <c r="A7" s="11">
        <v>4</v>
      </c>
      <c r="B7" s="16" t="s">
        <v>1270</v>
      </c>
      <c r="C7" s="16" t="s">
        <v>1271</v>
      </c>
      <c r="D7" s="17" t="s">
        <v>1272</v>
      </c>
      <c r="E7" s="16">
        <v>1</v>
      </c>
      <c r="F7" s="16">
        <v>1</v>
      </c>
      <c r="G7" s="16" t="s">
        <v>130</v>
      </c>
      <c r="H7" s="16" t="s">
        <v>1221</v>
      </c>
      <c r="I7" s="18">
        <v>42917</v>
      </c>
      <c r="J7" s="16" t="s">
        <v>1273</v>
      </c>
      <c r="K7" s="16"/>
      <c r="M7" t="s">
        <v>40</v>
      </c>
      <c r="N7">
        <f>SUMIFS(E:E,G:G,"EDI")</f>
        <v>0</v>
      </c>
    </row>
    <row r="8" spans="1:16" ht="46.5" customHeight="1" x14ac:dyDescent="0.2">
      <c r="A8" s="12">
        <v>5</v>
      </c>
      <c r="B8" s="12" t="s">
        <v>458</v>
      </c>
      <c r="C8" s="12" t="s">
        <v>1274</v>
      </c>
      <c r="D8" s="13" t="s">
        <v>1275</v>
      </c>
      <c r="E8" s="12">
        <v>2</v>
      </c>
      <c r="F8" s="12">
        <v>1</v>
      </c>
      <c r="G8" s="12" t="s">
        <v>20</v>
      </c>
      <c r="H8" s="12" t="s">
        <v>1221</v>
      </c>
      <c r="I8" s="14">
        <v>42917</v>
      </c>
      <c r="J8" s="12" t="s">
        <v>1276</v>
      </c>
      <c r="K8" s="51" t="s">
        <v>1277</v>
      </c>
      <c r="M8" t="s">
        <v>46</v>
      </c>
      <c r="N8">
        <f>SUMIFS(E:E,G:G,"par")</f>
        <v>0</v>
      </c>
    </row>
    <row r="9" spans="1:16" ht="46.5" customHeight="1" x14ac:dyDescent="0.2">
      <c r="A9" s="11">
        <v>6</v>
      </c>
      <c r="B9" s="12" t="s">
        <v>1278</v>
      </c>
      <c r="C9" s="12">
        <v>105508</v>
      </c>
      <c r="D9" s="13" t="s">
        <v>1279</v>
      </c>
      <c r="E9" s="12">
        <v>2</v>
      </c>
      <c r="F9" s="12">
        <v>1</v>
      </c>
      <c r="G9" s="12" t="s">
        <v>20</v>
      </c>
      <c r="H9" s="12" t="s">
        <v>1221</v>
      </c>
      <c r="I9" s="14">
        <v>42917</v>
      </c>
      <c r="J9" s="16" t="s">
        <v>1280</v>
      </c>
      <c r="K9" s="16"/>
      <c r="M9" t="s">
        <v>52</v>
      </c>
      <c r="N9">
        <f>SUMIFS(E:E,G:G,"phi")</f>
        <v>0</v>
      </c>
    </row>
    <row r="10" spans="1:16" ht="46.5" customHeight="1" x14ac:dyDescent="0.2">
      <c r="A10" s="12">
        <v>7</v>
      </c>
      <c r="B10" s="12" t="s">
        <v>434</v>
      </c>
      <c r="C10" s="78" t="s">
        <v>1281</v>
      </c>
      <c r="D10" s="13" t="s">
        <v>1282</v>
      </c>
      <c r="E10" s="12">
        <v>9</v>
      </c>
      <c r="F10" s="12">
        <v>3</v>
      </c>
      <c r="G10" s="12" t="s">
        <v>188</v>
      </c>
      <c r="H10" s="12" t="s">
        <v>1221</v>
      </c>
      <c r="I10" s="14">
        <v>42917</v>
      </c>
      <c r="J10" s="12" t="s">
        <v>1283</v>
      </c>
      <c r="K10" s="11"/>
      <c r="M10" t="s">
        <v>58</v>
      </c>
      <c r="N10">
        <f>SUMIFS(E:E,G:G,"BRK")</f>
        <v>11</v>
      </c>
    </row>
    <row r="11" spans="1:16" ht="46.5" customHeight="1" x14ac:dyDescent="0.2">
      <c r="A11" s="11">
        <v>8</v>
      </c>
      <c r="B11" s="12" t="s">
        <v>1284</v>
      </c>
      <c r="C11" s="12" t="s">
        <v>1285</v>
      </c>
      <c r="D11" s="13" t="s">
        <v>1286</v>
      </c>
      <c r="E11" s="12">
        <v>2</v>
      </c>
      <c r="F11" s="12">
        <v>1</v>
      </c>
      <c r="G11" s="12" t="s">
        <v>87</v>
      </c>
      <c r="H11" s="12" t="s">
        <v>1221</v>
      </c>
      <c r="I11" s="14">
        <v>42917</v>
      </c>
      <c r="J11" s="12" t="s">
        <v>1287</v>
      </c>
      <c r="K11" s="12" t="s">
        <v>232</v>
      </c>
      <c r="M11" s="25" t="s">
        <v>64</v>
      </c>
      <c r="N11" s="25">
        <f>SUMIFS(E:E,G:G,"SPC")</f>
        <v>0</v>
      </c>
    </row>
    <row r="12" spans="1:16" ht="46.5" customHeight="1" x14ac:dyDescent="0.2">
      <c r="A12" s="174" t="s">
        <v>1288</v>
      </c>
      <c r="B12" s="174" t="s">
        <v>825</v>
      </c>
      <c r="C12" s="174" t="s">
        <v>1289</v>
      </c>
      <c r="D12" s="17" t="s">
        <v>1290</v>
      </c>
      <c r="E12" s="16">
        <v>2</v>
      </c>
      <c r="F12" s="16">
        <v>1</v>
      </c>
      <c r="G12" s="16" t="s">
        <v>20</v>
      </c>
      <c r="H12" s="16" t="s">
        <v>1221</v>
      </c>
      <c r="I12" s="18">
        <v>42917</v>
      </c>
      <c r="J12" s="16" t="s">
        <v>1291</v>
      </c>
      <c r="K12" s="22" t="s">
        <v>1322</v>
      </c>
      <c r="M12" s="26" t="s">
        <v>69</v>
      </c>
      <c r="N12" s="26">
        <f>SUMIFS(E:E,G:G,"H")</f>
        <v>0</v>
      </c>
    </row>
    <row r="13" spans="1:16" ht="46.5" customHeight="1" x14ac:dyDescent="0.2">
      <c r="A13" s="174" t="s">
        <v>1292</v>
      </c>
      <c r="B13" s="174" t="s">
        <v>825</v>
      </c>
      <c r="C13" s="174" t="s">
        <v>1289</v>
      </c>
      <c r="D13" s="175">
        <v>6318168665</v>
      </c>
      <c r="E13" s="176">
        <v>1</v>
      </c>
      <c r="F13" s="176">
        <v>0</v>
      </c>
      <c r="G13" s="176" t="s">
        <v>188</v>
      </c>
      <c r="H13" s="176" t="s">
        <v>1221</v>
      </c>
      <c r="I13" s="177">
        <v>42917</v>
      </c>
      <c r="K13" s="176" t="s">
        <v>1293</v>
      </c>
      <c r="M13" s="26"/>
      <c r="N13" s="26"/>
    </row>
    <row r="14" spans="1:16" ht="46.5" customHeight="1" x14ac:dyDescent="0.2">
      <c r="A14" s="11">
        <v>10</v>
      </c>
      <c r="B14" s="12" t="s">
        <v>1294</v>
      </c>
      <c r="C14" s="12" t="s">
        <v>1295</v>
      </c>
      <c r="D14" s="13" t="s">
        <v>1296</v>
      </c>
      <c r="E14" s="12">
        <v>2</v>
      </c>
      <c r="F14" s="12">
        <v>1</v>
      </c>
      <c r="G14" s="12" t="s">
        <v>87</v>
      </c>
      <c r="H14" s="12" t="s">
        <v>1221</v>
      </c>
      <c r="I14" s="14">
        <v>42917</v>
      </c>
      <c r="J14" s="14" t="s">
        <v>1297</v>
      </c>
      <c r="K14" s="12" t="s">
        <v>1298</v>
      </c>
      <c r="M14" s="28" t="s">
        <v>79</v>
      </c>
      <c r="N14" s="28">
        <f>SUM(M4:N12)</f>
        <v>51</v>
      </c>
    </row>
    <row r="15" spans="1:16" ht="46.5" customHeight="1" x14ac:dyDescent="0.2">
      <c r="A15" s="11">
        <v>11</v>
      </c>
      <c r="B15" s="16" t="s">
        <v>24</v>
      </c>
      <c r="C15" s="16" t="s">
        <v>1299</v>
      </c>
      <c r="D15" s="17" t="s">
        <v>1300</v>
      </c>
      <c r="E15" s="16">
        <v>2</v>
      </c>
      <c r="F15" s="16">
        <v>1</v>
      </c>
      <c r="G15" s="16" t="s">
        <v>87</v>
      </c>
      <c r="H15" s="16" t="s">
        <v>1221</v>
      </c>
      <c r="I15" s="18">
        <v>42917</v>
      </c>
      <c r="J15" s="16" t="s">
        <v>1301</v>
      </c>
      <c r="K15" s="15"/>
    </row>
    <row r="16" spans="1:16" ht="46.5" customHeight="1" x14ac:dyDescent="0.2">
      <c r="A16" s="11">
        <v>12</v>
      </c>
      <c r="B16" s="12" t="s">
        <v>17</v>
      </c>
      <c r="C16" s="12" t="s">
        <v>1302</v>
      </c>
      <c r="D16" s="13" t="s">
        <v>1303</v>
      </c>
      <c r="E16" s="12">
        <v>5</v>
      </c>
      <c r="F16" s="12">
        <v>2</v>
      </c>
      <c r="G16" s="12" t="s">
        <v>130</v>
      </c>
      <c r="H16" s="12" t="s">
        <v>1221</v>
      </c>
      <c r="I16" s="14">
        <v>42917</v>
      </c>
      <c r="J16" s="14" t="s">
        <v>22</v>
      </c>
      <c r="K16" s="12"/>
      <c r="M16" t="s">
        <v>1262</v>
      </c>
    </row>
    <row r="17" spans="1:11" ht="46.5" customHeight="1" x14ac:dyDescent="0.2">
      <c r="A17" s="11">
        <v>13</v>
      </c>
      <c r="B17" s="16" t="s">
        <v>220</v>
      </c>
      <c r="C17" s="16" t="s">
        <v>1304</v>
      </c>
      <c r="D17" s="17" t="s">
        <v>1305</v>
      </c>
      <c r="E17" s="16">
        <v>3</v>
      </c>
      <c r="F17" s="16">
        <v>1</v>
      </c>
      <c r="G17" s="16" t="s">
        <v>130</v>
      </c>
      <c r="H17" s="16" t="s">
        <v>1221</v>
      </c>
      <c r="I17" s="18">
        <v>42917</v>
      </c>
      <c r="J17" s="16" t="s">
        <v>1306</v>
      </c>
      <c r="K17" s="16" t="s">
        <v>1307</v>
      </c>
    </row>
    <row r="18" spans="1:11" ht="46.5" customHeight="1" x14ac:dyDescent="0.2">
      <c r="A18" s="11">
        <v>14</v>
      </c>
      <c r="B18" s="12" t="s">
        <v>17</v>
      </c>
      <c r="C18" s="16" t="s">
        <v>1308</v>
      </c>
      <c r="D18" s="17" t="s">
        <v>1309</v>
      </c>
      <c r="E18" s="16">
        <v>1</v>
      </c>
      <c r="F18" s="16">
        <v>1</v>
      </c>
      <c r="G18" s="16" t="s">
        <v>188</v>
      </c>
      <c r="H18" s="12" t="s">
        <v>1221</v>
      </c>
      <c r="I18" s="14">
        <v>42917</v>
      </c>
      <c r="J18" s="14" t="s">
        <v>22</v>
      </c>
      <c r="K18" s="16"/>
    </row>
    <row r="19" spans="1:11" ht="46.5" customHeight="1" x14ac:dyDescent="0.2">
      <c r="A19" s="11">
        <v>15</v>
      </c>
      <c r="B19" s="16" t="s">
        <v>1310</v>
      </c>
      <c r="C19" s="16" t="s">
        <v>1311</v>
      </c>
      <c r="D19" s="17" t="s">
        <v>1312</v>
      </c>
      <c r="E19" s="16">
        <v>5</v>
      </c>
      <c r="F19" s="16">
        <v>2</v>
      </c>
      <c r="G19" s="16" t="s">
        <v>20</v>
      </c>
      <c r="H19" s="16" t="s">
        <v>1221</v>
      </c>
      <c r="I19" s="18">
        <v>42917</v>
      </c>
      <c r="J19" s="16" t="s">
        <v>1313</v>
      </c>
      <c r="K19" s="16"/>
    </row>
    <row r="20" spans="1:11" ht="46.5" customHeight="1" x14ac:dyDescent="0.2">
      <c r="A20" s="15">
        <v>16</v>
      </c>
      <c r="B20" s="16" t="s">
        <v>1314</v>
      </c>
      <c r="C20" s="16" t="s">
        <v>1315</v>
      </c>
      <c r="D20" s="17" t="s">
        <v>1316</v>
      </c>
      <c r="E20" s="16">
        <v>4</v>
      </c>
      <c r="F20" s="16">
        <v>1</v>
      </c>
      <c r="G20" s="16" t="s">
        <v>87</v>
      </c>
      <c r="H20" s="16" t="s">
        <v>1221</v>
      </c>
      <c r="I20" s="18">
        <v>42917</v>
      </c>
      <c r="J20" s="16" t="s">
        <v>1317</v>
      </c>
      <c r="K20" s="16"/>
    </row>
    <row r="21" spans="1:11" ht="46.5" customHeight="1" x14ac:dyDescent="0.2">
      <c r="A21" s="12">
        <v>17</v>
      </c>
      <c r="B21" s="12" t="s">
        <v>1318</v>
      </c>
      <c r="C21" s="12" t="s">
        <v>1319</v>
      </c>
      <c r="D21" s="13" t="s">
        <v>1320</v>
      </c>
      <c r="E21" s="12">
        <v>2</v>
      </c>
      <c r="F21" s="12">
        <v>1</v>
      </c>
      <c r="G21" s="12" t="s">
        <v>188</v>
      </c>
      <c r="H21" s="12" t="s">
        <v>1221</v>
      </c>
      <c r="I21" s="14">
        <v>42917</v>
      </c>
      <c r="J21" s="12" t="s">
        <v>1321</v>
      </c>
      <c r="K21" s="12"/>
    </row>
    <row r="22" spans="1:11" ht="46.5" customHeight="1" x14ac:dyDescent="0.2">
      <c r="A22" s="11"/>
      <c r="B22" s="12"/>
      <c r="C22" s="12"/>
      <c r="D22" s="13"/>
      <c r="E22" s="12"/>
      <c r="F22" s="12"/>
      <c r="G22" s="11"/>
      <c r="H22" s="12"/>
      <c r="I22" s="12"/>
      <c r="J22" s="12"/>
      <c r="K22" s="11"/>
    </row>
    <row r="23" spans="1:11" ht="46.5" customHeight="1" x14ac:dyDescent="0.2">
      <c r="A23" s="12"/>
      <c r="B23" s="12"/>
      <c r="C23" s="12"/>
      <c r="D23" s="13"/>
      <c r="E23" s="12"/>
      <c r="F23" s="12"/>
      <c r="G23" s="12"/>
      <c r="H23" s="12"/>
      <c r="I23" s="12"/>
      <c r="J23" s="12"/>
      <c r="K23" s="12"/>
    </row>
    <row r="24" spans="1:11" ht="46.5" customHeight="1" x14ac:dyDescent="0.2">
      <c r="A24" s="12"/>
      <c r="B24" s="12"/>
      <c r="C24" s="12"/>
      <c r="D24" s="13"/>
      <c r="E24" s="58">
        <f>SUM(E4:E23)</f>
        <v>51</v>
      </c>
      <c r="F24" s="58">
        <f>SUM(F4:F23)</f>
        <v>21</v>
      </c>
      <c r="G24" s="12"/>
      <c r="H24" s="12"/>
      <c r="I24" s="12"/>
      <c r="J24" s="12"/>
      <c r="K24" s="12"/>
    </row>
    <row r="25" spans="1:11" ht="46.5" customHeight="1" x14ac:dyDescent="0.2">
      <c r="A25" s="12"/>
      <c r="B25" s="12"/>
      <c r="C25" s="12"/>
      <c r="D25" s="13"/>
      <c r="E25" s="12"/>
      <c r="F25" s="12"/>
      <c r="G25" s="12"/>
      <c r="H25" s="12"/>
      <c r="I25" s="12"/>
      <c r="J25" s="12"/>
      <c r="K25" s="12"/>
    </row>
  </sheetData>
  <customSheetViews>
    <customSheetView guid="{BCA9CBB9-9547-47F0-BDEA-9087BD919FA4}" scale="80" topLeftCell="A4">
      <selection activeCell="K7" sqref="K7"/>
      <pageMargins left="0.7" right="0.7" top="0.75" bottom="0.75" header="0.3" footer="0.3"/>
    </customSheetView>
    <customSheetView guid="{C7343692-8406-8E4B-88B9-BD8D63A86AF6}" scale="80" topLeftCell="A4">
      <selection activeCell="K7" sqref="K7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10" zoomScale="80" zoomScaleNormal="80" workbookViewId="0">
      <selection activeCell="J16" sqref="J16"/>
    </sheetView>
  </sheetViews>
  <sheetFormatPr baseColWidth="10" defaultColWidth="8.83203125" defaultRowHeight="42.75" customHeight="1" x14ac:dyDescent="0.2"/>
  <cols>
    <col min="1" max="1" width="11" customWidth="1"/>
    <col min="2" max="2" width="29.5" customWidth="1"/>
    <col min="3" max="3" width="39.5" customWidth="1"/>
    <col min="4" max="4" width="42.6640625" customWidth="1"/>
    <col min="5" max="5" width="10.5" customWidth="1"/>
    <col min="6" max="6" width="10.33203125" customWidth="1"/>
    <col min="7" max="7" width="15.1640625" customWidth="1"/>
    <col min="8" max="8" width="13.83203125" customWidth="1"/>
    <col min="9" max="9" width="16" customWidth="1"/>
    <col min="10" max="10" width="15.1640625" customWidth="1"/>
    <col min="11" max="11" width="56" customWidth="1"/>
    <col min="13" max="13" width="18.1640625" customWidth="1"/>
  </cols>
  <sheetData>
    <row r="1" spans="1:16" ht="42.75" customHeight="1" thickBot="1" x14ac:dyDescent="0.4">
      <c r="A1" s="620" t="s">
        <v>1448</v>
      </c>
      <c r="B1" s="621"/>
      <c r="C1" s="621"/>
      <c r="D1" s="621"/>
      <c r="E1" s="621"/>
      <c r="F1" s="621"/>
      <c r="G1" s="621" t="s">
        <v>1449</v>
      </c>
      <c r="H1" s="621"/>
      <c r="I1" s="621"/>
      <c r="J1" s="622"/>
      <c r="K1" s="623"/>
    </row>
    <row r="2" spans="1:16" ht="42.75" customHeight="1" thickBot="1" x14ac:dyDescent="0.3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55</v>
      </c>
    </row>
    <row r="3" spans="1:16" ht="42.75" customHeight="1" x14ac:dyDescent="0.3">
      <c r="A3" s="90"/>
      <c r="B3" s="90" t="s">
        <v>1450</v>
      </c>
      <c r="C3" s="90"/>
      <c r="D3" s="111"/>
      <c r="E3" s="90"/>
      <c r="F3" s="90"/>
      <c r="G3" s="90"/>
      <c r="H3" s="90"/>
      <c r="I3" s="90"/>
      <c r="J3" s="90"/>
      <c r="K3" s="90"/>
      <c r="M3" s="9" t="s">
        <v>16</v>
      </c>
      <c r="N3" s="9">
        <f>N2-N14</f>
        <v>0</v>
      </c>
      <c r="O3" t="s">
        <v>1451</v>
      </c>
      <c r="P3" s="119"/>
    </row>
    <row r="4" spans="1:16" ht="49.5" customHeight="1" x14ac:dyDescent="0.3">
      <c r="A4" s="6">
        <v>55</v>
      </c>
      <c r="B4" s="6" t="s">
        <v>109</v>
      </c>
      <c r="C4" s="195" t="s">
        <v>1452</v>
      </c>
      <c r="D4" s="7"/>
      <c r="E4" s="6"/>
      <c r="F4" s="6"/>
      <c r="G4" s="6"/>
      <c r="H4" s="6"/>
      <c r="I4" s="8"/>
      <c r="J4" s="6"/>
      <c r="K4" s="6" t="s">
        <v>1535</v>
      </c>
      <c r="M4" t="s">
        <v>23</v>
      </c>
      <c r="N4">
        <f>SUMIFS(E:E,G:G,"CTT")</f>
        <v>3</v>
      </c>
    </row>
    <row r="5" spans="1:16" ht="42.75" customHeight="1" x14ac:dyDescent="0.2">
      <c r="A5" s="15">
        <v>1</v>
      </c>
      <c r="B5" s="16" t="s">
        <v>17</v>
      </c>
      <c r="C5" s="16" t="s">
        <v>1536</v>
      </c>
      <c r="D5" s="17" t="s">
        <v>1537</v>
      </c>
      <c r="E5" s="16">
        <v>3</v>
      </c>
      <c r="F5" s="16">
        <v>1</v>
      </c>
      <c r="G5" s="16" t="s">
        <v>372</v>
      </c>
      <c r="H5" s="16" t="s">
        <v>1456</v>
      </c>
      <c r="I5" s="18">
        <v>42917</v>
      </c>
      <c r="J5" s="16" t="s">
        <v>22</v>
      </c>
      <c r="K5" s="15"/>
      <c r="M5" t="s">
        <v>29</v>
      </c>
      <c r="N5">
        <f>SUMIFS(E:E,G:G,"FLU")</f>
        <v>0</v>
      </c>
    </row>
    <row r="6" spans="1:16" ht="42.75" customHeight="1" x14ac:dyDescent="0.2">
      <c r="A6" s="15">
        <v>2</v>
      </c>
      <c r="B6" s="16" t="s">
        <v>706</v>
      </c>
      <c r="C6" s="16" t="s">
        <v>1538</v>
      </c>
      <c r="D6" s="17" t="s">
        <v>1539</v>
      </c>
      <c r="E6" s="16">
        <v>2</v>
      </c>
      <c r="F6" s="16">
        <v>1</v>
      </c>
      <c r="G6" s="16" t="s">
        <v>372</v>
      </c>
      <c r="H6" s="16" t="s">
        <v>1456</v>
      </c>
      <c r="I6" s="18">
        <v>42917</v>
      </c>
      <c r="J6" s="16" t="s">
        <v>1540</v>
      </c>
      <c r="K6" s="15"/>
      <c r="M6" t="s">
        <v>34</v>
      </c>
      <c r="N6">
        <f>SUMIFS(E:E,G:G,"JCC")</f>
        <v>13</v>
      </c>
    </row>
    <row r="7" spans="1:16" ht="42.75" customHeight="1" x14ac:dyDescent="0.2">
      <c r="A7" s="15">
        <v>3</v>
      </c>
      <c r="B7" s="16" t="s">
        <v>17</v>
      </c>
      <c r="C7" s="12" t="s">
        <v>1541</v>
      </c>
      <c r="D7" s="13" t="s">
        <v>1542</v>
      </c>
      <c r="E7" s="12">
        <v>7</v>
      </c>
      <c r="F7" s="12">
        <v>2</v>
      </c>
      <c r="G7" s="12" t="s">
        <v>188</v>
      </c>
      <c r="H7" s="16" t="s">
        <v>1456</v>
      </c>
      <c r="I7" s="18">
        <v>42917</v>
      </c>
      <c r="J7" s="16" t="s">
        <v>22</v>
      </c>
      <c r="K7" s="11"/>
      <c r="M7" t="s">
        <v>40</v>
      </c>
      <c r="N7">
        <f>SUMIFS(E:E,G:G,"EDI")</f>
        <v>22</v>
      </c>
    </row>
    <row r="8" spans="1:16" ht="42.75" customHeight="1" x14ac:dyDescent="0.2">
      <c r="A8" s="15">
        <v>4</v>
      </c>
      <c r="B8" s="12" t="s">
        <v>17</v>
      </c>
      <c r="C8" s="12" t="s">
        <v>1543</v>
      </c>
      <c r="D8" s="13" t="s">
        <v>1544</v>
      </c>
      <c r="E8" s="12">
        <v>5</v>
      </c>
      <c r="F8" s="12">
        <v>2</v>
      </c>
      <c r="G8" s="12" t="s">
        <v>188</v>
      </c>
      <c r="H8" s="12" t="s">
        <v>1456</v>
      </c>
      <c r="I8" s="14">
        <v>42917</v>
      </c>
      <c r="J8" s="14" t="s">
        <v>22</v>
      </c>
      <c r="K8" s="11"/>
      <c r="M8" t="s">
        <v>46</v>
      </c>
      <c r="N8">
        <f>SUMIFS(E:E,G:G,"par")</f>
        <v>0</v>
      </c>
    </row>
    <row r="9" spans="1:16" ht="42.75" customHeight="1" x14ac:dyDescent="0.2">
      <c r="A9" s="15">
        <v>5</v>
      </c>
      <c r="B9" s="12" t="s">
        <v>17</v>
      </c>
      <c r="C9" s="12" t="s">
        <v>1545</v>
      </c>
      <c r="D9" s="13" t="s">
        <v>1546</v>
      </c>
      <c r="E9" s="12">
        <v>3</v>
      </c>
      <c r="F9" s="12">
        <v>1</v>
      </c>
      <c r="G9" s="12" t="s">
        <v>372</v>
      </c>
      <c r="H9" s="12" t="s">
        <v>1456</v>
      </c>
      <c r="I9" s="14">
        <v>42917</v>
      </c>
      <c r="J9" s="14" t="s">
        <v>22</v>
      </c>
      <c r="K9" s="11"/>
      <c r="M9" t="s">
        <v>52</v>
      </c>
      <c r="N9">
        <f>SUMIFS(E:E,G:G,"phi")</f>
        <v>0</v>
      </c>
    </row>
    <row r="10" spans="1:16" ht="42.75" customHeight="1" x14ac:dyDescent="0.2">
      <c r="A10" s="15">
        <v>6</v>
      </c>
      <c r="B10" s="12" t="s">
        <v>17</v>
      </c>
      <c r="C10" s="12" t="s">
        <v>1547</v>
      </c>
      <c r="D10" s="13" t="s">
        <v>1548</v>
      </c>
      <c r="E10" s="12">
        <v>3</v>
      </c>
      <c r="F10" s="12">
        <v>1</v>
      </c>
      <c r="G10" s="12" t="s">
        <v>87</v>
      </c>
      <c r="H10" s="12" t="s">
        <v>1456</v>
      </c>
      <c r="I10" s="14">
        <v>42917</v>
      </c>
      <c r="J10" s="12" t="s">
        <v>22</v>
      </c>
      <c r="K10" s="12"/>
      <c r="M10" t="s">
        <v>58</v>
      </c>
      <c r="N10">
        <f>SUMIFS(E:E,G:G,"BRK")</f>
        <v>17</v>
      </c>
    </row>
    <row r="11" spans="1:16" ht="42.75" customHeight="1" x14ac:dyDescent="0.2">
      <c r="A11" s="15">
        <v>7</v>
      </c>
      <c r="B11" s="12" t="s">
        <v>571</v>
      </c>
      <c r="C11" s="12" t="s">
        <v>1549</v>
      </c>
      <c r="D11" s="13" t="s">
        <v>1550</v>
      </c>
      <c r="E11" s="12">
        <v>1</v>
      </c>
      <c r="F11" s="12">
        <v>1</v>
      </c>
      <c r="G11" s="11" t="s">
        <v>130</v>
      </c>
      <c r="H11" s="12" t="s">
        <v>1456</v>
      </c>
      <c r="I11" s="14">
        <v>42917</v>
      </c>
      <c r="J11" s="16" t="s">
        <v>1551</v>
      </c>
      <c r="K11" s="89"/>
      <c r="M11" s="25" t="s">
        <v>64</v>
      </c>
      <c r="N11" s="25">
        <f>SUMIFS(E:E,G:G,"SPC")</f>
        <v>0</v>
      </c>
    </row>
    <row r="12" spans="1:16" ht="42.75" customHeight="1" x14ac:dyDescent="0.2">
      <c r="A12" s="15">
        <v>8</v>
      </c>
      <c r="B12" s="199" t="s">
        <v>1552</v>
      </c>
      <c r="C12" s="16" t="s">
        <v>1553</v>
      </c>
      <c r="D12" s="17" t="s">
        <v>1554</v>
      </c>
      <c r="E12" s="16">
        <v>10</v>
      </c>
      <c r="F12" s="16">
        <v>3</v>
      </c>
      <c r="G12" s="16" t="s">
        <v>130</v>
      </c>
      <c r="H12" s="16" t="s">
        <v>1456</v>
      </c>
      <c r="I12" s="18">
        <v>42917</v>
      </c>
      <c r="J12" s="18" t="s">
        <v>1555</v>
      </c>
      <c r="K12" s="75" t="s">
        <v>1556</v>
      </c>
      <c r="M12" s="26" t="s">
        <v>69</v>
      </c>
      <c r="N12" s="26">
        <f>SUMIFS(E:E,G:G,"H")</f>
        <v>0</v>
      </c>
    </row>
    <row r="13" spans="1:16" ht="42.75" customHeight="1" x14ac:dyDescent="0.25">
      <c r="A13" s="15">
        <v>9</v>
      </c>
      <c r="B13" s="200" t="s">
        <v>1557</v>
      </c>
      <c r="C13" s="12" t="s">
        <v>1558</v>
      </c>
      <c r="D13" s="13" t="s">
        <v>1559</v>
      </c>
      <c r="E13" s="12">
        <v>4</v>
      </c>
      <c r="F13" s="12">
        <v>1</v>
      </c>
      <c r="G13" s="12" t="s">
        <v>130</v>
      </c>
      <c r="H13" s="12" t="s">
        <v>1456</v>
      </c>
      <c r="I13" s="14">
        <v>42917</v>
      </c>
      <c r="J13" s="14" t="s">
        <v>1560</v>
      </c>
      <c r="K13" s="12" t="s">
        <v>1561</v>
      </c>
      <c r="M13" s="26"/>
      <c r="N13" s="26"/>
      <c r="P13" s="196"/>
    </row>
    <row r="14" spans="1:16" ht="42.75" customHeight="1" x14ac:dyDescent="0.25">
      <c r="A14" s="15">
        <v>10</v>
      </c>
      <c r="B14" s="16" t="s">
        <v>1562</v>
      </c>
      <c r="C14" s="16" t="s">
        <v>1563</v>
      </c>
      <c r="D14" s="17" t="s">
        <v>1564</v>
      </c>
      <c r="E14" s="16">
        <v>2</v>
      </c>
      <c r="F14" s="16">
        <v>1</v>
      </c>
      <c r="G14" s="16" t="s">
        <v>130</v>
      </c>
      <c r="H14" s="16" t="s">
        <v>1456</v>
      </c>
      <c r="I14" s="18">
        <v>42917</v>
      </c>
      <c r="J14" s="16" t="s">
        <v>1565</v>
      </c>
      <c r="K14" s="16" t="s">
        <v>1566</v>
      </c>
      <c r="M14" s="28" t="s">
        <v>79</v>
      </c>
      <c r="N14" s="28">
        <f>SUM(M4:N12)</f>
        <v>55</v>
      </c>
      <c r="P14" s="196"/>
    </row>
    <row r="15" spans="1:16" ht="42.75" customHeight="1" x14ac:dyDescent="0.2">
      <c r="A15" s="15">
        <v>11</v>
      </c>
      <c r="B15" s="16" t="s">
        <v>17</v>
      </c>
      <c r="C15" s="16" t="s">
        <v>1567</v>
      </c>
      <c r="D15" s="16">
        <v>8569521732</v>
      </c>
      <c r="E15" s="16">
        <v>3</v>
      </c>
      <c r="F15" s="16">
        <v>1</v>
      </c>
      <c r="G15" s="16" t="s">
        <v>372</v>
      </c>
      <c r="H15" s="197" t="s">
        <v>1479</v>
      </c>
      <c r="I15" s="18">
        <v>42917</v>
      </c>
      <c r="J15" s="16" t="s">
        <v>22</v>
      </c>
      <c r="K15" s="16"/>
    </row>
    <row r="16" spans="1:16" ht="42.75" customHeight="1" x14ac:dyDescent="0.25">
      <c r="A16" s="15">
        <v>12</v>
      </c>
      <c r="B16" s="16" t="s">
        <v>17</v>
      </c>
      <c r="C16" s="16" t="s">
        <v>1568</v>
      </c>
      <c r="D16" s="17" t="s">
        <v>1569</v>
      </c>
      <c r="E16" s="16">
        <v>6</v>
      </c>
      <c r="F16" s="16">
        <v>2</v>
      </c>
      <c r="G16" s="61" t="s">
        <v>372</v>
      </c>
      <c r="H16" s="197" t="s">
        <v>1479</v>
      </c>
      <c r="I16" s="14">
        <v>42917</v>
      </c>
      <c r="J16" s="16" t="s">
        <v>22</v>
      </c>
      <c r="K16" s="16"/>
      <c r="M16" s="196" t="s">
        <v>1476</v>
      </c>
    </row>
    <row r="17" spans="1:11" ht="42.75" customHeight="1" x14ac:dyDescent="0.2">
      <c r="A17" s="15">
        <v>13</v>
      </c>
      <c r="B17" s="16" t="s">
        <v>24</v>
      </c>
      <c r="C17" s="16" t="s">
        <v>1570</v>
      </c>
      <c r="D17" s="17" t="s">
        <v>1571</v>
      </c>
      <c r="E17" s="16">
        <v>1</v>
      </c>
      <c r="F17" s="16">
        <v>1</v>
      </c>
      <c r="G17" s="61" t="s">
        <v>188</v>
      </c>
      <c r="H17" s="197" t="s">
        <v>1479</v>
      </c>
      <c r="I17" s="14">
        <v>42917</v>
      </c>
      <c r="J17" s="16" t="s">
        <v>1572</v>
      </c>
      <c r="K17" s="75"/>
    </row>
    <row r="18" spans="1:11" ht="42.75" customHeight="1" x14ac:dyDescent="0.2">
      <c r="A18" s="15">
        <v>14</v>
      </c>
      <c r="B18" s="16" t="s">
        <v>24</v>
      </c>
      <c r="C18" s="12" t="s">
        <v>1573</v>
      </c>
      <c r="D18" s="17" t="s">
        <v>1574</v>
      </c>
      <c r="E18" s="12">
        <v>2</v>
      </c>
      <c r="F18" s="12">
        <v>1</v>
      </c>
      <c r="G18" s="12" t="s">
        <v>372</v>
      </c>
      <c r="H18" s="197" t="s">
        <v>1479</v>
      </c>
      <c r="I18" s="18">
        <v>42917</v>
      </c>
      <c r="J18" s="12" t="s">
        <v>1575</v>
      </c>
      <c r="K18" s="16"/>
    </row>
    <row r="19" spans="1:11" ht="42.75" customHeight="1" x14ac:dyDescent="0.2">
      <c r="A19" s="15">
        <v>15</v>
      </c>
      <c r="B19" s="16" t="s">
        <v>17</v>
      </c>
      <c r="C19" s="12" t="s">
        <v>1576</v>
      </c>
      <c r="D19" s="17" t="s">
        <v>1577</v>
      </c>
      <c r="E19" s="12">
        <v>1</v>
      </c>
      <c r="F19" s="12">
        <v>1</v>
      </c>
      <c r="G19" s="12" t="s">
        <v>372</v>
      </c>
      <c r="H19" s="197" t="s">
        <v>1479</v>
      </c>
      <c r="I19" s="18">
        <v>42917</v>
      </c>
      <c r="J19" s="12" t="s">
        <v>22</v>
      </c>
      <c r="K19" s="16"/>
    </row>
    <row r="20" spans="1:11" ht="42.75" customHeight="1" x14ac:dyDescent="0.2">
      <c r="A20" s="15">
        <v>16</v>
      </c>
      <c r="B20" s="16" t="s">
        <v>17</v>
      </c>
      <c r="C20" s="16" t="s">
        <v>1578</v>
      </c>
      <c r="D20" s="17" t="s">
        <v>1579</v>
      </c>
      <c r="E20" s="16">
        <v>2</v>
      </c>
      <c r="F20" s="16">
        <v>1</v>
      </c>
      <c r="G20" s="61" t="s">
        <v>372</v>
      </c>
      <c r="H20" s="197" t="s">
        <v>1479</v>
      </c>
      <c r="I20" s="14">
        <v>42917</v>
      </c>
      <c r="J20" s="16" t="s">
        <v>22</v>
      </c>
      <c r="K20" s="16"/>
    </row>
    <row r="21" spans="1:11" ht="42.75" customHeight="1" x14ac:dyDescent="0.2">
      <c r="A21" s="16"/>
      <c r="B21" s="16"/>
      <c r="C21" s="16"/>
      <c r="D21" s="17"/>
      <c r="E21" s="46">
        <f>SUM(E5:E20)</f>
        <v>55</v>
      </c>
      <c r="F21" s="46">
        <f>SUM(F5:F20)</f>
        <v>21</v>
      </c>
      <c r="G21" s="16"/>
      <c r="H21" s="22"/>
      <c r="I21" s="18"/>
      <c r="J21" s="12"/>
      <c r="K21" s="16"/>
    </row>
    <row r="22" spans="1:11" ht="42.75" customHeight="1" x14ac:dyDescent="0.2">
      <c r="A22" s="16"/>
      <c r="B22" s="16"/>
      <c r="C22" s="12"/>
      <c r="D22" s="17"/>
      <c r="E22" s="12"/>
      <c r="F22" s="12"/>
      <c r="G22" s="12"/>
      <c r="H22" s="22"/>
      <c r="I22" s="18"/>
      <c r="J22" s="12"/>
      <c r="K22" s="16"/>
    </row>
    <row r="23" spans="1:11" ht="42.75" customHeight="1" x14ac:dyDescent="0.2">
      <c r="A23" s="16"/>
      <c r="B23" s="16"/>
      <c r="C23" s="16"/>
      <c r="D23" s="17"/>
      <c r="E23" s="16"/>
      <c r="F23" s="16"/>
      <c r="G23" s="16"/>
      <c r="H23" s="18"/>
      <c r="I23" s="18"/>
      <c r="J23" s="16"/>
      <c r="K23" s="16"/>
    </row>
    <row r="24" spans="1:11" ht="42.75" customHeight="1" x14ac:dyDescent="0.2">
      <c r="A24" s="16"/>
      <c r="B24" s="16"/>
      <c r="C24" s="16"/>
      <c r="D24" s="17"/>
      <c r="E24" s="16"/>
      <c r="F24" s="16"/>
      <c r="G24" s="16"/>
      <c r="H24" s="18"/>
      <c r="I24" s="18"/>
      <c r="J24" s="16"/>
      <c r="K24" s="16"/>
    </row>
  </sheetData>
  <customSheetViews>
    <customSheetView guid="{BCA9CBB9-9547-47F0-BDEA-9087BD919FA4}" scale="80" topLeftCell="A10">
      <selection activeCell="J16" sqref="J16"/>
      <pageMargins left="0.7" right="0.7" top="0.75" bottom="0.75" header="0.3" footer="0.3"/>
      <pageSetup paperSize="9" orientation="portrait" r:id="rId1"/>
    </customSheetView>
    <customSheetView guid="{C7343692-8406-8E4B-88B9-BD8D63A86AF6}" scale="80" topLeftCell="A10">
      <selection activeCell="J16" sqref="J16"/>
      <pageMargins left="0.7" right="0.7" top="0.75" bottom="0.75" header="0.3" footer="0.3"/>
      <pageSetup paperSize="9" orientation="portrait" r:id="rId2"/>
    </customSheetView>
  </customSheetViews>
  <mergeCells count="2">
    <mergeCell ref="A1:F1"/>
    <mergeCell ref="G1:K1"/>
  </mergeCells>
  <pageMargins left="0.7" right="0.7" top="0.75" bottom="0.75" header="0.3" footer="0.3"/>
  <pageSetup paperSize="9" orientation="portrait" r:id="rId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0" zoomScaleNormal="80" workbookViewId="0">
      <selection activeCell="J12" sqref="J12"/>
    </sheetView>
  </sheetViews>
  <sheetFormatPr baseColWidth="10" defaultColWidth="8.83203125" defaultRowHeight="45.75" customHeight="1" x14ac:dyDescent="0.2"/>
  <cols>
    <col min="1" max="1" width="11" customWidth="1"/>
    <col min="2" max="2" width="29.5" customWidth="1"/>
    <col min="3" max="3" width="41.5" customWidth="1"/>
    <col min="4" max="4" width="42.6640625" customWidth="1"/>
    <col min="5" max="5" width="10.5" customWidth="1"/>
    <col min="6" max="6" width="10.33203125" customWidth="1"/>
    <col min="7" max="7" width="15.1640625" customWidth="1"/>
    <col min="8" max="8" width="13.83203125" customWidth="1"/>
    <col min="9" max="9" width="16" customWidth="1"/>
    <col min="10" max="10" width="15.1640625" customWidth="1"/>
    <col min="11" max="11" width="48.5" customWidth="1"/>
    <col min="13" max="13" width="18.1640625" customWidth="1"/>
  </cols>
  <sheetData>
    <row r="1" spans="1:16" ht="45.75" customHeight="1" thickBot="1" x14ac:dyDescent="0.4">
      <c r="A1" s="620" t="s">
        <v>1448</v>
      </c>
      <c r="B1" s="621"/>
      <c r="C1" s="621"/>
      <c r="D1" s="621"/>
      <c r="E1" s="621"/>
      <c r="F1" s="621"/>
      <c r="G1" s="621" t="s">
        <v>1449</v>
      </c>
      <c r="H1" s="621"/>
      <c r="I1" s="621"/>
      <c r="J1" s="622"/>
      <c r="K1" s="623"/>
    </row>
    <row r="2" spans="1:16" ht="45.75" customHeight="1" thickBot="1" x14ac:dyDescent="0.3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55</v>
      </c>
    </row>
    <row r="3" spans="1:16" ht="45.75" customHeight="1" x14ac:dyDescent="0.3">
      <c r="A3" s="90"/>
      <c r="B3" s="90" t="s">
        <v>1450</v>
      </c>
      <c r="C3" s="90"/>
      <c r="D3" s="111"/>
      <c r="E3" s="90"/>
      <c r="F3" s="90"/>
      <c r="G3" s="90"/>
      <c r="H3" s="90"/>
      <c r="I3" s="90"/>
      <c r="J3" s="90"/>
      <c r="K3" s="90"/>
      <c r="M3" s="9" t="s">
        <v>16</v>
      </c>
      <c r="N3" s="9">
        <f>N2-N14</f>
        <v>0</v>
      </c>
      <c r="O3" t="s">
        <v>1451</v>
      </c>
      <c r="P3" s="119"/>
    </row>
    <row r="4" spans="1:16" ht="45.75" customHeight="1" x14ac:dyDescent="0.3">
      <c r="A4" s="6">
        <v>55</v>
      </c>
      <c r="B4" s="6" t="s">
        <v>14</v>
      </c>
      <c r="C4" s="195" t="s">
        <v>1452</v>
      </c>
      <c r="D4" s="7"/>
      <c r="E4" s="6"/>
      <c r="F4" s="6"/>
      <c r="G4" s="6"/>
      <c r="H4" s="6"/>
      <c r="I4" s="8"/>
      <c r="J4" s="6"/>
      <c r="K4" s="6" t="s">
        <v>1118</v>
      </c>
      <c r="M4" t="s">
        <v>23</v>
      </c>
      <c r="N4">
        <f>SUMIFS(E:E,G:G,"CTT")</f>
        <v>11</v>
      </c>
    </row>
    <row r="5" spans="1:16" ht="45.75" customHeight="1" x14ac:dyDescent="0.2">
      <c r="A5" s="11">
        <v>1</v>
      </c>
      <c r="B5" s="16" t="s">
        <v>17</v>
      </c>
      <c r="C5" s="12" t="s">
        <v>1494</v>
      </c>
      <c r="D5" s="13" t="s">
        <v>1495</v>
      </c>
      <c r="E5" s="12">
        <v>3</v>
      </c>
      <c r="F5" s="12">
        <v>1</v>
      </c>
      <c r="G5" s="12" t="s">
        <v>20</v>
      </c>
      <c r="H5" s="16" t="s">
        <v>1456</v>
      </c>
      <c r="I5" s="18">
        <v>42917</v>
      </c>
      <c r="J5" s="16" t="s">
        <v>22</v>
      </c>
      <c r="K5" s="11"/>
      <c r="M5" t="s">
        <v>29</v>
      </c>
      <c r="N5">
        <f>SUMIFS(E:E,G:G,"FLU")</f>
        <v>44</v>
      </c>
    </row>
    <row r="6" spans="1:16" ht="45.75" customHeight="1" x14ac:dyDescent="0.2">
      <c r="A6" s="11">
        <v>2</v>
      </c>
      <c r="B6" s="12" t="s">
        <v>24</v>
      </c>
      <c r="C6" s="12" t="s">
        <v>1496</v>
      </c>
      <c r="D6" s="13" t="s">
        <v>1497</v>
      </c>
      <c r="E6" s="12">
        <v>3</v>
      </c>
      <c r="F6" s="12">
        <v>1</v>
      </c>
      <c r="G6" s="12" t="s">
        <v>20</v>
      </c>
      <c r="H6" s="16" t="s">
        <v>1456</v>
      </c>
      <c r="I6" s="18">
        <v>42917</v>
      </c>
      <c r="J6" s="12" t="s">
        <v>1498</v>
      </c>
      <c r="K6" s="11"/>
      <c r="M6" t="s">
        <v>34</v>
      </c>
      <c r="N6">
        <f>SUMIFS(E:E,G:G,"JCC")</f>
        <v>0</v>
      </c>
    </row>
    <row r="7" spans="1:16" ht="45.75" customHeight="1" x14ac:dyDescent="0.2">
      <c r="A7" s="11">
        <v>3</v>
      </c>
      <c r="B7" s="12" t="s">
        <v>17</v>
      </c>
      <c r="C7" s="12" t="s">
        <v>1499</v>
      </c>
      <c r="D7" s="13" t="s">
        <v>1500</v>
      </c>
      <c r="E7" s="12">
        <v>9</v>
      </c>
      <c r="F7" s="12">
        <v>3</v>
      </c>
      <c r="G7" s="11" t="s">
        <v>87</v>
      </c>
      <c r="H7" s="12" t="s">
        <v>1456</v>
      </c>
      <c r="I7" s="14">
        <v>42917</v>
      </c>
      <c r="J7" s="12" t="s">
        <v>22</v>
      </c>
      <c r="K7" s="11"/>
      <c r="M7" t="s">
        <v>40</v>
      </c>
      <c r="N7">
        <f>SUMIFS(E:E,G:G,"EDI")</f>
        <v>0</v>
      </c>
    </row>
    <row r="8" spans="1:16" ht="45.75" customHeight="1" x14ac:dyDescent="0.2">
      <c r="A8" s="11">
        <v>4</v>
      </c>
      <c r="B8" s="12" t="s">
        <v>17</v>
      </c>
      <c r="C8" s="12" t="s">
        <v>1501</v>
      </c>
      <c r="D8" s="13" t="s">
        <v>1502</v>
      </c>
      <c r="E8" s="12">
        <v>4</v>
      </c>
      <c r="F8" s="12">
        <v>1</v>
      </c>
      <c r="G8" s="12" t="s">
        <v>20</v>
      </c>
      <c r="H8" s="12" t="s">
        <v>1456</v>
      </c>
      <c r="I8" s="14">
        <v>42917</v>
      </c>
      <c r="J8" s="12" t="s">
        <v>22</v>
      </c>
      <c r="K8" s="12"/>
      <c r="M8" t="s">
        <v>46</v>
      </c>
      <c r="N8">
        <f>SUMIFS(E:E,G:G,"par")</f>
        <v>0</v>
      </c>
    </row>
    <row r="9" spans="1:16" ht="45.75" customHeight="1" x14ac:dyDescent="0.2">
      <c r="A9" s="11">
        <v>5</v>
      </c>
      <c r="B9" s="16" t="s">
        <v>24</v>
      </c>
      <c r="C9" s="16" t="s">
        <v>1503</v>
      </c>
      <c r="D9" s="17" t="s">
        <v>1504</v>
      </c>
      <c r="E9" s="16">
        <v>4</v>
      </c>
      <c r="F9" s="16">
        <v>1</v>
      </c>
      <c r="G9" s="16" t="s">
        <v>20</v>
      </c>
      <c r="H9" s="16" t="s">
        <v>1456</v>
      </c>
      <c r="I9" s="18">
        <v>42917</v>
      </c>
      <c r="J9" s="16" t="s">
        <v>1505</v>
      </c>
      <c r="K9" s="15" t="s">
        <v>1506</v>
      </c>
      <c r="M9" t="s">
        <v>52</v>
      </c>
      <c r="N9">
        <f>SUMIFS(E:E,G:G,"phi")</f>
        <v>0</v>
      </c>
    </row>
    <row r="10" spans="1:16" ht="45.75" customHeight="1" x14ac:dyDescent="0.2">
      <c r="A10" s="11">
        <v>6</v>
      </c>
      <c r="B10" s="12" t="s">
        <v>508</v>
      </c>
      <c r="C10" s="12" t="s">
        <v>1507</v>
      </c>
      <c r="D10" s="13" t="s">
        <v>1508</v>
      </c>
      <c r="E10" s="12">
        <v>6</v>
      </c>
      <c r="F10" s="12">
        <v>2</v>
      </c>
      <c r="G10" s="12" t="s">
        <v>20</v>
      </c>
      <c r="H10" s="12" t="s">
        <v>1456</v>
      </c>
      <c r="I10" s="14">
        <v>42917</v>
      </c>
      <c r="J10" s="12" t="s">
        <v>1509</v>
      </c>
      <c r="K10" s="34" t="s">
        <v>132</v>
      </c>
      <c r="M10" t="s">
        <v>58</v>
      </c>
      <c r="N10">
        <f>SUMIFS(E:E,G:G,"BRK")</f>
        <v>0</v>
      </c>
    </row>
    <row r="11" spans="1:16" ht="45.75" customHeight="1" x14ac:dyDescent="0.2">
      <c r="A11" s="11">
        <v>7</v>
      </c>
      <c r="B11" s="16" t="s">
        <v>80</v>
      </c>
      <c r="C11" s="16" t="s">
        <v>1510</v>
      </c>
      <c r="D11" s="17" t="s">
        <v>1511</v>
      </c>
      <c r="E11" s="16">
        <v>6</v>
      </c>
      <c r="F11" s="16">
        <v>2</v>
      </c>
      <c r="G11" s="16" t="s">
        <v>20</v>
      </c>
      <c r="H11" s="16" t="s">
        <v>1456</v>
      </c>
      <c r="I11" s="18">
        <v>42917</v>
      </c>
      <c r="J11" s="16" t="s">
        <v>1512</v>
      </c>
      <c r="K11" s="16" t="s">
        <v>1513</v>
      </c>
      <c r="M11" s="25" t="s">
        <v>64</v>
      </c>
      <c r="N11" s="25">
        <f>SUMIFS(E:E,G:G,"SPC")</f>
        <v>0</v>
      </c>
    </row>
    <row r="12" spans="1:16" ht="45.75" customHeight="1" x14ac:dyDescent="0.2">
      <c r="A12" s="11">
        <v>8</v>
      </c>
      <c r="B12" s="16" t="s">
        <v>571</v>
      </c>
      <c r="C12" s="64" t="s">
        <v>1514</v>
      </c>
      <c r="D12" s="16" t="s">
        <v>1515</v>
      </c>
      <c r="E12" s="16">
        <v>1</v>
      </c>
      <c r="F12" s="16">
        <v>1</v>
      </c>
      <c r="G12" s="16" t="s">
        <v>20</v>
      </c>
      <c r="H12" s="198" t="s">
        <v>1456</v>
      </c>
      <c r="I12" s="18">
        <v>42917</v>
      </c>
      <c r="J12" s="91" t="s">
        <v>1516</v>
      </c>
      <c r="K12" s="16"/>
      <c r="M12" s="26" t="s">
        <v>69</v>
      </c>
      <c r="N12" s="26">
        <f>SUMIFS(E:E,G:G,"H")</f>
        <v>0</v>
      </c>
    </row>
    <row r="13" spans="1:16" ht="45.75" customHeight="1" x14ac:dyDescent="0.25">
      <c r="A13" s="11">
        <v>9</v>
      </c>
      <c r="B13" s="16" t="s">
        <v>571</v>
      </c>
      <c r="C13" s="16" t="s">
        <v>1517</v>
      </c>
      <c r="D13" s="16">
        <v>9178735875</v>
      </c>
      <c r="E13" s="16">
        <v>2</v>
      </c>
      <c r="F13" s="16">
        <v>1</v>
      </c>
      <c r="G13" s="16" t="s">
        <v>87</v>
      </c>
      <c r="H13" s="197" t="s">
        <v>1479</v>
      </c>
      <c r="I13" s="18">
        <v>42917</v>
      </c>
      <c r="J13" s="16" t="s">
        <v>1518</v>
      </c>
      <c r="K13" s="16"/>
      <c r="M13" s="26"/>
      <c r="N13" s="26"/>
      <c r="P13" s="196"/>
    </row>
    <row r="14" spans="1:16" ht="45.75" customHeight="1" x14ac:dyDescent="0.25">
      <c r="A14" s="11">
        <v>10</v>
      </c>
      <c r="B14" s="16" t="s">
        <v>1519</v>
      </c>
      <c r="C14" s="12" t="s">
        <v>1520</v>
      </c>
      <c r="D14" s="17" t="s">
        <v>1521</v>
      </c>
      <c r="E14" s="12">
        <v>3</v>
      </c>
      <c r="F14" s="12">
        <v>1</v>
      </c>
      <c r="G14" s="12" t="s">
        <v>20</v>
      </c>
      <c r="H14" s="197" t="s">
        <v>1479</v>
      </c>
      <c r="I14" s="18">
        <v>42917</v>
      </c>
      <c r="J14" s="12" t="s">
        <v>1522</v>
      </c>
      <c r="K14" s="16"/>
      <c r="M14" s="28" t="s">
        <v>79</v>
      </c>
      <c r="N14" s="28">
        <f>SUM(M4:N12)</f>
        <v>55</v>
      </c>
      <c r="P14" s="196"/>
    </row>
    <row r="15" spans="1:16" ht="45.75" customHeight="1" x14ac:dyDescent="0.2">
      <c r="A15" s="11">
        <v>11</v>
      </c>
      <c r="B15" s="16" t="s">
        <v>17</v>
      </c>
      <c r="C15" s="12" t="s">
        <v>1523</v>
      </c>
      <c r="D15" s="17" t="s">
        <v>1524</v>
      </c>
      <c r="E15" s="12">
        <v>3</v>
      </c>
      <c r="F15" s="12">
        <v>1</v>
      </c>
      <c r="G15" s="12" t="s">
        <v>20</v>
      </c>
      <c r="H15" s="197" t="s">
        <v>1479</v>
      </c>
      <c r="I15" s="18">
        <v>42917</v>
      </c>
      <c r="J15" s="12" t="s">
        <v>22</v>
      </c>
      <c r="K15" s="16"/>
    </row>
    <row r="16" spans="1:16" ht="45.75" customHeight="1" x14ac:dyDescent="0.25">
      <c r="A16" s="11">
        <v>12</v>
      </c>
      <c r="B16" s="16" t="s">
        <v>17</v>
      </c>
      <c r="C16" s="12" t="s">
        <v>1525</v>
      </c>
      <c r="D16" s="17" t="s">
        <v>1526</v>
      </c>
      <c r="E16" s="12">
        <v>5</v>
      </c>
      <c r="F16" s="12">
        <v>2</v>
      </c>
      <c r="G16" s="12" t="s">
        <v>20</v>
      </c>
      <c r="H16" s="197" t="s">
        <v>1479</v>
      </c>
      <c r="I16" s="18">
        <v>42917</v>
      </c>
      <c r="J16" s="12" t="s">
        <v>22</v>
      </c>
      <c r="K16" s="16" t="s">
        <v>1527</v>
      </c>
      <c r="M16" s="196" t="s">
        <v>1476</v>
      </c>
    </row>
    <row r="17" spans="1:11" ht="45.75" customHeight="1" x14ac:dyDescent="0.2">
      <c r="A17" s="11">
        <v>13</v>
      </c>
      <c r="B17" s="16" t="s">
        <v>24</v>
      </c>
      <c r="C17" s="12" t="s">
        <v>1528</v>
      </c>
      <c r="D17" s="17" t="s">
        <v>1529</v>
      </c>
      <c r="E17" s="12">
        <v>2</v>
      </c>
      <c r="F17" s="12">
        <v>1</v>
      </c>
      <c r="G17" s="12" t="s">
        <v>20</v>
      </c>
      <c r="H17" s="197" t="s">
        <v>1479</v>
      </c>
      <c r="I17" s="18">
        <v>42917</v>
      </c>
      <c r="J17" s="12" t="s">
        <v>1530</v>
      </c>
      <c r="K17" s="16"/>
    </row>
    <row r="18" spans="1:11" ht="45.75" customHeight="1" x14ac:dyDescent="0.2">
      <c r="A18" s="11">
        <v>14</v>
      </c>
      <c r="B18" s="16" t="s">
        <v>17</v>
      </c>
      <c r="C18" s="12" t="s">
        <v>1531</v>
      </c>
      <c r="D18" s="17" t="s">
        <v>1532</v>
      </c>
      <c r="E18" s="12">
        <v>2</v>
      </c>
      <c r="F18" s="12">
        <v>1</v>
      </c>
      <c r="G18" s="12" t="s">
        <v>20</v>
      </c>
      <c r="H18" s="197" t="s">
        <v>1479</v>
      </c>
      <c r="I18" s="18">
        <v>42917</v>
      </c>
      <c r="J18" s="12" t="s">
        <v>22</v>
      </c>
      <c r="K18" s="16"/>
    </row>
    <row r="19" spans="1:11" ht="45.75" customHeight="1" x14ac:dyDescent="0.2">
      <c r="A19" s="11">
        <v>15</v>
      </c>
      <c r="B19" s="16" t="s">
        <v>17</v>
      </c>
      <c r="C19" s="16" t="s">
        <v>1533</v>
      </c>
      <c r="D19" s="17" t="s">
        <v>1534</v>
      </c>
      <c r="E19" s="16">
        <v>2</v>
      </c>
      <c r="F19" s="16">
        <v>1</v>
      </c>
      <c r="G19" s="61" t="s">
        <v>20</v>
      </c>
      <c r="H19" s="197" t="s">
        <v>1479</v>
      </c>
      <c r="I19" s="14">
        <v>42917</v>
      </c>
      <c r="J19" s="16" t="s">
        <v>22</v>
      </c>
      <c r="K19" s="16"/>
    </row>
    <row r="20" spans="1:11" ht="45.75" customHeight="1" x14ac:dyDescent="0.2">
      <c r="A20" s="16"/>
      <c r="B20" s="16"/>
      <c r="C20" s="16"/>
      <c r="D20" s="16"/>
      <c r="E20" s="46">
        <f>SUM(E5:E19)</f>
        <v>55</v>
      </c>
      <c r="F20" s="46">
        <f>SUM(F5:F19)</f>
        <v>20</v>
      </c>
      <c r="G20" s="16"/>
      <c r="H20" s="22"/>
      <c r="I20" s="18"/>
      <c r="J20" s="16"/>
      <c r="K20" s="16"/>
    </row>
    <row r="21" spans="1:11" ht="45.75" customHeight="1" x14ac:dyDescent="0.2">
      <c r="A21" s="16"/>
      <c r="B21" s="16"/>
      <c r="C21" s="16"/>
      <c r="D21" s="17"/>
      <c r="E21" s="16"/>
      <c r="F21" s="16"/>
      <c r="G21" s="16"/>
      <c r="H21" s="22"/>
      <c r="I21" s="18"/>
      <c r="J21" s="12"/>
      <c r="K21" s="16"/>
    </row>
    <row r="22" spans="1:11" ht="45.75" customHeight="1" x14ac:dyDescent="0.2">
      <c r="A22" s="16"/>
      <c r="B22" s="16"/>
      <c r="C22" s="16"/>
      <c r="D22" s="17"/>
      <c r="E22" s="16"/>
      <c r="F22" s="16"/>
      <c r="G22" s="16"/>
      <c r="H22" s="22"/>
      <c r="I22" s="18"/>
      <c r="J22" s="16"/>
      <c r="K22" s="16"/>
    </row>
    <row r="23" spans="1:11" ht="45.75" customHeight="1" x14ac:dyDescent="0.2">
      <c r="A23" s="16"/>
      <c r="B23" s="16"/>
      <c r="C23" s="16"/>
      <c r="D23" s="17"/>
      <c r="E23" s="16"/>
      <c r="F23" s="16"/>
      <c r="G23" s="16"/>
      <c r="H23" s="22"/>
      <c r="I23" s="18"/>
      <c r="J23" s="16"/>
      <c r="K23" s="16"/>
    </row>
    <row r="24" spans="1:11" ht="45.75" customHeight="1" x14ac:dyDescent="0.2">
      <c r="A24" s="16"/>
      <c r="B24" s="16"/>
      <c r="C24" s="16"/>
      <c r="D24" s="17"/>
      <c r="E24" s="16"/>
      <c r="F24" s="16"/>
      <c r="G24" s="16"/>
      <c r="H24" s="18"/>
      <c r="I24" s="18"/>
      <c r="J24" s="16"/>
      <c r="K24" s="16"/>
    </row>
    <row r="25" spans="1:11" ht="45.75" customHeight="1" x14ac:dyDescent="0.2">
      <c r="A25" s="16"/>
      <c r="B25" s="16"/>
      <c r="C25" s="16"/>
      <c r="D25" s="17"/>
      <c r="E25" s="16"/>
      <c r="F25" s="16"/>
      <c r="G25" s="16"/>
      <c r="H25" s="18"/>
      <c r="I25" s="18"/>
      <c r="J25" s="16"/>
      <c r="K25" s="16"/>
    </row>
  </sheetData>
  <customSheetViews>
    <customSheetView guid="{BCA9CBB9-9547-47F0-BDEA-9087BD919FA4}" scale="80">
      <selection activeCell="J12" sqref="J12"/>
      <pageMargins left="0.7" right="0.7" top="0.75" bottom="0.75" header="0.3" footer="0.3"/>
    </customSheetView>
    <customSheetView guid="{C7343692-8406-8E4B-88B9-BD8D63A86AF6}" scale="80">
      <selection activeCell="J12" sqref="J12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A4" zoomScale="90" zoomScaleNormal="90" workbookViewId="0">
      <selection activeCell="D18" sqref="D18"/>
    </sheetView>
  </sheetViews>
  <sheetFormatPr baseColWidth="10" defaultColWidth="8.83203125" defaultRowHeight="38.25" customHeight="1" x14ac:dyDescent="0.2"/>
  <cols>
    <col min="1" max="1" width="11" customWidth="1"/>
    <col min="2" max="2" width="29.5" customWidth="1"/>
    <col min="3" max="3" width="31.5" customWidth="1"/>
    <col min="4" max="4" width="35.1640625" customWidth="1"/>
    <col min="5" max="5" width="10.5" customWidth="1"/>
    <col min="6" max="6" width="10.33203125" customWidth="1"/>
    <col min="7" max="7" width="15.1640625" customWidth="1"/>
    <col min="8" max="8" width="13.83203125" customWidth="1"/>
    <col min="9" max="9" width="16" customWidth="1"/>
    <col min="10" max="10" width="15.1640625" customWidth="1"/>
    <col min="11" max="11" width="56" customWidth="1"/>
    <col min="13" max="13" width="18.1640625" customWidth="1"/>
  </cols>
  <sheetData>
    <row r="1" spans="1:16" ht="38.25" customHeight="1" thickBot="1" x14ac:dyDescent="0.4">
      <c r="A1" s="620" t="s">
        <v>1448</v>
      </c>
      <c r="B1" s="621"/>
      <c r="C1" s="621"/>
      <c r="D1" s="621"/>
      <c r="E1" s="621"/>
      <c r="F1" s="621"/>
      <c r="G1" s="621" t="s">
        <v>1449</v>
      </c>
      <c r="H1" s="621"/>
      <c r="I1" s="621"/>
      <c r="J1" s="622"/>
      <c r="K1" s="623"/>
    </row>
    <row r="2" spans="1:16" ht="38.25" customHeight="1" thickBot="1" x14ac:dyDescent="0.3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55</v>
      </c>
    </row>
    <row r="3" spans="1:16" ht="38.25" customHeight="1" x14ac:dyDescent="0.3">
      <c r="A3" s="90"/>
      <c r="B3" s="90" t="s">
        <v>1450</v>
      </c>
      <c r="C3" s="90"/>
      <c r="D3" s="111"/>
      <c r="E3" s="90"/>
      <c r="F3" s="90"/>
      <c r="G3" s="90"/>
      <c r="H3" s="90"/>
      <c r="I3" s="90"/>
      <c r="J3" s="90"/>
      <c r="K3" s="90"/>
      <c r="M3" s="9" t="s">
        <v>16</v>
      </c>
      <c r="N3" s="9">
        <f>N2-N14</f>
        <v>0</v>
      </c>
      <c r="O3" t="s">
        <v>1451</v>
      </c>
      <c r="P3" s="119"/>
    </row>
    <row r="4" spans="1:16" ht="38.25" customHeight="1" x14ac:dyDescent="0.3">
      <c r="A4" s="6">
        <v>55</v>
      </c>
      <c r="B4" s="6" t="s">
        <v>241</v>
      </c>
      <c r="C4" s="195" t="s">
        <v>1452</v>
      </c>
      <c r="D4" s="7"/>
      <c r="E4" s="6"/>
      <c r="F4" s="6"/>
      <c r="G4" s="6"/>
      <c r="H4" s="6"/>
      <c r="I4" s="8"/>
      <c r="J4" s="6"/>
      <c r="K4" s="6" t="s">
        <v>1453</v>
      </c>
      <c r="M4" t="s">
        <v>23</v>
      </c>
      <c r="N4">
        <f>SUMIFS(E:E,G:G,"CTT")</f>
        <v>31</v>
      </c>
    </row>
    <row r="5" spans="1:16" ht="38.25" customHeight="1" x14ac:dyDescent="0.2">
      <c r="A5" s="101">
        <v>1</v>
      </c>
      <c r="B5" s="51" t="s">
        <v>17</v>
      </c>
      <c r="C5" s="51" t="s">
        <v>1454</v>
      </c>
      <c r="D5" s="52" t="s">
        <v>1455</v>
      </c>
      <c r="E5" s="51">
        <v>3</v>
      </c>
      <c r="F5" s="51">
        <v>1</v>
      </c>
      <c r="G5" s="51" t="s">
        <v>87</v>
      </c>
      <c r="H5" s="51" t="s">
        <v>1456</v>
      </c>
      <c r="I5" s="53">
        <v>42917</v>
      </c>
      <c r="J5" s="51" t="s">
        <v>22</v>
      </c>
      <c r="K5" s="201"/>
      <c r="M5" t="s">
        <v>29</v>
      </c>
      <c r="N5">
        <f>SUMIFS(E:E,G:G,"FLU")</f>
        <v>0</v>
      </c>
    </row>
    <row r="6" spans="1:16" ht="38.25" customHeight="1" x14ac:dyDescent="0.2">
      <c r="A6" s="101">
        <v>2</v>
      </c>
      <c r="B6" s="51" t="s">
        <v>17</v>
      </c>
      <c r="C6" s="75" t="s">
        <v>1457</v>
      </c>
      <c r="D6" s="79" t="s">
        <v>1458</v>
      </c>
      <c r="E6" s="75">
        <v>3</v>
      </c>
      <c r="F6" s="75">
        <v>1</v>
      </c>
      <c r="G6" s="75" t="s">
        <v>87</v>
      </c>
      <c r="H6" s="51" t="s">
        <v>1456</v>
      </c>
      <c r="I6" s="53">
        <v>42917</v>
      </c>
      <c r="J6" s="51" t="s">
        <v>22</v>
      </c>
      <c r="K6" s="101"/>
      <c r="M6" t="s">
        <v>34</v>
      </c>
      <c r="N6">
        <f>SUMIFS(E:E,G:G,"JCC")</f>
        <v>0</v>
      </c>
    </row>
    <row r="7" spans="1:16" ht="38.25" customHeight="1" x14ac:dyDescent="0.2">
      <c r="A7" s="101">
        <v>3</v>
      </c>
      <c r="B7" s="75" t="s">
        <v>17</v>
      </c>
      <c r="C7" s="75" t="s">
        <v>1459</v>
      </c>
      <c r="D7" s="79" t="s">
        <v>1460</v>
      </c>
      <c r="E7" s="75">
        <v>2</v>
      </c>
      <c r="F7" s="75">
        <v>1</v>
      </c>
      <c r="G7" s="75" t="s">
        <v>87</v>
      </c>
      <c r="H7" s="75" t="s">
        <v>1456</v>
      </c>
      <c r="I7" s="80">
        <v>42917</v>
      </c>
      <c r="J7" s="75" t="s">
        <v>22</v>
      </c>
      <c r="K7" s="101"/>
      <c r="M7" t="s">
        <v>40</v>
      </c>
      <c r="N7">
        <f>SUMIFS(E:E,G:G,"EDI")</f>
        <v>0</v>
      </c>
    </row>
    <row r="8" spans="1:16" ht="38.25" customHeight="1" x14ac:dyDescent="0.2">
      <c r="A8" s="101">
        <v>4</v>
      </c>
      <c r="B8" s="51" t="s">
        <v>24</v>
      </c>
      <c r="C8" s="51" t="s">
        <v>1461</v>
      </c>
      <c r="D8" s="52" t="s">
        <v>1462</v>
      </c>
      <c r="E8" s="51">
        <v>3</v>
      </c>
      <c r="F8" s="51">
        <v>1</v>
      </c>
      <c r="G8" s="51" t="s">
        <v>87</v>
      </c>
      <c r="H8" s="51" t="s">
        <v>1456</v>
      </c>
      <c r="I8" s="53">
        <v>42917</v>
      </c>
      <c r="J8" s="51" t="s">
        <v>1463</v>
      </c>
      <c r="K8" s="51"/>
      <c r="M8" t="s">
        <v>46</v>
      </c>
      <c r="N8">
        <f>SUMIFS(E:E,G:G,"par")</f>
        <v>13</v>
      </c>
    </row>
    <row r="9" spans="1:16" ht="38.25" customHeight="1" x14ac:dyDescent="0.2">
      <c r="A9" s="101">
        <v>5</v>
      </c>
      <c r="B9" s="51" t="s">
        <v>1464</v>
      </c>
      <c r="C9" s="51">
        <v>17246</v>
      </c>
      <c r="D9" s="52" t="s">
        <v>1465</v>
      </c>
      <c r="E9" s="51">
        <v>6</v>
      </c>
      <c r="F9" s="51">
        <v>2</v>
      </c>
      <c r="G9" s="51" t="s">
        <v>87</v>
      </c>
      <c r="H9" s="51" t="s">
        <v>1456</v>
      </c>
      <c r="I9" s="53">
        <v>42917</v>
      </c>
      <c r="J9" s="53" t="s">
        <v>1466</v>
      </c>
      <c r="K9" s="34" t="s">
        <v>1467</v>
      </c>
      <c r="M9" t="s">
        <v>52</v>
      </c>
      <c r="N9">
        <f>SUMIFS(E:E,G:G,"phi")</f>
        <v>0</v>
      </c>
    </row>
    <row r="10" spans="1:16" ht="38.25" customHeight="1" x14ac:dyDescent="0.2">
      <c r="A10" s="202" t="s">
        <v>496</v>
      </c>
      <c r="B10" s="202" t="s">
        <v>1468</v>
      </c>
      <c r="C10" s="51" t="s">
        <v>1469</v>
      </c>
      <c r="D10" s="52" t="s">
        <v>1470</v>
      </c>
      <c r="E10" s="51">
        <v>3</v>
      </c>
      <c r="F10" s="51">
        <v>7</v>
      </c>
      <c r="G10" s="51" t="s">
        <v>87</v>
      </c>
      <c r="H10" s="51" t="s">
        <v>1456</v>
      </c>
      <c r="I10" s="53">
        <v>42917</v>
      </c>
      <c r="J10" s="51" t="s">
        <v>1471</v>
      </c>
      <c r="K10" s="194" t="s">
        <v>1580</v>
      </c>
      <c r="M10" t="s">
        <v>58</v>
      </c>
      <c r="N10">
        <f>SUMIFS(E:E,G:G,"BRK")</f>
        <v>11</v>
      </c>
    </row>
    <row r="11" spans="1:16" ht="38.25" customHeight="1" x14ac:dyDescent="0.2">
      <c r="A11" s="202" t="s">
        <v>502</v>
      </c>
      <c r="B11" s="202" t="s">
        <v>1468</v>
      </c>
      <c r="C11" s="51" t="s">
        <v>1469</v>
      </c>
      <c r="D11" s="52" t="s">
        <v>1472</v>
      </c>
      <c r="E11" s="51">
        <v>11</v>
      </c>
      <c r="F11" s="51">
        <v>0</v>
      </c>
      <c r="G11" s="51" t="s">
        <v>130</v>
      </c>
      <c r="H11" s="51" t="s">
        <v>1456</v>
      </c>
      <c r="I11" s="53">
        <v>42917</v>
      </c>
      <c r="J11" s="51"/>
      <c r="K11" s="104"/>
      <c r="M11" s="25" t="s">
        <v>64</v>
      </c>
      <c r="N11" s="25">
        <f>SUMIFS(E:E,G:G,"SPC")</f>
        <v>0</v>
      </c>
    </row>
    <row r="12" spans="1:16" ht="38.25" customHeight="1" x14ac:dyDescent="0.2">
      <c r="A12" s="75">
        <v>7</v>
      </c>
      <c r="B12" s="51" t="s">
        <v>17</v>
      </c>
      <c r="C12" s="51" t="s">
        <v>1473</v>
      </c>
      <c r="D12" s="52" t="s">
        <v>1474</v>
      </c>
      <c r="E12" s="51">
        <v>2</v>
      </c>
      <c r="F12" s="51">
        <v>1</v>
      </c>
      <c r="G12" s="51" t="s">
        <v>1475</v>
      </c>
      <c r="H12" s="51" t="s">
        <v>1456</v>
      </c>
      <c r="I12" s="53">
        <v>42917</v>
      </c>
      <c r="J12" s="53" t="s">
        <v>22</v>
      </c>
      <c r="K12" s="103"/>
      <c r="M12" s="26" t="s">
        <v>69</v>
      </c>
      <c r="N12" s="26">
        <f>SUMIFS(E:E,G:G,"H")</f>
        <v>0</v>
      </c>
    </row>
    <row r="13" spans="1:16" ht="38.25" customHeight="1" x14ac:dyDescent="0.25">
      <c r="A13" s="75">
        <v>8</v>
      </c>
      <c r="B13" s="51" t="s">
        <v>571</v>
      </c>
      <c r="C13" s="106" t="s">
        <v>1477</v>
      </c>
      <c r="D13" s="79" t="s">
        <v>1478</v>
      </c>
      <c r="E13" s="75">
        <v>2</v>
      </c>
      <c r="F13" s="75">
        <v>1</v>
      </c>
      <c r="G13" s="75" t="s">
        <v>87</v>
      </c>
      <c r="H13" s="197" t="s">
        <v>1479</v>
      </c>
      <c r="I13" s="80">
        <v>42917</v>
      </c>
      <c r="J13" s="75" t="s">
        <v>1480</v>
      </c>
      <c r="K13" s="75"/>
      <c r="M13" s="26"/>
      <c r="N13" s="26"/>
      <c r="P13" s="196"/>
    </row>
    <row r="14" spans="1:16" ht="38.25" customHeight="1" x14ac:dyDescent="0.25">
      <c r="A14" s="75">
        <v>9</v>
      </c>
      <c r="B14" s="75" t="s">
        <v>1481</v>
      </c>
      <c r="C14" s="75" t="s">
        <v>1482</v>
      </c>
      <c r="D14" s="75">
        <v>6464605872</v>
      </c>
      <c r="E14" s="75">
        <v>5</v>
      </c>
      <c r="F14" s="75">
        <v>2</v>
      </c>
      <c r="G14" s="75" t="s">
        <v>87</v>
      </c>
      <c r="H14" s="197" t="s">
        <v>1479</v>
      </c>
      <c r="I14" s="80">
        <v>42917</v>
      </c>
      <c r="J14" s="75" t="s">
        <v>1483</v>
      </c>
      <c r="K14" s="75" t="s">
        <v>1484</v>
      </c>
      <c r="M14" s="28" t="s">
        <v>79</v>
      </c>
      <c r="N14" s="28">
        <f>SUM(M4:N12)</f>
        <v>55</v>
      </c>
      <c r="P14" s="196"/>
    </row>
    <row r="15" spans="1:16" ht="38.25" customHeight="1" x14ac:dyDescent="0.2">
      <c r="A15" s="75">
        <v>10</v>
      </c>
      <c r="B15" s="75" t="s">
        <v>24</v>
      </c>
      <c r="C15" s="75" t="s">
        <v>1485</v>
      </c>
      <c r="D15" s="79" t="s">
        <v>1486</v>
      </c>
      <c r="E15" s="75">
        <v>4</v>
      </c>
      <c r="F15" s="75">
        <v>1</v>
      </c>
      <c r="G15" s="75" t="s">
        <v>87</v>
      </c>
      <c r="H15" s="197" t="s">
        <v>1479</v>
      </c>
      <c r="I15" s="80">
        <v>42917</v>
      </c>
      <c r="J15" s="51" t="s">
        <v>1487</v>
      </c>
      <c r="K15" s="75"/>
    </row>
    <row r="16" spans="1:16" ht="38.25" customHeight="1" x14ac:dyDescent="0.2">
      <c r="A16" s="75">
        <v>11</v>
      </c>
      <c r="B16" s="75" t="s">
        <v>17</v>
      </c>
      <c r="C16" s="75" t="s">
        <v>1488</v>
      </c>
      <c r="D16" s="75" t="s">
        <v>1489</v>
      </c>
      <c r="E16" s="75">
        <v>3</v>
      </c>
      <c r="F16" s="75">
        <v>1</v>
      </c>
      <c r="G16" s="75" t="s">
        <v>1475</v>
      </c>
      <c r="H16" s="197" t="s">
        <v>1479</v>
      </c>
      <c r="I16" s="80">
        <v>42917</v>
      </c>
      <c r="J16" s="75" t="s">
        <v>22</v>
      </c>
      <c r="K16" s="75"/>
      <c r="M16" s="203" t="s">
        <v>1476</v>
      </c>
    </row>
    <row r="17" spans="1:11" ht="38.25" customHeight="1" x14ac:dyDescent="0.2">
      <c r="A17" s="75">
        <v>12</v>
      </c>
      <c r="B17" s="75" t="s">
        <v>17</v>
      </c>
      <c r="C17" s="75" t="s">
        <v>1490</v>
      </c>
      <c r="D17" s="79" t="s">
        <v>1491</v>
      </c>
      <c r="E17" s="75">
        <v>4</v>
      </c>
      <c r="F17" s="75">
        <v>1</v>
      </c>
      <c r="G17" s="75" t="s">
        <v>1475</v>
      </c>
      <c r="H17" s="197" t="s">
        <v>1479</v>
      </c>
      <c r="I17" s="80">
        <v>42917</v>
      </c>
      <c r="J17" s="51" t="s">
        <v>22</v>
      </c>
      <c r="K17" s="75"/>
    </row>
    <row r="18" spans="1:11" ht="38.25" customHeight="1" x14ac:dyDescent="0.2">
      <c r="A18" s="75">
        <v>13</v>
      </c>
      <c r="B18" s="75" t="s">
        <v>17</v>
      </c>
      <c r="C18" s="51" t="s">
        <v>1492</v>
      </c>
      <c r="D18" s="79" t="s">
        <v>1493</v>
      </c>
      <c r="E18" s="51">
        <v>4</v>
      </c>
      <c r="F18" s="51">
        <v>1</v>
      </c>
      <c r="G18" s="51" t="s">
        <v>1475</v>
      </c>
      <c r="H18" s="197" t="s">
        <v>1479</v>
      </c>
      <c r="I18" s="80">
        <v>42917</v>
      </c>
      <c r="J18" s="51" t="s">
        <v>22</v>
      </c>
      <c r="K18" s="75"/>
    </row>
    <row r="19" spans="1:11" ht="38.25" customHeight="1" x14ac:dyDescent="0.2">
      <c r="A19" s="75"/>
      <c r="B19" s="75"/>
      <c r="C19" s="75"/>
      <c r="D19" s="79"/>
      <c r="E19" s="46">
        <f>SUM(E5:E18)</f>
        <v>55</v>
      </c>
      <c r="F19" s="46">
        <f>SUM(F5:F18)</f>
        <v>21</v>
      </c>
      <c r="G19" s="75"/>
      <c r="H19" s="22"/>
      <c r="I19" s="80"/>
      <c r="J19" s="51"/>
      <c r="K19" s="75"/>
    </row>
    <row r="20" spans="1:11" ht="38.25" customHeight="1" x14ac:dyDescent="0.2">
      <c r="A20" s="75"/>
      <c r="B20" s="75"/>
      <c r="C20" s="75"/>
      <c r="D20" s="75"/>
      <c r="E20" s="75"/>
      <c r="F20" s="75"/>
      <c r="G20" s="75"/>
      <c r="H20" s="22"/>
      <c r="I20" s="80"/>
      <c r="J20" s="75"/>
      <c r="K20" s="75"/>
    </row>
    <row r="21" spans="1:11" ht="38.25" customHeight="1" x14ac:dyDescent="0.2">
      <c r="A21" s="16"/>
      <c r="B21" s="16"/>
      <c r="C21" s="16"/>
      <c r="D21" s="17"/>
      <c r="E21" s="16"/>
      <c r="F21" s="16"/>
      <c r="G21" s="16"/>
      <c r="H21" s="22"/>
      <c r="I21" s="18"/>
      <c r="J21" s="12"/>
      <c r="K21" s="16"/>
    </row>
    <row r="22" spans="1:11" ht="38.25" customHeight="1" x14ac:dyDescent="0.2">
      <c r="A22" s="16"/>
      <c r="B22" s="16"/>
      <c r="C22" s="12"/>
      <c r="D22" s="17"/>
      <c r="E22" s="12"/>
      <c r="F22" s="12"/>
      <c r="G22" s="12"/>
      <c r="H22" s="22"/>
      <c r="I22" s="18"/>
      <c r="J22" s="12"/>
      <c r="K22" s="16"/>
    </row>
    <row r="23" spans="1:11" ht="38.25" customHeight="1" x14ac:dyDescent="0.2">
      <c r="A23" s="16"/>
      <c r="B23" s="16"/>
      <c r="C23" s="16"/>
      <c r="D23" s="17"/>
      <c r="E23" s="46"/>
      <c r="F23" s="46"/>
      <c r="G23" s="16"/>
      <c r="H23" s="18"/>
      <c r="I23" s="18"/>
      <c r="J23" s="16"/>
      <c r="K23" s="16"/>
    </row>
    <row r="24" spans="1:11" ht="38.25" customHeight="1" x14ac:dyDescent="0.2">
      <c r="A24" s="16"/>
      <c r="B24" s="16"/>
      <c r="C24" s="16"/>
      <c r="D24" s="17"/>
      <c r="E24" s="16"/>
      <c r="F24" s="16"/>
      <c r="G24" s="16"/>
      <c r="H24" s="18"/>
      <c r="I24" s="18"/>
      <c r="J24" s="16"/>
      <c r="K24" s="16"/>
    </row>
    <row r="25" spans="1:11" ht="38.25" customHeight="1" x14ac:dyDescent="0.2">
      <c r="A25" s="16"/>
      <c r="B25" s="16"/>
      <c r="C25" s="16"/>
      <c r="D25" s="17"/>
      <c r="E25" s="16"/>
      <c r="F25" s="16"/>
      <c r="G25" s="16"/>
      <c r="H25" s="18"/>
      <c r="I25" s="18"/>
      <c r="J25" s="16"/>
      <c r="K25" s="16"/>
    </row>
  </sheetData>
  <customSheetViews>
    <customSheetView guid="{BCA9CBB9-9547-47F0-BDEA-9087BD919FA4}" scale="90" topLeftCell="A4">
      <selection activeCell="D18" sqref="D18"/>
      <pageMargins left="0.7" right="0.7" top="0.75" bottom="0.75" header="0.3" footer="0.3"/>
    </customSheetView>
    <customSheetView guid="{C7343692-8406-8E4B-88B9-BD8D63A86AF6}" scale="90" topLeftCell="A4">
      <selection activeCell="D18" sqref="D18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opLeftCell="A20" zoomScale="80" zoomScaleNormal="80" workbookViewId="0">
      <selection activeCell="I31" sqref="I31"/>
    </sheetView>
  </sheetViews>
  <sheetFormatPr baseColWidth="10" defaultColWidth="8.83203125" defaultRowHeight="42.75" customHeight="1" x14ac:dyDescent="0.2"/>
  <cols>
    <col min="1" max="1" width="11.6640625" customWidth="1"/>
    <col min="2" max="2" width="32.5" customWidth="1"/>
    <col min="3" max="3" width="34.33203125" customWidth="1"/>
    <col min="4" max="4" width="42" customWidth="1"/>
    <col min="5" max="5" width="10.5" customWidth="1"/>
    <col min="6" max="6" width="10.33203125" customWidth="1"/>
    <col min="7" max="7" width="15.1640625" customWidth="1"/>
    <col min="8" max="8" width="11.6640625" customWidth="1"/>
    <col min="9" max="9" width="16" customWidth="1"/>
    <col min="10" max="10" width="15.1640625" customWidth="1"/>
    <col min="11" max="11" width="59.33203125" customWidth="1"/>
    <col min="13" max="13" width="18.1640625" customWidth="1"/>
  </cols>
  <sheetData>
    <row r="1" spans="1:18" ht="42.75" customHeight="1" thickBot="1" x14ac:dyDescent="0.45">
      <c r="A1" s="636" t="s">
        <v>837</v>
      </c>
      <c r="B1" s="637"/>
      <c r="C1" s="637"/>
      <c r="D1" s="637"/>
      <c r="E1" s="637"/>
      <c r="F1" s="637"/>
      <c r="G1" s="637" t="s">
        <v>1581</v>
      </c>
      <c r="H1" s="637"/>
      <c r="I1" s="637"/>
      <c r="J1" s="638"/>
      <c r="K1" s="639"/>
    </row>
    <row r="2" spans="1:18" ht="42.75" customHeight="1" thickBot="1" x14ac:dyDescent="0.3">
      <c r="A2" s="38" t="s">
        <v>2</v>
      </c>
      <c r="B2" s="39" t="s">
        <v>3</v>
      </c>
      <c r="C2" s="39" t="s">
        <v>4</v>
      </c>
      <c r="D2" s="40" t="s">
        <v>5</v>
      </c>
      <c r="E2" s="39" t="s">
        <v>6</v>
      </c>
      <c r="F2" s="39" t="s">
        <v>7</v>
      </c>
      <c r="G2" s="39" t="s">
        <v>8</v>
      </c>
      <c r="H2" s="39" t="s">
        <v>9</v>
      </c>
      <c r="I2" s="39" t="s">
        <v>10</v>
      </c>
      <c r="J2" s="39" t="s">
        <v>11</v>
      </c>
      <c r="K2" s="41" t="s">
        <v>12</v>
      </c>
      <c r="M2" s="5" t="s">
        <v>13</v>
      </c>
      <c r="N2" s="5">
        <v>55</v>
      </c>
    </row>
    <row r="3" spans="1:18" ht="42.75" customHeight="1" x14ac:dyDescent="0.3">
      <c r="A3" s="171"/>
      <c r="B3" s="171" t="s">
        <v>1636</v>
      </c>
      <c r="C3" s="208"/>
      <c r="D3" s="171"/>
      <c r="E3" s="171"/>
      <c r="F3" s="171"/>
      <c r="G3" s="171"/>
      <c r="H3" s="171"/>
      <c r="I3" s="205"/>
      <c r="J3" s="171"/>
      <c r="K3" s="171"/>
      <c r="M3" s="9" t="s">
        <v>16</v>
      </c>
      <c r="N3" s="9">
        <f>N2-N14</f>
        <v>3</v>
      </c>
      <c r="O3" s="10"/>
      <c r="P3" s="10"/>
      <c r="Q3" s="10"/>
      <c r="R3" s="206"/>
    </row>
    <row r="4" spans="1:18" ht="42.75" customHeight="1" x14ac:dyDescent="0.2">
      <c r="A4" s="15">
        <v>1</v>
      </c>
      <c r="B4" s="16" t="s">
        <v>17</v>
      </c>
      <c r="C4" t="s">
        <v>1637</v>
      </c>
      <c r="D4" s="16" t="s">
        <v>1638</v>
      </c>
      <c r="E4" s="16">
        <v>2</v>
      </c>
      <c r="F4" s="16">
        <v>1</v>
      </c>
      <c r="G4" s="16" t="s">
        <v>87</v>
      </c>
      <c r="H4" s="16" t="s">
        <v>1587</v>
      </c>
      <c r="I4" s="18">
        <v>42917</v>
      </c>
      <c r="J4" s="16" t="s">
        <v>22</v>
      </c>
      <c r="K4" s="15"/>
      <c r="M4" t="s">
        <v>23</v>
      </c>
      <c r="N4">
        <f>SUMIFS(E:E,G:G,"CTT")</f>
        <v>33</v>
      </c>
    </row>
    <row r="5" spans="1:18" ht="42.75" customHeight="1" x14ac:dyDescent="0.2">
      <c r="A5" s="11">
        <v>2</v>
      </c>
      <c r="B5" s="12" t="s">
        <v>24</v>
      </c>
      <c r="C5" s="12" t="s">
        <v>1639</v>
      </c>
      <c r="D5" s="13" t="s">
        <v>1640</v>
      </c>
      <c r="E5" s="12">
        <v>3</v>
      </c>
      <c r="F5" s="12">
        <v>1</v>
      </c>
      <c r="G5" s="12" t="s">
        <v>87</v>
      </c>
      <c r="H5" s="16" t="s">
        <v>1587</v>
      </c>
      <c r="I5" s="18">
        <v>42917</v>
      </c>
      <c r="J5" s="12" t="s">
        <v>1641</v>
      </c>
      <c r="K5" s="11"/>
      <c r="M5" t="s">
        <v>29</v>
      </c>
      <c r="N5">
        <f>SUMIFS(E:E,G:G,"FLU")</f>
        <v>0</v>
      </c>
    </row>
    <row r="6" spans="1:18" ht="42.75" customHeight="1" x14ac:dyDescent="0.2">
      <c r="A6" s="15">
        <v>3</v>
      </c>
      <c r="B6" s="16" t="s">
        <v>1642</v>
      </c>
      <c r="C6" s="16" t="s">
        <v>1643</v>
      </c>
      <c r="D6" s="17" t="s">
        <v>1644</v>
      </c>
      <c r="E6" s="16">
        <v>3</v>
      </c>
      <c r="F6" s="16">
        <v>1</v>
      </c>
      <c r="G6" s="16" t="s">
        <v>130</v>
      </c>
      <c r="H6" s="16" t="s">
        <v>1587</v>
      </c>
      <c r="I6" s="18">
        <v>42917</v>
      </c>
      <c r="J6" s="16" t="s">
        <v>1645</v>
      </c>
      <c r="K6" s="33" t="s">
        <v>1646</v>
      </c>
      <c r="M6" t="s">
        <v>34</v>
      </c>
      <c r="N6">
        <f>SUMIFS(E:E,G:G,"JCC")</f>
        <v>2</v>
      </c>
    </row>
    <row r="7" spans="1:18" ht="42.75" customHeight="1" x14ac:dyDescent="0.2">
      <c r="A7" s="11">
        <v>4</v>
      </c>
      <c r="B7" s="12" t="s">
        <v>24</v>
      </c>
      <c r="C7" s="12" t="s">
        <v>1647</v>
      </c>
      <c r="D7" s="13" t="s">
        <v>1648</v>
      </c>
      <c r="E7" s="12">
        <v>1</v>
      </c>
      <c r="F7" s="12">
        <v>1</v>
      </c>
      <c r="G7" s="11" t="s">
        <v>87</v>
      </c>
      <c r="H7" s="12" t="s">
        <v>1587</v>
      </c>
      <c r="I7" s="14">
        <v>42917</v>
      </c>
      <c r="J7" s="16" t="s">
        <v>1649</v>
      </c>
      <c r="K7" s="15"/>
      <c r="M7" t="s">
        <v>40</v>
      </c>
      <c r="N7">
        <f>SUMIFS(E:E,G:G,"EDI")</f>
        <v>0</v>
      </c>
    </row>
    <row r="8" spans="1:18" ht="42.75" customHeight="1" x14ac:dyDescent="0.2">
      <c r="A8" s="15">
        <v>5</v>
      </c>
      <c r="B8" s="12" t="s">
        <v>527</v>
      </c>
      <c r="C8" s="12" t="s">
        <v>1650</v>
      </c>
      <c r="D8" s="13" t="s">
        <v>1651</v>
      </c>
      <c r="E8" s="12">
        <v>2</v>
      </c>
      <c r="F8" s="12">
        <v>1</v>
      </c>
      <c r="G8" s="12" t="s">
        <v>87</v>
      </c>
      <c r="H8" s="12" t="s">
        <v>1587</v>
      </c>
      <c r="I8" s="14">
        <v>42917</v>
      </c>
      <c r="J8" s="12" t="s">
        <v>1652</v>
      </c>
      <c r="K8" s="12"/>
      <c r="M8" t="s">
        <v>46</v>
      </c>
      <c r="N8">
        <f>SUMIFS(E:E,G:G,"par")</f>
        <v>0</v>
      </c>
    </row>
    <row r="9" spans="1:18" ht="42.75" customHeight="1" x14ac:dyDescent="0.2">
      <c r="A9" s="11">
        <v>6</v>
      </c>
      <c r="B9" s="12" t="s">
        <v>1653</v>
      </c>
      <c r="C9" s="12" t="s">
        <v>1654</v>
      </c>
      <c r="D9" s="13" t="s">
        <v>1655</v>
      </c>
      <c r="E9" s="12">
        <v>5</v>
      </c>
      <c r="F9" s="12">
        <v>2</v>
      </c>
      <c r="G9" s="12" t="s">
        <v>130</v>
      </c>
      <c r="H9" s="12" t="s">
        <v>1587</v>
      </c>
      <c r="I9" s="14">
        <v>42917</v>
      </c>
      <c r="J9" s="12" t="s">
        <v>1656</v>
      </c>
      <c r="K9" s="34" t="s">
        <v>1657</v>
      </c>
      <c r="M9" t="s">
        <v>52</v>
      </c>
      <c r="N9">
        <f>SUMIFS(E:E,G:G,"phi")</f>
        <v>0</v>
      </c>
    </row>
    <row r="10" spans="1:18" ht="42.75" customHeight="1" x14ac:dyDescent="0.2">
      <c r="A10" s="15">
        <v>7</v>
      </c>
      <c r="B10" s="12" t="s">
        <v>816</v>
      </c>
      <c r="C10" s="12" t="s">
        <v>1658</v>
      </c>
      <c r="D10" s="13" t="s">
        <v>1659</v>
      </c>
      <c r="E10" s="12">
        <v>2</v>
      </c>
      <c r="F10" s="12">
        <v>1</v>
      </c>
      <c r="G10" s="12" t="s">
        <v>130</v>
      </c>
      <c r="H10" s="12" t="s">
        <v>1587</v>
      </c>
      <c r="I10" s="14">
        <v>42917</v>
      </c>
      <c r="J10" s="12" t="s">
        <v>1660</v>
      </c>
      <c r="K10" s="12" t="s">
        <v>1661</v>
      </c>
      <c r="M10" t="s">
        <v>58</v>
      </c>
      <c r="N10">
        <f>SUMIFS(E:E,G:G,"BRK")</f>
        <v>17</v>
      </c>
    </row>
    <row r="11" spans="1:18" ht="42.75" customHeight="1" x14ac:dyDescent="0.2">
      <c r="A11" s="11">
        <v>8</v>
      </c>
      <c r="B11" s="12" t="s">
        <v>24</v>
      </c>
      <c r="C11" s="12" t="s">
        <v>1662</v>
      </c>
      <c r="D11" s="13" t="s">
        <v>1663</v>
      </c>
      <c r="E11" s="12">
        <v>5</v>
      </c>
      <c r="F11" s="12">
        <v>2</v>
      </c>
      <c r="G11" s="11" t="s">
        <v>87</v>
      </c>
      <c r="H11" s="12" t="s">
        <v>1587</v>
      </c>
      <c r="I11" s="14">
        <v>42917</v>
      </c>
      <c r="J11" s="12" t="s">
        <v>1664</v>
      </c>
      <c r="K11" s="182"/>
      <c r="M11" s="25" t="s">
        <v>64</v>
      </c>
      <c r="N11" s="25">
        <f>SUMIFS(E:E,G:G,"SPC")</f>
        <v>0</v>
      </c>
    </row>
    <row r="12" spans="1:18" ht="42.75" customHeight="1" x14ac:dyDescent="0.2">
      <c r="A12" s="15">
        <v>9</v>
      </c>
      <c r="B12" s="12" t="s">
        <v>24</v>
      </c>
      <c r="C12" s="12" t="s">
        <v>1665</v>
      </c>
      <c r="D12" s="13" t="s">
        <v>1666</v>
      </c>
      <c r="E12" s="12">
        <v>3</v>
      </c>
      <c r="F12" s="12">
        <v>1</v>
      </c>
      <c r="G12" s="11" t="s">
        <v>87</v>
      </c>
      <c r="H12" s="12" t="s">
        <v>1587</v>
      </c>
      <c r="I12" s="14">
        <v>42917</v>
      </c>
      <c r="J12" s="12" t="s">
        <v>1667</v>
      </c>
      <c r="K12" s="11"/>
      <c r="M12" s="26" t="s">
        <v>69</v>
      </c>
      <c r="N12" s="26">
        <f>SUMIFS(E:E,G:G,"H")</f>
        <v>0</v>
      </c>
    </row>
    <row r="13" spans="1:18" ht="42.75" customHeight="1" x14ac:dyDescent="0.2">
      <c r="A13" s="11">
        <v>10</v>
      </c>
      <c r="B13" s="12" t="s">
        <v>24</v>
      </c>
      <c r="C13" s="12" t="s">
        <v>1668</v>
      </c>
      <c r="D13" s="13" t="s">
        <v>1669</v>
      </c>
      <c r="E13" s="12">
        <v>2</v>
      </c>
      <c r="F13" s="12">
        <v>1</v>
      </c>
      <c r="G13" s="11" t="s">
        <v>87</v>
      </c>
      <c r="H13" s="12" t="s">
        <v>1587</v>
      </c>
      <c r="I13" s="14">
        <v>42917</v>
      </c>
      <c r="J13" s="12" t="s">
        <v>1670</v>
      </c>
      <c r="K13" s="11"/>
      <c r="M13" s="26"/>
      <c r="N13" s="26"/>
    </row>
    <row r="14" spans="1:18" ht="42.75" customHeight="1" x14ac:dyDescent="0.2">
      <c r="A14" s="15">
        <v>11</v>
      </c>
      <c r="B14" s="12" t="s">
        <v>706</v>
      </c>
      <c r="C14" s="12" t="s">
        <v>1671</v>
      </c>
      <c r="D14" s="13" t="s">
        <v>1672</v>
      </c>
      <c r="E14" s="12">
        <v>2</v>
      </c>
      <c r="F14" s="12">
        <v>1</v>
      </c>
      <c r="G14" s="11" t="s">
        <v>130</v>
      </c>
      <c r="H14" s="12" t="s">
        <v>1587</v>
      </c>
      <c r="I14" s="14">
        <v>42917</v>
      </c>
      <c r="J14" s="12" t="s">
        <v>1673</v>
      </c>
      <c r="K14" s="11"/>
      <c r="M14" s="28" t="s">
        <v>79</v>
      </c>
      <c r="N14" s="28">
        <f>SUM(M4:N12)</f>
        <v>52</v>
      </c>
    </row>
    <row r="15" spans="1:18" ht="42.75" customHeight="1" x14ac:dyDescent="0.2">
      <c r="A15" s="11">
        <v>12</v>
      </c>
      <c r="B15" s="12" t="s">
        <v>47</v>
      </c>
      <c r="C15" s="12">
        <v>106620</v>
      </c>
      <c r="D15" s="13" t="s">
        <v>1674</v>
      </c>
      <c r="E15" s="12">
        <v>2</v>
      </c>
      <c r="F15" s="12">
        <v>1</v>
      </c>
      <c r="G15" s="12" t="s">
        <v>87</v>
      </c>
      <c r="H15" s="12" t="s">
        <v>1587</v>
      </c>
      <c r="I15" s="14">
        <v>42917</v>
      </c>
      <c r="J15" s="12" t="s">
        <v>1675</v>
      </c>
      <c r="K15" s="34" t="s">
        <v>1676</v>
      </c>
      <c r="M15" s="28"/>
      <c r="N15" s="28"/>
    </row>
    <row r="16" spans="1:18" ht="42.75" customHeight="1" x14ac:dyDescent="0.2">
      <c r="A16" s="15">
        <v>13</v>
      </c>
      <c r="B16" s="12" t="s">
        <v>24</v>
      </c>
      <c r="C16" s="12" t="s">
        <v>1677</v>
      </c>
      <c r="D16" s="13" t="s">
        <v>1678</v>
      </c>
      <c r="E16" s="12">
        <v>2</v>
      </c>
      <c r="F16" s="12">
        <v>1</v>
      </c>
      <c r="G16" s="11" t="s">
        <v>87</v>
      </c>
      <c r="H16" s="12" t="s">
        <v>1587</v>
      </c>
      <c r="I16" s="14">
        <v>42917</v>
      </c>
      <c r="J16" s="12" t="s">
        <v>1679</v>
      </c>
      <c r="K16" s="11"/>
    </row>
    <row r="17" spans="1:13" ht="42.75" customHeight="1" x14ac:dyDescent="0.2">
      <c r="A17" s="11">
        <v>14</v>
      </c>
      <c r="B17" s="12" t="s">
        <v>17</v>
      </c>
      <c r="C17" s="12" t="s">
        <v>1683</v>
      </c>
      <c r="D17" s="36" t="s">
        <v>1684</v>
      </c>
      <c r="E17" s="12">
        <v>3</v>
      </c>
      <c r="F17" s="12">
        <v>1</v>
      </c>
      <c r="G17" s="11" t="s">
        <v>87</v>
      </c>
      <c r="H17" s="12" t="s">
        <v>1587</v>
      </c>
      <c r="I17" s="14">
        <v>42917</v>
      </c>
      <c r="J17" s="12" t="s">
        <v>22</v>
      </c>
      <c r="K17" s="12"/>
      <c r="M17" s="207" t="s">
        <v>1630</v>
      </c>
    </row>
    <row r="18" spans="1:13" ht="42.75" customHeight="1" x14ac:dyDescent="0.2">
      <c r="A18" s="15">
        <v>15</v>
      </c>
      <c r="B18" s="12" t="s">
        <v>17</v>
      </c>
      <c r="C18" s="12" t="s">
        <v>1685</v>
      </c>
      <c r="D18" s="36" t="s">
        <v>1686</v>
      </c>
      <c r="E18" s="12">
        <v>4</v>
      </c>
      <c r="F18" s="12">
        <v>1</v>
      </c>
      <c r="G18" s="12" t="s">
        <v>87</v>
      </c>
      <c r="H18" s="12" t="s">
        <v>1587</v>
      </c>
      <c r="I18" s="14">
        <v>42917</v>
      </c>
      <c r="J18" s="12" t="s">
        <v>22</v>
      </c>
      <c r="K18" s="12"/>
      <c r="M18" s="207" t="s">
        <v>1633</v>
      </c>
    </row>
    <row r="19" spans="1:13" ht="42.75" customHeight="1" x14ac:dyDescent="0.2">
      <c r="A19" s="11">
        <v>16</v>
      </c>
      <c r="B19" s="12" t="s">
        <v>24</v>
      </c>
      <c r="C19" s="12" t="s">
        <v>1680</v>
      </c>
      <c r="D19" s="13" t="s">
        <v>1681</v>
      </c>
      <c r="E19" s="12">
        <v>1</v>
      </c>
      <c r="F19" s="12">
        <v>1</v>
      </c>
      <c r="G19" s="12" t="s">
        <v>130</v>
      </c>
      <c r="H19" s="12" t="s">
        <v>1587</v>
      </c>
      <c r="I19" s="14">
        <v>42917</v>
      </c>
      <c r="J19" s="12" t="s">
        <v>1682</v>
      </c>
      <c r="K19" s="12"/>
      <c r="M19" s="207"/>
    </row>
    <row r="20" spans="1:13" ht="42.75" customHeight="1" x14ac:dyDescent="0.2">
      <c r="A20" s="15">
        <v>17</v>
      </c>
      <c r="B20" s="12" t="s">
        <v>17</v>
      </c>
      <c r="C20" s="51" t="s">
        <v>1687</v>
      </c>
      <c r="D20" s="52" t="s">
        <v>1688</v>
      </c>
      <c r="E20" s="51">
        <v>2</v>
      </c>
      <c r="F20" s="51">
        <v>1</v>
      </c>
      <c r="G20" s="51" t="s">
        <v>130</v>
      </c>
      <c r="H20" s="51" t="s">
        <v>1587</v>
      </c>
      <c r="I20" s="53">
        <v>42917</v>
      </c>
      <c r="J20" s="51" t="s">
        <v>22</v>
      </c>
      <c r="K20" s="51"/>
      <c r="M20" s="207"/>
    </row>
    <row r="21" spans="1:13" ht="42.75" customHeight="1" x14ac:dyDescent="0.2">
      <c r="A21" s="11">
        <v>18</v>
      </c>
      <c r="B21" s="12" t="s">
        <v>24</v>
      </c>
      <c r="C21" s="12" t="s">
        <v>1689</v>
      </c>
      <c r="D21" s="36" t="s">
        <v>1690</v>
      </c>
      <c r="E21" s="12">
        <v>2</v>
      </c>
      <c r="F21" s="12">
        <v>1</v>
      </c>
      <c r="G21" s="12" t="s">
        <v>87</v>
      </c>
      <c r="H21" s="12" t="s">
        <v>1587</v>
      </c>
      <c r="I21" s="14">
        <v>42917</v>
      </c>
      <c r="J21" s="12" t="s">
        <v>1691</v>
      </c>
      <c r="K21" s="12"/>
    </row>
    <row r="22" spans="1:13" ht="42.75" customHeight="1" x14ac:dyDescent="0.2">
      <c r="A22" s="15">
        <v>19</v>
      </c>
      <c r="B22" s="12" t="s">
        <v>697</v>
      </c>
      <c r="C22" s="12" t="s">
        <v>1692</v>
      </c>
      <c r="D22" s="13" t="s">
        <v>1693</v>
      </c>
      <c r="E22" s="12">
        <v>2</v>
      </c>
      <c r="F22" s="12">
        <v>1</v>
      </c>
      <c r="G22" s="12" t="s">
        <v>130</v>
      </c>
      <c r="H22" s="12" t="s">
        <v>1587</v>
      </c>
      <c r="I22" s="14">
        <v>42917</v>
      </c>
      <c r="J22" s="12" t="s">
        <v>1694</v>
      </c>
      <c r="K22" s="12" t="s">
        <v>1695</v>
      </c>
    </row>
    <row r="23" spans="1:13" ht="42.75" customHeight="1" x14ac:dyDescent="0.2">
      <c r="A23" s="11">
        <v>20</v>
      </c>
      <c r="B23" s="12" t="s">
        <v>17</v>
      </c>
      <c r="C23" s="12" t="s">
        <v>1696</v>
      </c>
      <c r="D23" s="13" t="s">
        <v>1697</v>
      </c>
      <c r="E23" s="12">
        <v>2</v>
      </c>
      <c r="F23" s="12">
        <v>1</v>
      </c>
      <c r="G23" s="11" t="s">
        <v>188</v>
      </c>
      <c r="H23" s="12" t="s">
        <v>1587</v>
      </c>
      <c r="I23" s="14">
        <v>42917</v>
      </c>
      <c r="J23" s="12" t="s">
        <v>22</v>
      </c>
      <c r="K23" s="11"/>
    </row>
    <row r="24" spans="1:13" ht="42.75" customHeight="1" x14ac:dyDescent="0.2">
      <c r="A24" s="15">
        <v>21</v>
      </c>
      <c r="B24" s="12" t="s">
        <v>17</v>
      </c>
      <c r="C24" s="12" t="s">
        <v>1631</v>
      </c>
      <c r="D24" s="36" t="s">
        <v>1632</v>
      </c>
      <c r="E24" s="12">
        <v>2</v>
      </c>
      <c r="F24" s="12">
        <v>1</v>
      </c>
      <c r="G24" s="12" t="s">
        <v>87</v>
      </c>
      <c r="H24" s="12" t="s">
        <v>1587</v>
      </c>
      <c r="I24" s="14">
        <v>42917</v>
      </c>
      <c r="J24" s="12" t="s">
        <v>22</v>
      </c>
      <c r="K24" s="12" t="s">
        <v>1131</v>
      </c>
    </row>
    <row r="25" spans="1:13" ht="42.75" customHeight="1" x14ac:dyDescent="0.2">
      <c r="A25" s="11"/>
      <c r="B25" s="12"/>
      <c r="C25" s="12"/>
      <c r="D25" s="36"/>
      <c r="E25" s="12"/>
      <c r="F25" s="12"/>
      <c r="G25" s="11"/>
      <c r="H25" s="12"/>
      <c r="I25" s="14"/>
      <c r="J25" s="12"/>
      <c r="K25" s="11"/>
    </row>
    <row r="26" spans="1:13" ht="42.75" customHeight="1" x14ac:dyDescent="0.2">
      <c r="A26" s="15"/>
      <c r="B26" s="12"/>
      <c r="C26" s="12"/>
      <c r="D26" s="36"/>
      <c r="E26" s="30">
        <f>SUM(E4:E25)</f>
        <v>52</v>
      </c>
      <c r="F26" s="30">
        <f>SUM(F4:F25)</f>
        <v>23</v>
      </c>
      <c r="G26" s="11"/>
      <c r="H26" s="12"/>
      <c r="I26" s="14"/>
      <c r="J26" s="12"/>
      <c r="K26" s="11"/>
    </row>
    <row r="27" spans="1:13" ht="42.75" customHeight="1" x14ac:dyDescent="0.2">
      <c r="A27" s="15"/>
      <c r="B27" s="12"/>
      <c r="C27" s="12"/>
      <c r="D27" s="36"/>
      <c r="E27" s="12"/>
      <c r="F27" s="12"/>
      <c r="G27" s="11"/>
      <c r="H27" s="12"/>
      <c r="I27" s="14"/>
      <c r="J27" s="12"/>
      <c r="K27" s="11"/>
    </row>
    <row r="28" spans="1:13" ht="42.75" customHeight="1" x14ac:dyDescent="0.2">
      <c r="A28" s="15"/>
      <c r="B28" s="12"/>
      <c r="C28" s="12"/>
      <c r="D28" s="36"/>
      <c r="E28" s="12"/>
      <c r="F28" s="12"/>
      <c r="G28" s="11"/>
      <c r="H28" s="12"/>
      <c r="I28" s="14"/>
      <c r="J28" s="12"/>
      <c r="K28" s="11"/>
    </row>
    <row r="29" spans="1:13" ht="42.75" customHeight="1" x14ac:dyDescent="0.2">
      <c r="A29" s="15"/>
      <c r="B29" s="12"/>
      <c r="C29" s="12"/>
      <c r="D29" s="36"/>
      <c r="E29" s="12"/>
      <c r="F29" s="12"/>
      <c r="G29" s="11"/>
      <c r="H29" s="12"/>
      <c r="I29" s="14"/>
      <c r="J29" s="12"/>
      <c r="K29" s="11"/>
    </row>
  </sheetData>
  <customSheetViews>
    <customSheetView guid="{BCA9CBB9-9547-47F0-BDEA-9087BD919FA4}" scale="80" topLeftCell="A20">
      <selection activeCell="I31" sqref="I31"/>
      <pageMargins left="0.7" right="0.7" top="0.75" bottom="0.75" header="0.3" footer="0.3"/>
    </customSheetView>
    <customSheetView guid="{C7343692-8406-8E4B-88B9-BD8D63A86AF6}" scale="80" topLeftCell="A20">
      <selection activeCell="I31" sqref="I31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A10" zoomScale="70" zoomScaleNormal="70" workbookViewId="0">
      <selection activeCell="J26" sqref="J26"/>
    </sheetView>
  </sheetViews>
  <sheetFormatPr baseColWidth="10" defaultColWidth="8.83203125" defaultRowHeight="50.25" customHeight="1" x14ac:dyDescent="0.2"/>
  <cols>
    <col min="1" max="1" width="11.6640625" customWidth="1"/>
    <col min="2" max="2" width="32.5" customWidth="1"/>
    <col min="3" max="3" width="42.33203125" customWidth="1"/>
    <col min="4" max="4" width="40.5" customWidth="1"/>
    <col min="5" max="5" width="10.5" customWidth="1"/>
    <col min="6" max="6" width="10.33203125" customWidth="1"/>
    <col min="7" max="7" width="15.1640625" customWidth="1"/>
    <col min="8" max="8" width="11.6640625" customWidth="1"/>
    <col min="9" max="9" width="16" customWidth="1"/>
    <col min="10" max="10" width="15.1640625" customWidth="1"/>
    <col min="11" max="11" width="59" customWidth="1"/>
    <col min="13" max="13" width="18.1640625" customWidth="1"/>
  </cols>
  <sheetData>
    <row r="1" spans="1:15" ht="50.25" customHeight="1" thickBot="1" x14ac:dyDescent="0.45">
      <c r="A1" s="636" t="s">
        <v>837</v>
      </c>
      <c r="B1" s="637"/>
      <c r="C1" s="637"/>
      <c r="D1" s="637"/>
      <c r="E1" s="637"/>
      <c r="F1" s="637"/>
      <c r="G1" s="637" t="s">
        <v>1581</v>
      </c>
      <c r="H1" s="637"/>
      <c r="I1" s="637"/>
      <c r="J1" s="638"/>
      <c r="K1" s="639"/>
    </row>
    <row r="2" spans="1:15" ht="50.25" customHeight="1" thickBot="1" x14ac:dyDescent="0.3">
      <c r="A2" s="38" t="s">
        <v>2</v>
      </c>
      <c r="B2" s="39" t="s">
        <v>3</v>
      </c>
      <c r="C2" s="39" t="s">
        <v>4</v>
      </c>
      <c r="D2" s="40" t="s">
        <v>5</v>
      </c>
      <c r="E2" s="39" t="s">
        <v>6</v>
      </c>
      <c r="F2" s="39" t="s">
        <v>7</v>
      </c>
      <c r="G2" s="39" t="s">
        <v>8</v>
      </c>
      <c r="H2" s="39" t="s">
        <v>9</v>
      </c>
      <c r="I2" s="39" t="s">
        <v>10</v>
      </c>
      <c r="J2" s="39" t="s">
        <v>11</v>
      </c>
      <c r="K2" s="41" t="s">
        <v>12</v>
      </c>
      <c r="M2" s="5" t="s">
        <v>13</v>
      </c>
      <c r="N2" s="5">
        <v>55</v>
      </c>
    </row>
    <row r="3" spans="1:15" ht="50.25" customHeight="1" x14ac:dyDescent="0.3">
      <c r="A3" s="171"/>
      <c r="B3" s="171" t="s">
        <v>1700</v>
      </c>
      <c r="C3" s="171"/>
      <c r="D3" s="171"/>
      <c r="E3" s="171"/>
      <c r="F3" s="171"/>
      <c r="G3" s="171"/>
      <c r="H3" s="171"/>
      <c r="I3" s="205"/>
      <c r="J3" s="171"/>
      <c r="K3" s="209" t="s">
        <v>1701</v>
      </c>
      <c r="M3" s="9" t="s">
        <v>16</v>
      </c>
      <c r="N3" s="9">
        <f>N2-N14</f>
        <v>0</v>
      </c>
      <c r="O3" s="10"/>
    </row>
    <row r="4" spans="1:15" ht="50.25" customHeight="1" x14ac:dyDescent="0.2">
      <c r="A4" s="11">
        <v>1</v>
      </c>
      <c r="B4" s="16" t="s">
        <v>17</v>
      </c>
      <c r="C4" s="12" t="s">
        <v>1702</v>
      </c>
      <c r="D4" s="13" t="s">
        <v>1703</v>
      </c>
      <c r="E4" s="12">
        <v>4</v>
      </c>
      <c r="F4" s="12">
        <v>1</v>
      </c>
      <c r="G4" s="12" t="s">
        <v>188</v>
      </c>
      <c r="H4" s="16" t="s">
        <v>1587</v>
      </c>
      <c r="I4" s="18">
        <v>42917</v>
      </c>
      <c r="J4" s="16" t="s">
        <v>22</v>
      </c>
      <c r="K4" s="11"/>
      <c r="M4" t="s">
        <v>23</v>
      </c>
      <c r="N4">
        <f>SUMIFS(E:E,G:G,"CTT")</f>
        <v>0</v>
      </c>
    </row>
    <row r="5" spans="1:15" ht="50.25" customHeight="1" x14ac:dyDescent="0.2">
      <c r="A5" s="15">
        <v>2</v>
      </c>
      <c r="B5" s="16" t="s">
        <v>17</v>
      </c>
      <c r="C5" s="16" t="s">
        <v>1704</v>
      </c>
      <c r="D5" s="17" t="s">
        <v>1705</v>
      </c>
      <c r="E5" s="16">
        <v>4</v>
      </c>
      <c r="F5" s="16">
        <v>1</v>
      </c>
      <c r="G5" s="16" t="s">
        <v>188</v>
      </c>
      <c r="H5" s="16" t="s">
        <v>1587</v>
      </c>
      <c r="I5" s="18">
        <v>42917</v>
      </c>
      <c r="J5" s="16" t="s">
        <v>22</v>
      </c>
      <c r="K5" s="15"/>
      <c r="M5" t="s">
        <v>29</v>
      </c>
      <c r="N5">
        <f>SUMIFS(E:E,G:G,"FLU")</f>
        <v>0</v>
      </c>
    </row>
    <row r="6" spans="1:15" ht="50.25" customHeight="1" x14ac:dyDescent="0.2">
      <c r="A6" s="210" t="s">
        <v>1706</v>
      </c>
      <c r="B6" s="210" t="s">
        <v>17</v>
      </c>
      <c r="C6" s="210" t="s">
        <v>1707</v>
      </c>
      <c r="D6" s="13" t="s">
        <v>1708</v>
      </c>
      <c r="E6" s="12">
        <v>6</v>
      </c>
      <c r="F6" s="12">
        <v>2</v>
      </c>
      <c r="G6" s="11" t="s">
        <v>1475</v>
      </c>
      <c r="H6" s="12" t="s">
        <v>1587</v>
      </c>
      <c r="I6" s="14">
        <v>42917</v>
      </c>
      <c r="J6" s="12" t="s">
        <v>22</v>
      </c>
      <c r="K6" s="11"/>
      <c r="M6" t="s">
        <v>34</v>
      </c>
      <c r="N6">
        <f>SUMIFS(E:E,G:G,"JCC")</f>
        <v>32</v>
      </c>
    </row>
    <row r="7" spans="1:15" ht="50.25" customHeight="1" x14ac:dyDescent="0.2">
      <c r="A7" s="210" t="s">
        <v>1709</v>
      </c>
      <c r="B7" s="210" t="s">
        <v>17</v>
      </c>
      <c r="C7" s="210" t="s">
        <v>1710</v>
      </c>
      <c r="D7" s="13" t="s">
        <v>1711</v>
      </c>
      <c r="E7" s="12">
        <v>9</v>
      </c>
      <c r="F7" s="12">
        <v>3</v>
      </c>
      <c r="G7" s="11" t="s">
        <v>1475</v>
      </c>
      <c r="H7" s="12" t="s">
        <v>1587</v>
      </c>
      <c r="I7" s="14">
        <v>42917</v>
      </c>
      <c r="J7" s="12" t="s">
        <v>22</v>
      </c>
      <c r="K7" s="37" t="s">
        <v>1712</v>
      </c>
      <c r="M7" t="s">
        <v>40</v>
      </c>
      <c r="N7">
        <f>SUMIFS(E:E,G:G,"EDI")</f>
        <v>0</v>
      </c>
    </row>
    <row r="8" spans="1:15" ht="50.25" customHeight="1" x14ac:dyDescent="0.2">
      <c r="A8" s="15">
        <v>5</v>
      </c>
      <c r="B8" s="16" t="s">
        <v>24</v>
      </c>
      <c r="C8" s="16" t="s">
        <v>1713</v>
      </c>
      <c r="D8" s="17" t="s">
        <v>1714</v>
      </c>
      <c r="E8" s="16">
        <v>3</v>
      </c>
      <c r="F8" s="16">
        <v>1</v>
      </c>
      <c r="G8" s="89" t="s">
        <v>188</v>
      </c>
      <c r="H8" s="16" t="s">
        <v>1587</v>
      </c>
      <c r="I8" s="18">
        <v>42917</v>
      </c>
      <c r="J8" s="16" t="s">
        <v>1715</v>
      </c>
      <c r="K8" s="15"/>
      <c r="M8" t="s">
        <v>46</v>
      </c>
      <c r="N8">
        <f>SUMIFS(E:E,G:G,"par")</f>
        <v>23</v>
      </c>
    </row>
    <row r="9" spans="1:15" ht="50.25" customHeight="1" x14ac:dyDescent="0.2">
      <c r="A9" s="11">
        <v>6</v>
      </c>
      <c r="B9" s="12" t="s">
        <v>17</v>
      </c>
      <c r="C9" s="12" t="s">
        <v>1716</v>
      </c>
      <c r="D9" s="13" t="s">
        <v>1717</v>
      </c>
      <c r="E9" s="12">
        <v>3</v>
      </c>
      <c r="F9" s="12">
        <v>1</v>
      </c>
      <c r="G9" s="12" t="s">
        <v>188</v>
      </c>
      <c r="H9" s="12" t="s">
        <v>1587</v>
      </c>
      <c r="I9" s="14">
        <v>42917</v>
      </c>
      <c r="J9" s="12" t="s">
        <v>22</v>
      </c>
      <c r="K9" s="11"/>
      <c r="M9" t="s">
        <v>52</v>
      </c>
      <c r="N9">
        <f>SUMIFS(E:E,G:G,"phi")</f>
        <v>0</v>
      </c>
    </row>
    <row r="10" spans="1:15" ht="50.25" customHeight="1" x14ac:dyDescent="0.2">
      <c r="A10" s="15">
        <v>7</v>
      </c>
      <c r="B10" s="12" t="s">
        <v>571</v>
      </c>
      <c r="C10" s="78" t="s">
        <v>1718</v>
      </c>
      <c r="D10" s="13" t="s">
        <v>1719</v>
      </c>
      <c r="E10" s="12">
        <v>4</v>
      </c>
      <c r="F10" s="12">
        <v>2</v>
      </c>
      <c r="G10" s="12" t="s">
        <v>188</v>
      </c>
      <c r="H10" s="12" t="s">
        <v>1587</v>
      </c>
      <c r="I10" s="14">
        <v>42917</v>
      </c>
      <c r="J10" s="14" t="s">
        <v>1720</v>
      </c>
      <c r="K10" s="11" t="s">
        <v>1721</v>
      </c>
      <c r="M10" t="s">
        <v>58</v>
      </c>
      <c r="N10">
        <f>SUMIFS(E:E,G:G,"BRK")</f>
        <v>0</v>
      </c>
    </row>
    <row r="11" spans="1:15" ht="50.25" customHeight="1" x14ac:dyDescent="0.2">
      <c r="A11" s="11">
        <v>8</v>
      </c>
      <c r="B11" s="12" t="s">
        <v>17</v>
      </c>
      <c r="C11" s="12" t="s">
        <v>1722</v>
      </c>
      <c r="D11" s="36" t="s">
        <v>1723</v>
      </c>
      <c r="E11" s="12">
        <v>3</v>
      </c>
      <c r="F11" s="12">
        <v>1</v>
      </c>
      <c r="G11" s="11" t="s">
        <v>188</v>
      </c>
      <c r="H11" s="12" t="s">
        <v>1587</v>
      </c>
      <c r="I11" s="14">
        <v>42917</v>
      </c>
      <c r="J11" s="12" t="s">
        <v>22</v>
      </c>
      <c r="K11" s="37" t="s">
        <v>1724</v>
      </c>
      <c r="M11" s="25" t="s">
        <v>64</v>
      </c>
      <c r="N11" s="25">
        <f>SUMIFS(E:E,G:G,"SPC")</f>
        <v>0</v>
      </c>
    </row>
    <row r="12" spans="1:15" ht="50.25" customHeight="1" x14ac:dyDescent="0.2">
      <c r="A12" s="15">
        <v>9</v>
      </c>
      <c r="B12" s="12" t="s">
        <v>816</v>
      </c>
      <c r="C12" s="12" t="s">
        <v>1725</v>
      </c>
      <c r="D12" s="13" t="s">
        <v>1726</v>
      </c>
      <c r="E12" s="12">
        <v>4</v>
      </c>
      <c r="F12" s="12">
        <v>1</v>
      </c>
      <c r="G12" s="12" t="s">
        <v>1475</v>
      </c>
      <c r="H12" s="12" t="s">
        <v>1587</v>
      </c>
      <c r="I12" s="14">
        <v>42917</v>
      </c>
      <c r="J12" s="12" t="s">
        <v>1727</v>
      </c>
      <c r="K12" s="12"/>
      <c r="M12" s="26" t="s">
        <v>69</v>
      </c>
      <c r="N12" s="26">
        <f>SUMIFS(E:E,G:G,"H")</f>
        <v>0</v>
      </c>
    </row>
    <row r="13" spans="1:15" ht="50.25" customHeight="1" x14ac:dyDescent="0.2">
      <c r="A13" s="11">
        <v>10</v>
      </c>
      <c r="B13" s="12" t="s">
        <v>24</v>
      </c>
      <c r="C13" s="12" t="s">
        <v>1728</v>
      </c>
      <c r="D13" s="13" t="s">
        <v>1729</v>
      </c>
      <c r="E13" s="12">
        <v>3</v>
      </c>
      <c r="F13" s="12">
        <v>1</v>
      </c>
      <c r="G13" s="12" t="s">
        <v>188</v>
      </c>
      <c r="H13" s="12" t="s">
        <v>1587</v>
      </c>
      <c r="I13" s="14">
        <v>42917</v>
      </c>
      <c r="J13" s="12" t="s">
        <v>1730</v>
      </c>
      <c r="K13" s="12"/>
      <c r="M13" s="26"/>
      <c r="N13" s="26"/>
    </row>
    <row r="14" spans="1:15" ht="50.25" customHeight="1" x14ac:dyDescent="0.2">
      <c r="A14" s="15">
        <v>11</v>
      </c>
      <c r="B14" s="12" t="s">
        <v>17</v>
      </c>
      <c r="C14" s="12" t="s">
        <v>1731</v>
      </c>
      <c r="D14" s="13" t="s">
        <v>1732</v>
      </c>
      <c r="E14" s="12">
        <v>2</v>
      </c>
      <c r="F14" s="12">
        <v>1</v>
      </c>
      <c r="G14" s="11" t="s">
        <v>188</v>
      </c>
      <c r="H14" s="12" t="s">
        <v>1587</v>
      </c>
      <c r="I14" s="14">
        <v>42917</v>
      </c>
      <c r="J14" s="12" t="s">
        <v>22</v>
      </c>
      <c r="K14" s="11" t="s">
        <v>1733</v>
      </c>
      <c r="M14" s="28" t="s">
        <v>79</v>
      </c>
      <c r="N14" s="28">
        <f>SUM(M4:N12)</f>
        <v>55</v>
      </c>
    </row>
    <row r="15" spans="1:15" ht="50.25" customHeight="1" x14ac:dyDescent="0.2">
      <c r="A15" s="11">
        <v>12</v>
      </c>
      <c r="B15" s="12" t="s">
        <v>17</v>
      </c>
      <c r="C15" s="12" t="s">
        <v>1734</v>
      </c>
      <c r="D15" s="13" t="s">
        <v>1735</v>
      </c>
      <c r="E15" s="12">
        <v>3</v>
      </c>
      <c r="F15" s="12">
        <v>1</v>
      </c>
      <c r="G15" s="11" t="s">
        <v>188</v>
      </c>
      <c r="H15" s="12" t="s">
        <v>1587</v>
      </c>
      <c r="I15" s="14">
        <v>42917</v>
      </c>
      <c r="J15" s="12" t="s">
        <v>22</v>
      </c>
      <c r="K15" s="11"/>
      <c r="M15" s="28"/>
      <c r="N15" s="28"/>
    </row>
    <row r="16" spans="1:15" ht="50.25" customHeight="1" x14ac:dyDescent="0.2">
      <c r="A16" s="15">
        <v>13</v>
      </c>
      <c r="B16" s="12" t="s">
        <v>434</v>
      </c>
      <c r="C16" s="12">
        <v>3933</v>
      </c>
      <c r="D16" s="13" t="s">
        <v>1736</v>
      </c>
      <c r="E16" s="12">
        <v>3</v>
      </c>
      <c r="F16" s="12">
        <v>1</v>
      </c>
      <c r="G16" s="11" t="s">
        <v>188</v>
      </c>
      <c r="H16" s="12" t="s">
        <v>1587</v>
      </c>
      <c r="I16" s="14">
        <v>42917</v>
      </c>
      <c r="J16" s="12" t="s">
        <v>1737</v>
      </c>
      <c r="K16" s="11"/>
    </row>
    <row r="17" spans="1:13" ht="50.25" customHeight="1" x14ac:dyDescent="0.2">
      <c r="A17" s="11">
        <v>14</v>
      </c>
      <c r="B17" s="12" t="s">
        <v>17</v>
      </c>
      <c r="C17" s="12" t="s">
        <v>1738</v>
      </c>
      <c r="D17" s="36" t="s">
        <v>1739</v>
      </c>
      <c r="E17" s="12">
        <v>2</v>
      </c>
      <c r="F17" s="12">
        <v>1</v>
      </c>
      <c r="G17" s="11" t="s">
        <v>1475</v>
      </c>
      <c r="H17" s="12" t="s">
        <v>1587</v>
      </c>
      <c r="I17" s="14">
        <v>42917</v>
      </c>
      <c r="J17" s="12" t="s">
        <v>22</v>
      </c>
      <c r="K17" s="12"/>
      <c r="M17" s="207" t="s">
        <v>1630</v>
      </c>
    </row>
    <row r="18" spans="1:13" ht="50.25" customHeight="1" x14ac:dyDescent="0.2">
      <c r="A18" s="16">
        <v>15</v>
      </c>
      <c r="B18" s="12" t="s">
        <v>24</v>
      </c>
      <c r="C18" s="12" t="s">
        <v>1740</v>
      </c>
      <c r="D18" s="36" t="s">
        <v>1741</v>
      </c>
      <c r="E18" s="12">
        <v>2</v>
      </c>
      <c r="F18" s="12">
        <v>1</v>
      </c>
      <c r="G18" s="11" t="s">
        <v>1475</v>
      </c>
      <c r="H18" s="12" t="s">
        <v>1587</v>
      </c>
      <c r="I18" s="14">
        <v>42917</v>
      </c>
      <c r="J18" s="12" t="s">
        <v>1742</v>
      </c>
      <c r="K18" s="11"/>
      <c r="M18" s="207" t="s">
        <v>1633</v>
      </c>
    </row>
    <row r="19" spans="1:13" ht="50.25" customHeight="1" x14ac:dyDescent="0.2">
      <c r="A19" s="75"/>
      <c r="B19" s="51"/>
      <c r="C19" s="51"/>
      <c r="D19" s="81"/>
      <c r="E19" s="51"/>
      <c r="F19" s="51"/>
      <c r="G19" s="51"/>
      <c r="H19" s="51"/>
      <c r="I19" s="53"/>
      <c r="J19" s="51"/>
      <c r="K19" s="51"/>
      <c r="M19" s="207"/>
    </row>
    <row r="20" spans="1:13" ht="50.25" customHeight="1" x14ac:dyDescent="0.2">
      <c r="A20" s="75"/>
      <c r="B20" s="51"/>
      <c r="C20" s="51"/>
      <c r="D20" s="52"/>
      <c r="E20" s="30">
        <f>SUM(E4:E19)</f>
        <v>55</v>
      </c>
      <c r="F20" s="30">
        <f>SUM(F4:F19)</f>
        <v>19</v>
      </c>
      <c r="G20" s="51"/>
      <c r="H20" s="51"/>
      <c r="I20" s="51"/>
      <c r="J20" s="51"/>
      <c r="K20" s="51"/>
      <c r="M20" s="207"/>
    </row>
    <row r="21" spans="1:13" ht="50.25" customHeight="1" x14ac:dyDescent="0.2">
      <c r="A21" s="75"/>
      <c r="B21" s="51"/>
      <c r="C21" s="51"/>
      <c r="D21" s="52"/>
      <c r="E21" s="51"/>
      <c r="F21" s="51"/>
      <c r="G21" s="51"/>
      <c r="H21" s="51"/>
      <c r="I21" s="53"/>
      <c r="J21" s="51"/>
      <c r="K21" s="51"/>
    </row>
    <row r="22" spans="1:13" ht="50.25" customHeight="1" x14ac:dyDescent="0.2">
      <c r="A22" s="75"/>
      <c r="B22" s="51"/>
      <c r="C22" s="51"/>
      <c r="D22" s="52"/>
      <c r="E22" s="51"/>
      <c r="F22" s="51"/>
      <c r="G22" s="51"/>
      <c r="H22" s="51"/>
      <c r="I22" s="53"/>
      <c r="J22" s="51"/>
      <c r="K22" s="51"/>
    </row>
    <row r="23" spans="1:13" ht="50.25" customHeight="1" x14ac:dyDescent="0.2">
      <c r="A23" s="15"/>
      <c r="B23" s="12"/>
      <c r="C23" s="12"/>
      <c r="D23" s="13"/>
      <c r="E23" s="12"/>
      <c r="F23" s="12"/>
      <c r="G23" s="11"/>
      <c r="H23" s="12"/>
      <c r="I23" s="14"/>
      <c r="J23" s="12"/>
      <c r="K23" s="11"/>
    </row>
  </sheetData>
  <customSheetViews>
    <customSheetView guid="{BCA9CBB9-9547-47F0-BDEA-9087BD919FA4}" scale="70" topLeftCell="A10">
      <selection activeCell="J26" sqref="J26"/>
      <pageMargins left="0.7" right="0.7" top="0.75" bottom="0.75" header="0.3" footer="0.3"/>
    </customSheetView>
    <customSheetView guid="{C7343692-8406-8E4B-88B9-BD8D63A86AF6}" scale="70" topLeftCell="A10">
      <selection activeCell="J26" sqref="J26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A10" zoomScale="80" zoomScaleNormal="80" workbookViewId="0">
      <selection activeCell="D23" sqref="D23"/>
    </sheetView>
  </sheetViews>
  <sheetFormatPr baseColWidth="10" defaultColWidth="8.83203125" defaultRowHeight="42" customHeight="1" x14ac:dyDescent="0.2"/>
  <cols>
    <col min="1" max="1" width="12" customWidth="1"/>
    <col min="2" max="2" width="32.83203125" customWidth="1"/>
    <col min="3" max="3" width="31.33203125" customWidth="1"/>
    <col min="4" max="4" width="44.83203125" customWidth="1"/>
    <col min="5" max="5" width="10.5" customWidth="1"/>
    <col min="6" max="6" width="10.33203125" customWidth="1"/>
    <col min="7" max="7" width="15.1640625" customWidth="1"/>
    <col min="8" max="8" width="18.5" customWidth="1"/>
    <col min="9" max="9" width="16" customWidth="1"/>
    <col min="10" max="10" width="16.1640625" customWidth="1"/>
    <col min="11" max="11" width="52" customWidth="1"/>
    <col min="13" max="13" width="18.1640625" customWidth="1"/>
  </cols>
  <sheetData>
    <row r="1" spans="1:16" ht="42" customHeight="1" thickBot="1" x14ac:dyDescent="0.4">
      <c r="A1" s="620" t="s">
        <v>176</v>
      </c>
      <c r="B1" s="621"/>
      <c r="C1" s="621"/>
      <c r="D1" s="621"/>
      <c r="E1" s="621"/>
      <c r="F1" s="621"/>
      <c r="G1" s="621" t="s">
        <v>177</v>
      </c>
      <c r="H1" s="621"/>
      <c r="I1" s="621"/>
      <c r="J1" s="622"/>
      <c r="K1" s="623"/>
    </row>
    <row r="2" spans="1:16" ht="42" customHeight="1" thickBot="1" x14ac:dyDescent="0.3">
      <c r="A2" s="38" t="s">
        <v>2</v>
      </c>
      <c r="B2" s="39" t="s">
        <v>3</v>
      </c>
      <c r="C2" s="39" t="s">
        <v>4</v>
      </c>
      <c r="D2" s="40" t="s">
        <v>5</v>
      </c>
      <c r="E2" s="39" t="s">
        <v>6</v>
      </c>
      <c r="F2" s="39" t="s">
        <v>7</v>
      </c>
      <c r="G2" s="39" t="s">
        <v>8</v>
      </c>
      <c r="H2" s="39" t="s">
        <v>9</v>
      </c>
      <c r="I2" s="39" t="s">
        <v>10</v>
      </c>
      <c r="J2" s="39" t="s">
        <v>11</v>
      </c>
      <c r="K2" s="41" t="s">
        <v>12</v>
      </c>
      <c r="M2" s="5" t="s">
        <v>13</v>
      </c>
      <c r="N2" s="5">
        <v>55</v>
      </c>
    </row>
    <row r="3" spans="1:16" ht="42" customHeight="1" x14ac:dyDescent="0.3">
      <c r="A3" s="42">
        <v>55</v>
      </c>
      <c r="B3" s="42" t="s">
        <v>178</v>
      </c>
      <c r="C3" s="43" t="s">
        <v>179</v>
      </c>
      <c r="D3" s="44"/>
      <c r="E3" s="42"/>
      <c r="F3" s="42"/>
      <c r="G3" s="42"/>
      <c r="H3" s="42"/>
      <c r="I3" s="42"/>
      <c r="J3" s="42"/>
      <c r="K3" s="42"/>
      <c r="M3" s="9" t="s">
        <v>16</v>
      </c>
      <c r="N3" s="9">
        <f>N2-N14</f>
        <v>0</v>
      </c>
      <c r="O3" s="45"/>
      <c r="P3" s="45"/>
    </row>
    <row r="4" spans="1:16" ht="42" customHeight="1" x14ac:dyDescent="0.2">
      <c r="A4" s="15">
        <v>1</v>
      </c>
      <c r="B4" s="16" t="s">
        <v>180</v>
      </c>
      <c r="C4" s="16" t="s">
        <v>181</v>
      </c>
      <c r="D4" s="17" t="s">
        <v>182</v>
      </c>
      <c r="E4" s="16">
        <v>4</v>
      </c>
      <c r="F4" s="16">
        <v>1</v>
      </c>
      <c r="G4" s="16" t="s">
        <v>20</v>
      </c>
      <c r="H4" s="46" t="s">
        <v>183</v>
      </c>
      <c r="I4" s="18">
        <v>42917</v>
      </c>
      <c r="J4" s="16" t="s">
        <v>184</v>
      </c>
      <c r="K4" s="15"/>
      <c r="M4" t="s">
        <v>23</v>
      </c>
      <c r="N4">
        <f>SUMIFS(E:E,G:G,"CTT")</f>
        <v>12</v>
      </c>
    </row>
    <row r="5" spans="1:16" ht="42" customHeight="1" x14ac:dyDescent="0.2">
      <c r="A5" s="47" t="s">
        <v>185</v>
      </c>
      <c r="B5" s="48" t="s">
        <v>17</v>
      </c>
      <c r="C5" s="12" t="s">
        <v>186</v>
      </c>
      <c r="D5" s="13" t="s">
        <v>187</v>
      </c>
      <c r="E5" s="12">
        <v>5</v>
      </c>
      <c r="F5" s="12">
        <v>2</v>
      </c>
      <c r="G5" s="11" t="s">
        <v>188</v>
      </c>
      <c r="H5" s="46" t="s">
        <v>183</v>
      </c>
      <c r="I5" s="18">
        <v>42917</v>
      </c>
      <c r="J5" s="12" t="s">
        <v>22</v>
      </c>
      <c r="K5" s="11"/>
      <c r="M5" t="s">
        <v>29</v>
      </c>
      <c r="N5">
        <f>SUMIFS(E:E,G:G,"FLU")</f>
        <v>17</v>
      </c>
    </row>
    <row r="6" spans="1:16" ht="42" customHeight="1" x14ac:dyDescent="0.2">
      <c r="A6" s="47" t="s">
        <v>189</v>
      </c>
      <c r="B6" s="47" t="s">
        <v>17</v>
      </c>
      <c r="C6" s="12" t="s">
        <v>190</v>
      </c>
      <c r="D6" s="13" t="s">
        <v>191</v>
      </c>
      <c r="E6" s="12">
        <v>2</v>
      </c>
      <c r="F6" s="12">
        <v>1</v>
      </c>
      <c r="G6" s="11" t="s">
        <v>188</v>
      </c>
      <c r="H6" s="46" t="s">
        <v>183</v>
      </c>
      <c r="I6" s="18">
        <v>42917</v>
      </c>
      <c r="J6" s="12" t="s">
        <v>22</v>
      </c>
      <c r="K6" s="11"/>
      <c r="M6" t="s">
        <v>34</v>
      </c>
      <c r="N6">
        <f>SUMIFS(E:E,G:G,"JCC")</f>
        <v>18</v>
      </c>
    </row>
    <row r="7" spans="1:16" ht="42" customHeight="1" x14ac:dyDescent="0.2">
      <c r="A7" s="11">
        <v>3</v>
      </c>
      <c r="B7" s="12" t="s">
        <v>24</v>
      </c>
      <c r="C7" s="12" t="s">
        <v>192</v>
      </c>
      <c r="D7" s="36" t="s">
        <v>193</v>
      </c>
      <c r="E7" s="12">
        <v>3</v>
      </c>
      <c r="F7" s="12">
        <v>1</v>
      </c>
      <c r="G7" s="12" t="s">
        <v>20</v>
      </c>
      <c r="H7" s="46" t="s">
        <v>183</v>
      </c>
      <c r="I7" s="18">
        <v>42917</v>
      </c>
      <c r="J7" s="14" t="s">
        <v>194</v>
      </c>
      <c r="K7" s="11"/>
      <c r="M7" t="s">
        <v>40</v>
      </c>
      <c r="N7">
        <f>SUMIFS(E:E,G:G,"EDI")</f>
        <v>0</v>
      </c>
    </row>
    <row r="8" spans="1:16" ht="42" customHeight="1" x14ac:dyDescent="0.2">
      <c r="A8" s="11">
        <v>4</v>
      </c>
      <c r="B8" s="12" t="s">
        <v>195</v>
      </c>
      <c r="C8" s="12" t="s">
        <v>196</v>
      </c>
      <c r="D8" s="13" t="s">
        <v>197</v>
      </c>
      <c r="E8" s="12">
        <v>4</v>
      </c>
      <c r="F8" s="12">
        <v>1</v>
      </c>
      <c r="G8" s="12" t="s">
        <v>130</v>
      </c>
      <c r="H8" s="46" t="s">
        <v>183</v>
      </c>
      <c r="I8" s="14">
        <v>42917</v>
      </c>
      <c r="J8" s="14" t="s">
        <v>198</v>
      </c>
      <c r="K8" s="11" t="s">
        <v>199</v>
      </c>
      <c r="M8" t="s">
        <v>46</v>
      </c>
      <c r="N8">
        <f>SUMIFS(E:E,G:G,"par")</f>
        <v>0</v>
      </c>
    </row>
    <row r="9" spans="1:16" ht="42" customHeight="1" x14ac:dyDescent="0.2">
      <c r="A9" s="11">
        <v>5</v>
      </c>
      <c r="B9" s="12" t="s">
        <v>195</v>
      </c>
      <c r="C9" s="12" t="s">
        <v>200</v>
      </c>
      <c r="D9" s="13" t="s">
        <v>201</v>
      </c>
      <c r="E9" s="12">
        <v>3</v>
      </c>
      <c r="F9" s="12">
        <v>1</v>
      </c>
      <c r="G9" s="12" t="s">
        <v>130</v>
      </c>
      <c r="H9" s="46" t="s">
        <v>183</v>
      </c>
      <c r="I9" s="14">
        <v>42917</v>
      </c>
      <c r="J9" s="14" t="s">
        <v>202</v>
      </c>
      <c r="K9" s="11" t="s">
        <v>203</v>
      </c>
      <c r="M9" t="s">
        <v>52</v>
      </c>
      <c r="N9">
        <f>SUMIFS(E:E,G:G,"phi")</f>
        <v>0</v>
      </c>
    </row>
    <row r="10" spans="1:16" ht="42" customHeight="1" x14ac:dyDescent="0.2">
      <c r="A10" s="11">
        <v>6</v>
      </c>
      <c r="B10" s="12" t="s">
        <v>204</v>
      </c>
      <c r="C10" s="12" t="s">
        <v>205</v>
      </c>
      <c r="D10" s="13" t="s">
        <v>206</v>
      </c>
      <c r="E10" s="12">
        <v>2</v>
      </c>
      <c r="F10" s="12">
        <v>1</v>
      </c>
      <c r="G10" s="12" t="s">
        <v>20</v>
      </c>
      <c r="H10" s="46" t="s">
        <v>183</v>
      </c>
      <c r="I10" s="14">
        <v>42917</v>
      </c>
      <c r="J10" s="12" t="s">
        <v>207</v>
      </c>
      <c r="K10" s="12" t="s">
        <v>45</v>
      </c>
      <c r="M10" t="s">
        <v>58</v>
      </c>
      <c r="N10">
        <f>SUMIFS(E:E,G:G,"BRK")</f>
        <v>8</v>
      </c>
    </row>
    <row r="11" spans="1:16" ht="42" customHeight="1" x14ac:dyDescent="0.2">
      <c r="A11" s="11">
        <v>7</v>
      </c>
      <c r="B11" s="12" t="s">
        <v>17</v>
      </c>
      <c r="C11" s="12" t="s">
        <v>208</v>
      </c>
      <c r="D11" s="13" t="s">
        <v>209</v>
      </c>
      <c r="E11" s="12">
        <v>3</v>
      </c>
      <c r="F11" s="12">
        <v>1</v>
      </c>
      <c r="G11" s="12" t="s">
        <v>188</v>
      </c>
      <c r="H11" s="46" t="s">
        <v>183</v>
      </c>
      <c r="I11" s="18">
        <v>42917</v>
      </c>
      <c r="J11" s="12" t="s">
        <v>22</v>
      </c>
      <c r="K11" s="11"/>
      <c r="M11" s="25" t="s">
        <v>64</v>
      </c>
      <c r="N11" s="25">
        <f>SUMIFS(E:E,G:G,"SPC")</f>
        <v>0</v>
      </c>
    </row>
    <row r="12" spans="1:16" ht="42" customHeight="1" x14ac:dyDescent="0.2">
      <c r="A12" s="11">
        <v>8</v>
      </c>
      <c r="B12" s="12" t="s">
        <v>17</v>
      </c>
      <c r="C12" s="12" t="s">
        <v>210</v>
      </c>
      <c r="D12" s="13" t="s">
        <v>211</v>
      </c>
      <c r="E12" s="12">
        <v>2</v>
      </c>
      <c r="F12" s="12">
        <v>1</v>
      </c>
      <c r="G12" s="11" t="s">
        <v>188</v>
      </c>
      <c r="H12" s="46" t="s">
        <v>183</v>
      </c>
      <c r="I12" s="18">
        <v>42917</v>
      </c>
      <c r="J12" s="12" t="s">
        <v>22</v>
      </c>
      <c r="K12" s="11"/>
      <c r="M12" s="26" t="s">
        <v>69</v>
      </c>
      <c r="N12" s="26">
        <f>SUMIFS(E:E,G:G,"H")</f>
        <v>0</v>
      </c>
    </row>
    <row r="13" spans="1:16" ht="42" customHeight="1" x14ac:dyDescent="0.2">
      <c r="A13" s="11">
        <v>9</v>
      </c>
      <c r="B13" s="12" t="s">
        <v>212</v>
      </c>
      <c r="C13" s="12">
        <v>3876</v>
      </c>
      <c r="D13" s="13" t="s">
        <v>213</v>
      </c>
      <c r="E13" s="12">
        <v>6</v>
      </c>
      <c r="F13" s="12">
        <v>2</v>
      </c>
      <c r="G13" s="12" t="s">
        <v>20</v>
      </c>
      <c r="H13" s="46" t="s">
        <v>183</v>
      </c>
      <c r="I13" s="18">
        <v>42917</v>
      </c>
      <c r="J13" s="14" t="s">
        <v>214</v>
      </c>
      <c r="K13" s="11"/>
      <c r="M13" s="26"/>
      <c r="N13" s="26"/>
    </row>
    <row r="14" spans="1:16" ht="42" customHeight="1" x14ac:dyDescent="0.2">
      <c r="A14" s="11">
        <v>10</v>
      </c>
      <c r="B14" s="12" t="s">
        <v>215</v>
      </c>
      <c r="C14" s="12" t="s">
        <v>216</v>
      </c>
      <c r="D14" s="13" t="s">
        <v>217</v>
      </c>
      <c r="E14" s="12">
        <v>9</v>
      </c>
      <c r="F14" s="12">
        <v>3</v>
      </c>
      <c r="G14" s="12" t="s">
        <v>87</v>
      </c>
      <c r="H14" s="46" t="s">
        <v>183</v>
      </c>
      <c r="I14" s="14">
        <v>42917</v>
      </c>
      <c r="J14" s="14" t="s">
        <v>218</v>
      </c>
      <c r="K14" s="12" t="s">
        <v>219</v>
      </c>
      <c r="M14" s="28" t="s">
        <v>79</v>
      </c>
      <c r="N14" s="28">
        <f>SUM(M4:N12)</f>
        <v>55</v>
      </c>
    </row>
    <row r="15" spans="1:16" ht="42" customHeight="1" x14ac:dyDescent="0.2">
      <c r="A15" s="11">
        <v>11</v>
      </c>
      <c r="B15" s="12" t="s">
        <v>220</v>
      </c>
      <c r="C15" s="12" t="s">
        <v>221</v>
      </c>
      <c r="D15" s="13" t="s">
        <v>222</v>
      </c>
      <c r="E15" s="12">
        <v>2</v>
      </c>
      <c r="F15" s="12">
        <v>1</v>
      </c>
      <c r="G15" s="12" t="s">
        <v>87</v>
      </c>
      <c r="H15" s="46" t="s">
        <v>183</v>
      </c>
      <c r="I15" s="14">
        <v>42917</v>
      </c>
      <c r="J15" s="12" t="s">
        <v>223</v>
      </c>
      <c r="K15" s="12" t="s">
        <v>224</v>
      </c>
    </row>
    <row r="16" spans="1:16" ht="42" customHeight="1" x14ac:dyDescent="0.2">
      <c r="A16" s="11">
        <v>12</v>
      </c>
      <c r="B16" s="12" t="s">
        <v>17</v>
      </c>
      <c r="C16" s="12" t="s">
        <v>225</v>
      </c>
      <c r="D16" s="36" t="s">
        <v>226</v>
      </c>
      <c r="E16" s="12">
        <v>4</v>
      </c>
      <c r="F16" s="12">
        <v>1</v>
      </c>
      <c r="G16" s="11" t="s">
        <v>188</v>
      </c>
      <c r="H16" s="46" t="s">
        <v>183</v>
      </c>
      <c r="I16" s="14">
        <v>42917</v>
      </c>
      <c r="J16" s="12" t="s">
        <v>22</v>
      </c>
      <c r="K16" s="11"/>
      <c r="M16" s="49" t="s">
        <v>227</v>
      </c>
    </row>
    <row r="17" spans="1:13" ht="42" customHeight="1" x14ac:dyDescent="0.2">
      <c r="A17" s="11">
        <v>13</v>
      </c>
      <c r="B17" s="12" t="s">
        <v>228</v>
      </c>
      <c r="C17" s="12" t="s">
        <v>229</v>
      </c>
      <c r="D17" s="13" t="s">
        <v>230</v>
      </c>
      <c r="E17" s="12">
        <v>2</v>
      </c>
      <c r="F17" s="12">
        <v>1</v>
      </c>
      <c r="G17" s="12" t="s">
        <v>20</v>
      </c>
      <c r="H17" s="46" t="s">
        <v>183</v>
      </c>
      <c r="I17" s="14">
        <v>42917</v>
      </c>
      <c r="J17" s="27" t="s">
        <v>231</v>
      </c>
      <c r="K17" s="12" t="s">
        <v>232</v>
      </c>
      <c r="M17" s="50" t="s">
        <v>233</v>
      </c>
    </row>
    <row r="18" spans="1:13" ht="42" customHeight="1" x14ac:dyDescent="0.2">
      <c r="A18" s="11">
        <v>14</v>
      </c>
      <c r="B18" s="12" t="s">
        <v>17</v>
      </c>
      <c r="C18" s="12" t="s">
        <v>234</v>
      </c>
      <c r="D18" s="13" t="s">
        <v>235</v>
      </c>
      <c r="E18" s="12">
        <v>2</v>
      </c>
      <c r="F18" s="12">
        <v>1</v>
      </c>
      <c r="G18" s="29" t="s">
        <v>188</v>
      </c>
      <c r="H18" s="46" t="s">
        <v>183</v>
      </c>
      <c r="I18" s="14">
        <v>42917</v>
      </c>
      <c r="J18" s="12" t="s">
        <v>22</v>
      </c>
      <c r="K18" s="29"/>
      <c r="M18" s="50" t="s">
        <v>236</v>
      </c>
    </row>
    <row r="19" spans="1:13" ht="42" customHeight="1" x14ac:dyDescent="0.2">
      <c r="A19" s="11">
        <v>15</v>
      </c>
      <c r="B19" s="12" t="s">
        <v>17</v>
      </c>
      <c r="C19" s="12" t="s">
        <v>237</v>
      </c>
      <c r="D19" s="13" t="s">
        <v>238</v>
      </c>
      <c r="E19" s="12">
        <v>1</v>
      </c>
      <c r="F19" s="12">
        <v>1</v>
      </c>
      <c r="G19" s="29" t="s">
        <v>87</v>
      </c>
      <c r="H19" s="46" t="s">
        <v>183</v>
      </c>
      <c r="I19" s="14">
        <v>42917</v>
      </c>
      <c r="J19" s="12" t="s">
        <v>22</v>
      </c>
      <c r="K19" s="29"/>
      <c r="M19" s="50"/>
    </row>
    <row r="20" spans="1:13" ht="42" customHeight="1" x14ac:dyDescent="0.2">
      <c r="A20" s="11">
        <v>16</v>
      </c>
      <c r="B20" s="51" t="s">
        <v>17</v>
      </c>
      <c r="C20" s="51" t="s">
        <v>239</v>
      </c>
      <c r="D20" s="52" t="s">
        <v>240</v>
      </c>
      <c r="E20" s="51">
        <v>1</v>
      </c>
      <c r="F20" s="51">
        <v>1</v>
      </c>
      <c r="G20" s="51" t="s">
        <v>130</v>
      </c>
      <c r="H20" s="46" t="s">
        <v>183</v>
      </c>
      <c r="I20" s="53">
        <v>42917</v>
      </c>
      <c r="J20" s="51" t="s">
        <v>22</v>
      </c>
      <c r="K20" s="51"/>
      <c r="M20" s="50"/>
    </row>
    <row r="21" spans="1:13" ht="42" customHeight="1" x14ac:dyDescent="0.3">
      <c r="A21" s="11"/>
      <c r="B21" s="12"/>
      <c r="C21" s="12"/>
      <c r="D21" s="36"/>
      <c r="E21" s="54">
        <f>SUM(E4:E20)</f>
        <v>55</v>
      </c>
      <c r="F21" s="55">
        <f>SUM(F4:F20)</f>
        <v>21</v>
      </c>
      <c r="G21" s="11"/>
      <c r="H21" s="56"/>
      <c r="I21" s="14"/>
      <c r="J21" s="12"/>
      <c r="K21" s="11"/>
      <c r="M21" s="45"/>
    </row>
    <row r="22" spans="1:13" ht="42" customHeight="1" x14ac:dyDescent="0.3">
      <c r="A22" s="11"/>
      <c r="B22" s="12"/>
      <c r="C22" s="12"/>
      <c r="D22" s="13"/>
      <c r="E22" s="12"/>
      <c r="F22" s="12"/>
      <c r="G22" s="11"/>
      <c r="H22" s="57"/>
      <c r="I22" s="12"/>
      <c r="J22" s="12"/>
      <c r="K22" s="11"/>
      <c r="M22" s="45"/>
    </row>
    <row r="23" spans="1:13" ht="42" customHeight="1" x14ac:dyDescent="0.3">
      <c r="A23" s="11"/>
      <c r="B23" s="12"/>
      <c r="C23" s="12"/>
      <c r="D23" s="13"/>
      <c r="E23" s="58"/>
      <c r="F23" s="58"/>
      <c r="G23" s="11"/>
      <c r="H23" s="57"/>
      <c r="I23" s="12"/>
      <c r="J23" s="12"/>
      <c r="K23" s="11"/>
      <c r="M23" s="45"/>
    </row>
  </sheetData>
  <customSheetViews>
    <customSheetView guid="{BCA9CBB9-9547-47F0-BDEA-9087BD919FA4}" scale="80" topLeftCell="A10">
      <selection activeCell="D23" sqref="D23"/>
      <pageMargins left="0.7" right="0.7" top="0.75" bottom="0.75" header="0.3" footer="0.3"/>
      <pageSetup paperSize="9" orientation="portrait" r:id="rId1"/>
    </customSheetView>
    <customSheetView guid="{C7343692-8406-8E4B-88B9-BD8D63A86AF6}" scale="80" topLeftCell="A10">
      <selection activeCell="D23" sqref="D23"/>
      <pageMargins left="0.7" right="0.7" top="0.75" bottom="0.75" header="0.3" footer="0.3"/>
      <pageSetup paperSize="9" orientation="portrait" r:id="rId2"/>
    </customSheetView>
  </customSheetViews>
  <mergeCells count="2">
    <mergeCell ref="A1:F1"/>
    <mergeCell ref="G1:K1"/>
  </mergeCells>
  <pageMargins left="0.7" right="0.7" top="0.75" bottom="0.75" header="0.3" footer="0.3"/>
  <pageSetup paperSize="9" orientation="portrait" r:id="rId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opLeftCell="A13" zoomScale="80" zoomScaleNormal="80" workbookViewId="0">
      <selection activeCell="D29" sqref="D29"/>
    </sheetView>
  </sheetViews>
  <sheetFormatPr baseColWidth="10" defaultColWidth="8.83203125" defaultRowHeight="43.5" customHeight="1" x14ac:dyDescent="0.2"/>
  <cols>
    <col min="1" max="1" width="11.6640625" customWidth="1"/>
    <col min="2" max="2" width="32.5" customWidth="1"/>
    <col min="3" max="3" width="42.33203125" customWidth="1"/>
    <col min="4" max="4" width="40.5" customWidth="1"/>
    <col min="5" max="5" width="10.5" customWidth="1"/>
    <col min="6" max="6" width="10.33203125" customWidth="1"/>
    <col min="7" max="7" width="15.1640625" customWidth="1"/>
    <col min="8" max="8" width="11.6640625" customWidth="1"/>
    <col min="9" max="9" width="16" customWidth="1"/>
    <col min="10" max="10" width="15.1640625" customWidth="1"/>
    <col min="11" max="11" width="68.83203125" customWidth="1"/>
    <col min="13" max="13" width="18.1640625" customWidth="1"/>
  </cols>
  <sheetData>
    <row r="1" spans="1:18" ht="53.25" customHeight="1" thickBot="1" x14ac:dyDescent="0.45">
      <c r="A1" s="636" t="s">
        <v>837</v>
      </c>
      <c r="B1" s="637"/>
      <c r="C1" s="637"/>
      <c r="D1" s="637"/>
      <c r="E1" s="637"/>
      <c r="F1" s="637"/>
      <c r="G1" s="637" t="s">
        <v>1581</v>
      </c>
      <c r="H1" s="637"/>
      <c r="I1" s="637"/>
      <c r="J1" s="638"/>
      <c r="K1" s="639"/>
    </row>
    <row r="2" spans="1:18" ht="43.5" customHeight="1" thickBot="1" x14ac:dyDescent="0.3">
      <c r="A2" s="38" t="s">
        <v>2</v>
      </c>
      <c r="B2" s="39" t="s">
        <v>3</v>
      </c>
      <c r="C2" s="39" t="s">
        <v>4</v>
      </c>
      <c r="D2" s="40" t="s">
        <v>5</v>
      </c>
      <c r="E2" s="39" t="s">
        <v>6</v>
      </c>
      <c r="F2" s="39" t="s">
        <v>7</v>
      </c>
      <c r="G2" s="39" t="s">
        <v>8</v>
      </c>
      <c r="H2" s="39" t="s">
        <v>9</v>
      </c>
      <c r="I2" s="39" t="s">
        <v>10</v>
      </c>
      <c r="J2" s="39" t="s">
        <v>11</v>
      </c>
      <c r="K2" s="41" t="s">
        <v>12</v>
      </c>
      <c r="M2" s="5" t="s">
        <v>13</v>
      </c>
      <c r="N2" s="5">
        <v>55</v>
      </c>
    </row>
    <row r="3" spans="1:18" ht="43.5" customHeight="1" x14ac:dyDescent="0.3">
      <c r="A3" s="171"/>
      <c r="B3" s="123" t="s">
        <v>1582</v>
      </c>
      <c r="C3" s="204" t="s">
        <v>1583</v>
      </c>
      <c r="D3" s="123"/>
      <c r="E3" s="171"/>
      <c r="F3" s="171"/>
      <c r="G3" s="171" t="s">
        <v>1584</v>
      </c>
      <c r="H3" s="171"/>
      <c r="I3" s="205"/>
      <c r="J3" s="171"/>
      <c r="K3" s="171"/>
      <c r="M3" s="9" t="s">
        <v>16</v>
      </c>
      <c r="N3" s="9">
        <f>N2-N14</f>
        <v>0</v>
      </c>
      <c r="O3" s="10"/>
      <c r="P3" s="10"/>
      <c r="Q3" s="10"/>
      <c r="R3" s="206"/>
    </row>
    <row r="4" spans="1:18" ht="43.5" customHeight="1" x14ac:dyDescent="0.2">
      <c r="A4" s="12">
        <v>1</v>
      </c>
      <c r="B4" s="12" t="s">
        <v>17</v>
      </c>
      <c r="C4" s="12" t="s">
        <v>1585</v>
      </c>
      <c r="D4" s="13" t="s">
        <v>1586</v>
      </c>
      <c r="E4" s="12">
        <v>7</v>
      </c>
      <c r="F4" s="12">
        <v>3</v>
      </c>
      <c r="G4" s="12" t="s">
        <v>20</v>
      </c>
      <c r="H4" s="12" t="s">
        <v>1587</v>
      </c>
      <c r="I4" s="14">
        <v>42917</v>
      </c>
      <c r="J4" s="12" t="s">
        <v>22</v>
      </c>
      <c r="K4" s="12"/>
      <c r="M4" t="s">
        <v>23</v>
      </c>
      <c r="N4">
        <f>SUMIFS(E:E,G:G,"CTT")</f>
        <v>3</v>
      </c>
    </row>
    <row r="5" spans="1:18" ht="43.5" customHeight="1" x14ac:dyDescent="0.2">
      <c r="A5" s="11">
        <v>2</v>
      </c>
      <c r="B5" s="12" t="s">
        <v>24</v>
      </c>
      <c r="C5" s="12" t="s">
        <v>1588</v>
      </c>
      <c r="D5" s="13" t="s">
        <v>1589</v>
      </c>
      <c r="E5" s="12">
        <v>3</v>
      </c>
      <c r="F5" s="12">
        <v>1</v>
      </c>
      <c r="G5" s="12" t="s">
        <v>20</v>
      </c>
      <c r="H5" s="12" t="s">
        <v>1587</v>
      </c>
      <c r="I5" s="14">
        <v>42917</v>
      </c>
      <c r="J5" s="12" t="s">
        <v>1590</v>
      </c>
      <c r="K5" s="89"/>
      <c r="M5" t="s">
        <v>29</v>
      </c>
      <c r="N5">
        <f>SUMIFS(E:E,G:G,"FLU")</f>
        <v>48</v>
      </c>
    </row>
    <row r="6" spans="1:18" ht="43.5" customHeight="1" x14ac:dyDescent="0.2">
      <c r="A6" s="12">
        <v>3</v>
      </c>
      <c r="B6" s="12" t="s">
        <v>1591</v>
      </c>
      <c r="C6" s="12" t="s">
        <v>1592</v>
      </c>
      <c r="D6" s="13" t="s">
        <v>1593</v>
      </c>
      <c r="E6" s="12">
        <v>3</v>
      </c>
      <c r="F6" s="12">
        <v>1</v>
      </c>
      <c r="G6" s="11" t="s">
        <v>20</v>
      </c>
      <c r="H6" s="12" t="s">
        <v>1587</v>
      </c>
      <c r="I6" s="14">
        <v>42917</v>
      </c>
      <c r="J6" s="12" t="s">
        <v>1594</v>
      </c>
      <c r="K6" s="182" t="s">
        <v>1595</v>
      </c>
      <c r="M6" t="s">
        <v>34</v>
      </c>
      <c r="N6">
        <f>SUMIFS(E:E,G:G,"JCC")</f>
        <v>0</v>
      </c>
    </row>
    <row r="7" spans="1:18" ht="43.5" customHeight="1" x14ac:dyDescent="0.2">
      <c r="A7" s="11">
        <v>4</v>
      </c>
      <c r="B7" s="12" t="s">
        <v>220</v>
      </c>
      <c r="C7" s="12" t="s">
        <v>1596</v>
      </c>
      <c r="D7" s="13" t="s">
        <v>1597</v>
      </c>
      <c r="E7" s="12">
        <v>6</v>
      </c>
      <c r="F7" s="12">
        <v>2</v>
      </c>
      <c r="G7" s="12" t="s">
        <v>20</v>
      </c>
      <c r="H7" s="12" t="s">
        <v>1587</v>
      </c>
      <c r="I7" s="14">
        <v>42917</v>
      </c>
      <c r="J7" s="14" t="s">
        <v>1598</v>
      </c>
      <c r="K7" s="34" t="s">
        <v>1599</v>
      </c>
      <c r="M7" t="s">
        <v>40</v>
      </c>
      <c r="N7">
        <f>SUMIFS(E:E,G:G,"EDI")</f>
        <v>0</v>
      </c>
    </row>
    <row r="8" spans="1:18" ht="43.5" customHeight="1" x14ac:dyDescent="0.2">
      <c r="A8" s="12">
        <v>5</v>
      </c>
      <c r="B8" s="12" t="s">
        <v>702</v>
      </c>
      <c r="C8" s="12">
        <v>275442</v>
      </c>
      <c r="D8" s="36" t="s">
        <v>1600</v>
      </c>
      <c r="E8" s="12">
        <v>3</v>
      </c>
      <c r="F8" s="12">
        <v>1</v>
      </c>
      <c r="G8" s="29" t="s">
        <v>20</v>
      </c>
      <c r="H8" s="12" t="s">
        <v>1587</v>
      </c>
      <c r="I8" s="14">
        <v>42917</v>
      </c>
      <c r="J8" s="12" t="s">
        <v>1601</v>
      </c>
      <c r="K8" s="11" t="s">
        <v>1602</v>
      </c>
      <c r="M8" t="s">
        <v>46</v>
      </c>
      <c r="N8">
        <f>SUMIFS(E:E,G:G,"par")</f>
        <v>0</v>
      </c>
    </row>
    <row r="9" spans="1:18" ht="43.5" customHeight="1" x14ac:dyDescent="0.2">
      <c r="A9" s="11">
        <v>6</v>
      </c>
      <c r="B9" s="12" t="s">
        <v>527</v>
      </c>
      <c r="C9" s="12" t="s">
        <v>1603</v>
      </c>
      <c r="D9" s="13" t="s">
        <v>1604</v>
      </c>
      <c r="E9" s="12">
        <v>6</v>
      </c>
      <c r="F9" s="12">
        <v>2</v>
      </c>
      <c r="G9" s="12" t="s">
        <v>20</v>
      </c>
      <c r="H9" s="12" t="s">
        <v>1587</v>
      </c>
      <c r="I9" s="14">
        <v>42917</v>
      </c>
      <c r="J9" s="12" t="s">
        <v>1605</v>
      </c>
      <c r="K9" s="12"/>
      <c r="M9" t="s">
        <v>52</v>
      </c>
      <c r="N9">
        <f>SUMIFS(E:E,G:G,"phi")</f>
        <v>0</v>
      </c>
    </row>
    <row r="10" spans="1:18" ht="43.5" customHeight="1" x14ac:dyDescent="0.2">
      <c r="A10" s="12">
        <v>7</v>
      </c>
      <c r="B10" s="12" t="s">
        <v>1606</v>
      </c>
      <c r="C10" s="12" t="s">
        <v>1607</v>
      </c>
      <c r="D10" s="13" t="s">
        <v>1608</v>
      </c>
      <c r="E10" s="12">
        <v>6</v>
      </c>
      <c r="F10" s="12">
        <v>2</v>
      </c>
      <c r="G10" s="12" t="s">
        <v>20</v>
      </c>
      <c r="H10" s="12" t="s">
        <v>1587</v>
      </c>
      <c r="I10" s="14">
        <v>42917</v>
      </c>
      <c r="J10" s="12" t="s">
        <v>1609</v>
      </c>
      <c r="K10" s="12"/>
      <c r="M10" t="s">
        <v>58</v>
      </c>
      <c r="N10">
        <f>SUMIFS(E:E,G:G,"BRK")</f>
        <v>4</v>
      </c>
    </row>
    <row r="11" spans="1:18" ht="43.5" customHeight="1" x14ac:dyDescent="0.2">
      <c r="A11" s="11">
        <v>8</v>
      </c>
      <c r="B11" s="12" t="s">
        <v>1610</v>
      </c>
      <c r="C11" s="12" t="s">
        <v>1611</v>
      </c>
      <c r="D11" s="13" t="s">
        <v>1612</v>
      </c>
      <c r="E11" s="12">
        <v>5</v>
      </c>
      <c r="F11" s="12">
        <v>2</v>
      </c>
      <c r="G11" s="12" t="s">
        <v>20</v>
      </c>
      <c r="H11" s="12" t="s">
        <v>1587</v>
      </c>
      <c r="I11" s="14">
        <v>42917</v>
      </c>
      <c r="J11" s="12" t="s">
        <v>1613</v>
      </c>
      <c r="K11" s="12" t="s">
        <v>1614</v>
      </c>
      <c r="M11" s="25" t="s">
        <v>64</v>
      </c>
      <c r="N11" s="25">
        <f>SUMIFS(E:E,G:G,"SPC")</f>
        <v>0</v>
      </c>
    </row>
    <row r="12" spans="1:18" ht="43.5" customHeight="1" x14ac:dyDescent="0.2">
      <c r="A12" s="12">
        <v>9</v>
      </c>
      <c r="B12" s="12" t="s">
        <v>458</v>
      </c>
      <c r="C12" s="12" t="s">
        <v>1615</v>
      </c>
      <c r="D12" s="13" t="s">
        <v>1616</v>
      </c>
      <c r="E12" s="12">
        <v>2</v>
      </c>
      <c r="F12" s="12">
        <v>1</v>
      </c>
      <c r="G12" s="12" t="s">
        <v>20</v>
      </c>
      <c r="H12" s="12" t="s">
        <v>1587</v>
      </c>
      <c r="I12" s="14">
        <v>42917</v>
      </c>
      <c r="J12" s="12" t="s">
        <v>1617</v>
      </c>
      <c r="K12" s="12"/>
      <c r="M12" s="26" t="s">
        <v>69</v>
      </c>
      <c r="N12" s="26">
        <f>SUMIFS(E:E,G:G,"H")</f>
        <v>0</v>
      </c>
    </row>
    <row r="13" spans="1:18" ht="43.5" customHeight="1" x14ac:dyDescent="0.2">
      <c r="A13" s="11">
        <v>10</v>
      </c>
      <c r="B13" s="12" t="s">
        <v>17</v>
      </c>
      <c r="C13" s="12" t="s">
        <v>1618</v>
      </c>
      <c r="D13" s="13" t="s">
        <v>1619</v>
      </c>
      <c r="E13" s="12">
        <v>4</v>
      </c>
      <c r="F13" s="12">
        <v>2</v>
      </c>
      <c r="G13" s="12" t="s">
        <v>20</v>
      </c>
      <c r="H13" s="12" t="s">
        <v>1587</v>
      </c>
      <c r="I13" s="14">
        <v>42917</v>
      </c>
      <c r="J13" s="12" t="s">
        <v>22</v>
      </c>
      <c r="K13" s="12"/>
      <c r="M13" s="26"/>
      <c r="N13" s="26"/>
    </row>
    <row r="14" spans="1:18" ht="43.5" customHeight="1" x14ac:dyDescent="0.2">
      <c r="A14" s="12">
        <v>11</v>
      </c>
      <c r="B14" s="12" t="s">
        <v>1620</v>
      </c>
      <c r="C14" s="12" t="s">
        <v>1621</v>
      </c>
      <c r="D14" s="36" t="s">
        <v>1622</v>
      </c>
      <c r="E14" s="12">
        <v>2</v>
      </c>
      <c r="F14" s="12">
        <v>1</v>
      </c>
      <c r="G14" s="12" t="s">
        <v>20</v>
      </c>
      <c r="H14" s="12" t="s">
        <v>1587</v>
      </c>
      <c r="I14" s="14">
        <v>42917</v>
      </c>
      <c r="J14" s="12" t="s">
        <v>1623</v>
      </c>
      <c r="K14" s="12" t="s">
        <v>1624</v>
      </c>
      <c r="M14" s="28" t="s">
        <v>79</v>
      </c>
      <c r="N14" s="28">
        <f>SUM(M4:N12)</f>
        <v>55</v>
      </c>
    </row>
    <row r="15" spans="1:18" ht="43.5" customHeight="1" x14ac:dyDescent="0.2">
      <c r="A15" s="189" t="s">
        <v>1625</v>
      </c>
      <c r="B15" s="189" t="s">
        <v>497</v>
      </c>
      <c r="C15" s="189" t="s">
        <v>1626</v>
      </c>
      <c r="D15" s="36" t="s">
        <v>1627</v>
      </c>
      <c r="E15" s="12">
        <v>3</v>
      </c>
      <c r="F15" s="12">
        <v>2</v>
      </c>
      <c r="G15" s="12" t="s">
        <v>87</v>
      </c>
      <c r="H15" s="12" t="s">
        <v>1587</v>
      </c>
      <c r="I15" s="14">
        <v>42917</v>
      </c>
      <c r="J15" s="12" t="s">
        <v>1628</v>
      </c>
      <c r="K15" s="12"/>
    </row>
    <row r="16" spans="1:18" ht="43.5" customHeight="1" x14ac:dyDescent="0.2">
      <c r="A16" s="190" t="s">
        <v>1629</v>
      </c>
      <c r="B16" s="189" t="s">
        <v>497</v>
      </c>
      <c r="C16" s="189" t="s">
        <v>1626</v>
      </c>
      <c r="D16" s="36" t="s">
        <v>1627</v>
      </c>
      <c r="E16" s="12">
        <v>1</v>
      </c>
      <c r="F16" s="12">
        <v>0</v>
      </c>
      <c r="G16" s="12" t="s">
        <v>20</v>
      </c>
      <c r="H16" s="12"/>
      <c r="I16" s="14"/>
      <c r="J16" s="12"/>
      <c r="K16" s="12"/>
      <c r="M16" s="207" t="s">
        <v>1630</v>
      </c>
    </row>
    <row r="17" spans="1:13" ht="43.5" customHeight="1" x14ac:dyDescent="0.2">
      <c r="A17" s="16">
        <v>13</v>
      </c>
      <c r="B17" s="12" t="s">
        <v>17</v>
      </c>
      <c r="C17" s="12" t="s">
        <v>1698</v>
      </c>
      <c r="D17" s="36" t="s">
        <v>1699</v>
      </c>
      <c r="E17" s="12">
        <v>4</v>
      </c>
      <c r="F17" s="12">
        <v>2</v>
      </c>
      <c r="G17" s="11" t="s">
        <v>130</v>
      </c>
      <c r="H17" s="12" t="s">
        <v>1587</v>
      </c>
      <c r="I17" s="14">
        <v>42917</v>
      </c>
      <c r="J17" s="12" t="s">
        <v>22</v>
      </c>
      <c r="K17" s="11"/>
      <c r="M17" s="207" t="s">
        <v>1633</v>
      </c>
    </row>
    <row r="18" spans="1:13" ht="43.5" customHeight="1" x14ac:dyDescent="0.2">
      <c r="A18" s="16"/>
      <c r="B18" s="12"/>
      <c r="C18" s="12"/>
      <c r="D18" s="13"/>
      <c r="E18" s="58">
        <f>SUM(E4:E17)</f>
        <v>55</v>
      </c>
      <c r="F18" s="58">
        <f>SUM(F4:F17)</f>
        <v>22</v>
      </c>
      <c r="G18" s="12"/>
      <c r="H18" s="12"/>
      <c r="I18" s="14"/>
      <c r="J18" s="12"/>
      <c r="K18" s="12"/>
      <c r="M18" s="207"/>
    </row>
    <row r="19" spans="1:13" ht="43.5" customHeight="1" x14ac:dyDescent="0.2">
      <c r="A19" s="16"/>
      <c r="B19" s="12"/>
      <c r="C19" s="12"/>
      <c r="D19" s="36"/>
      <c r="E19" s="12"/>
      <c r="F19" s="12"/>
      <c r="G19" s="12"/>
      <c r="H19" s="12"/>
      <c r="I19" s="14"/>
      <c r="J19" s="12"/>
      <c r="K19" s="12"/>
      <c r="M19" s="207"/>
    </row>
    <row r="20" spans="1:13" ht="43.5" customHeight="1" x14ac:dyDescent="0.2">
      <c r="A20" s="15"/>
      <c r="B20" s="12"/>
      <c r="C20" s="12"/>
      <c r="D20" s="13"/>
      <c r="E20" s="30"/>
      <c r="F20" s="30"/>
      <c r="G20" s="11"/>
      <c r="H20" s="12"/>
      <c r="I20" s="14"/>
      <c r="J20" s="12"/>
      <c r="K20" s="11"/>
    </row>
    <row r="21" spans="1:13" ht="43.5" customHeight="1" x14ac:dyDescent="0.2">
      <c r="A21" s="15"/>
      <c r="B21" s="12"/>
      <c r="C21" s="12"/>
      <c r="D21" s="13"/>
      <c r="E21" s="12"/>
      <c r="F21" s="12"/>
      <c r="G21" s="11"/>
      <c r="H21" s="12"/>
      <c r="I21" s="14"/>
      <c r="J21" s="12"/>
      <c r="K21" s="11"/>
    </row>
    <row r="22" spans="1:13" ht="43.5" customHeight="1" x14ac:dyDescent="0.2">
      <c r="A22" s="15"/>
      <c r="B22" s="12"/>
      <c r="C22" s="12"/>
      <c r="D22" s="13"/>
      <c r="E22" s="12"/>
      <c r="F22" s="12"/>
      <c r="G22" s="11"/>
      <c r="H22" s="12"/>
      <c r="I22" s="14"/>
      <c r="J22" s="12"/>
      <c r="K22" s="11"/>
    </row>
  </sheetData>
  <customSheetViews>
    <customSheetView guid="{BCA9CBB9-9547-47F0-BDEA-9087BD919FA4}" scale="80" topLeftCell="A13">
      <selection activeCell="D29" sqref="D29"/>
      <pageMargins left="0.7" right="0.7" top="0.75" bottom="0.75" header="0.3" footer="0.3"/>
      <pageSetup paperSize="9" orientation="portrait" r:id="rId1"/>
    </customSheetView>
    <customSheetView guid="{C7343692-8406-8E4B-88B9-BD8D63A86AF6}" scale="80" topLeftCell="A13">
      <selection activeCell="D29" sqref="D29"/>
      <pageMargins left="0.7" right="0.7" top="0.75" bottom="0.75" header="0.3" footer="0.3"/>
      <pageSetup paperSize="9" orientation="portrait" r:id="rId2"/>
    </customSheetView>
  </customSheetViews>
  <mergeCells count="2">
    <mergeCell ref="A1:F1"/>
    <mergeCell ref="G1:K1"/>
  </mergeCells>
  <pageMargins left="0.7" right="0.7" top="0.75" bottom="0.75" header="0.3" footer="0.3"/>
  <pageSetup paperSize="9" orientation="portrait" r:id="rId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opLeftCell="A13" zoomScale="80" zoomScaleNormal="80" workbookViewId="0">
      <selection activeCell="I27" sqref="I27"/>
    </sheetView>
  </sheetViews>
  <sheetFormatPr baseColWidth="10" defaultColWidth="8.83203125" defaultRowHeight="50.25" customHeight="1" x14ac:dyDescent="0.2"/>
  <cols>
    <col min="1" max="1" width="11.33203125" customWidth="1"/>
    <col min="2" max="2" width="36.33203125" customWidth="1"/>
    <col min="3" max="3" width="38.6640625" customWidth="1"/>
    <col min="4" max="4" width="43.6640625" customWidth="1"/>
    <col min="5" max="5" width="10.83203125" customWidth="1"/>
    <col min="6" max="6" width="10.6640625" customWidth="1"/>
    <col min="7" max="7" width="15.6640625" customWidth="1"/>
    <col min="8" max="8" width="13.5" customWidth="1"/>
    <col min="9" max="9" width="16" customWidth="1"/>
    <col min="10" max="10" width="20.5" customWidth="1"/>
    <col min="11" max="11" width="69.5" customWidth="1"/>
    <col min="13" max="13" width="18.1640625" customWidth="1"/>
  </cols>
  <sheetData>
    <row r="1" spans="1:16" ht="50.25" customHeight="1" thickBot="1" x14ac:dyDescent="0.4">
      <c r="A1" s="624" t="s">
        <v>1743</v>
      </c>
      <c r="B1" s="625"/>
      <c r="C1" s="625"/>
      <c r="D1" s="625"/>
      <c r="E1" s="625"/>
      <c r="F1" s="625"/>
      <c r="G1" s="625" t="s">
        <v>1744</v>
      </c>
      <c r="H1" s="625"/>
      <c r="I1" s="625"/>
      <c r="J1" s="626"/>
      <c r="K1" s="627"/>
    </row>
    <row r="2" spans="1:16" ht="50.25" customHeight="1" thickBot="1" x14ac:dyDescent="0.3">
      <c r="A2" s="38" t="s">
        <v>2</v>
      </c>
      <c r="B2" s="39" t="s">
        <v>3</v>
      </c>
      <c r="C2" s="39" t="s">
        <v>4</v>
      </c>
      <c r="D2" s="40" t="s">
        <v>5</v>
      </c>
      <c r="E2" s="39" t="s">
        <v>6</v>
      </c>
      <c r="F2" s="39" t="s">
        <v>7</v>
      </c>
      <c r="G2" s="39" t="s">
        <v>8</v>
      </c>
      <c r="H2" s="39" t="s">
        <v>9</v>
      </c>
      <c r="I2" s="39" t="s">
        <v>10</v>
      </c>
      <c r="J2" s="39" t="s">
        <v>11</v>
      </c>
      <c r="K2" s="41" t="s">
        <v>12</v>
      </c>
      <c r="M2" s="5" t="s">
        <v>13</v>
      </c>
      <c r="N2" s="5">
        <v>55</v>
      </c>
      <c r="P2" s="10"/>
    </row>
    <row r="3" spans="1:16" ht="50.25" customHeight="1" x14ac:dyDescent="0.3">
      <c r="A3" s="6">
        <v>55</v>
      </c>
      <c r="B3" s="6" t="s">
        <v>109</v>
      </c>
      <c r="C3" s="6"/>
      <c r="D3" s="7"/>
      <c r="E3" s="6"/>
      <c r="F3" s="6"/>
      <c r="G3" s="6"/>
      <c r="H3" s="6"/>
      <c r="I3" s="6"/>
      <c r="J3" s="6"/>
      <c r="K3" s="6" t="s">
        <v>1872</v>
      </c>
      <c r="M3" s="9" t="s">
        <v>16</v>
      </c>
      <c r="N3" s="9">
        <f>N2-N14</f>
        <v>0</v>
      </c>
      <c r="O3" s="10"/>
    </row>
    <row r="4" spans="1:16" ht="50.25" customHeight="1" x14ac:dyDescent="0.2">
      <c r="A4" s="12">
        <v>1</v>
      </c>
      <c r="B4" s="16" t="s">
        <v>204</v>
      </c>
      <c r="C4" s="16" t="s">
        <v>1873</v>
      </c>
      <c r="D4" s="17" t="s">
        <v>1874</v>
      </c>
      <c r="E4" s="16">
        <v>3</v>
      </c>
      <c r="F4" s="16">
        <v>1</v>
      </c>
      <c r="G4" s="16" t="s">
        <v>87</v>
      </c>
      <c r="H4" s="16" t="s">
        <v>1749</v>
      </c>
      <c r="I4" s="18">
        <v>42917</v>
      </c>
      <c r="J4" s="16" t="s">
        <v>1875</v>
      </c>
      <c r="K4" s="64" t="s">
        <v>1876</v>
      </c>
      <c r="M4" t="s">
        <v>23</v>
      </c>
      <c r="N4">
        <f>SUMIFS(E:E,G:G,"CTT")</f>
        <v>40</v>
      </c>
      <c r="P4" s="10"/>
    </row>
    <row r="5" spans="1:16" ht="50.25" customHeight="1" x14ac:dyDescent="0.2">
      <c r="A5" s="15">
        <v>2</v>
      </c>
      <c r="B5" s="16" t="s">
        <v>17</v>
      </c>
      <c r="C5" s="16" t="s">
        <v>1877</v>
      </c>
      <c r="D5" s="17" t="s">
        <v>1878</v>
      </c>
      <c r="E5" s="16">
        <v>3</v>
      </c>
      <c r="F5" s="16">
        <v>1</v>
      </c>
      <c r="G5" s="16" t="s">
        <v>87</v>
      </c>
      <c r="H5" s="16" t="s">
        <v>1749</v>
      </c>
      <c r="I5" s="18">
        <v>42917</v>
      </c>
      <c r="J5" s="16" t="s">
        <v>22</v>
      </c>
      <c r="K5" s="35" t="s">
        <v>1879</v>
      </c>
      <c r="M5" t="s">
        <v>29</v>
      </c>
      <c r="N5">
        <f>SUMIFS(E:E,G:G,"FLU")</f>
        <v>0</v>
      </c>
    </row>
    <row r="6" spans="1:16" ht="57.75" customHeight="1" x14ac:dyDescent="0.2">
      <c r="A6" s="12">
        <v>3</v>
      </c>
      <c r="B6" s="12" t="s">
        <v>220</v>
      </c>
      <c r="C6" s="12" t="s">
        <v>1880</v>
      </c>
      <c r="D6" s="13" t="s">
        <v>1881</v>
      </c>
      <c r="E6" s="12">
        <v>3</v>
      </c>
      <c r="F6" s="12">
        <v>1</v>
      </c>
      <c r="G6" s="12" t="s">
        <v>87</v>
      </c>
      <c r="H6" s="12" t="s">
        <v>1749</v>
      </c>
      <c r="I6" s="14">
        <v>42917</v>
      </c>
      <c r="J6" s="12" t="s">
        <v>1882</v>
      </c>
      <c r="K6" s="78" t="s">
        <v>1883</v>
      </c>
      <c r="M6" t="s">
        <v>34</v>
      </c>
      <c r="N6">
        <f>SUMIFS(E:E,G:G,"JCC")</f>
        <v>0</v>
      </c>
    </row>
    <row r="7" spans="1:16" ht="50.25" customHeight="1" x14ac:dyDescent="0.2">
      <c r="A7" s="11">
        <v>4</v>
      </c>
      <c r="B7" s="12" t="s">
        <v>1884</v>
      </c>
      <c r="C7" s="12" t="s">
        <v>1885</v>
      </c>
      <c r="D7" s="13" t="s">
        <v>1886</v>
      </c>
      <c r="E7" s="12">
        <v>2</v>
      </c>
      <c r="F7" s="12">
        <v>1</v>
      </c>
      <c r="G7" s="12" t="s">
        <v>130</v>
      </c>
      <c r="H7" s="12" t="s">
        <v>1749</v>
      </c>
      <c r="I7" s="14">
        <v>42917</v>
      </c>
      <c r="J7" s="12" t="s">
        <v>1887</v>
      </c>
      <c r="K7" s="51" t="s">
        <v>1888</v>
      </c>
      <c r="M7" t="s">
        <v>40</v>
      </c>
      <c r="N7">
        <f>SUMIFS(E:E,G:G,"EDI")</f>
        <v>0</v>
      </c>
    </row>
    <row r="8" spans="1:16" ht="50.25" customHeight="1" x14ac:dyDescent="0.2">
      <c r="A8" s="216" t="s">
        <v>732</v>
      </c>
      <c r="B8" s="216" t="s">
        <v>1889</v>
      </c>
      <c r="C8" s="12">
        <v>171908</v>
      </c>
      <c r="D8" s="13" t="s">
        <v>1890</v>
      </c>
      <c r="E8" s="12">
        <v>2</v>
      </c>
      <c r="F8" s="12">
        <v>5</v>
      </c>
      <c r="G8" s="12" t="s">
        <v>130</v>
      </c>
      <c r="H8" s="12" t="s">
        <v>1749</v>
      </c>
      <c r="I8" s="14">
        <v>42917</v>
      </c>
      <c r="J8" s="12" t="s">
        <v>1891</v>
      </c>
      <c r="K8" s="217" t="s">
        <v>1892</v>
      </c>
      <c r="M8" t="s">
        <v>46</v>
      </c>
      <c r="N8">
        <f>SUMIFS(E:E,G:G,"par")</f>
        <v>0</v>
      </c>
    </row>
    <row r="9" spans="1:16" ht="50.25" customHeight="1" x14ac:dyDescent="0.2">
      <c r="A9" s="218" t="s">
        <v>738</v>
      </c>
      <c r="B9" s="216" t="s">
        <v>1889</v>
      </c>
      <c r="C9" s="12">
        <v>171908</v>
      </c>
      <c r="D9" s="13" t="s">
        <v>1890</v>
      </c>
      <c r="E9" s="12">
        <v>10</v>
      </c>
      <c r="F9" s="12">
        <v>0</v>
      </c>
      <c r="G9" s="12" t="s">
        <v>87</v>
      </c>
      <c r="H9" s="12"/>
      <c r="I9" s="14"/>
      <c r="J9" s="12"/>
      <c r="K9" s="217" t="s">
        <v>1893</v>
      </c>
      <c r="M9" t="s">
        <v>52</v>
      </c>
      <c r="N9">
        <f>SUMIFS(E:E,G:G,"phi")</f>
        <v>0</v>
      </c>
    </row>
    <row r="10" spans="1:16" ht="50.25" customHeight="1" x14ac:dyDescent="0.2">
      <c r="A10" s="15">
        <v>6</v>
      </c>
      <c r="B10" s="12" t="s">
        <v>1894</v>
      </c>
      <c r="C10" s="12">
        <v>172119</v>
      </c>
      <c r="D10" s="36" t="s">
        <v>1895</v>
      </c>
      <c r="E10" s="12">
        <v>3</v>
      </c>
      <c r="F10" s="12">
        <v>1</v>
      </c>
      <c r="G10" s="12" t="s">
        <v>130</v>
      </c>
      <c r="H10" s="12" t="s">
        <v>1749</v>
      </c>
      <c r="I10" s="14">
        <v>42917</v>
      </c>
      <c r="J10" s="12" t="s">
        <v>1896</v>
      </c>
      <c r="K10" s="34" t="s">
        <v>1897</v>
      </c>
      <c r="M10" t="s">
        <v>58</v>
      </c>
      <c r="N10">
        <f>SUMIFS(E:E,G:G,"BRK")</f>
        <v>15</v>
      </c>
    </row>
    <row r="11" spans="1:16" ht="50.25" customHeight="1" x14ac:dyDescent="0.2">
      <c r="A11" s="12">
        <v>7</v>
      </c>
      <c r="B11" s="16" t="s">
        <v>1898</v>
      </c>
      <c r="C11" s="16" t="s">
        <v>1899</v>
      </c>
      <c r="D11" s="17" t="s">
        <v>1900</v>
      </c>
      <c r="E11" s="16">
        <v>3</v>
      </c>
      <c r="F11" s="16">
        <v>1</v>
      </c>
      <c r="G11" s="16" t="s">
        <v>87</v>
      </c>
      <c r="H11" s="16" t="s">
        <v>1749</v>
      </c>
      <c r="I11" s="18">
        <v>42917</v>
      </c>
      <c r="J11" s="16" t="s">
        <v>1901</v>
      </c>
      <c r="K11" s="22" t="s">
        <v>1902</v>
      </c>
      <c r="M11" s="25" t="s">
        <v>64</v>
      </c>
      <c r="N11" s="25">
        <f>SUMIFS(E:E,G:G,"SPC")</f>
        <v>0</v>
      </c>
    </row>
    <row r="12" spans="1:16" ht="50.25" customHeight="1" x14ac:dyDescent="0.2">
      <c r="A12" s="15">
        <v>8</v>
      </c>
      <c r="B12" s="16" t="s">
        <v>1903</v>
      </c>
      <c r="C12" s="16" t="s">
        <v>1904</v>
      </c>
      <c r="D12" s="62" t="s">
        <v>1905</v>
      </c>
      <c r="E12" s="16">
        <v>6</v>
      </c>
      <c r="F12" s="16">
        <v>2</v>
      </c>
      <c r="G12" s="16" t="s">
        <v>130</v>
      </c>
      <c r="H12" s="16" t="s">
        <v>1749</v>
      </c>
      <c r="I12" s="18">
        <v>42917</v>
      </c>
      <c r="J12" s="16" t="s">
        <v>1906</v>
      </c>
      <c r="K12" s="75" t="s">
        <v>1907</v>
      </c>
      <c r="M12" s="26" t="s">
        <v>69</v>
      </c>
      <c r="N12" s="26">
        <f>SUMIFS(E:E,G:G,"H")</f>
        <v>0</v>
      </c>
    </row>
    <row r="13" spans="1:16" ht="50.25" customHeight="1" x14ac:dyDescent="0.2">
      <c r="A13" s="12">
        <v>9</v>
      </c>
      <c r="B13" s="12" t="s">
        <v>1908</v>
      </c>
      <c r="C13" s="12" t="s">
        <v>1909</v>
      </c>
      <c r="D13" s="36" t="s">
        <v>1910</v>
      </c>
      <c r="E13" s="12">
        <v>10</v>
      </c>
      <c r="F13" s="12">
        <v>3</v>
      </c>
      <c r="G13" s="12" t="s">
        <v>87</v>
      </c>
      <c r="H13" s="12" t="s">
        <v>1749</v>
      </c>
      <c r="I13" s="14">
        <v>42917</v>
      </c>
      <c r="J13" s="12" t="s">
        <v>1911</v>
      </c>
      <c r="K13" s="34" t="s">
        <v>1912</v>
      </c>
      <c r="M13" s="26"/>
      <c r="N13" s="26"/>
    </row>
    <row r="14" spans="1:16" ht="50.25" customHeight="1" x14ac:dyDescent="0.2">
      <c r="A14" s="174" t="s">
        <v>1412</v>
      </c>
      <c r="B14" s="174" t="s">
        <v>1913</v>
      </c>
      <c r="C14" s="16" t="s">
        <v>1914</v>
      </c>
      <c r="D14" s="17" t="s">
        <v>1915</v>
      </c>
      <c r="E14" s="16">
        <v>2</v>
      </c>
      <c r="F14" s="16">
        <v>1</v>
      </c>
      <c r="G14" s="16" t="s">
        <v>130</v>
      </c>
      <c r="H14" s="16" t="s">
        <v>1749</v>
      </c>
      <c r="I14" s="18">
        <v>42917</v>
      </c>
      <c r="J14" s="16" t="s">
        <v>1916</v>
      </c>
      <c r="K14" s="16"/>
      <c r="M14" s="28" t="s">
        <v>79</v>
      </c>
      <c r="N14" s="28">
        <f>SUM(M4:N12)</f>
        <v>55</v>
      </c>
    </row>
    <row r="15" spans="1:16" ht="50.25" customHeight="1" x14ac:dyDescent="0.2">
      <c r="A15" s="174" t="s">
        <v>1416</v>
      </c>
      <c r="B15" s="174" t="s">
        <v>1917</v>
      </c>
      <c r="C15" s="16" t="s">
        <v>1914</v>
      </c>
      <c r="D15" s="17" t="s">
        <v>1915</v>
      </c>
      <c r="E15" s="16">
        <v>1</v>
      </c>
      <c r="F15" s="16">
        <v>0</v>
      </c>
      <c r="G15" s="16" t="s">
        <v>87</v>
      </c>
      <c r="H15" s="16" t="s">
        <v>1749</v>
      </c>
      <c r="I15" s="18">
        <v>42917</v>
      </c>
      <c r="J15" s="16"/>
      <c r="K15" s="16"/>
    </row>
    <row r="16" spans="1:16" ht="50.25" customHeight="1" x14ac:dyDescent="0.2">
      <c r="A16" s="16">
        <v>11</v>
      </c>
      <c r="B16" s="16" t="s">
        <v>702</v>
      </c>
      <c r="C16" s="16">
        <v>277067</v>
      </c>
      <c r="D16" s="17" t="s">
        <v>1918</v>
      </c>
      <c r="E16" s="16">
        <v>2</v>
      </c>
      <c r="F16" s="16">
        <v>1</v>
      </c>
      <c r="G16" s="16" t="s">
        <v>87</v>
      </c>
      <c r="H16" s="16" t="s">
        <v>1749</v>
      </c>
      <c r="I16" s="18">
        <v>42917</v>
      </c>
      <c r="J16" s="16" t="s">
        <v>1919</v>
      </c>
      <c r="K16" s="16"/>
    </row>
    <row r="17" spans="1:14" ht="50.25" customHeight="1" x14ac:dyDescent="0.2">
      <c r="A17" s="11">
        <v>12</v>
      </c>
      <c r="B17" s="12" t="s">
        <v>1920</v>
      </c>
      <c r="C17" s="12" t="s">
        <v>1921</v>
      </c>
      <c r="D17" s="13" t="s">
        <v>1922</v>
      </c>
      <c r="E17" s="12">
        <v>3</v>
      </c>
      <c r="F17" s="12">
        <v>1</v>
      </c>
      <c r="G17" s="11" t="s">
        <v>87</v>
      </c>
      <c r="H17" s="12" t="s">
        <v>1749</v>
      </c>
      <c r="I17" s="14">
        <v>42917</v>
      </c>
      <c r="J17" s="12" t="s">
        <v>1923</v>
      </c>
      <c r="K17" s="11"/>
    </row>
    <row r="18" spans="1:14" ht="50.25" customHeight="1" x14ac:dyDescent="0.2">
      <c r="A18" s="16">
        <v>13</v>
      </c>
      <c r="B18" s="20" t="s">
        <v>17</v>
      </c>
      <c r="C18" s="20" t="s">
        <v>1924</v>
      </c>
      <c r="D18" s="21" t="s">
        <v>1925</v>
      </c>
      <c r="E18" s="20">
        <v>2</v>
      </c>
      <c r="F18" s="20">
        <v>1</v>
      </c>
      <c r="G18" s="20" t="s">
        <v>87</v>
      </c>
      <c r="H18" s="12" t="s">
        <v>1749</v>
      </c>
      <c r="I18" s="14">
        <v>42917</v>
      </c>
      <c r="J18" s="20" t="s">
        <v>22</v>
      </c>
      <c r="K18" s="20"/>
      <c r="M18" s="12" t="s">
        <v>1791</v>
      </c>
      <c r="N18" s="12"/>
    </row>
    <row r="19" spans="1:14" ht="50.25" customHeight="1" x14ac:dyDescent="0.2">
      <c r="A19" s="74"/>
      <c r="B19" s="12"/>
      <c r="C19" s="12"/>
      <c r="D19" s="12"/>
      <c r="E19" s="58">
        <f>SUM(E4:E18)</f>
        <v>55</v>
      </c>
      <c r="F19" s="58">
        <f>SUM(F4:F18)</f>
        <v>20</v>
      </c>
      <c r="G19" s="12"/>
      <c r="H19" s="12"/>
      <c r="I19" s="14"/>
      <c r="J19" s="12"/>
      <c r="K19" s="20"/>
    </row>
    <row r="20" spans="1:14" ht="50.25" customHeight="1" x14ac:dyDescent="0.2">
      <c r="A20" s="151"/>
      <c r="B20" s="16"/>
      <c r="C20" s="22"/>
      <c r="D20" s="148"/>
      <c r="E20" s="22"/>
      <c r="F20" s="22"/>
      <c r="G20" s="22"/>
      <c r="H20" s="16"/>
      <c r="I20" s="18"/>
      <c r="J20" s="16"/>
      <c r="K20" s="22"/>
    </row>
    <row r="21" spans="1:14" ht="50.25" customHeight="1" x14ac:dyDescent="0.2">
      <c r="A21" s="15"/>
      <c r="B21" s="22"/>
      <c r="C21" s="22"/>
      <c r="D21" s="148"/>
      <c r="E21" s="22"/>
      <c r="F21" s="22"/>
      <c r="G21" s="22"/>
      <c r="H21" s="16"/>
      <c r="I21" s="18"/>
      <c r="J21" s="22"/>
      <c r="K21" s="22"/>
    </row>
    <row r="22" spans="1:14" ht="50.25" customHeight="1" x14ac:dyDescent="0.2">
      <c r="A22" s="11"/>
      <c r="B22" s="16"/>
      <c r="C22" s="16"/>
      <c r="D22" s="17"/>
      <c r="E22" s="16"/>
      <c r="F22" s="16"/>
      <c r="G22" s="16"/>
      <c r="H22" s="16"/>
      <c r="I22" s="18"/>
      <c r="J22" s="16"/>
      <c r="K22" s="67"/>
    </row>
  </sheetData>
  <customSheetViews>
    <customSheetView guid="{BCA9CBB9-9547-47F0-BDEA-9087BD919FA4}" scale="80" topLeftCell="A13">
      <selection activeCell="I27" sqref="I27"/>
      <pageMargins left="0.7" right="0.7" top="0.75" bottom="0.75" header="0.3" footer="0.3"/>
    </customSheetView>
    <customSheetView guid="{C7343692-8406-8E4B-88B9-BD8D63A86AF6}" scale="80" topLeftCell="A13">
      <selection activeCell="I27" sqref="I27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opLeftCell="A4" zoomScale="80" zoomScaleNormal="80" workbookViewId="0">
      <selection activeCell="G18" sqref="G18"/>
    </sheetView>
  </sheetViews>
  <sheetFormatPr baseColWidth="10" defaultColWidth="8.83203125" defaultRowHeight="41.25" customHeight="1" x14ac:dyDescent="0.2"/>
  <cols>
    <col min="1" max="1" width="11.33203125" customWidth="1"/>
    <col min="2" max="2" width="36.33203125" customWidth="1"/>
    <col min="3" max="3" width="38.6640625" customWidth="1"/>
    <col min="4" max="4" width="39.5" customWidth="1"/>
    <col min="5" max="5" width="10.83203125" customWidth="1"/>
    <col min="6" max="6" width="10.6640625" customWidth="1"/>
    <col min="7" max="7" width="15.6640625" customWidth="1"/>
    <col min="8" max="8" width="13.5" customWidth="1"/>
    <col min="9" max="9" width="16" customWidth="1"/>
    <col min="10" max="10" width="20.5" customWidth="1"/>
    <col min="11" max="11" width="50.5" customWidth="1"/>
    <col min="13" max="13" width="18.1640625" customWidth="1"/>
  </cols>
  <sheetData>
    <row r="1" spans="1:16" ht="41.25" customHeight="1" thickBot="1" x14ac:dyDescent="0.4">
      <c r="A1" s="624" t="s">
        <v>1743</v>
      </c>
      <c r="B1" s="625"/>
      <c r="C1" s="625"/>
      <c r="D1" s="625"/>
      <c r="E1" s="625"/>
      <c r="F1" s="625"/>
      <c r="G1" s="625" t="s">
        <v>1744</v>
      </c>
      <c r="H1" s="625"/>
      <c r="I1" s="625"/>
      <c r="J1" s="626"/>
      <c r="K1" s="627"/>
    </row>
    <row r="2" spans="1:16" ht="41.25" customHeight="1" thickBot="1" x14ac:dyDescent="0.3">
      <c r="A2" s="38" t="s">
        <v>2</v>
      </c>
      <c r="B2" s="39" t="s">
        <v>3</v>
      </c>
      <c r="C2" s="39" t="s">
        <v>4</v>
      </c>
      <c r="D2" s="40" t="s">
        <v>5</v>
      </c>
      <c r="E2" s="39" t="s">
        <v>6</v>
      </c>
      <c r="F2" s="39" t="s">
        <v>7</v>
      </c>
      <c r="G2" s="39" t="s">
        <v>8</v>
      </c>
      <c r="H2" s="39" t="s">
        <v>9</v>
      </c>
      <c r="I2" s="39" t="s">
        <v>10</v>
      </c>
      <c r="J2" s="39" t="s">
        <v>11</v>
      </c>
      <c r="K2" s="41" t="s">
        <v>12</v>
      </c>
      <c r="M2" s="5" t="s">
        <v>13</v>
      </c>
      <c r="N2" s="5">
        <v>53</v>
      </c>
      <c r="P2" s="10"/>
    </row>
    <row r="3" spans="1:16" ht="41.25" customHeight="1" x14ac:dyDescent="0.3">
      <c r="A3" s="6">
        <v>55</v>
      </c>
      <c r="B3" s="6" t="s">
        <v>14</v>
      </c>
      <c r="C3" s="6"/>
      <c r="D3" s="7"/>
      <c r="E3" s="6"/>
      <c r="F3" s="6"/>
      <c r="G3" s="6"/>
      <c r="H3" s="6"/>
      <c r="I3" s="6"/>
      <c r="J3" s="6"/>
      <c r="K3" s="214" t="s">
        <v>1833</v>
      </c>
      <c r="M3" s="9" t="s">
        <v>16</v>
      </c>
      <c r="N3" s="9">
        <f>N2-N14</f>
        <v>0</v>
      </c>
      <c r="O3" s="10"/>
    </row>
    <row r="4" spans="1:16" ht="41.25" customHeight="1" x14ac:dyDescent="0.2">
      <c r="A4" s="103">
        <v>1</v>
      </c>
      <c r="B4" s="75" t="s">
        <v>17</v>
      </c>
      <c r="C4" s="75" t="s">
        <v>1834</v>
      </c>
      <c r="D4" s="102" t="s">
        <v>1835</v>
      </c>
      <c r="E4" s="75">
        <v>3</v>
      </c>
      <c r="F4" s="75">
        <v>1</v>
      </c>
      <c r="G4" s="75" t="s">
        <v>188</v>
      </c>
      <c r="H4" s="75" t="s">
        <v>1749</v>
      </c>
      <c r="I4" s="80">
        <v>42917</v>
      </c>
      <c r="J4" s="75" t="s">
        <v>22</v>
      </c>
      <c r="K4" s="33"/>
      <c r="M4" t="s">
        <v>23</v>
      </c>
      <c r="N4">
        <f>SUMIFS(E:E,G:G,"CTT")</f>
        <v>0</v>
      </c>
      <c r="P4" s="10"/>
    </row>
    <row r="5" spans="1:16" ht="41.25" customHeight="1" x14ac:dyDescent="0.2">
      <c r="A5" s="103">
        <v>2</v>
      </c>
      <c r="B5" s="51" t="s">
        <v>17</v>
      </c>
      <c r="C5" s="51" t="s">
        <v>1836</v>
      </c>
      <c r="D5" s="52" t="s">
        <v>1837</v>
      </c>
      <c r="E5" s="51">
        <v>2</v>
      </c>
      <c r="F5" s="51">
        <v>1</v>
      </c>
      <c r="G5" s="103" t="s">
        <v>188</v>
      </c>
      <c r="H5" s="51" t="s">
        <v>1749</v>
      </c>
      <c r="I5" s="53">
        <v>42917</v>
      </c>
      <c r="J5" s="51" t="s">
        <v>22</v>
      </c>
      <c r="K5" s="201"/>
      <c r="M5" t="s">
        <v>29</v>
      </c>
      <c r="N5">
        <f>SUMIFS(E:E,G:G,"FLU")</f>
        <v>0</v>
      </c>
    </row>
    <row r="6" spans="1:16" ht="41.25" customHeight="1" x14ac:dyDescent="0.2">
      <c r="A6" s="103">
        <v>3</v>
      </c>
      <c r="B6" s="51" t="s">
        <v>17</v>
      </c>
      <c r="C6" s="51" t="s">
        <v>1838</v>
      </c>
      <c r="D6" s="52" t="s">
        <v>1839</v>
      </c>
      <c r="E6" s="51">
        <v>7</v>
      </c>
      <c r="F6" s="51">
        <v>2</v>
      </c>
      <c r="G6" s="51" t="s">
        <v>188</v>
      </c>
      <c r="H6" s="51" t="s">
        <v>1749</v>
      </c>
      <c r="I6" s="53">
        <v>42917</v>
      </c>
      <c r="J6" s="51" t="s">
        <v>22</v>
      </c>
      <c r="K6" s="51"/>
      <c r="M6" t="s">
        <v>34</v>
      </c>
      <c r="N6">
        <f>SUMIFS(E:E,G:G,"JCC")</f>
        <v>51</v>
      </c>
    </row>
    <row r="7" spans="1:16" ht="41.25" customHeight="1" x14ac:dyDescent="0.2">
      <c r="A7" s="103">
        <v>4</v>
      </c>
      <c r="B7" s="16" t="s">
        <v>504</v>
      </c>
      <c r="C7" s="12" t="s">
        <v>1840</v>
      </c>
      <c r="D7" s="17" t="s">
        <v>1841</v>
      </c>
      <c r="E7" s="16">
        <v>4</v>
      </c>
      <c r="F7" s="16">
        <v>1</v>
      </c>
      <c r="G7" s="16" t="s">
        <v>188</v>
      </c>
      <c r="H7" s="16" t="s">
        <v>1749</v>
      </c>
      <c r="I7" s="18">
        <v>42917</v>
      </c>
      <c r="J7" s="18" t="s">
        <v>1842</v>
      </c>
      <c r="K7" s="67" t="s">
        <v>1843</v>
      </c>
      <c r="M7" t="s">
        <v>40</v>
      </c>
      <c r="N7">
        <f>SUMIFS(E:E,G:G,"EDI")</f>
        <v>0</v>
      </c>
    </row>
    <row r="8" spans="1:16" ht="41.25" customHeight="1" x14ac:dyDescent="0.2">
      <c r="A8" s="103">
        <v>5</v>
      </c>
      <c r="B8" s="51" t="s">
        <v>41</v>
      </c>
      <c r="C8" s="104" t="s">
        <v>1844</v>
      </c>
      <c r="D8" s="52" t="s">
        <v>1845</v>
      </c>
      <c r="E8" s="51">
        <v>10</v>
      </c>
      <c r="F8" s="51">
        <v>3</v>
      </c>
      <c r="G8" s="51" t="s">
        <v>188</v>
      </c>
      <c r="H8" s="51" t="s">
        <v>1749</v>
      </c>
      <c r="I8" s="53">
        <v>42917</v>
      </c>
      <c r="J8" s="51" t="s">
        <v>1846</v>
      </c>
      <c r="K8" s="75" t="s">
        <v>1847</v>
      </c>
      <c r="M8" t="s">
        <v>46</v>
      </c>
      <c r="N8">
        <f>SUMIFS(E:E,G:G,"par")</f>
        <v>0</v>
      </c>
    </row>
    <row r="9" spans="1:16" ht="41.25" customHeight="1" x14ac:dyDescent="0.2">
      <c r="A9" s="103">
        <v>6</v>
      </c>
      <c r="B9" s="51" t="s">
        <v>571</v>
      </c>
      <c r="C9" s="104" t="s">
        <v>1848</v>
      </c>
      <c r="D9" s="52" t="s">
        <v>1849</v>
      </c>
      <c r="E9" s="51">
        <v>2</v>
      </c>
      <c r="F9" s="51">
        <v>1</v>
      </c>
      <c r="G9" s="215" t="s">
        <v>866</v>
      </c>
      <c r="H9" s="51" t="s">
        <v>1749</v>
      </c>
      <c r="I9" s="53">
        <v>42917</v>
      </c>
      <c r="J9" s="53" t="s">
        <v>1850</v>
      </c>
      <c r="K9" s="51" t="s">
        <v>1851</v>
      </c>
      <c r="M9" t="s">
        <v>52</v>
      </c>
      <c r="N9">
        <f>SUMIFS(E:E,G:G,"phi")</f>
        <v>2</v>
      </c>
    </row>
    <row r="10" spans="1:16" ht="41.25" customHeight="1" x14ac:dyDescent="0.2">
      <c r="A10" s="103">
        <v>7</v>
      </c>
      <c r="B10" s="75" t="s">
        <v>17</v>
      </c>
      <c r="C10" s="75" t="s">
        <v>1852</v>
      </c>
      <c r="D10" s="79" t="s">
        <v>1853</v>
      </c>
      <c r="E10" s="75">
        <v>3</v>
      </c>
      <c r="F10" s="75">
        <v>1</v>
      </c>
      <c r="G10" s="75" t="s">
        <v>188</v>
      </c>
      <c r="H10" s="75" t="s">
        <v>1766</v>
      </c>
      <c r="I10" s="80">
        <v>42917</v>
      </c>
      <c r="J10" s="75" t="s">
        <v>22</v>
      </c>
      <c r="K10" s="33"/>
      <c r="M10" t="s">
        <v>58</v>
      </c>
      <c r="N10">
        <f>SUMIFS(E:E,G:G,"BRK")</f>
        <v>0</v>
      </c>
    </row>
    <row r="11" spans="1:16" ht="41.25" customHeight="1" x14ac:dyDescent="0.2">
      <c r="A11" s="103">
        <v>8</v>
      </c>
      <c r="B11" s="75" t="s">
        <v>24</v>
      </c>
      <c r="C11" s="75" t="s">
        <v>1854</v>
      </c>
      <c r="D11" s="79" t="s">
        <v>1855</v>
      </c>
      <c r="E11" s="75">
        <v>7</v>
      </c>
      <c r="F11" s="75">
        <v>2</v>
      </c>
      <c r="G11" s="75" t="s">
        <v>188</v>
      </c>
      <c r="H11" s="75" t="s">
        <v>1766</v>
      </c>
      <c r="I11" s="80">
        <v>42917</v>
      </c>
      <c r="J11" s="75" t="s">
        <v>1856</v>
      </c>
      <c r="K11" s="33"/>
      <c r="M11" s="25" t="s">
        <v>64</v>
      </c>
      <c r="N11" s="25">
        <f>SUMIFS(E:E,G:G,"SPC")</f>
        <v>0</v>
      </c>
    </row>
    <row r="12" spans="1:16" ht="41.25" customHeight="1" x14ac:dyDescent="0.2">
      <c r="A12" s="103">
        <v>9</v>
      </c>
      <c r="B12" s="75" t="s">
        <v>17</v>
      </c>
      <c r="C12" s="75" t="s">
        <v>1857</v>
      </c>
      <c r="D12" s="79" t="s">
        <v>1858</v>
      </c>
      <c r="E12" s="75">
        <v>3</v>
      </c>
      <c r="F12" s="75">
        <v>1</v>
      </c>
      <c r="G12" s="75" t="s">
        <v>188</v>
      </c>
      <c r="H12" s="75" t="s">
        <v>1749</v>
      </c>
      <c r="I12" s="80">
        <v>42917</v>
      </c>
      <c r="J12" s="75" t="s">
        <v>22</v>
      </c>
      <c r="K12" s="75"/>
      <c r="M12" s="26" t="s">
        <v>69</v>
      </c>
      <c r="N12" s="26">
        <f>SUMIFS(E:E,G:G,"H")</f>
        <v>0</v>
      </c>
    </row>
    <row r="13" spans="1:16" ht="41.25" customHeight="1" x14ac:dyDescent="0.2">
      <c r="A13" s="103">
        <v>10</v>
      </c>
      <c r="B13" s="75" t="s">
        <v>17</v>
      </c>
      <c r="C13" s="75" t="s">
        <v>1859</v>
      </c>
      <c r="D13" s="79" t="s">
        <v>1860</v>
      </c>
      <c r="E13" s="75">
        <v>2</v>
      </c>
      <c r="F13" s="75">
        <v>1</v>
      </c>
      <c r="G13" s="75" t="s">
        <v>188</v>
      </c>
      <c r="H13" s="75" t="s">
        <v>1749</v>
      </c>
      <c r="I13" s="80">
        <v>42917</v>
      </c>
      <c r="J13" s="75" t="s">
        <v>22</v>
      </c>
      <c r="K13" s="75"/>
      <c r="M13" s="26"/>
      <c r="N13" s="26"/>
    </row>
    <row r="14" spans="1:16" ht="41.25" customHeight="1" x14ac:dyDescent="0.2">
      <c r="A14" s="103">
        <v>11</v>
      </c>
      <c r="B14" s="12" t="s">
        <v>24</v>
      </c>
      <c r="C14" s="12" t="s">
        <v>1861</v>
      </c>
      <c r="D14" s="13" t="s">
        <v>1862</v>
      </c>
      <c r="E14" s="12">
        <v>2</v>
      </c>
      <c r="F14" s="12">
        <v>1</v>
      </c>
      <c r="G14" s="12" t="s">
        <v>188</v>
      </c>
      <c r="H14" s="12" t="s">
        <v>1749</v>
      </c>
      <c r="I14" s="14">
        <v>42917</v>
      </c>
      <c r="J14" s="14" t="s">
        <v>1863</v>
      </c>
      <c r="K14" s="11"/>
      <c r="M14" s="28" t="s">
        <v>79</v>
      </c>
      <c r="N14" s="28">
        <f>SUM(M4:N12)</f>
        <v>53</v>
      </c>
    </row>
    <row r="15" spans="1:16" ht="41.25" customHeight="1" x14ac:dyDescent="0.2">
      <c r="A15" s="103">
        <v>12</v>
      </c>
      <c r="B15" s="12" t="s">
        <v>434</v>
      </c>
      <c r="C15" s="12">
        <v>3873</v>
      </c>
      <c r="D15" s="13" t="s">
        <v>1864</v>
      </c>
      <c r="E15" s="16">
        <v>2</v>
      </c>
      <c r="F15" s="16">
        <v>1</v>
      </c>
      <c r="G15" s="11" t="s">
        <v>188</v>
      </c>
      <c r="H15" s="12" t="s">
        <v>1749</v>
      </c>
      <c r="I15" s="14">
        <v>42917</v>
      </c>
      <c r="J15" s="12" t="s">
        <v>1865</v>
      </c>
      <c r="K15" s="11" t="s">
        <v>1866</v>
      </c>
    </row>
    <row r="16" spans="1:16" ht="41.25" customHeight="1" x14ac:dyDescent="0.2">
      <c r="A16" s="103">
        <v>13</v>
      </c>
      <c r="B16" s="12" t="s">
        <v>17</v>
      </c>
      <c r="C16" s="12" t="s">
        <v>1867</v>
      </c>
      <c r="D16" s="12" t="s">
        <v>1868</v>
      </c>
      <c r="E16" s="12">
        <v>2</v>
      </c>
      <c r="F16" s="12">
        <v>1</v>
      </c>
      <c r="G16" s="12" t="s">
        <v>188</v>
      </c>
      <c r="H16" s="12" t="s">
        <v>1749</v>
      </c>
      <c r="I16" s="14">
        <v>42917</v>
      </c>
      <c r="J16" s="14" t="s">
        <v>22</v>
      </c>
      <c r="K16" s="11"/>
      <c r="M16" s="12" t="s">
        <v>1791</v>
      </c>
      <c r="N16" s="12"/>
    </row>
    <row r="17" spans="1:11" ht="41.25" customHeight="1" x14ac:dyDescent="0.2">
      <c r="A17" s="103">
        <v>14</v>
      </c>
      <c r="B17" s="20" t="s">
        <v>24</v>
      </c>
      <c r="C17" s="20" t="s">
        <v>1869</v>
      </c>
      <c r="D17" s="21" t="s">
        <v>1870</v>
      </c>
      <c r="E17" s="20">
        <v>4</v>
      </c>
      <c r="F17" s="20">
        <v>2</v>
      </c>
      <c r="G17" s="20" t="s">
        <v>188</v>
      </c>
      <c r="H17" s="20" t="s">
        <v>1749</v>
      </c>
      <c r="I17" s="23">
        <v>42917</v>
      </c>
      <c r="J17" s="20" t="s">
        <v>1871</v>
      </c>
      <c r="K17" s="20"/>
    </row>
    <row r="18" spans="1:11" ht="41.25" customHeight="1" x14ac:dyDescent="0.2">
      <c r="A18" s="74"/>
      <c r="B18" s="12"/>
      <c r="C18" s="12"/>
      <c r="D18" s="21"/>
      <c r="E18" s="12"/>
      <c r="F18" s="20"/>
      <c r="G18" s="12"/>
      <c r="H18" s="12"/>
      <c r="I18" s="14"/>
      <c r="J18" s="12"/>
      <c r="K18" s="12"/>
    </row>
    <row r="19" spans="1:11" ht="41.25" customHeight="1" x14ac:dyDescent="0.2">
      <c r="A19" s="74"/>
      <c r="B19" s="12"/>
      <c r="C19" s="12"/>
      <c r="D19" s="12"/>
      <c r="E19" s="12"/>
      <c r="F19" s="12"/>
      <c r="G19" s="12"/>
      <c r="H19" s="12"/>
      <c r="I19" s="14"/>
      <c r="J19" s="12"/>
      <c r="K19" s="20"/>
    </row>
    <row r="20" spans="1:11" ht="41.25" customHeight="1" x14ac:dyDescent="0.2">
      <c r="A20" s="151"/>
      <c r="B20" s="16"/>
      <c r="C20" s="22"/>
      <c r="D20" s="148"/>
      <c r="E20" s="67">
        <f>SUM(E4:E19)</f>
        <v>53</v>
      </c>
      <c r="F20" s="67">
        <f>SUM(F4:F19)</f>
        <v>19</v>
      </c>
      <c r="G20" s="22"/>
      <c r="H20" s="16"/>
      <c r="I20" s="18"/>
      <c r="J20" s="16"/>
      <c r="K20" s="22"/>
    </row>
    <row r="21" spans="1:11" ht="41.25" customHeight="1" x14ac:dyDescent="0.2">
      <c r="A21" s="15"/>
      <c r="B21" s="22"/>
      <c r="C21" s="22"/>
      <c r="D21" s="148"/>
      <c r="E21" s="22"/>
      <c r="F21" s="22"/>
      <c r="G21" s="22"/>
      <c r="H21" s="16"/>
      <c r="I21" s="18"/>
      <c r="J21" s="22"/>
      <c r="K21" s="22"/>
    </row>
    <row r="22" spans="1:11" ht="41.25" customHeight="1" x14ac:dyDescent="0.2">
      <c r="A22" s="11"/>
      <c r="B22" s="16"/>
      <c r="C22" s="16"/>
      <c r="D22" s="17"/>
      <c r="E22" s="16"/>
      <c r="F22" s="16"/>
      <c r="G22" s="16"/>
      <c r="H22" s="16"/>
      <c r="I22" s="18"/>
      <c r="J22" s="16"/>
      <c r="K22" s="67"/>
    </row>
  </sheetData>
  <customSheetViews>
    <customSheetView guid="{BCA9CBB9-9547-47F0-BDEA-9087BD919FA4}" scale="80" topLeftCell="A4">
      <selection activeCell="G18" sqref="G18"/>
      <pageMargins left="0.7" right="0.7" top="0.75" bottom="0.75" header="0.3" footer="0.3"/>
    </customSheetView>
    <customSheetView guid="{C7343692-8406-8E4B-88B9-BD8D63A86AF6}" scale="80" topLeftCell="A4">
      <selection activeCell="G18" sqref="G18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opLeftCell="A10" zoomScale="80" zoomScaleNormal="80" workbookViewId="0">
      <selection activeCell="H16" sqref="H16"/>
    </sheetView>
  </sheetViews>
  <sheetFormatPr baseColWidth="10" defaultColWidth="8.83203125" defaultRowHeight="45" customHeight="1" x14ac:dyDescent="0.2"/>
  <cols>
    <col min="1" max="1" width="11.33203125" customWidth="1"/>
    <col min="2" max="2" width="36.33203125" customWidth="1"/>
    <col min="3" max="3" width="38.6640625" customWidth="1"/>
    <col min="4" max="4" width="43.6640625" customWidth="1"/>
    <col min="5" max="5" width="10.83203125" customWidth="1"/>
    <col min="6" max="6" width="10.6640625" customWidth="1"/>
    <col min="7" max="7" width="15.6640625" customWidth="1"/>
    <col min="8" max="8" width="13.5" customWidth="1"/>
    <col min="9" max="9" width="16" customWidth="1"/>
    <col min="10" max="10" width="20.5" customWidth="1"/>
    <col min="11" max="11" width="56.6640625" customWidth="1"/>
    <col min="13" max="13" width="18.1640625" customWidth="1"/>
  </cols>
  <sheetData>
    <row r="1" spans="1:16" ht="45" customHeight="1" thickBot="1" x14ac:dyDescent="0.4">
      <c r="A1" s="624" t="s">
        <v>1743</v>
      </c>
      <c r="B1" s="625"/>
      <c r="C1" s="625"/>
      <c r="D1" s="625"/>
      <c r="E1" s="625"/>
      <c r="F1" s="625"/>
      <c r="G1" s="625" t="s">
        <v>1744</v>
      </c>
      <c r="H1" s="625"/>
      <c r="I1" s="625"/>
      <c r="J1" s="626"/>
      <c r="K1" s="627"/>
    </row>
    <row r="2" spans="1:16" ht="45" customHeight="1" thickBot="1" x14ac:dyDescent="0.3">
      <c r="A2" s="38" t="s">
        <v>2</v>
      </c>
      <c r="B2" s="39" t="s">
        <v>3</v>
      </c>
      <c r="C2" s="39" t="s">
        <v>4</v>
      </c>
      <c r="D2" s="40" t="s">
        <v>5</v>
      </c>
      <c r="E2" s="39" t="s">
        <v>6</v>
      </c>
      <c r="F2" s="39" t="s">
        <v>7</v>
      </c>
      <c r="G2" s="39" t="s">
        <v>8</v>
      </c>
      <c r="H2" s="39" t="s">
        <v>9</v>
      </c>
      <c r="I2" s="39" t="s">
        <v>10</v>
      </c>
      <c r="J2" s="39" t="s">
        <v>11</v>
      </c>
      <c r="K2" s="41" t="s">
        <v>12</v>
      </c>
      <c r="M2" s="5" t="s">
        <v>13</v>
      </c>
      <c r="N2" s="5">
        <v>55</v>
      </c>
      <c r="P2" s="10"/>
    </row>
    <row r="3" spans="1:16" ht="45" customHeight="1" x14ac:dyDescent="0.3">
      <c r="A3" s="6">
        <v>55</v>
      </c>
      <c r="B3" s="6" t="s">
        <v>241</v>
      </c>
      <c r="C3" s="6"/>
      <c r="D3" s="7"/>
      <c r="E3" s="6"/>
      <c r="F3" s="6"/>
      <c r="G3" s="6"/>
      <c r="H3" s="6"/>
      <c r="I3" s="6"/>
      <c r="J3" s="6"/>
      <c r="K3" s="214" t="s">
        <v>1926</v>
      </c>
      <c r="M3" s="9" t="s">
        <v>16</v>
      </c>
      <c r="N3" s="9">
        <f>N2-N14</f>
        <v>0</v>
      </c>
      <c r="O3" s="10"/>
    </row>
    <row r="4" spans="1:16" ht="45" customHeight="1" x14ac:dyDescent="0.2">
      <c r="A4" s="11">
        <v>1</v>
      </c>
      <c r="B4" s="12" t="s">
        <v>17</v>
      </c>
      <c r="C4" s="12" t="s">
        <v>1927</v>
      </c>
      <c r="D4" s="13" t="s">
        <v>1928</v>
      </c>
      <c r="E4" s="12">
        <v>3</v>
      </c>
      <c r="F4" s="12">
        <v>1</v>
      </c>
      <c r="G4" s="12" t="s">
        <v>20</v>
      </c>
      <c r="H4" s="12" t="s">
        <v>1749</v>
      </c>
      <c r="I4" s="14">
        <v>42917</v>
      </c>
      <c r="J4" s="12" t="s">
        <v>22</v>
      </c>
      <c r="K4" s="67" t="s">
        <v>1929</v>
      </c>
      <c r="M4" t="s">
        <v>23</v>
      </c>
      <c r="N4">
        <f>SUMIFS(E:E,G:G,"CTT")</f>
        <v>0</v>
      </c>
      <c r="P4" s="10"/>
    </row>
    <row r="5" spans="1:16" ht="45" customHeight="1" x14ac:dyDescent="0.2">
      <c r="A5" s="11">
        <v>2</v>
      </c>
      <c r="B5" s="12" t="s">
        <v>1930</v>
      </c>
      <c r="C5" s="12" t="s">
        <v>1931</v>
      </c>
      <c r="D5" s="13" t="s">
        <v>1932</v>
      </c>
      <c r="E5" s="12">
        <v>6</v>
      </c>
      <c r="F5" s="12">
        <v>2</v>
      </c>
      <c r="G5" s="12" t="s">
        <v>20</v>
      </c>
      <c r="H5" s="12" t="s">
        <v>1749</v>
      </c>
      <c r="I5" s="14">
        <v>42917</v>
      </c>
      <c r="J5" s="12" t="s">
        <v>1933</v>
      </c>
      <c r="K5" s="34" t="s">
        <v>1934</v>
      </c>
      <c r="M5" t="s">
        <v>29</v>
      </c>
      <c r="N5">
        <f>SUMIFS(E:E,G:G,"FLU")</f>
        <v>55</v>
      </c>
    </row>
    <row r="6" spans="1:16" ht="45" customHeight="1" x14ac:dyDescent="0.2">
      <c r="A6" s="11">
        <v>3</v>
      </c>
      <c r="B6" s="12" t="s">
        <v>1935</v>
      </c>
      <c r="C6" s="12">
        <v>104832</v>
      </c>
      <c r="D6" s="13" t="s">
        <v>1936</v>
      </c>
      <c r="E6" s="12">
        <v>4</v>
      </c>
      <c r="F6" s="12">
        <v>1</v>
      </c>
      <c r="G6" s="12" t="s">
        <v>20</v>
      </c>
      <c r="H6" s="12" t="s">
        <v>1749</v>
      </c>
      <c r="I6" s="14">
        <v>42917</v>
      </c>
      <c r="J6" s="12" t="s">
        <v>1937</v>
      </c>
      <c r="K6" s="34" t="s">
        <v>1843</v>
      </c>
      <c r="M6" t="s">
        <v>34</v>
      </c>
      <c r="N6">
        <f>SUMIFS(E:E,G:G,"JCC")</f>
        <v>0</v>
      </c>
    </row>
    <row r="7" spans="1:16" ht="45" customHeight="1" x14ac:dyDescent="0.2">
      <c r="A7" s="11">
        <v>4</v>
      </c>
      <c r="B7" s="16" t="s">
        <v>1938</v>
      </c>
      <c r="C7" s="16" t="s">
        <v>1939</v>
      </c>
      <c r="D7" s="17" t="s">
        <v>1940</v>
      </c>
      <c r="E7" s="16">
        <v>2</v>
      </c>
      <c r="F7" s="16">
        <v>1</v>
      </c>
      <c r="G7" s="16" t="s">
        <v>20</v>
      </c>
      <c r="H7" s="16" t="s">
        <v>1749</v>
      </c>
      <c r="I7" s="18">
        <v>42917</v>
      </c>
      <c r="J7" s="16" t="s">
        <v>1941</v>
      </c>
      <c r="K7" s="33" t="s">
        <v>45</v>
      </c>
      <c r="M7" t="s">
        <v>40</v>
      </c>
      <c r="N7">
        <f>SUMIFS(E:E,G:G,"EDI")</f>
        <v>0</v>
      </c>
    </row>
    <row r="8" spans="1:16" ht="45" customHeight="1" x14ac:dyDescent="0.2">
      <c r="A8" s="11">
        <v>5</v>
      </c>
      <c r="B8" s="16" t="s">
        <v>1942</v>
      </c>
      <c r="C8" s="16" t="s">
        <v>1943</v>
      </c>
      <c r="D8" s="17" t="s">
        <v>1944</v>
      </c>
      <c r="E8" s="16">
        <v>3</v>
      </c>
      <c r="F8" s="16">
        <v>1</v>
      </c>
      <c r="G8" s="16" t="s">
        <v>20</v>
      </c>
      <c r="H8" s="16" t="s">
        <v>1749</v>
      </c>
      <c r="I8" s="18">
        <v>42917</v>
      </c>
      <c r="J8" s="16" t="s">
        <v>1945</v>
      </c>
      <c r="K8" s="33" t="s">
        <v>1946</v>
      </c>
      <c r="M8" t="s">
        <v>46</v>
      </c>
      <c r="N8">
        <f>SUMIFS(E:E,G:G,"par")</f>
        <v>0</v>
      </c>
    </row>
    <row r="9" spans="1:16" ht="45" customHeight="1" x14ac:dyDescent="0.2">
      <c r="A9" s="11">
        <v>6</v>
      </c>
      <c r="B9" s="16" t="s">
        <v>1947</v>
      </c>
      <c r="C9" s="16" t="s">
        <v>1948</v>
      </c>
      <c r="D9" s="17" t="s">
        <v>1949</v>
      </c>
      <c r="E9" s="16">
        <v>2</v>
      </c>
      <c r="F9" s="16">
        <v>1</v>
      </c>
      <c r="G9" s="16" t="s">
        <v>20</v>
      </c>
      <c r="H9" s="16" t="s">
        <v>1749</v>
      </c>
      <c r="I9" s="18">
        <v>42917</v>
      </c>
      <c r="J9" s="16" t="s">
        <v>1950</v>
      </c>
      <c r="K9" s="82" t="s">
        <v>63</v>
      </c>
      <c r="M9" t="s">
        <v>52</v>
      </c>
      <c r="N9">
        <f>SUMIFS(E:E,G:G,"phi")</f>
        <v>0</v>
      </c>
    </row>
    <row r="10" spans="1:16" ht="45" customHeight="1" x14ac:dyDescent="0.2">
      <c r="A10" s="11">
        <v>7</v>
      </c>
      <c r="B10" s="12" t="s">
        <v>1951</v>
      </c>
      <c r="C10" s="12" t="s">
        <v>1952</v>
      </c>
      <c r="D10" s="13" t="s">
        <v>1953</v>
      </c>
      <c r="E10" s="12">
        <v>7</v>
      </c>
      <c r="F10" s="12">
        <v>2</v>
      </c>
      <c r="G10" s="12" t="s">
        <v>20</v>
      </c>
      <c r="H10" s="12" t="s">
        <v>1749</v>
      </c>
      <c r="I10" s="14">
        <v>42917</v>
      </c>
      <c r="J10" s="14" t="s">
        <v>1954</v>
      </c>
      <c r="K10" s="98" t="s">
        <v>1955</v>
      </c>
      <c r="M10" t="s">
        <v>58</v>
      </c>
      <c r="N10">
        <f>SUMIFS(E:E,G:G,"BRK")</f>
        <v>0</v>
      </c>
    </row>
    <row r="11" spans="1:16" ht="45" customHeight="1" x14ac:dyDescent="0.2">
      <c r="A11" s="11">
        <v>8</v>
      </c>
      <c r="B11" s="16" t="s">
        <v>24</v>
      </c>
      <c r="C11" s="16" t="s">
        <v>1956</v>
      </c>
      <c r="D11" s="17" t="s">
        <v>1957</v>
      </c>
      <c r="E11" s="16">
        <v>2</v>
      </c>
      <c r="F11" s="16">
        <v>1</v>
      </c>
      <c r="G11" s="16" t="s">
        <v>20</v>
      </c>
      <c r="H11" s="16" t="s">
        <v>1749</v>
      </c>
      <c r="I11" s="18">
        <v>42917</v>
      </c>
      <c r="J11" s="16" t="s">
        <v>1958</v>
      </c>
      <c r="K11" s="33"/>
      <c r="M11" s="25" t="s">
        <v>64</v>
      </c>
      <c r="N11" s="25">
        <f>SUMIFS(E:E,G:G,"SPC")</f>
        <v>0</v>
      </c>
    </row>
    <row r="12" spans="1:16" ht="45" customHeight="1" x14ac:dyDescent="0.2">
      <c r="A12" s="11">
        <v>9</v>
      </c>
      <c r="B12" s="12" t="s">
        <v>24</v>
      </c>
      <c r="C12" s="12" t="s">
        <v>1959</v>
      </c>
      <c r="D12" s="13" t="s">
        <v>1960</v>
      </c>
      <c r="E12" s="12">
        <v>3</v>
      </c>
      <c r="F12" s="12">
        <v>1</v>
      </c>
      <c r="G12" s="12" t="s">
        <v>20</v>
      </c>
      <c r="H12" s="16" t="s">
        <v>1749</v>
      </c>
      <c r="I12" s="18">
        <v>42917</v>
      </c>
      <c r="J12" s="12" t="s">
        <v>1961</v>
      </c>
      <c r="K12" s="12"/>
      <c r="M12" s="26" t="s">
        <v>69</v>
      </c>
      <c r="N12" s="26">
        <f>SUMIFS(E:E,G:G,"H")</f>
        <v>0</v>
      </c>
    </row>
    <row r="13" spans="1:16" ht="45" customHeight="1" x14ac:dyDescent="0.2">
      <c r="A13" s="11">
        <v>10</v>
      </c>
      <c r="B13" s="12" t="s">
        <v>1962</v>
      </c>
      <c r="C13" s="12" t="s">
        <v>1963</v>
      </c>
      <c r="D13" s="13" t="s">
        <v>1964</v>
      </c>
      <c r="E13" s="12">
        <v>6</v>
      </c>
      <c r="F13" s="12">
        <v>2</v>
      </c>
      <c r="G13" s="12" t="s">
        <v>20</v>
      </c>
      <c r="H13" s="12" t="s">
        <v>1749</v>
      </c>
      <c r="I13" s="14">
        <v>42917</v>
      </c>
      <c r="J13" s="12" t="s">
        <v>1965</v>
      </c>
      <c r="K13" s="34"/>
      <c r="M13" s="26"/>
      <c r="N13" s="26"/>
    </row>
    <row r="14" spans="1:16" ht="45" customHeight="1" x14ac:dyDescent="0.2">
      <c r="A14" s="11">
        <v>11</v>
      </c>
      <c r="B14" s="16" t="s">
        <v>24</v>
      </c>
      <c r="C14" s="16" t="s">
        <v>1966</v>
      </c>
      <c r="D14" s="17" t="s">
        <v>1967</v>
      </c>
      <c r="E14" s="75">
        <v>3</v>
      </c>
      <c r="F14" s="75">
        <v>1</v>
      </c>
      <c r="G14" s="16" t="s">
        <v>20</v>
      </c>
      <c r="H14" s="16" t="s">
        <v>1749</v>
      </c>
      <c r="I14" s="14">
        <v>42917</v>
      </c>
      <c r="J14" s="16" t="s">
        <v>1968</v>
      </c>
      <c r="K14" s="67"/>
      <c r="M14" s="28" t="s">
        <v>79</v>
      </c>
      <c r="N14" s="28">
        <f>SUM(M4:N12)</f>
        <v>55</v>
      </c>
    </row>
    <row r="15" spans="1:16" ht="45" customHeight="1" x14ac:dyDescent="0.2">
      <c r="A15" s="11">
        <v>12</v>
      </c>
      <c r="B15" s="16" t="s">
        <v>17</v>
      </c>
      <c r="C15" s="16" t="s">
        <v>1969</v>
      </c>
      <c r="D15" s="17" t="s">
        <v>1970</v>
      </c>
      <c r="E15" s="16">
        <v>4</v>
      </c>
      <c r="F15" s="16">
        <v>1</v>
      </c>
      <c r="G15" s="16" t="s">
        <v>20</v>
      </c>
      <c r="H15" s="16" t="s">
        <v>1749</v>
      </c>
      <c r="I15" s="18">
        <v>42917</v>
      </c>
      <c r="J15" s="16" t="s">
        <v>22</v>
      </c>
      <c r="K15" s="67"/>
    </row>
    <row r="16" spans="1:16" ht="45" customHeight="1" x14ac:dyDescent="0.2">
      <c r="A16" s="11">
        <v>13</v>
      </c>
      <c r="B16" s="16" t="s">
        <v>17</v>
      </c>
      <c r="C16" s="16" t="s">
        <v>1971</v>
      </c>
      <c r="D16" s="17" t="s">
        <v>1972</v>
      </c>
      <c r="E16" s="16">
        <v>4</v>
      </c>
      <c r="F16" s="16">
        <v>1</v>
      </c>
      <c r="G16" s="16" t="s">
        <v>20</v>
      </c>
      <c r="H16" s="16" t="s">
        <v>1749</v>
      </c>
      <c r="I16" s="18">
        <v>42917</v>
      </c>
      <c r="J16" s="16" t="s">
        <v>22</v>
      </c>
      <c r="K16" s="22" t="s">
        <v>1973</v>
      </c>
    </row>
    <row r="17" spans="1:14" ht="45" customHeight="1" x14ac:dyDescent="0.2">
      <c r="A17" s="11">
        <v>14</v>
      </c>
      <c r="B17" s="12" t="s">
        <v>1769</v>
      </c>
      <c r="C17" s="12" t="s">
        <v>1974</v>
      </c>
      <c r="D17" s="13" t="s">
        <v>1975</v>
      </c>
      <c r="E17" s="12">
        <v>2</v>
      </c>
      <c r="F17" s="12">
        <v>1</v>
      </c>
      <c r="G17" s="12" t="s">
        <v>20</v>
      </c>
      <c r="H17" s="12" t="s">
        <v>1749</v>
      </c>
      <c r="I17" s="14">
        <v>42917</v>
      </c>
      <c r="J17" s="12" t="s">
        <v>1976</v>
      </c>
      <c r="K17" s="114" t="s">
        <v>1977</v>
      </c>
    </row>
    <row r="18" spans="1:14" ht="45" customHeight="1" x14ac:dyDescent="0.2">
      <c r="A18" s="11">
        <v>15</v>
      </c>
      <c r="B18" s="16" t="s">
        <v>24</v>
      </c>
      <c r="C18" s="16" t="s">
        <v>1978</v>
      </c>
      <c r="D18" s="17" t="s">
        <v>1979</v>
      </c>
      <c r="E18" s="16">
        <v>1</v>
      </c>
      <c r="F18" s="16">
        <v>1</v>
      </c>
      <c r="G18" s="16" t="s">
        <v>20</v>
      </c>
      <c r="H18" s="16" t="s">
        <v>1749</v>
      </c>
      <c r="I18" s="18">
        <v>42917</v>
      </c>
      <c r="J18" s="16" t="s">
        <v>1980</v>
      </c>
      <c r="K18" s="82"/>
      <c r="M18" s="12" t="s">
        <v>1791</v>
      </c>
      <c r="N18" s="12"/>
    </row>
    <row r="19" spans="1:14" ht="45" customHeight="1" x14ac:dyDescent="0.2">
      <c r="A19" s="11">
        <v>16</v>
      </c>
      <c r="B19" s="22" t="s">
        <v>1981</v>
      </c>
      <c r="C19" s="88" t="s">
        <v>1982</v>
      </c>
      <c r="D19" s="148" t="s">
        <v>1983</v>
      </c>
      <c r="E19" s="22">
        <v>3</v>
      </c>
      <c r="F19" s="22">
        <v>1</v>
      </c>
      <c r="G19" s="22" t="s">
        <v>20</v>
      </c>
      <c r="H19" s="22" t="s">
        <v>1749</v>
      </c>
      <c r="I19" s="149">
        <v>42917</v>
      </c>
      <c r="J19" s="22" t="s">
        <v>1984</v>
      </c>
      <c r="K19" s="22" t="s">
        <v>1985</v>
      </c>
    </row>
    <row r="20" spans="1:14" ht="45" customHeight="1" x14ac:dyDescent="0.2">
      <c r="A20" s="151"/>
      <c r="B20" s="16"/>
      <c r="C20" s="22"/>
      <c r="D20" s="148"/>
      <c r="E20" s="22"/>
      <c r="F20" s="22"/>
      <c r="G20" s="22"/>
      <c r="H20" s="16"/>
      <c r="I20" s="18"/>
      <c r="J20" s="16"/>
      <c r="K20" s="22"/>
    </row>
    <row r="21" spans="1:14" ht="45" customHeight="1" x14ac:dyDescent="0.2">
      <c r="A21" s="15"/>
      <c r="B21" s="22"/>
      <c r="C21" s="22"/>
      <c r="D21" s="148"/>
      <c r="E21" s="67">
        <f>SUM(E4:E20)</f>
        <v>55</v>
      </c>
      <c r="F21" s="67">
        <f>SUM(F4:F20)</f>
        <v>19</v>
      </c>
      <c r="G21" s="22"/>
      <c r="H21" s="16"/>
      <c r="I21" s="18"/>
      <c r="J21" s="22"/>
      <c r="K21" s="22"/>
    </row>
    <row r="22" spans="1:14" ht="45" customHeight="1" x14ac:dyDescent="0.2">
      <c r="A22" s="11"/>
      <c r="B22" s="16"/>
      <c r="C22" s="16"/>
      <c r="D22" s="17"/>
      <c r="E22" s="16"/>
      <c r="F22" s="16"/>
      <c r="G22" s="16"/>
      <c r="H22" s="16"/>
      <c r="I22" s="18"/>
      <c r="J22" s="16"/>
      <c r="K22" s="67"/>
    </row>
    <row r="23" spans="1:14" ht="45" customHeight="1" x14ac:dyDescent="0.2">
      <c r="A23" s="11"/>
      <c r="B23" s="16"/>
      <c r="C23" s="16"/>
      <c r="D23" s="17"/>
      <c r="E23" s="16"/>
      <c r="F23" s="16"/>
      <c r="G23" s="16"/>
      <c r="H23" s="16"/>
      <c r="I23" s="18"/>
      <c r="J23" s="16"/>
      <c r="K23" s="67"/>
    </row>
    <row r="24" spans="1:14" ht="45" customHeight="1" x14ac:dyDescent="0.2">
      <c r="A24" s="11"/>
      <c r="B24" s="16"/>
      <c r="C24" s="16"/>
      <c r="D24" s="17"/>
      <c r="E24" s="16"/>
      <c r="F24" s="16"/>
      <c r="G24" s="16"/>
      <c r="H24" s="16"/>
      <c r="I24" s="18"/>
      <c r="J24" s="16"/>
      <c r="K24" s="67"/>
    </row>
    <row r="25" spans="1:14" ht="45" customHeight="1" x14ac:dyDescent="0.2">
      <c r="A25" s="11"/>
      <c r="B25" s="16"/>
      <c r="C25" s="16"/>
      <c r="D25" s="17"/>
      <c r="E25" s="16"/>
      <c r="F25" s="16"/>
      <c r="G25" s="16"/>
      <c r="H25" s="16"/>
      <c r="I25" s="18"/>
      <c r="J25" s="16"/>
      <c r="K25" s="67"/>
    </row>
    <row r="26" spans="1:14" ht="45" customHeight="1" x14ac:dyDescent="0.2">
      <c r="A26" s="11"/>
      <c r="B26" s="16"/>
      <c r="C26" s="16"/>
      <c r="D26" s="17"/>
      <c r="E26" s="16"/>
      <c r="F26" s="16"/>
      <c r="G26" s="16"/>
      <c r="H26" s="16"/>
      <c r="I26" s="18"/>
      <c r="J26" s="16"/>
      <c r="K26" s="67"/>
    </row>
  </sheetData>
  <customSheetViews>
    <customSheetView guid="{BCA9CBB9-9547-47F0-BDEA-9087BD919FA4}" scale="80" topLeftCell="A10">
      <selection activeCell="H16" sqref="H16"/>
      <pageMargins left="0.7" right="0.7" top="0.75" bottom="0.75" header="0.3" footer="0.3"/>
    </customSheetView>
    <customSheetView guid="{C7343692-8406-8E4B-88B9-BD8D63A86AF6}" scale="80" topLeftCell="A10">
      <selection activeCell="H16" sqref="H16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14" zoomScale="80" zoomScaleNormal="80" workbookViewId="0">
      <selection activeCell="D23" sqref="D23"/>
    </sheetView>
  </sheetViews>
  <sheetFormatPr baseColWidth="10" defaultColWidth="8.83203125" defaultRowHeight="42.75" customHeight="1" x14ac:dyDescent="0.2"/>
  <cols>
    <col min="1" max="1" width="11.33203125" customWidth="1"/>
    <col min="2" max="2" width="36.33203125" customWidth="1"/>
    <col min="3" max="3" width="38.6640625" customWidth="1"/>
    <col min="4" max="4" width="43.6640625" customWidth="1"/>
    <col min="5" max="5" width="10.83203125" customWidth="1"/>
    <col min="6" max="6" width="10.6640625" customWidth="1"/>
    <col min="7" max="7" width="15.6640625" customWidth="1"/>
    <col min="8" max="8" width="13.5" customWidth="1"/>
    <col min="9" max="9" width="16" customWidth="1"/>
    <col min="10" max="10" width="20.5" customWidth="1"/>
    <col min="11" max="11" width="53.5" customWidth="1"/>
    <col min="13" max="13" width="18.1640625" customWidth="1"/>
  </cols>
  <sheetData>
    <row r="1" spans="1:16" ht="42.75" customHeight="1" thickBot="1" x14ac:dyDescent="0.4">
      <c r="A1" s="624" t="s">
        <v>1743</v>
      </c>
      <c r="B1" s="625"/>
      <c r="C1" s="625"/>
      <c r="D1" s="625"/>
      <c r="E1" s="625"/>
      <c r="F1" s="625"/>
      <c r="G1" s="625" t="s">
        <v>1744</v>
      </c>
      <c r="H1" s="625"/>
      <c r="I1" s="625"/>
      <c r="J1" s="626"/>
      <c r="K1" s="627"/>
    </row>
    <row r="2" spans="1:16" ht="42.75" customHeight="1" thickBot="1" x14ac:dyDescent="0.3">
      <c r="A2" s="38" t="s">
        <v>2</v>
      </c>
      <c r="B2" s="39" t="s">
        <v>3</v>
      </c>
      <c r="C2" s="39" t="s">
        <v>4</v>
      </c>
      <c r="D2" s="40" t="s">
        <v>5</v>
      </c>
      <c r="E2" s="39" t="s">
        <v>6</v>
      </c>
      <c r="F2" s="39" t="s">
        <v>7</v>
      </c>
      <c r="G2" s="39" t="s">
        <v>8</v>
      </c>
      <c r="H2" s="39" t="s">
        <v>9</v>
      </c>
      <c r="I2" s="39" t="s">
        <v>10</v>
      </c>
      <c r="J2" s="39" t="s">
        <v>11</v>
      </c>
      <c r="K2" s="41" t="s">
        <v>12</v>
      </c>
      <c r="M2" s="5" t="s">
        <v>13</v>
      </c>
      <c r="N2" s="5">
        <v>53</v>
      </c>
      <c r="P2" s="10"/>
    </row>
    <row r="3" spans="1:16" ht="42.75" customHeight="1" x14ac:dyDescent="0.3">
      <c r="A3" s="6">
        <v>55</v>
      </c>
      <c r="B3" s="6" t="s">
        <v>178</v>
      </c>
      <c r="C3" s="6"/>
      <c r="D3" s="7"/>
      <c r="E3" s="6"/>
      <c r="F3" s="6"/>
      <c r="G3" s="6"/>
      <c r="H3" s="6"/>
      <c r="I3" s="6"/>
      <c r="J3" s="6"/>
      <c r="K3" s="6" t="s">
        <v>110</v>
      </c>
      <c r="M3" s="9" t="s">
        <v>16</v>
      </c>
      <c r="N3" s="9">
        <f>N2-N14</f>
        <v>-2</v>
      </c>
      <c r="O3" s="10"/>
    </row>
    <row r="4" spans="1:16" ht="42.75" customHeight="1" x14ac:dyDescent="0.2">
      <c r="A4" s="16">
        <v>1</v>
      </c>
      <c r="B4" s="16" t="s">
        <v>17</v>
      </c>
      <c r="C4" s="16" t="s">
        <v>1795</v>
      </c>
      <c r="D4" s="17" t="s">
        <v>1796</v>
      </c>
      <c r="E4" s="16">
        <v>5</v>
      </c>
      <c r="F4" s="16">
        <v>2</v>
      </c>
      <c r="G4" s="16" t="s">
        <v>372</v>
      </c>
      <c r="H4" s="16" t="s">
        <v>1749</v>
      </c>
      <c r="I4" s="18">
        <v>42917</v>
      </c>
      <c r="J4" s="16" t="s">
        <v>22</v>
      </c>
      <c r="K4" s="75"/>
      <c r="M4" t="s">
        <v>23</v>
      </c>
      <c r="N4">
        <f>SUMIFS(E:E,G:G,"CTT")</f>
        <v>18</v>
      </c>
      <c r="P4" s="10"/>
    </row>
    <row r="5" spans="1:16" ht="42.75" customHeight="1" x14ac:dyDescent="0.2">
      <c r="A5" s="16">
        <v>2</v>
      </c>
      <c r="B5" s="16" t="s">
        <v>17</v>
      </c>
      <c r="C5" s="64" t="s">
        <v>1797</v>
      </c>
      <c r="D5" s="17" t="s">
        <v>1798</v>
      </c>
      <c r="E5" s="16">
        <v>6</v>
      </c>
      <c r="F5" s="16">
        <v>2</v>
      </c>
      <c r="G5" s="16" t="s">
        <v>372</v>
      </c>
      <c r="H5" s="16" t="s">
        <v>1749</v>
      </c>
      <c r="I5" s="18">
        <v>42917</v>
      </c>
      <c r="J5" s="16" t="s">
        <v>22</v>
      </c>
      <c r="K5" s="16"/>
      <c r="M5" t="s">
        <v>29</v>
      </c>
      <c r="N5">
        <f>SUMIFS(E:E,G:G,"FLU")</f>
        <v>0</v>
      </c>
    </row>
    <row r="6" spans="1:16" ht="42.75" customHeight="1" x14ac:dyDescent="0.2">
      <c r="A6" s="16">
        <v>3</v>
      </c>
      <c r="B6" s="12" t="s">
        <v>1799</v>
      </c>
      <c r="C6" s="12">
        <v>70812</v>
      </c>
      <c r="D6" s="13" t="s">
        <v>1800</v>
      </c>
      <c r="E6" s="12">
        <v>2</v>
      </c>
      <c r="F6" s="12">
        <v>1</v>
      </c>
      <c r="G6" s="12" t="s">
        <v>372</v>
      </c>
      <c r="H6" s="12" t="s">
        <v>1749</v>
      </c>
      <c r="I6" s="14">
        <v>42917</v>
      </c>
      <c r="J6" s="14" t="s">
        <v>1801</v>
      </c>
      <c r="K6" s="213" t="s">
        <v>1802</v>
      </c>
      <c r="M6" t="s">
        <v>34</v>
      </c>
      <c r="N6">
        <f>SUMIFS(E:E,G:G,"JCC")</f>
        <v>0</v>
      </c>
    </row>
    <row r="7" spans="1:16" ht="42.75" customHeight="1" x14ac:dyDescent="0.2">
      <c r="A7" s="16">
        <v>4</v>
      </c>
      <c r="B7" s="12" t="s">
        <v>119</v>
      </c>
      <c r="C7" s="12" t="s">
        <v>1803</v>
      </c>
      <c r="D7" s="13" t="s">
        <v>1804</v>
      </c>
      <c r="E7" s="12">
        <v>7</v>
      </c>
      <c r="F7" s="12">
        <v>2</v>
      </c>
      <c r="G7" s="12" t="s">
        <v>372</v>
      </c>
      <c r="H7" s="12" t="s">
        <v>1749</v>
      </c>
      <c r="I7" s="14">
        <v>42917</v>
      </c>
      <c r="J7" s="12" t="s">
        <v>1805</v>
      </c>
      <c r="K7" s="51" t="s">
        <v>1806</v>
      </c>
      <c r="M7" t="s">
        <v>40</v>
      </c>
      <c r="N7">
        <f>SUMIFS(E:E,G:G,"EDI")</f>
        <v>37</v>
      </c>
    </row>
    <row r="8" spans="1:16" ht="42.75" customHeight="1" x14ac:dyDescent="0.2">
      <c r="A8" s="16">
        <v>5</v>
      </c>
      <c r="B8" s="20" t="s">
        <v>451</v>
      </c>
      <c r="C8" s="20" t="s">
        <v>1807</v>
      </c>
      <c r="D8" s="21" t="s">
        <v>1808</v>
      </c>
      <c r="E8" s="20">
        <v>3</v>
      </c>
      <c r="F8" s="20">
        <v>1</v>
      </c>
      <c r="G8" s="20" t="s">
        <v>87</v>
      </c>
      <c r="H8" s="20" t="s">
        <v>1749</v>
      </c>
      <c r="I8" s="23">
        <v>42917</v>
      </c>
      <c r="J8" s="20" t="s">
        <v>1809</v>
      </c>
      <c r="K8" s="98" t="s">
        <v>1810</v>
      </c>
      <c r="M8" t="s">
        <v>46</v>
      </c>
      <c r="N8">
        <f>SUMIFS(E:E,G:G,"par")</f>
        <v>0</v>
      </c>
    </row>
    <row r="9" spans="1:16" ht="42.75" customHeight="1" x14ac:dyDescent="0.2">
      <c r="A9" s="16">
        <v>6</v>
      </c>
      <c r="B9" s="12" t="s">
        <v>24</v>
      </c>
      <c r="C9" s="12" t="s">
        <v>1811</v>
      </c>
      <c r="D9" s="13" t="s">
        <v>1812</v>
      </c>
      <c r="E9" s="12">
        <v>6</v>
      </c>
      <c r="F9" s="12">
        <v>2</v>
      </c>
      <c r="G9" s="11" t="s">
        <v>372</v>
      </c>
      <c r="H9" s="12" t="s">
        <v>1749</v>
      </c>
      <c r="I9" s="14">
        <v>42917</v>
      </c>
      <c r="J9" s="12" t="s">
        <v>1813</v>
      </c>
      <c r="K9" s="201"/>
      <c r="M9" t="s">
        <v>52</v>
      </c>
      <c r="N9">
        <f>SUMIFS(E:E,G:G,"phi")</f>
        <v>0</v>
      </c>
    </row>
    <row r="10" spans="1:16" ht="42.75" customHeight="1" x14ac:dyDescent="0.2">
      <c r="A10" s="16">
        <v>7</v>
      </c>
      <c r="B10" s="16" t="s">
        <v>1814</v>
      </c>
      <c r="C10" s="64" t="s">
        <v>1815</v>
      </c>
      <c r="D10" s="17" t="s">
        <v>1816</v>
      </c>
      <c r="E10" s="16">
        <v>2</v>
      </c>
      <c r="F10" s="16">
        <v>1</v>
      </c>
      <c r="G10" s="16" t="s">
        <v>372</v>
      </c>
      <c r="H10" s="16" t="s">
        <v>1749</v>
      </c>
      <c r="I10" s="18">
        <v>42917</v>
      </c>
      <c r="J10" s="16" t="s">
        <v>1817</v>
      </c>
      <c r="K10" s="16"/>
      <c r="M10" t="s">
        <v>58</v>
      </c>
      <c r="N10">
        <f>SUMIFS(E:E,G:G,"BRK")</f>
        <v>0</v>
      </c>
    </row>
    <row r="11" spans="1:16" ht="42.75" customHeight="1" x14ac:dyDescent="0.2">
      <c r="A11" s="16">
        <v>8</v>
      </c>
      <c r="B11" s="16" t="s">
        <v>1439</v>
      </c>
      <c r="C11" s="16" t="s">
        <v>1818</v>
      </c>
      <c r="D11" s="17" t="s">
        <v>1819</v>
      </c>
      <c r="E11" s="16">
        <v>4</v>
      </c>
      <c r="F11" s="16">
        <v>1</v>
      </c>
      <c r="G11" s="16" t="s">
        <v>87</v>
      </c>
      <c r="H11" s="16" t="s">
        <v>1749</v>
      </c>
      <c r="I11" s="18">
        <v>42917</v>
      </c>
      <c r="J11" s="16" t="s">
        <v>1820</v>
      </c>
      <c r="K11" s="75" t="s">
        <v>1821</v>
      </c>
      <c r="M11" s="25" t="s">
        <v>64</v>
      </c>
      <c r="N11" s="25">
        <f>SUMIFS(E:E,G:G,"SPC")</f>
        <v>0</v>
      </c>
    </row>
    <row r="12" spans="1:16" ht="42.75" customHeight="1" x14ac:dyDescent="0.2">
      <c r="A12" s="16">
        <v>9</v>
      </c>
      <c r="B12" s="12" t="s">
        <v>17</v>
      </c>
      <c r="C12" s="12" t="s">
        <v>1822</v>
      </c>
      <c r="D12" s="13" t="s">
        <v>1823</v>
      </c>
      <c r="E12" s="51">
        <v>2</v>
      </c>
      <c r="F12" s="51">
        <v>1</v>
      </c>
      <c r="G12" s="11" t="s">
        <v>372</v>
      </c>
      <c r="H12" s="12" t="s">
        <v>1749</v>
      </c>
      <c r="I12" s="14">
        <v>42917</v>
      </c>
      <c r="J12" s="12" t="s">
        <v>22</v>
      </c>
      <c r="K12" s="11"/>
      <c r="M12" s="26" t="s">
        <v>69</v>
      </c>
      <c r="N12" s="26">
        <f>SUMIFS(E:E,G:G,"H")</f>
        <v>0</v>
      </c>
    </row>
    <row r="13" spans="1:16" ht="42.75" customHeight="1" x14ac:dyDescent="0.2">
      <c r="A13" s="16">
        <v>10</v>
      </c>
      <c r="B13" s="12" t="s">
        <v>17</v>
      </c>
      <c r="C13" s="16" t="s">
        <v>1824</v>
      </c>
      <c r="D13" s="17" t="s">
        <v>1825</v>
      </c>
      <c r="E13" s="16">
        <v>3</v>
      </c>
      <c r="F13" s="16">
        <v>1</v>
      </c>
      <c r="G13" s="16" t="s">
        <v>372</v>
      </c>
      <c r="H13" s="16" t="s">
        <v>1749</v>
      </c>
      <c r="I13" s="18">
        <v>42917</v>
      </c>
      <c r="J13" s="16" t="s">
        <v>22</v>
      </c>
      <c r="K13" s="22"/>
      <c r="M13" s="26"/>
      <c r="N13" s="26"/>
    </row>
    <row r="14" spans="1:16" ht="42.75" customHeight="1" x14ac:dyDescent="0.2">
      <c r="A14" s="16">
        <v>11</v>
      </c>
      <c r="B14" s="12" t="s">
        <v>17</v>
      </c>
      <c r="C14" s="12" t="s">
        <v>1826</v>
      </c>
      <c r="D14" s="12">
        <v>9082404203</v>
      </c>
      <c r="E14" s="12">
        <v>4</v>
      </c>
      <c r="F14" s="20">
        <v>1</v>
      </c>
      <c r="G14" s="12" t="s">
        <v>372</v>
      </c>
      <c r="H14" s="12" t="s">
        <v>1749</v>
      </c>
      <c r="I14" s="14">
        <v>42917</v>
      </c>
      <c r="J14" s="12" t="s">
        <v>22</v>
      </c>
      <c r="K14" s="67"/>
      <c r="M14" s="28" t="s">
        <v>79</v>
      </c>
      <c r="N14" s="28">
        <f>SUM(M4:N12)</f>
        <v>55</v>
      </c>
    </row>
    <row r="15" spans="1:16" ht="42.75" customHeight="1" x14ac:dyDescent="0.2">
      <c r="A15" s="16">
        <v>12</v>
      </c>
      <c r="B15" s="16" t="s">
        <v>1827</v>
      </c>
      <c r="C15" s="16">
        <v>106615</v>
      </c>
      <c r="D15" s="17" t="s">
        <v>1828</v>
      </c>
      <c r="E15" s="16">
        <v>8</v>
      </c>
      <c r="F15" s="16">
        <v>2</v>
      </c>
      <c r="G15" s="16" t="s">
        <v>87</v>
      </c>
      <c r="H15" s="16" t="s">
        <v>1749</v>
      </c>
      <c r="I15" s="18">
        <v>42917</v>
      </c>
      <c r="J15" s="16" t="s">
        <v>1829</v>
      </c>
      <c r="K15" s="16" t="s">
        <v>1830</v>
      </c>
    </row>
    <row r="16" spans="1:16" ht="42.75" customHeight="1" x14ac:dyDescent="0.2">
      <c r="A16" s="29">
        <v>13</v>
      </c>
      <c r="B16" s="20" t="s">
        <v>17</v>
      </c>
      <c r="C16" s="20" t="s">
        <v>1831</v>
      </c>
      <c r="D16" s="21" t="s">
        <v>1832</v>
      </c>
      <c r="E16" s="20">
        <v>3</v>
      </c>
      <c r="F16" s="20">
        <v>1</v>
      </c>
      <c r="G16" s="20" t="s">
        <v>87</v>
      </c>
      <c r="H16" s="51" t="s">
        <v>1749</v>
      </c>
      <c r="I16" s="23">
        <v>42917</v>
      </c>
      <c r="J16" s="20" t="s">
        <v>22</v>
      </c>
      <c r="K16" s="20"/>
      <c r="M16" s="12" t="s">
        <v>1791</v>
      </c>
      <c r="N16" s="12"/>
    </row>
    <row r="17" spans="1:11" ht="42.75" customHeight="1" x14ac:dyDescent="0.2">
      <c r="A17" s="74"/>
      <c r="B17" s="20"/>
      <c r="C17" s="20"/>
      <c r="D17" s="21"/>
      <c r="E17" s="30">
        <f>SUM(E4:E16)</f>
        <v>55</v>
      </c>
      <c r="F17" s="30">
        <f>SUM(F4:F16)</f>
        <v>18</v>
      </c>
      <c r="G17" s="20"/>
      <c r="H17" s="20"/>
      <c r="I17" s="23"/>
      <c r="J17" s="20"/>
      <c r="K17" s="20"/>
    </row>
    <row r="18" spans="1:11" ht="42.75" customHeight="1" x14ac:dyDescent="0.2">
      <c r="A18" s="74"/>
      <c r="B18" s="12"/>
      <c r="C18" s="12"/>
      <c r="D18" s="21"/>
      <c r="E18" s="12"/>
      <c r="F18" s="20"/>
      <c r="G18" s="12"/>
      <c r="H18" s="12"/>
      <c r="I18" s="14"/>
      <c r="J18" s="12"/>
      <c r="K18" s="12"/>
    </row>
    <row r="19" spans="1:11" ht="42.75" customHeight="1" x14ac:dyDescent="0.2">
      <c r="A19" s="74"/>
      <c r="B19" s="12"/>
      <c r="C19" s="12"/>
      <c r="D19" s="12"/>
      <c r="E19" s="12"/>
      <c r="F19" s="12"/>
      <c r="G19" s="12"/>
      <c r="H19" s="12"/>
      <c r="I19" s="14"/>
      <c r="J19" s="12"/>
      <c r="K19" s="20"/>
    </row>
    <row r="20" spans="1:11" ht="42.75" customHeight="1" x14ac:dyDescent="0.2">
      <c r="A20" s="151"/>
      <c r="B20" s="16"/>
      <c r="C20" s="16"/>
      <c r="D20" s="16"/>
      <c r="E20" s="16"/>
      <c r="F20" s="16"/>
      <c r="G20" s="16"/>
      <c r="H20" s="16"/>
      <c r="I20" s="18"/>
      <c r="J20" s="16"/>
      <c r="K20" s="22"/>
    </row>
    <row r="21" spans="1:11" ht="42.75" customHeight="1" x14ac:dyDescent="0.2">
      <c r="A21" s="151"/>
      <c r="B21" s="16"/>
      <c r="C21" s="16"/>
      <c r="D21" s="16"/>
      <c r="E21" s="16"/>
      <c r="F21" s="16"/>
      <c r="G21" s="16"/>
      <c r="H21" s="16"/>
      <c r="I21" s="18"/>
      <c r="J21" s="16"/>
      <c r="K21" s="22"/>
    </row>
    <row r="22" spans="1:11" ht="42.75" customHeight="1" x14ac:dyDescent="0.2">
      <c r="A22" s="151"/>
      <c r="B22" s="16"/>
      <c r="C22" s="22"/>
      <c r="D22" s="148"/>
      <c r="E22" s="22"/>
      <c r="F22" s="22"/>
      <c r="G22" s="22"/>
      <c r="H22" s="16"/>
      <c r="I22" s="18"/>
      <c r="J22" s="16"/>
      <c r="K22" s="22"/>
    </row>
    <row r="23" spans="1:11" ht="42.75" customHeight="1" x14ac:dyDescent="0.2">
      <c r="A23" s="15"/>
      <c r="B23" s="22"/>
      <c r="C23" s="22"/>
      <c r="D23" s="148"/>
      <c r="E23" s="22"/>
      <c r="F23" s="22"/>
      <c r="G23" s="22"/>
      <c r="H23" s="16"/>
      <c r="I23" s="18"/>
      <c r="J23" s="22"/>
      <c r="K23" s="22"/>
    </row>
    <row r="24" spans="1:11" ht="42.75" customHeight="1" x14ac:dyDescent="0.2">
      <c r="A24" s="11"/>
      <c r="B24" s="16"/>
      <c r="C24" s="16"/>
      <c r="D24" s="17"/>
      <c r="E24" s="16"/>
      <c r="F24" s="16"/>
      <c r="G24" s="16"/>
      <c r="H24" s="16"/>
      <c r="I24" s="18"/>
      <c r="J24" s="16"/>
      <c r="K24" s="67"/>
    </row>
  </sheetData>
  <customSheetViews>
    <customSheetView guid="{BCA9CBB9-9547-47F0-BDEA-9087BD919FA4}" scale="80" topLeftCell="A14">
      <selection activeCell="D23" sqref="D23"/>
      <pageMargins left="0.7" right="0.7" top="0.75" bottom="0.75" header="0.3" footer="0.3"/>
    </customSheetView>
    <customSheetView guid="{C7343692-8406-8E4B-88B9-BD8D63A86AF6}" scale="80" topLeftCell="A14">
      <selection activeCell="D23" sqref="D23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opLeftCell="A13" zoomScale="80" zoomScaleNormal="80" workbookViewId="0">
      <selection activeCell="I29" sqref="I29"/>
    </sheetView>
  </sheetViews>
  <sheetFormatPr baseColWidth="10" defaultColWidth="8.83203125" defaultRowHeight="44.25" customHeight="1" x14ac:dyDescent="0.2"/>
  <cols>
    <col min="1" max="1" width="11.33203125" customWidth="1"/>
    <col min="2" max="2" width="36.33203125" customWidth="1"/>
    <col min="3" max="3" width="38.6640625" customWidth="1"/>
    <col min="4" max="4" width="43.6640625" customWidth="1"/>
    <col min="5" max="5" width="10.83203125" customWidth="1"/>
    <col min="6" max="6" width="10.6640625" customWidth="1"/>
    <col min="7" max="7" width="15.6640625" customWidth="1"/>
    <col min="8" max="8" width="13.5" customWidth="1"/>
    <col min="9" max="9" width="16" customWidth="1"/>
    <col min="10" max="10" width="20.5" customWidth="1"/>
    <col min="11" max="11" width="68.33203125" customWidth="1"/>
    <col min="13" max="13" width="18.1640625" customWidth="1"/>
  </cols>
  <sheetData>
    <row r="1" spans="1:17" ht="44.25" customHeight="1" thickBot="1" x14ac:dyDescent="0.4">
      <c r="A1" s="624" t="s">
        <v>1743</v>
      </c>
      <c r="B1" s="625"/>
      <c r="C1" s="625"/>
      <c r="D1" s="625"/>
      <c r="E1" s="625"/>
      <c r="F1" s="625"/>
      <c r="G1" s="625" t="s">
        <v>1744</v>
      </c>
      <c r="H1" s="625"/>
      <c r="I1" s="625"/>
      <c r="J1" s="626"/>
      <c r="K1" s="627"/>
    </row>
    <row r="2" spans="1:17" ht="44.25" customHeight="1" thickBot="1" x14ac:dyDescent="0.3">
      <c r="A2" s="38" t="s">
        <v>2</v>
      </c>
      <c r="B2" s="39" t="s">
        <v>3</v>
      </c>
      <c r="C2" s="39" t="s">
        <v>4</v>
      </c>
      <c r="D2" s="40" t="s">
        <v>5</v>
      </c>
      <c r="E2" s="39" t="s">
        <v>6</v>
      </c>
      <c r="F2" s="39" t="s">
        <v>7</v>
      </c>
      <c r="G2" s="39" t="s">
        <v>8</v>
      </c>
      <c r="H2" s="39" t="s">
        <v>9</v>
      </c>
      <c r="I2" s="39" t="s">
        <v>10</v>
      </c>
      <c r="J2" s="39" t="s">
        <v>11</v>
      </c>
      <c r="K2" s="41" t="s">
        <v>12</v>
      </c>
      <c r="M2" s="5" t="s">
        <v>13</v>
      </c>
      <c r="N2" s="5">
        <v>53</v>
      </c>
      <c r="P2" s="10"/>
      <c r="Q2" s="45"/>
    </row>
    <row r="3" spans="1:17" ht="44.25" customHeight="1" x14ac:dyDescent="0.45">
      <c r="A3" s="6">
        <v>53</v>
      </c>
      <c r="B3" s="6" t="s">
        <v>1074</v>
      </c>
      <c r="C3" s="6" t="s">
        <v>1745</v>
      </c>
      <c r="D3" s="7"/>
      <c r="E3" s="6"/>
      <c r="F3" s="6"/>
      <c r="G3" s="6"/>
      <c r="H3" s="220"/>
      <c r="I3" s="221"/>
      <c r="J3" s="221"/>
      <c r="K3" s="221"/>
      <c r="M3" s="9" t="s">
        <v>16</v>
      </c>
      <c r="N3" s="9">
        <f>N2-N14</f>
        <v>1</v>
      </c>
      <c r="O3" s="10"/>
    </row>
    <row r="4" spans="1:17" ht="44.25" customHeight="1" x14ac:dyDescent="0.3">
      <c r="A4" s="211" t="s">
        <v>1746</v>
      </c>
      <c r="B4" s="211" t="s">
        <v>24</v>
      </c>
      <c r="C4" s="212" t="s">
        <v>1747</v>
      </c>
      <c r="D4" s="52" t="s">
        <v>1748</v>
      </c>
      <c r="E4" s="51">
        <v>13</v>
      </c>
      <c r="F4" s="51">
        <v>4</v>
      </c>
      <c r="G4" s="51" t="s">
        <v>188</v>
      </c>
      <c r="H4" s="51" t="s">
        <v>1749</v>
      </c>
      <c r="I4" s="53">
        <v>42917</v>
      </c>
      <c r="J4" s="51" t="s">
        <v>1750</v>
      </c>
      <c r="K4" s="104" t="s">
        <v>1751</v>
      </c>
      <c r="M4" t="s">
        <v>23</v>
      </c>
      <c r="N4">
        <f>SUMIFS(E:E,G:G,"CTT")</f>
        <v>11</v>
      </c>
      <c r="P4" s="10"/>
    </row>
    <row r="5" spans="1:17" ht="44.25" customHeight="1" x14ac:dyDescent="0.2">
      <c r="A5" s="211" t="s">
        <v>1752</v>
      </c>
      <c r="B5" s="211" t="s">
        <v>24</v>
      </c>
      <c r="C5" s="212" t="s">
        <v>1753</v>
      </c>
      <c r="D5" s="52" t="s">
        <v>1748</v>
      </c>
      <c r="E5" s="12">
        <v>3</v>
      </c>
      <c r="F5" s="12">
        <v>0</v>
      </c>
      <c r="G5" s="12" t="s">
        <v>20</v>
      </c>
      <c r="H5" s="12"/>
      <c r="I5" s="14"/>
      <c r="J5" s="12"/>
      <c r="K5" s="20" t="s">
        <v>1754</v>
      </c>
      <c r="M5" t="s">
        <v>29</v>
      </c>
      <c r="N5">
        <f>SUMIFS(E:E,G:G,"FLU")</f>
        <v>18</v>
      </c>
    </row>
    <row r="6" spans="1:17" ht="44.25" customHeight="1" x14ac:dyDescent="0.2">
      <c r="A6" s="47" t="s">
        <v>185</v>
      </c>
      <c r="B6" s="47" t="s">
        <v>1755</v>
      </c>
      <c r="C6" s="12" t="s">
        <v>1756</v>
      </c>
      <c r="D6" s="13" t="s">
        <v>1757</v>
      </c>
      <c r="E6" s="12">
        <v>2</v>
      </c>
      <c r="F6" s="12">
        <v>2</v>
      </c>
      <c r="G6" s="12" t="s">
        <v>20</v>
      </c>
      <c r="H6" s="12" t="s">
        <v>1749</v>
      </c>
      <c r="I6" s="14">
        <v>42917</v>
      </c>
      <c r="J6" s="12" t="s">
        <v>1758</v>
      </c>
      <c r="K6" s="98" t="s">
        <v>1634</v>
      </c>
      <c r="M6" t="s">
        <v>34</v>
      </c>
      <c r="N6">
        <f>SUMIFS(E:E,G:G,"JCC")</f>
        <v>13</v>
      </c>
    </row>
    <row r="7" spans="1:17" ht="44.25" customHeight="1" x14ac:dyDescent="0.2">
      <c r="A7" s="47" t="s">
        <v>189</v>
      </c>
      <c r="B7" s="47" t="s">
        <v>1755</v>
      </c>
      <c r="C7" s="12" t="s">
        <v>1756</v>
      </c>
      <c r="D7" s="13" t="s">
        <v>1757</v>
      </c>
      <c r="E7" s="16">
        <v>2</v>
      </c>
      <c r="F7" s="16">
        <v>0</v>
      </c>
      <c r="G7" s="16" t="s">
        <v>130</v>
      </c>
      <c r="H7" s="12" t="s">
        <v>1749</v>
      </c>
      <c r="I7" s="14">
        <v>42917</v>
      </c>
      <c r="J7" s="16"/>
      <c r="K7" s="75"/>
      <c r="M7" t="s">
        <v>40</v>
      </c>
      <c r="N7">
        <f>SUMIFS(E:E,G:G,"EDI")</f>
        <v>0</v>
      </c>
    </row>
    <row r="8" spans="1:17" ht="44.25" customHeight="1" x14ac:dyDescent="0.2">
      <c r="A8" s="74">
        <v>3</v>
      </c>
      <c r="B8" s="12" t="s">
        <v>17</v>
      </c>
      <c r="C8" s="12" t="s">
        <v>1759</v>
      </c>
      <c r="D8" s="13" t="s">
        <v>1760</v>
      </c>
      <c r="E8" s="12">
        <v>2</v>
      </c>
      <c r="F8" s="12">
        <v>1</v>
      </c>
      <c r="G8" s="12" t="s">
        <v>20</v>
      </c>
      <c r="H8" s="12" t="s">
        <v>1749</v>
      </c>
      <c r="I8" s="14">
        <v>42917</v>
      </c>
      <c r="J8" s="14" t="s">
        <v>22</v>
      </c>
      <c r="K8" s="11"/>
      <c r="M8" t="s">
        <v>46</v>
      </c>
      <c r="N8">
        <f>SUMIFS(E:E,G:G,"par")</f>
        <v>0</v>
      </c>
    </row>
    <row r="9" spans="1:17" ht="44.25" customHeight="1" x14ac:dyDescent="0.2">
      <c r="A9" s="74">
        <v>4</v>
      </c>
      <c r="B9" s="16" t="s">
        <v>24</v>
      </c>
      <c r="C9" s="16" t="s">
        <v>1761</v>
      </c>
      <c r="D9" s="17" t="s">
        <v>1762</v>
      </c>
      <c r="E9" s="16">
        <v>1</v>
      </c>
      <c r="F9" s="16">
        <v>1</v>
      </c>
      <c r="G9" s="16" t="s">
        <v>87</v>
      </c>
      <c r="H9" s="16" t="s">
        <v>1749</v>
      </c>
      <c r="I9" s="18">
        <v>42917</v>
      </c>
      <c r="J9" s="16" t="s">
        <v>1763</v>
      </c>
      <c r="K9" s="16"/>
      <c r="M9" t="s">
        <v>52</v>
      </c>
      <c r="N9">
        <f>SUMIFS(E:E,G:G,"phi")</f>
        <v>0</v>
      </c>
    </row>
    <row r="10" spans="1:17" ht="44.25" customHeight="1" x14ac:dyDescent="0.2">
      <c r="A10" s="74">
        <v>5</v>
      </c>
      <c r="B10" s="16" t="s">
        <v>1764</v>
      </c>
      <c r="C10" s="16">
        <v>106137</v>
      </c>
      <c r="D10" s="17" t="s">
        <v>1765</v>
      </c>
      <c r="E10" s="16">
        <v>4</v>
      </c>
      <c r="F10" s="16">
        <v>1</v>
      </c>
      <c r="G10" s="16" t="s">
        <v>20</v>
      </c>
      <c r="H10" s="16" t="s">
        <v>1766</v>
      </c>
      <c r="I10" s="18">
        <v>42917</v>
      </c>
      <c r="J10" s="16" t="s">
        <v>1767</v>
      </c>
      <c r="K10" s="75" t="s">
        <v>1768</v>
      </c>
      <c r="M10" t="s">
        <v>58</v>
      </c>
      <c r="N10">
        <f>SUMIFS(E:E,G:G,"BRK")</f>
        <v>10</v>
      </c>
    </row>
    <row r="11" spans="1:17" ht="44.25" customHeight="1" x14ac:dyDescent="0.2">
      <c r="A11" s="74">
        <v>6</v>
      </c>
      <c r="B11" s="16" t="s">
        <v>1769</v>
      </c>
      <c r="C11" s="16" t="s">
        <v>1770</v>
      </c>
      <c r="D11" s="17" t="s">
        <v>1771</v>
      </c>
      <c r="E11" s="16">
        <v>2</v>
      </c>
      <c r="F11" s="16">
        <v>1</v>
      </c>
      <c r="G11" s="16" t="s">
        <v>87</v>
      </c>
      <c r="H11" s="16" t="s">
        <v>1749</v>
      </c>
      <c r="I11" s="18">
        <v>42917</v>
      </c>
      <c r="J11" s="16" t="s">
        <v>1772</v>
      </c>
      <c r="K11" s="16" t="s">
        <v>1773</v>
      </c>
      <c r="M11" s="25" t="s">
        <v>64</v>
      </c>
      <c r="N11" s="25">
        <f>SUMIFS(E:E,G:G,"SPC")</f>
        <v>0</v>
      </c>
    </row>
    <row r="12" spans="1:17" ht="44.25" customHeight="1" x14ac:dyDescent="0.2">
      <c r="A12" s="74">
        <v>7</v>
      </c>
      <c r="B12" s="12" t="s">
        <v>53</v>
      </c>
      <c r="C12" s="12" t="s">
        <v>1774</v>
      </c>
      <c r="D12" s="12" t="s">
        <v>1775</v>
      </c>
      <c r="E12" s="12">
        <v>5</v>
      </c>
      <c r="F12" s="20">
        <v>2</v>
      </c>
      <c r="G12" s="12" t="s">
        <v>20</v>
      </c>
      <c r="H12" s="12" t="s">
        <v>1749</v>
      </c>
      <c r="I12" s="14">
        <v>42917</v>
      </c>
      <c r="J12" s="12" t="s">
        <v>1776</v>
      </c>
      <c r="K12" s="12" t="s">
        <v>1777</v>
      </c>
      <c r="M12" s="26" t="s">
        <v>69</v>
      </c>
      <c r="N12" s="26">
        <f>SUMIFS(E:E,G:G,"H")</f>
        <v>0</v>
      </c>
    </row>
    <row r="13" spans="1:17" ht="44.25" customHeight="1" x14ac:dyDescent="0.2">
      <c r="A13" s="74">
        <v>8</v>
      </c>
      <c r="B13" s="20" t="s">
        <v>816</v>
      </c>
      <c r="C13" s="20" t="s">
        <v>1778</v>
      </c>
      <c r="D13" s="21" t="s">
        <v>1779</v>
      </c>
      <c r="E13" s="20">
        <v>4</v>
      </c>
      <c r="F13" s="20">
        <v>1</v>
      </c>
      <c r="G13" s="20" t="s">
        <v>130</v>
      </c>
      <c r="H13" s="20" t="s">
        <v>1749</v>
      </c>
      <c r="I13" s="23">
        <v>42917</v>
      </c>
      <c r="J13" s="20" t="s">
        <v>1780</v>
      </c>
      <c r="K13" s="20" t="s">
        <v>1781</v>
      </c>
      <c r="M13" s="26"/>
      <c r="N13" s="26"/>
    </row>
    <row r="14" spans="1:17" ht="44.25" customHeight="1" x14ac:dyDescent="0.2">
      <c r="A14" s="74">
        <v>9</v>
      </c>
      <c r="B14" s="16" t="s">
        <v>17</v>
      </c>
      <c r="C14" s="64" t="s">
        <v>1782</v>
      </c>
      <c r="D14" s="17" t="s">
        <v>1783</v>
      </c>
      <c r="E14" s="16">
        <v>2</v>
      </c>
      <c r="F14" s="16">
        <v>1</v>
      </c>
      <c r="G14" s="16" t="s">
        <v>87</v>
      </c>
      <c r="H14" s="16" t="s">
        <v>1749</v>
      </c>
      <c r="I14" s="18">
        <v>42917</v>
      </c>
      <c r="J14" s="16" t="s">
        <v>22</v>
      </c>
      <c r="K14" s="16"/>
      <c r="M14" s="28" t="s">
        <v>79</v>
      </c>
      <c r="N14" s="28">
        <f>SUM(M4:N12)</f>
        <v>52</v>
      </c>
    </row>
    <row r="15" spans="1:17" ht="44.25" customHeight="1" x14ac:dyDescent="0.2">
      <c r="A15" s="74">
        <v>10</v>
      </c>
      <c r="B15" s="20" t="s">
        <v>843</v>
      </c>
      <c r="C15" s="20" t="s">
        <v>1784</v>
      </c>
      <c r="D15" s="21" t="s">
        <v>1785</v>
      </c>
      <c r="E15" s="20">
        <v>4</v>
      </c>
      <c r="F15" s="20">
        <v>1</v>
      </c>
      <c r="G15" s="20" t="s">
        <v>130</v>
      </c>
      <c r="H15" s="20" t="s">
        <v>1749</v>
      </c>
      <c r="I15" s="23">
        <v>42917</v>
      </c>
      <c r="J15" s="20" t="s">
        <v>1786</v>
      </c>
      <c r="K15" s="20"/>
    </row>
    <row r="16" spans="1:17" ht="44.25" customHeight="1" x14ac:dyDescent="0.2">
      <c r="A16" s="74">
        <v>11</v>
      </c>
      <c r="B16" s="12" t="s">
        <v>171</v>
      </c>
      <c r="C16" s="12" t="s">
        <v>1787</v>
      </c>
      <c r="D16" s="21" t="s">
        <v>1788</v>
      </c>
      <c r="E16" s="12">
        <v>4</v>
      </c>
      <c r="F16" s="20">
        <v>1</v>
      </c>
      <c r="G16" s="12" t="s">
        <v>87</v>
      </c>
      <c r="H16" s="12" t="s">
        <v>1749</v>
      </c>
      <c r="I16" s="14">
        <v>42917</v>
      </c>
      <c r="J16" s="12" t="s">
        <v>1789</v>
      </c>
      <c r="K16" s="12" t="s">
        <v>1790</v>
      </c>
    </row>
    <row r="17" spans="1:14" ht="44.25" customHeight="1" x14ac:dyDescent="0.2">
      <c r="A17" s="74">
        <v>12</v>
      </c>
      <c r="B17" s="12" t="s">
        <v>434</v>
      </c>
      <c r="C17" s="12">
        <v>3920</v>
      </c>
      <c r="D17" s="12">
        <v>2132556397</v>
      </c>
      <c r="E17" s="12">
        <v>2</v>
      </c>
      <c r="F17" s="12">
        <v>1</v>
      </c>
      <c r="G17" s="12" t="s">
        <v>87</v>
      </c>
      <c r="H17" s="12" t="s">
        <v>1749</v>
      </c>
      <c r="I17" s="14">
        <v>42917</v>
      </c>
      <c r="J17" s="12" t="s">
        <v>1792</v>
      </c>
      <c r="K17" s="20"/>
    </row>
    <row r="18" spans="1:14" ht="44.25" customHeight="1" x14ac:dyDescent="0.2">
      <c r="A18" s="151">
        <v>13</v>
      </c>
      <c r="B18" s="16" t="s">
        <v>17</v>
      </c>
      <c r="C18" s="22" t="s">
        <v>1793</v>
      </c>
      <c r="D18" s="148" t="s">
        <v>1794</v>
      </c>
      <c r="E18" s="22">
        <v>2</v>
      </c>
      <c r="F18" s="22">
        <v>1</v>
      </c>
      <c r="G18" s="22" t="s">
        <v>20</v>
      </c>
      <c r="H18" s="16" t="s">
        <v>1749</v>
      </c>
      <c r="I18" s="18">
        <v>42917</v>
      </c>
      <c r="J18" s="16" t="s">
        <v>22</v>
      </c>
      <c r="K18" s="22"/>
      <c r="M18" s="12" t="s">
        <v>1791</v>
      </c>
      <c r="N18" s="12"/>
    </row>
    <row r="19" spans="1:14" ht="44.25" customHeight="1" x14ac:dyDescent="0.2">
      <c r="A19" s="15"/>
      <c r="B19" s="22"/>
      <c r="C19" s="22"/>
      <c r="D19" s="148"/>
      <c r="E19" s="22"/>
      <c r="F19" s="22"/>
      <c r="G19" s="22"/>
      <c r="H19" s="16"/>
      <c r="I19" s="18"/>
      <c r="J19" s="22"/>
      <c r="K19" s="22"/>
    </row>
    <row r="20" spans="1:14" ht="44.25" customHeight="1" x14ac:dyDescent="0.2">
      <c r="A20" s="151"/>
      <c r="B20" s="16"/>
      <c r="C20" s="22"/>
      <c r="D20" s="148"/>
      <c r="E20" s="67">
        <f>SUM(E4:E19)</f>
        <v>52</v>
      </c>
      <c r="F20" s="67">
        <f>SUM(F4:F19)</f>
        <v>18</v>
      </c>
      <c r="G20" s="22"/>
      <c r="H20" s="16"/>
      <c r="I20" s="18"/>
      <c r="J20" s="16"/>
      <c r="K20" s="22"/>
    </row>
    <row r="21" spans="1:14" ht="44.25" customHeight="1" x14ac:dyDescent="0.2">
      <c r="A21" s="15"/>
      <c r="B21" s="22"/>
      <c r="C21" s="22"/>
      <c r="D21" s="148"/>
      <c r="E21" s="22"/>
      <c r="F21" s="22"/>
      <c r="G21" s="22"/>
      <c r="H21" s="16"/>
      <c r="I21" s="18"/>
      <c r="J21" s="22"/>
      <c r="K21" s="22"/>
    </row>
    <row r="22" spans="1:14" ht="44.25" customHeight="1" x14ac:dyDescent="0.2">
      <c r="A22" s="11"/>
      <c r="B22" s="16"/>
      <c r="C22" s="16"/>
      <c r="D22" s="17"/>
      <c r="E22" s="16"/>
      <c r="F22" s="16"/>
      <c r="G22" s="16"/>
      <c r="H22" s="16"/>
      <c r="I22" s="18"/>
      <c r="J22" s="16"/>
      <c r="K22" s="67"/>
    </row>
    <row r="23" spans="1:14" ht="44.25" customHeight="1" x14ac:dyDescent="0.2">
      <c r="A23" s="11"/>
      <c r="B23" s="16"/>
      <c r="C23" s="16"/>
      <c r="D23" s="17"/>
      <c r="E23" s="16"/>
      <c r="F23" s="16"/>
      <c r="G23" s="16"/>
      <c r="H23" s="16"/>
      <c r="I23" s="18"/>
      <c r="J23" s="16"/>
      <c r="K23" s="67"/>
    </row>
    <row r="24" spans="1:14" ht="44.25" customHeight="1" x14ac:dyDescent="0.2">
      <c r="A24" s="11"/>
      <c r="B24" s="16"/>
      <c r="C24" s="16"/>
      <c r="D24" s="17"/>
      <c r="E24" s="16"/>
      <c r="F24" s="16"/>
      <c r="G24" s="16"/>
      <c r="H24" s="16"/>
      <c r="I24" s="18"/>
      <c r="J24" s="16"/>
      <c r="K24" s="67"/>
    </row>
    <row r="25" spans="1:14" ht="44.25" customHeight="1" x14ac:dyDescent="0.2">
      <c r="A25" s="11"/>
      <c r="B25" s="16"/>
      <c r="C25" s="16"/>
      <c r="D25" s="17"/>
      <c r="E25" s="16"/>
      <c r="F25" s="16"/>
      <c r="G25" s="16"/>
      <c r="H25" s="16"/>
      <c r="I25" s="18"/>
      <c r="J25" s="16"/>
      <c r="K25" s="67"/>
    </row>
  </sheetData>
  <customSheetViews>
    <customSheetView guid="{BCA9CBB9-9547-47F0-BDEA-9087BD919FA4}" scale="80" topLeftCell="A13">
      <selection activeCell="I29" sqref="I29"/>
      <pageMargins left="0.7" right="0.7" top="0.75" bottom="0.75" header="0.3" footer="0.3"/>
      <pageSetup paperSize="9" orientation="portrait" r:id="rId1"/>
    </customSheetView>
    <customSheetView guid="{C7343692-8406-8E4B-88B9-BD8D63A86AF6}" scale="80" topLeftCell="A13">
      <selection activeCell="I29" sqref="I29"/>
      <pageMargins left="0.7" right="0.7" top="0.75" bottom="0.75" header="0.3" footer="0.3"/>
      <pageSetup paperSize="9" orientation="portrait" r:id="rId2"/>
    </customSheetView>
  </customSheetViews>
  <mergeCells count="2">
    <mergeCell ref="A1:F1"/>
    <mergeCell ref="G1:K1"/>
  </mergeCells>
  <pageMargins left="0.7" right="0.7" top="0.75" bottom="0.75" header="0.3" footer="0.3"/>
  <pageSetup paperSize="9" orientation="portrait" r:id="rId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opLeftCell="A10" zoomScale="80" zoomScaleNormal="80" workbookViewId="0">
      <selection activeCell="H24" sqref="H24"/>
    </sheetView>
  </sheetViews>
  <sheetFormatPr baseColWidth="10" defaultColWidth="8.83203125" defaultRowHeight="48" customHeight="1" x14ac:dyDescent="0.2"/>
  <cols>
    <col min="1" max="1" width="11.6640625" customWidth="1"/>
    <col min="2" max="2" width="31.1640625" customWidth="1"/>
    <col min="3" max="3" width="37.1640625" customWidth="1"/>
    <col min="4" max="4" width="36.33203125" customWidth="1"/>
    <col min="5" max="5" width="14.5" customWidth="1"/>
    <col min="6" max="6" width="10.33203125" customWidth="1"/>
    <col min="7" max="7" width="15.1640625" customWidth="1"/>
    <col min="8" max="8" width="11.33203125" customWidth="1"/>
    <col min="9" max="9" width="16" customWidth="1"/>
    <col min="10" max="10" width="15.1640625" customWidth="1"/>
    <col min="11" max="11" width="64.6640625" customWidth="1"/>
    <col min="13" max="13" width="18.1640625" customWidth="1"/>
  </cols>
  <sheetData>
    <row r="1" spans="1:15" ht="48" customHeight="1" thickBot="1" x14ac:dyDescent="0.4">
      <c r="A1" s="620" t="s">
        <v>399</v>
      </c>
      <c r="B1" s="621"/>
      <c r="C1" s="621"/>
      <c r="D1" s="621"/>
      <c r="E1" s="621"/>
      <c r="F1" s="621"/>
      <c r="G1" s="621" t="s">
        <v>1323</v>
      </c>
      <c r="H1" s="621"/>
      <c r="I1" s="621"/>
      <c r="J1" s="622"/>
      <c r="K1" s="623"/>
    </row>
    <row r="2" spans="1:15" ht="48" customHeight="1" thickBot="1" x14ac:dyDescent="0.3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55</v>
      </c>
    </row>
    <row r="3" spans="1:15" ht="48" customHeight="1" x14ac:dyDescent="0.3">
      <c r="A3" s="42"/>
      <c r="B3" s="42" t="s">
        <v>109</v>
      </c>
      <c r="C3" s="42"/>
      <c r="D3" s="44"/>
      <c r="E3" s="42"/>
      <c r="F3" s="42"/>
      <c r="G3" s="42"/>
      <c r="H3" s="42"/>
      <c r="I3" s="124"/>
      <c r="J3" s="124"/>
      <c r="K3" s="42" t="s">
        <v>87</v>
      </c>
      <c r="M3" s="9" t="s">
        <v>16</v>
      </c>
      <c r="N3" s="9">
        <f>N2-N14</f>
        <v>0</v>
      </c>
      <c r="O3" s="10"/>
    </row>
    <row r="4" spans="1:15" ht="48" customHeight="1" x14ac:dyDescent="0.2">
      <c r="A4" s="11">
        <v>1</v>
      </c>
      <c r="B4" s="12" t="s">
        <v>17</v>
      </c>
      <c r="C4" s="78" t="s">
        <v>1324</v>
      </c>
      <c r="D4" s="13" t="s">
        <v>1325</v>
      </c>
      <c r="E4" s="12">
        <v>6</v>
      </c>
      <c r="F4" s="12">
        <v>2</v>
      </c>
      <c r="G4" s="58" t="s">
        <v>357</v>
      </c>
      <c r="H4" s="12" t="s">
        <v>1326</v>
      </c>
      <c r="I4" s="14">
        <v>42917</v>
      </c>
      <c r="J4" s="14" t="s">
        <v>22</v>
      </c>
      <c r="K4" s="181" t="s">
        <v>1327</v>
      </c>
      <c r="M4" t="s">
        <v>23</v>
      </c>
      <c r="N4">
        <f>SUMIFS(E:E,G:G,"CTT")</f>
        <v>29</v>
      </c>
    </row>
    <row r="5" spans="1:15" s="175" customFormat="1" ht="48" customHeight="1" x14ac:dyDescent="0.2">
      <c r="A5" s="15">
        <v>2</v>
      </c>
      <c r="B5" s="12" t="s">
        <v>119</v>
      </c>
      <c r="C5" s="12" t="s">
        <v>1328</v>
      </c>
      <c r="D5" s="13" t="s">
        <v>1329</v>
      </c>
      <c r="E5" s="12">
        <v>3</v>
      </c>
      <c r="F5" s="12">
        <v>1</v>
      </c>
      <c r="G5" s="12" t="s">
        <v>87</v>
      </c>
      <c r="H5" s="12" t="s">
        <v>1326</v>
      </c>
      <c r="I5" s="14">
        <v>42917</v>
      </c>
      <c r="J5" s="12" t="s">
        <v>1330</v>
      </c>
      <c r="K5" s="182" t="s">
        <v>1331</v>
      </c>
      <c r="M5" s="175" t="s">
        <v>29</v>
      </c>
      <c r="N5" s="183">
        <f>SUMIFS(E:E,G:G,"FLU")</f>
        <v>0</v>
      </c>
    </row>
    <row r="6" spans="1:15" ht="48" customHeight="1" x14ac:dyDescent="0.2">
      <c r="A6" s="184">
        <v>3</v>
      </c>
      <c r="B6" s="185" t="s">
        <v>1332</v>
      </c>
      <c r="C6" s="185" t="s">
        <v>1333</v>
      </c>
      <c r="D6" s="113" t="s">
        <v>1334</v>
      </c>
      <c r="E6" s="12">
        <v>3</v>
      </c>
      <c r="F6" s="12">
        <v>1</v>
      </c>
      <c r="G6" s="113" t="s">
        <v>130</v>
      </c>
      <c r="H6" s="113" t="s">
        <v>1326</v>
      </c>
      <c r="I6" s="14">
        <v>42917</v>
      </c>
      <c r="J6" s="113" t="s">
        <v>1335</v>
      </c>
      <c r="K6" s="186" t="s">
        <v>1336</v>
      </c>
      <c r="M6" t="s">
        <v>34</v>
      </c>
      <c r="N6">
        <f>SUMIFS(E:E,G:G,"JCC")</f>
        <v>0</v>
      </c>
    </row>
    <row r="7" spans="1:15" ht="48" customHeight="1" x14ac:dyDescent="0.2">
      <c r="A7" s="187">
        <v>4</v>
      </c>
      <c r="B7" s="184" t="s">
        <v>1337</v>
      </c>
      <c r="C7" s="184" t="s">
        <v>1338</v>
      </c>
      <c r="D7" s="12" t="s">
        <v>1339</v>
      </c>
      <c r="E7" s="12">
        <v>3</v>
      </c>
      <c r="F7" s="12">
        <v>1</v>
      </c>
      <c r="G7" s="12" t="s">
        <v>87</v>
      </c>
      <c r="H7" s="12" t="s">
        <v>1326</v>
      </c>
      <c r="I7" s="14">
        <v>42917</v>
      </c>
      <c r="J7" s="12" t="s">
        <v>1340</v>
      </c>
      <c r="K7" s="34" t="s">
        <v>1341</v>
      </c>
      <c r="M7" t="s">
        <v>40</v>
      </c>
      <c r="N7">
        <f>SUMIFS(E:E,G:G,"EDI")</f>
        <v>0</v>
      </c>
    </row>
    <row r="8" spans="1:15" ht="48" customHeight="1" x14ac:dyDescent="0.2">
      <c r="A8" s="11">
        <v>5</v>
      </c>
      <c r="B8" s="16" t="s">
        <v>17</v>
      </c>
      <c r="C8" s="64" t="s">
        <v>1342</v>
      </c>
      <c r="D8" s="17" t="s">
        <v>1343</v>
      </c>
      <c r="E8" s="16">
        <v>13</v>
      </c>
      <c r="F8" s="16">
        <v>5</v>
      </c>
      <c r="G8" s="16" t="s">
        <v>130</v>
      </c>
      <c r="H8" s="16" t="s">
        <v>1326</v>
      </c>
      <c r="I8" s="18">
        <v>42917</v>
      </c>
      <c r="J8" s="16" t="s">
        <v>22</v>
      </c>
      <c r="K8" s="15" t="s">
        <v>1344</v>
      </c>
      <c r="M8" t="s">
        <v>46</v>
      </c>
      <c r="N8">
        <f>SUMIFS(E:E,G:G,"par")</f>
        <v>0</v>
      </c>
    </row>
    <row r="9" spans="1:15" ht="48" customHeight="1" x14ac:dyDescent="0.2">
      <c r="A9" s="15">
        <v>6</v>
      </c>
      <c r="B9" s="12" t="s">
        <v>24</v>
      </c>
      <c r="C9" s="12" t="s">
        <v>1345</v>
      </c>
      <c r="D9" s="12">
        <v>15512560012</v>
      </c>
      <c r="E9" s="12">
        <v>6</v>
      </c>
      <c r="F9" s="12">
        <v>2</v>
      </c>
      <c r="G9" s="12" t="s">
        <v>87</v>
      </c>
      <c r="H9" s="12" t="s">
        <v>1326</v>
      </c>
      <c r="I9" s="14">
        <v>42917</v>
      </c>
      <c r="J9" s="12" t="s">
        <v>1346</v>
      </c>
      <c r="K9" s="12"/>
      <c r="M9" t="s">
        <v>52</v>
      </c>
      <c r="N9">
        <f>SUMIFS(E:E,G:G,"phi")</f>
        <v>0</v>
      </c>
    </row>
    <row r="10" spans="1:15" ht="48" customHeight="1" x14ac:dyDescent="0.2">
      <c r="A10" s="11">
        <v>7</v>
      </c>
      <c r="B10" s="12" t="s">
        <v>1347</v>
      </c>
      <c r="C10" s="12" t="s">
        <v>1348</v>
      </c>
      <c r="D10" s="13" t="s">
        <v>1349</v>
      </c>
      <c r="E10" s="12">
        <v>4</v>
      </c>
      <c r="F10" s="12">
        <v>1</v>
      </c>
      <c r="G10" s="12" t="s">
        <v>87</v>
      </c>
      <c r="H10" s="12" t="s">
        <v>1326</v>
      </c>
      <c r="I10" s="14">
        <v>42917</v>
      </c>
      <c r="J10" s="16" t="s">
        <v>1350</v>
      </c>
      <c r="K10" s="33" t="s">
        <v>600</v>
      </c>
      <c r="M10" t="s">
        <v>58</v>
      </c>
      <c r="N10">
        <f>SUMIFS(E:E,G:G,"BRK")</f>
        <v>20</v>
      </c>
    </row>
    <row r="11" spans="1:15" ht="48" customHeight="1" x14ac:dyDescent="0.2">
      <c r="A11" s="15">
        <v>8</v>
      </c>
      <c r="B11" s="16" t="s">
        <v>816</v>
      </c>
      <c r="C11" s="16" t="s">
        <v>1351</v>
      </c>
      <c r="D11" s="17" t="s">
        <v>1352</v>
      </c>
      <c r="E11" s="16">
        <v>4</v>
      </c>
      <c r="F11" s="16">
        <v>1</v>
      </c>
      <c r="G11" s="16" t="s">
        <v>130</v>
      </c>
      <c r="H11" s="16" t="s">
        <v>1326</v>
      </c>
      <c r="I11" s="18">
        <v>42917</v>
      </c>
      <c r="J11" s="16" t="s">
        <v>1353</v>
      </c>
      <c r="K11" s="16" t="s">
        <v>1354</v>
      </c>
      <c r="M11" s="25" t="s">
        <v>64</v>
      </c>
      <c r="N11" s="25">
        <f>SUMIFS(E:E,G:G,"SPC")</f>
        <v>6</v>
      </c>
    </row>
    <row r="12" spans="1:15" ht="48" customHeight="1" x14ac:dyDescent="0.2">
      <c r="A12" s="11">
        <v>9</v>
      </c>
      <c r="B12" s="12" t="s">
        <v>608</v>
      </c>
      <c r="C12" s="12" t="s">
        <v>1355</v>
      </c>
      <c r="D12" s="12" t="s">
        <v>1356</v>
      </c>
      <c r="E12" s="12">
        <v>2</v>
      </c>
      <c r="F12" s="12">
        <v>1</v>
      </c>
      <c r="G12" s="12" t="s">
        <v>87</v>
      </c>
      <c r="H12" s="12" t="s">
        <v>1326</v>
      </c>
      <c r="I12" s="14">
        <v>42917</v>
      </c>
      <c r="J12" s="12" t="s">
        <v>1357</v>
      </c>
      <c r="K12" s="12" t="s">
        <v>1358</v>
      </c>
      <c r="M12" s="26" t="s">
        <v>69</v>
      </c>
      <c r="N12" s="26">
        <f>SUMIFS(E:E,G:G,"H")</f>
        <v>0</v>
      </c>
    </row>
    <row r="13" spans="1:15" ht="48" customHeight="1" x14ac:dyDescent="0.2">
      <c r="A13" s="15">
        <v>10</v>
      </c>
      <c r="B13" s="12" t="s">
        <v>171</v>
      </c>
      <c r="C13" s="12" t="s">
        <v>1359</v>
      </c>
      <c r="D13" s="36" t="s">
        <v>1360</v>
      </c>
      <c r="E13" s="16">
        <v>4</v>
      </c>
      <c r="F13" s="16">
        <v>1</v>
      </c>
      <c r="G13" s="16" t="s">
        <v>87</v>
      </c>
      <c r="H13" s="16" t="s">
        <v>1326</v>
      </c>
      <c r="I13" s="18">
        <v>42917</v>
      </c>
      <c r="J13" s="16" t="s">
        <v>1361</v>
      </c>
      <c r="K13" s="33" t="s">
        <v>1362</v>
      </c>
      <c r="M13" s="26"/>
      <c r="N13" s="26"/>
    </row>
    <row r="14" spans="1:15" ht="56.25" customHeight="1" x14ac:dyDescent="0.2">
      <c r="A14" s="11">
        <v>11</v>
      </c>
      <c r="B14" s="12" t="s">
        <v>1363</v>
      </c>
      <c r="C14" s="12" t="s">
        <v>1364</v>
      </c>
      <c r="D14" s="13" t="s">
        <v>1365</v>
      </c>
      <c r="E14" s="16">
        <v>2</v>
      </c>
      <c r="F14" s="16">
        <v>1</v>
      </c>
      <c r="G14" s="16" t="s">
        <v>87</v>
      </c>
      <c r="H14" s="16" t="s">
        <v>1326</v>
      </c>
      <c r="I14" s="18">
        <v>42917</v>
      </c>
      <c r="J14" s="16" t="s">
        <v>1366</v>
      </c>
      <c r="K14" s="188" t="s">
        <v>1367</v>
      </c>
      <c r="M14" s="28" t="s">
        <v>79</v>
      </c>
      <c r="N14" s="28">
        <f>SUM(M4:N12)</f>
        <v>55</v>
      </c>
    </row>
    <row r="15" spans="1:15" ht="48" customHeight="1" x14ac:dyDescent="0.2">
      <c r="A15" s="15">
        <v>12</v>
      </c>
      <c r="B15" s="12" t="s">
        <v>1368</v>
      </c>
      <c r="C15" s="12" t="s">
        <v>1369</v>
      </c>
      <c r="D15" s="13" t="s">
        <v>1370</v>
      </c>
      <c r="E15" s="12">
        <v>4</v>
      </c>
      <c r="F15" s="12">
        <v>2</v>
      </c>
      <c r="G15" s="12" t="s">
        <v>87</v>
      </c>
      <c r="H15" s="12" t="s">
        <v>1326</v>
      </c>
      <c r="I15" s="14">
        <v>42917</v>
      </c>
      <c r="J15" s="14" t="s">
        <v>1371</v>
      </c>
      <c r="K15" s="34" t="s">
        <v>1372</v>
      </c>
    </row>
    <row r="16" spans="1:15" ht="48" customHeight="1" x14ac:dyDescent="0.2">
      <c r="A16" s="15">
        <v>13</v>
      </c>
      <c r="B16" s="12" t="s">
        <v>17</v>
      </c>
      <c r="C16" s="12" t="s">
        <v>1373</v>
      </c>
      <c r="D16" s="13" t="s">
        <v>1374</v>
      </c>
      <c r="E16" s="12">
        <v>1</v>
      </c>
      <c r="F16" s="12">
        <v>1</v>
      </c>
      <c r="G16" s="12" t="s">
        <v>87</v>
      </c>
      <c r="H16" s="12" t="s">
        <v>1326</v>
      </c>
      <c r="I16" s="14">
        <v>42917</v>
      </c>
      <c r="J16" s="14" t="s">
        <v>22</v>
      </c>
      <c r="K16" s="11"/>
      <c r="M16" t="s">
        <v>1375</v>
      </c>
    </row>
    <row r="17" spans="1:13" ht="48" customHeight="1" x14ac:dyDescent="0.2">
      <c r="A17" s="11"/>
      <c r="B17" s="12"/>
      <c r="C17" s="12"/>
      <c r="D17" s="13"/>
      <c r="E17" s="67">
        <f>SUM(E4:E16)</f>
        <v>55</v>
      </c>
      <c r="F17" s="67">
        <f>SUM(F4:F16)</f>
        <v>20</v>
      </c>
      <c r="G17" s="16"/>
      <c r="H17" s="16"/>
      <c r="I17" s="18"/>
      <c r="J17" s="16"/>
      <c r="K17" s="188"/>
      <c r="M17" t="s">
        <v>1376</v>
      </c>
    </row>
    <row r="18" spans="1:13" ht="48" customHeight="1" x14ac:dyDescent="0.2">
      <c r="A18" s="11"/>
      <c r="B18" s="12"/>
      <c r="C18" s="12"/>
      <c r="D18" s="12"/>
      <c r="E18" s="30"/>
      <c r="F18" s="30"/>
      <c r="G18" s="12"/>
      <c r="H18" s="12"/>
      <c r="I18" s="14"/>
      <c r="J18" s="12"/>
      <c r="K18" s="188"/>
    </row>
    <row r="19" spans="1:13" ht="48" customHeight="1" x14ac:dyDescent="0.2">
      <c r="A19" s="11"/>
      <c r="B19" s="12"/>
      <c r="C19" s="12"/>
      <c r="D19" s="13"/>
      <c r="E19" s="16"/>
      <c r="F19" s="16"/>
      <c r="G19" s="16"/>
      <c r="H19" s="16"/>
      <c r="I19" s="18"/>
      <c r="J19" s="16"/>
      <c r="K19" s="188"/>
    </row>
    <row r="20" spans="1:13" ht="48" customHeight="1" x14ac:dyDescent="0.2">
      <c r="A20" s="11"/>
      <c r="B20" s="16"/>
      <c r="C20" s="16"/>
      <c r="D20" s="17"/>
      <c r="E20" s="16"/>
      <c r="F20" s="16"/>
      <c r="G20" s="16"/>
      <c r="H20" s="16"/>
      <c r="I20" s="18"/>
      <c r="J20" s="16"/>
      <c r="K20" s="16"/>
    </row>
    <row r="21" spans="1:13" ht="48" customHeight="1" x14ac:dyDescent="0.2">
      <c r="A21" s="11"/>
      <c r="B21" s="12"/>
      <c r="C21" s="12"/>
      <c r="D21" s="13"/>
      <c r="E21" s="12"/>
      <c r="F21" s="12"/>
      <c r="G21" s="11"/>
      <c r="H21" s="12"/>
      <c r="I21" s="12"/>
      <c r="J21" s="12"/>
      <c r="K21" s="11"/>
    </row>
    <row r="22" spans="1:13" ht="48" customHeight="1" x14ac:dyDescent="0.2">
      <c r="A22" s="11"/>
      <c r="B22" s="12"/>
      <c r="C22" s="12"/>
      <c r="D22" s="13"/>
      <c r="E22" s="12"/>
      <c r="F22" s="12"/>
      <c r="G22" s="11"/>
      <c r="H22" s="12"/>
      <c r="I22" s="12"/>
      <c r="J22" s="12"/>
      <c r="K22" s="11"/>
    </row>
  </sheetData>
  <customSheetViews>
    <customSheetView guid="{BCA9CBB9-9547-47F0-BDEA-9087BD919FA4}" scale="80" topLeftCell="A10">
      <selection activeCell="H24" sqref="H24"/>
      <pageMargins left="0.7" right="0.7" top="0.75" bottom="0.75" header="0.3" footer="0.3"/>
      <pageSetup paperSize="9" orientation="portrait" r:id="rId1"/>
    </customSheetView>
    <customSheetView guid="{C7343692-8406-8E4B-88B9-BD8D63A86AF6}" scale="80" topLeftCell="A10">
      <selection activeCell="H24" sqref="H24"/>
      <pageMargins left="0.7" right="0.7" top="0.75" bottom="0.75" header="0.3" footer="0.3"/>
      <pageSetup paperSize="9" orientation="portrait" r:id="rId2"/>
    </customSheetView>
  </customSheetViews>
  <mergeCells count="2">
    <mergeCell ref="A1:F1"/>
    <mergeCell ref="G1:K1"/>
  </mergeCells>
  <pageMargins left="0.7" right="0.7" top="0.75" bottom="0.75" header="0.3" footer="0.3"/>
  <pageSetup paperSize="9" orientation="portrait" r:id="rId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A16" zoomScale="80" zoomScaleNormal="80" workbookViewId="0">
      <selection activeCell="D32" sqref="D32"/>
    </sheetView>
  </sheetViews>
  <sheetFormatPr baseColWidth="10" defaultColWidth="8.83203125" defaultRowHeight="43.5" customHeight="1" x14ac:dyDescent="0.2"/>
  <cols>
    <col min="1" max="1" width="11.6640625" customWidth="1"/>
    <col min="2" max="2" width="34.1640625" customWidth="1"/>
    <col min="3" max="3" width="37.1640625" customWidth="1"/>
    <col min="4" max="4" width="38.5" customWidth="1"/>
    <col min="5" max="5" width="14.5" customWidth="1"/>
    <col min="6" max="6" width="10.33203125" customWidth="1"/>
    <col min="7" max="7" width="15.1640625" customWidth="1"/>
    <col min="8" max="8" width="11.33203125" customWidth="1"/>
    <col min="9" max="9" width="16" customWidth="1"/>
    <col min="10" max="10" width="15.1640625" customWidth="1"/>
    <col min="11" max="11" width="59.5" customWidth="1"/>
    <col min="13" max="13" width="18.1640625" customWidth="1"/>
  </cols>
  <sheetData>
    <row r="1" spans="1:17" ht="43.5" customHeight="1" thickBot="1" x14ac:dyDescent="0.4">
      <c r="A1" s="620" t="s">
        <v>399</v>
      </c>
      <c r="B1" s="621"/>
      <c r="C1" s="621"/>
      <c r="D1" s="621"/>
      <c r="E1" s="621"/>
      <c r="F1" s="621"/>
      <c r="G1" s="621" t="s">
        <v>1323</v>
      </c>
      <c r="H1" s="621"/>
      <c r="I1" s="621"/>
      <c r="J1" s="622"/>
      <c r="K1" s="623"/>
    </row>
    <row r="2" spans="1:17" ht="43.5" customHeight="1" thickBot="1" x14ac:dyDescent="0.3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55</v>
      </c>
    </row>
    <row r="3" spans="1:17" ht="43.5" customHeight="1" x14ac:dyDescent="0.3">
      <c r="A3" s="42"/>
      <c r="B3" s="42" t="s">
        <v>14</v>
      </c>
      <c r="C3" s="42"/>
      <c r="D3" s="44"/>
      <c r="E3" s="42"/>
      <c r="F3" s="42"/>
      <c r="G3" s="42"/>
      <c r="H3" s="42"/>
      <c r="I3" s="42"/>
      <c r="J3" s="42"/>
      <c r="K3" s="42"/>
      <c r="M3" s="9" t="s">
        <v>16</v>
      </c>
      <c r="N3" s="9">
        <f>N2-N14</f>
        <v>1</v>
      </c>
      <c r="O3" s="10"/>
    </row>
    <row r="4" spans="1:17" ht="43.5" customHeight="1" x14ac:dyDescent="0.2">
      <c r="A4" s="11">
        <v>1</v>
      </c>
      <c r="B4" s="12" t="s">
        <v>24</v>
      </c>
      <c r="C4" s="12" t="s">
        <v>1377</v>
      </c>
      <c r="D4" s="13" t="s">
        <v>1378</v>
      </c>
      <c r="E4" s="12">
        <v>2</v>
      </c>
      <c r="F4" s="12">
        <v>1</v>
      </c>
      <c r="G4" s="12" t="s">
        <v>20</v>
      </c>
      <c r="H4" s="12" t="s">
        <v>1326</v>
      </c>
      <c r="I4" s="14">
        <v>42917</v>
      </c>
      <c r="J4" s="14" t="s">
        <v>1379</v>
      </c>
      <c r="K4" s="182"/>
      <c r="M4" t="s">
        <v>23</v>
      </c>
      <c r="N4">
        <f>SUMIFS(E:E,G:G,"CTT")</f>
        <v>18</v>
      </c>
    </row>
    <row r="5" spans="1:17" ht="43.5" customHeight="1" x14ac:dyDescent="0.2">
      <c r="A5" s="11">
        <v>2</v>
      </c>
      <c r="B5" s="12" t="s">
        <v>702</v>
      </c>
      <c r="C5" s="12">
        <v>274571</v>
      </c>
      <c r="D5" s="36" t="s">
        <v>1380</v>
      </c>
      <c r="E5" s="12">
        <v>3</v>
      </c>
      <c r="F5" s="12">
        <v>1</v>
      </c>
      <c r="G5" s="11" t="s">
        <v>20</v>
      </c>
      <c r="H5" s="12" t="s">
        <v>1326</v>
      </c>
      <c r="I5" s="14">
        <v>42917</v>
      </c>
      <c r="J5" s="12" t="s">
        <v>1381</v>
      </c>
      <c r="K5" s="11"/>
      <c r="L5" s="175"/>
      <c r="M5" s="175" t="s">
        <v>29</v>
      </c>
      <c r="N5" s="183">
        <f>SUMIFS(E:E,G:G,"FLU")</f>
        <v>29</v>
      </c>
      <c r="O5" s="175"/>
      <c r="P5" s="175"/>
      <c r="Q5" s="175"/>
    </row>
    <row r="6" spans="1:17" ht="43.5" customHeight="1" x14ac:dyDescent="0.2">
      <c r="A6" s="11">
        <v>3</v>
      </c>
      <c r="B6" s="12" t="s">
        <v>17</v>
      </c>
      <c r="C6" s="12" t="s">
        <v>1382</v>
      </c>
      <c r="D6" s="13" t="s">
        <v>1383</v>
      </c>
      <c r="E6" s="12">
        <v>2</v>
      </c>
      <c r="F6" s="12">
        <v>1</v>
      </c>
      <c r="G6" s="12" t="s">
        <v>20</v>
      </c>
      <c r="H6" s="12" t="s">
        <v>1326</v>
      </c>
      <c r="I6" s="14">
        <v>42917</v>
      </c>
      <c r="J6" s="14" t="s">
        <v>22</v>
      </c>
      <c r="K6" s="11"/>
      <c r="M6" t="s">
        <v>34</v>
      </c>
      <c r="N6">
        <f>SUMIFS(E:E,G:G,"JCC")</f>
        <v>0</v>
      </c>
    </row>
    <row r="7" spans="1:17" ht="43.5" customHeight="1" x14ac:dyDescent="0.2">
      <c r="A7" s="11">
        <v>4</v>
      </c>
      <c r="B7" s="16" t="s">
        <v>1384</v>
      </c>
      <c r="C7" s="16">
        <v>105512</v>
      </c>
      <c r="D7" s="17" t="s">
        <v>1385</v>
      </c>
      <c r="E7" s="16">
        <v>2</v>
      </c>
      <c r="F7" s="16">
        <v>1</v>
      </c>
      <c r="G7" s="16" t="s">
        <v>87</v>
      </c>
      <c r="H7" s="16" t="s">
        <v>1326</v>
      </c>
      <c r="I7" s="18">
        <v>42917</v>
      </c>
      <c r="J7" s="16" t="s">
        <v>1386</v>
      </c>
      <c r="K7" s="64" t="s">
        <v>1387</v>
      </c>
      <c r="M7" t="s">
        <v>40</v>
      </c>
      <c r="N7">
        <f>SUMIFS(E:E,G:G,"EDI")</f>
        <v>0</v>
      </c>
    </row>
    <row r="8" spans="1:17" ht="43.5" customHeight="1" x14ac:dyDescent="0.2">
      <c r="A8" s="189" t="s">
        <v>732</v>
      </c>
      <c r="B8" s="189" t="s">
        <v>1388</v>
      </c>
      <c r="C8" s="12" t="s">
        <v>1389</v>
      </c>
      <c r="D8" s="13" t="s">
        <v>1390</v>
      </c>
      <c r="E8" s="12">
        <v>2</v>
      </c>
      <c r="F8" s="12">
        <v>3</v>
      </c>
      <c r="G8" s="12" t="s">
        <v>87</v>
      </c>
      <c r="H8" s="12" t="s">
        <v>1326</v>
      </c>
      <c r="I8" s="14">
        <v>42917</v>
      </c>
      <c r="J8" s="12" t="s">
        <v>1391</v>
      </c>
      <c r="K8" s="186" t="s">
        <v>1392</v>
      </c>
      <c r="M8" t="s">
        <v>46</v>
      </c>
      <c r="N8">
        <f>SUMIFS(E:E,G:G,"par")</f>
        <v>0</v>
      </c>
    </row>
    <row r="9" spans="1:17" ht="43.5" customHeight="1" x14ac:dyDescent="0.2">
      <c r="A9" s="190" t="s">
        <v>738</v>
      </c>
      <c r="B9" s="189" t="s">
        <v>1393</v>
      </c>
      <c r="C9" s="12" t="s">
        <v>1389</v>
      </c>
      <c r="D9" s="13" t="s">
        <v>1390</v>
      </c>
      <c r="E9" s="16">
        <v>2</v>
      </c>
      <c r="F9" s="16">
        <v>0</v>
      </c>
      <c r="G9" s="16" t="s">
        <v>20</v>
      </c>
      <c r="H9" s="16" t="s">
        <v>1326</v>
      </c>
      <c r="I9" s="18">
        <v>42917</v>
      </c>
      <c r="J9" s="16"/>
      <c r="K9" s="16"/>
      <c r="M9" t="s">
        <v>52</v>
      </c>
      <c r="N9">
        <f>SUMIFS(E:E,G:G,"phi")</f>
        <v>0</v>
      </c>
    </row>
    <row r="10" spans="1:17" ht="43.5" customHeight="1" x14ac:dyDescent="0.2">
      <c r="A10" s="189" t="s">
        <v>1394</v>
      </c>
      <c r="B10" s="189" t="s">
        <v>1395</v>
      </c>
      <c r="C10" s="12" t="s">
        <v>1389</v>
      </c>
      <c r="D10" s="13" t="s">
        <v>1390</v>
      </c>
      <c r="E10" s="12">
        <v>4</v>
      </c>
      <c r="F10" s="12">
        <v>0</v>
      </c>
      <c r="G10" s="12" t="s">
        <v>130</v>
      </c>
      <c r="H10" s="12" t="s">
        <v>1326</v>
      </c>
      <c r="I10" s="191">
        <v>42917</v>
      </c>
      <c r="J10" s="89"/>
      <c r="K10" s="89" t="s">
        <v>1396</v>
      </c>
      <c r="M10" t="s">
        <v>58</v>
      </c>
      <c r="N10">
        <f>SUMIFS(E:E,G:G,"BRK")</f>
        <v>7</v>
      </c>
    </row>
    <row r="11" spans="1:17" ht="43.5" customHeight="1" x14ac:dyDescent="0.2">
      <c r="A11" s="11">
        <v>6</v>
      </c>
      <c r="B11" s="12" t="s">
        <v>1397</v>
      </c>
      <c r="C11" s="12" t="s">
        <v>1398</v>
      </c>
      <c r="D11" s="13" t="s">
        <v>1399</v>
      </c>
      <c r="E11" s="12">
        <v>2</v>
      </c>
      <c r="F11" s="12">
        <v>1</v>
      </c>
      <c r="G11" s="11" t="s">
        <v>20</v>
      </c>
      <c r="H11" s="12" t="s">
        <v>1326</v>
      </c>
      <c r="I11" s="14">
        <v>42917</v>
      </c>
      <c r="J11" s="12" t="s">
        <v>1400</v>
      </c>
      <c r="K11" s="11" t="s">
        <v>1401</v>
      </c>
      <c r="M11" s="25" t="s">
        <v>64</v>
      </c>
      <c r="N11" s="25">
        <f>SUMIFS(E:E,G:G,"SPC")</f>
        <v>0</v>
      </c>
    </row>
    <row r="12" spans="1:17" ht="43.5" customHeight="1" x14ac:dyDescent="0.2">
      <c r="A12" s="97" t="s">
        <v>420</v>
      </c>
      <c r="B12" s="97" t="s">
        <v>1235</v>
      </c>
      <c r="C12" s="192" t="s">
        <v>1402</v>
      </c>
      <c r="D12" s="17" t="s">
        <v>1403</v>
      </c>
      <c r="E12" s="16">
        <v>3</v>
      </c>
      <c r="F12" s="16">
        <v>1</v>
      </c>
      <c r="G12" s="16" t="s">
        <v>130</v>
      </c>
      <c r="H12" s="16" t="s">
        <v>1326</v>
      </c>
      <c r="I12" s="18">
        <v>42917</v>
      </c>
      <c r="J12" s="16" t="s">
        <v>1404</v>
      </c>
      <c r="K12" s="15"/>
      <c r="M12" s="26" t="s">
        <v>69</v>
      </c>
      <c r="N12" s="26">
        <f>SUMIFS(E:E,G:G,"H")</f>
        <v>0</v>
      </c>
    </row>
    <row r="13" spans="1:17" ht="43.5" customHeight="1" x14ac:dyDescent="0.2">
      <c r="A13" s="97" t="s">
        <v>426</v>
      </c>
      <c r="B13" s="97" t="s">
        <v>1235</v>
      </c>
      <c r="C13" s="192" t="s">
        <v>1402</v>
      </c>
      <c r="D13" s="17" t="s">
        <v>1403</v>
      </c>
      <c r="E13" s="16">
        <v>1</v>
      </c>
      <c r="F13" s="16">
        <v>0</v>
      </c>
      <c r="G13" s="16" t="s">
        <v>20</v>
      </c>
      <c r="H13" s="16" t="s">
        <v>1326</v>
      </c>
      <c r="I13" s="18">
        <v>42917</v>
      </c>
      <c r="J13" s="16" t="s">
        <v>1404</v>
      </c>
      <c r="K13" s="15"/>
      <c r="M13" s="26"/>
      <c r="N13" s="26"/>
    </row>
    <row r="14" spans="1:17" ht="43.5" customHeight="1" x14ac:dyDescent="0.2">
      <c r="A14" s="16">
        <v>8</v>
      </c>
      <c r="B14" s="16" t="s">
        <v>17</v>
      </c>
      <c r="C14" s="16" t="s">
        <v>1405</v>
      </c>
      <c r="D14" s="17" t="s">
        <v>1406</v>
      </c>
      <c r="E14" s="16">
        <v>2</v>
      </c>
      <c r="F14" s="16">
        <v>1</v>
      </c>
      <c r="G14" s="16" t="s">
        <v>87</v>
      </c>
      <c r="H14" s="16" t="s">
        <v>1326</v>
      </c>
      <c r="I14" s="18">
        <v>42917</v>
      </c>
      <c r="J14" s="16" t="s">
        <v>22</v>
      </c>
      <c r="K14" s="15"/>
      <c r="M14" s="28" t="s">
        <v>79</v>
      </c>
      <c r="N14" s="28">
        <f>SUM(M4:N12)</f>
        <v>54</v>
      </c>
    </row>
    <row r="15" spans="1:17" ht="43.5" customHeight="1" x14ac:dyDescent="0.2">
      <c r="A15" s="12">
        <v>9</v>
      </c>
      <c r="B15" s="12" t="s">
        <v>1407</v>
      </c>
      <c r="C15" s="12" t="s">
        <v>1408</v>
      </c>
      <c r="D15" s="13" t="s">
        <v>1409</v>
      </c>
      <c r="E15" s="12">
        <v>4</v>
      </c>
      <c r="F15" s="12">
        <v>1</v>
      </c>
      <c r="G15" s="12" t="s">
        <v>87</v>
      </c>
      <c r="H15" s="12" t="s">
        <v>1326</v>
      </c>
      <c r="I15" s="14">
        <v>42917</v>
      </c>
      <c r="J15" s="12" t="s">
        <v>1410</v>
      </c>
      <c r="K15" s="12" t="s">
        <v>1411</v>
      </c>
    </row>
    <row r="16" spans="1:17" ht="43.5" customHeight="1" x14ac:dyDescent="0.2">
      <c r="A16" s="193" t="s">
        <v>1412</v>
      </c>
      <c r="B16" s="193" t="s">
        <v>17</v>
      </c>
      <c r="C16" s="12" t="s">
        <v>1413</v>
      </c>
      <c r="D16" s="13" t="s">
        <v>1414</v>
      </c>
      <c r="E16" s="12">
        <v>3</v>
      </c>
      <c r="F16" s="12">
        <v>1</v>
      </c>
      <c r="G16" s="12" t="s">
        <v>20</v>
      </c>
      <c r="H16" s="12" t="s">
        <v>1326</v>
      </c>
      <c r="I16" s="14">
        <v>42917</v>
      </c>
      <c r="J16" s="14" t="s">
        <v>22</v>
      </c>
      <c r="K16" s="12" t="s">
        <v>1415</v>
      </c>
      <c r="M16" t="s">
        <v>1375</v>
      </c>
    </row>
    <row r="17" spans="1:13" ht="43.5" customHeight="1" x14ac:dyDescent="0.2">
      <c r="A17" s="193" t="s">
        <v>1416</v>
      </c>
      <c r="B17" s="193" t="s">
        <v>17</v>
      </c>
      <c r="C17" s="12" t="s">
        <v>1413</v>
      </c>
      <c r="D17" s="13" t="s">
        <v>1414</v>
      </c>
      <c r="E17" s="12">
        <v>1</v>
      </c>
      <c r="F17" s="12">
        <v>0</v>
      </c>
      <c r="G17" s="12" t="s">
        <v>87</v>
      </c>
      <c r="H17" s="12"/>
      <c r="I17" s="14"/>
      <c r="J17" s="14"/>
      <c r="K17" s="12"/>
      <c r="M17" t="s">
        <v>1376</v>
      </c>
    </row>
    <row r="18" spans="1:13" ht="43.5" customHeight="1" x14ac:dyDescent="0.2">
      <c r="A18" s="11">
        <v>11</v>
      </c>
      <c r="B18" s="12" t="s">
        <v>1417</v>
      </c>
      <c r="C18" s="12" t="s">
        <v>1418</v>
      </c>
      <c r="D18" s="13" t="s">
        <v>1419</v>
      </c>
      <c r="E18" s="12">
        <v>3</v>
      </c>
      <c r="F18" s="12">
        <v>1</v>
      </c>
      <c r="G18" s="12" t="s">
        <v>87</v>
      </c>
      <c r="H18" s="12" t="s">
        <v>1326</v>
      </c>
      <c r="I18" s="14">
        <v>42917</v>
      </c>
      <c r="J18" s="12" t="s">
        <v>1420</v>
      </c>
      <c r="K18" s="12" t="s">
        <v>1421</v>
      </c>
    </row>
    <row r="19" spans="1:13" ht="43.5" customHeight="1" x14ac:dyDescent="0.2">
      <c r="A19" s="11">
        <v>12</v>
      </c>
      <c r="B19" s="12" t="s">
        <v>24</v>
      </c>
      <c r="C19" s="12" t="s">
        <v>1422</v>
      </c>
      <c r="D19" s="13" t="s">
        <v>1423</v>
      </c>
      <c r="E19" s="12">
        <v>2</v>
      </c>
      <c r="F19" s="12">
        <v>1</v>
      </c>
      <c r="G19" s="12" t="s">
        <v>87</v>
      </c>
      <c r="H19" s="12" t="s">
        <v>1326</v>
      </c>
      <c r="I19" s="14">
        <v>42917</v>
      </c>
      <c r="J19" s="12" t="s">
        <v>1424</v>
      </c>
      <c r="K19" s="12"/>
    </row>
    <row r="20" spans="1:13" ht="43.5" customHeight="1" x14ac:dyDescent="0.2">
      <c r="A20" s="11">
        <v>13</v>
      </c>
      <c r="B20" s="16" t="s">
        <v>1144</v>
      </c>
      <c r="C20" s="16">
        <v>106946</v>
      </c>
      <c r="D20" s="17" t="s">
        <v>1425</v>
      </c>
      <c r="E20" s="16">
        <v>2</v>
      </c>
      <c r="F20" s="16">
        <v>1</v>
      </c>
      <c r="G20" s="16" t="s">
        <v>20</v>
      </c>
      <c r="H20" s="16" t="s">
        <v>1326</v>
      </c>
      <c r="I20" s="18">
        <v>42917</v>
      </c>
      <c r="J20" s="18" t="s">
        <v>1426</v>
      </c>
      <c r="K20" s="16" t="s">
        <v>1427</v>
      </c>
    </row>
    <row r="21" spans="1:13" ht="43.5" customHeight="1" x14ac:dyDescent="0.2">
      <c r="A21" s="11">
        <v>14</v>
      </c>
      <c r="B21" s="12" t="s">
        <v>17</v>
      </c>
      <c r="C21" s="12" t="s">
        <v>1428</v>
      </c>
      <c r="D21" s="13" t="s">
        <v>1429</v>
      </c>
      <c r="E21" s="12">
        <v>2</v>
      </c>
      <c r="F21" s="12">
        <v>1</v>
      </c>
      <c r="G21" s="12" t="s">
        <v>87</v>
      </c>
      <c r="H21" s="12" t="s">
        <v>1326</v>
      </c>
      <c r="I21" s="14">
        <v>42917</v>
      </c>
      <c r="J21" s="27" t="s">
        <v>22</v>
      </c>
      <c r="K21" s="12"/>
    </row>
    <row r="22" spans="1:13" ht="43.5" customHeight="1" x14ac:dyDescent="0.2">
      <c r="A22" s="11">
        <v>15</v>
      </c>
      <c r="B22" s="12" t="s">
        <v>1430</v>
      </c>
      <c r="C22" s="12" t="s">
        <v>1431</v>
      </c>
      <c r="D22" s="13" t="s">
        <v>1432</v>
      </c>
      <c r="E22" s="12">
        <v>4</v>
      </c>
      <c r="F22" s="12">
        <v>1</v>
      </c>
      <c r="G22" s="12" t="s">
        <v>20</v>
      </c>
      <c r="H22" s="12" t="s">
        <v>1326</v>
      </c>
      <c r="I22" s="14">
        <v>42917</v>
      </c>
      <c r="J22" s="12" t="s">
        <v>1433</v>
      </c>
      <c r="K22" s="12" t="s">
        <v>1434</v>
      </c>
    </row>
    <row r="23" spans="1:13" ht="43.5" customHeight="1" x14ac:dyDescent="0.2">
      <c r="A23" s="11">
        <v>16</v>
      </c>
      <c r="B23" s="12" t="s">
        <v>133</v>
      </c>
      <c r="C23" s="12" t="s">
        <v>1435</v>
      </c>
      <c r="D23" s="13" t="s">
        <v>1436</v>
      </c>
      <c r="E23" s="12">
        <v>2</v>
      </c>
      <c r="F23" s="12">
        <v>1</v>
      </c>
      <c r="G23" s="12" t="s">
        <v>20</v>
      </c>
      <c r="H23" s="12" t="s">
        <v>1326</v>
      </c>
      <c r="I23" s="14">
        <v>42917</v>
      </c>
      <c r="J23" s="12" t="s">
        <v>1437</v>
      </c>
      <c r="K23" s="12" t="s">
        <v>1438</v>
      </c>
    </row>
    <row r="24" spans="1:13" ht="43.5" customHeight="1" x14ac:dyDescent="0.2">
      <c r="A24" s="11">
        <v>17</v>
      </c>
      <c r="B24" s="12" t="s">
        <v>1439</v>
      </c>
      <c r="C24" s="12" t="s">
        <v>1440</v>
      </c>
      <c r="D24" s="13" t="s">
        <v>1441</v>
      </c>
      <c r="E24" s="12">
        <v>2</v>
      </c>
      <c r="F24" s="12">
        <v>1</v>
      </c>
      <c r="G24" s="12" t="s">
        <v>20</v>
      </c>
      <c r="H24" s="12" t="s">
        <v>1326</v>
      </c>
      <c r="I24" s="14">
        <v>42917</v>
      </c>
      <c r="J24" s="12" t="s">
        <v>1442</v>
      </c>
      <c r="K24" s="12"/>
    </row>
    <row r="25" spans="1:13" ht="43.5" customHeight="1" x14ac:dyDescent="0.2">
      <c r="A25" s="11">
        <v>18</v>
      </c>
      <c r="B25" s="16" t="s">
        <v>17</v>
      </c>
      <c r="C25" s="16" t="s">
        <v>1443</v>
      </c>
      <c r="D25" s="17" t="s">
        <v>1444</v>
      </c>
      <c r="E25" s="16">
        <v>2</v>
      </c>
      <c r="F25" s="16">
        <v>1</v>
      </c>
      <c r="G25" s="16" t="s">
        <v>20</v>
      </c>
      <c r="H25" s="16" t="s">
        <v>1326</v>
      </c>
      <c r="I25" s="18">
        <v>42917</v>
      </c>
      <c r="J25" s="16" t="s">
        <v>22</v>
      </c>
      <c r="K25" s="16"/>
    </row>
    <row r="26" spans="1:13" ht="43.5" customHeight="1" x14ac:dyDescent="0.2">
      <c r="A26" s="16">
        <v>19</v>
      </c>
      <c r="B26" s="16" t="s">
        <v>497</v>
      </c>
      <c r="C26" s="16" t="s">
        <v>1445</v>
      </c>
      <c r="D26" s="17" t="s">
        <v>1446</v>
      </c>
      <c r="E26" s="16">
        <v>2</v>
      </c>
      <c r="F26" s="16">
        <v>1</v>
      </c>
      <c r="G26" s="16" t="s">
        <v>20</v>
      </c>
      <c r="H26" s="16" t="s">
        <v>1326</v>
      </c>
      <c r="I26" s="18">
        <v>42917</v>
      </c>
      <c r="J26" s="16" t="s">
        <v>1447</v>
      </c>
      <c r="K26" s="16"/>
    </row>
    <row r="27" spans="1:13" ht="43.5" customHeight="1" x14ac:dyDescent="0.2">
      <c r="A27" s="16"/>
      <c r="B27" s="16"/>
      <c r="C27" s="16"/>
      <c r="D27" s="17"/>
      <c r="E27" s="16"/>
      <c r="F27" s="16"/>
      <c r="G27" s="16"/>
      <c r="H27" s="16"/>
      <c r="I27" s="18"/>
      <c r="J27" s="16"/>
      <c r="K27" s="16"/>
    </row>
    <row r="28" spans="1:13" ht="43.5" customHeight="1" x14ac:dyDescent="0.2">
      <c r="A28" s="16"/>
      <c r="B28" s="16"/>
      <c r="C28" s="16"/>
      <c r="D28" s="17"/>
      <c r="E28" s="46">
        <f>SUM(E4:E27)</f>
        <v>54</v>
      </c>
      <c r="F28" s="46">
        <f>SUM(F4:F27)</f>
        <v>21</v>
      </c>
      <c r="G28" s="16"/>
      <c r="H28" s="16"/>
      <c r="I28" s="18"/>
      <c r="J28" s="16"/>
      <c r="K28" s="16"/>
    </row>
    <row r="29" spans="1:13" ht="43.5" customHeight="1" x14ac:dyDescent="0.2">
      <c r="A29" s="16"/>
      <c r="B29" s="16"/>
      <c r="C29" s="16"/>
      <c r="D29" s="17"/>
      <c r="E29" s="16"/>
      <c r="F29" s="16"/>
      <c r="G29" s="16"/>
      <c r="H29" s="16"/>
      <c r="I29" s="18"/>
      <c r="J29" s="16"/>
      <c r="K29" s="16"/>
    </row>
    <row r="30" spans="1:13" ht="43.5" customHeight="1" x14ac:dyDescent="0.2">
      <c r="A30" s="16"/>
      <c r="B30" s="16"/>
      <c r="C30" s="16"/>
      <c r="D30" s="17"/>
      <c r="E30" s="16"/>
      <c r="F30" s="16"/>
      <c r="G30" s="16"/>
      <c r="H30" s="16"/>
      <c r="I30" s="18"/>
      <c r="J30" s="16"/>
      <c r="K30" s="16"/>
    </row>
    <row r="31" spans="1:13" ht="43.5" customHeight="1" x14ac:dyDescent="0.2">
      <c r="A31" s="16"/>
      <c r="B31" s="16"/>
      <c r="C31" s="16"/>
      <c r="D31" s="17"/>
      <c r="E31" s="16"/>
      <c r="F31" s="16"/>
      <c r="G31" s="16"/>
      <c r="H31" s="16"/>
      <c r="I31" s="18"/>
      <c r="J31" s="16"/>
      <c r="K31" s="16"/>
    </row>
    <row r="32" spans="1:13" ht="43.5" customHeight="1" x14ac:dyDescent="0.2">
      <c r="A32" s="16"/>
      <c r="B32" s="16"/>
      <c r="C32" s="16"/>
      <c r="D32" s="17"/>
      <c r="E32" s="16"/>
      <c r="F32" s="16"/>
      <c r="G32" s="16"/>
      <c r="H32" s="16"/>
      <c r="I32" s="18"/>
      <c r="J32" s="16"/>
      <c r="K32" s="16"/>
    </row>
  </sheetData>
  <customSheetViews>
    <customSheetView guid="{BCA9CBB9-9547-47F0-BDEA-9087BD919FA4}" scale="80" topLeftCell="A16">
      <selection activeCell="D32" sqref="D32"/>
      <pageMargins left="0.7" right="0.7" top="0.75" bottom="0.75" header="0.3" footer="0.3"/>
    </customSheetView>
    <customSheetView guid="{C7343692-8406-8E4B-88B9-BD8D63A86AF6}" scale="80" topLeftCell="A16">
      <selection activeCell="D32" sqref="D32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A11" zoomScale="80" zoomScaleNormal="80" workbookViewId="0">
      <selection activeCell="E21" sqref="E21"/>
    </sheetView>
  </sheetViews>
  <sheetFormatPr baseColWidth="10" defaultColWidth="8.83203125" defaultRowHeight="47.25" customHeight="1" x14ac:dyDescent="0.2"/>
  <cols>
    <col min="2" max="2" width="25" customWidth="1"/>
    <col min="3" max="3" width="29.33203125" customWidth="1"/>
    <col min="4" max="4" width="42.5" customWidth="1"/>
    <col min="5" max="5" width="10.5" customWidth="1"/>
    <col min="6" max="6" width="10.33203125" customWidth="1"/>
    <col min="7" max="7" width="15.1640625" customWidth="1"/>
    <col min="8" max="8" width="13.5" customWidth="1"/>
    <col min="9" max="9" width="16" customWidth="1"/>
    <col min="10" max="10" width="15.1640625" customWidth="1"/>
    <col min="11" max="11" width="45.6640625" customWidth="1"/>
    <col min="13" max="13" width="18.1640625" customWidth="1"/>
    <col min="15" max="15" width="23" customWidth="1"/>
  </cols>
  <sheetData>
    <row r="1" spans="1:15" ht="47.25" customHeight="1" thickBot="1" x14ac:dyDescent="0.4">
      <c r="A1" s="624" t="s">
        <v>399</v>
      </c>
      <c r="B1" s="625"/>
      <c r="C1" s="625"/>
      <c r="D1" s="625"/>
      <c r="E1" s="625"/>
      <c r="F1" s="625"/>
      <c r="G1" s="625" t="s">
        <v>1986</v>
      </c>
      <c r="H1" s="625"/>
      <c r="I1" s="625"/>
      <c r="J1" s="626"/>
      <c r="K1" s="627"/>
    </row>
    <row r="2" spans="1:15" ht="47.25" customHeight="1" thickBot="1" x14ac:dyDescent="0.3">
      <c r="A2" s="38" t="s">
        <v>2</v>
      </c>
      <c r="B2" s="39" t="s">
        <v>3</v>
      </c>
      <c r="C2" s="39" t="s">
        <v>4</v>
      </c>
      <c r="D2" s="40" t="s">
        <v>5</v>
      </c>
      <c r="E2" s="39" t="s">
        <v>6</v>
      </c>
      <c r="F2" s="39" t="s">
        <v>7</v>
      </c>
      <c r="G2" s="39" t="s">
        <v>8</v>
      </c>
      <c r="H2" s="39" t="s">
        <v>9</v>
      </c>
      <c r="I2" s="39" t="s">
        <v>10</v>
      </c>
      <c r="J2" s="39" t="s">
        <v>11</v>
      </c>
      <c r="K2" s="41" t="s">
        <v>12</v>
      </c>
      <c r="M2" s="5" t="s">
        <v>13</v>
      </c>
      <c r="N2" s="5">
        <v>55</v>
      </c>
    </row>
    <row r="3" spans="1:15" ht="47.25" customHeight="1" x14ac:dyDescent="0.25">
      <c r="A3" s="91"/>
      <c r="B3" s="92" t="s">
        <v>1987</v>
      </c>
      <c r="C3" s="91"/>
      <c r="D3" s="93"/>
      <c r="E3" s="91"/>
      <c r="F3" s="91"/>
      <c r="G3" s="91"/>
      <c r="H3" s="91"/>
      <c r="I3" s="94"/>
      <c r="J3" s="91"/>
      <c r="K3" s="91"/>
      <c r="M3" s="9" t="s">
        <v>16</v>
      </c>
      <c r="N3" s="9">
        <f>N2-N14</f>
        <v>10</v>
      </c>
      <c r="O3" s="10"/>
    </row>
    <row r="4" spans="1:15" ht="47.25" customHeight="1" x14ac:dyDescent="0.25">
      <c r="A4" s="222"/>
      <c r="B4" s="222"/>
      <c r="C4" s="222"/>
      <c r="D4" s="223"/>
      <c r="E4" s="222"/>
      <c r="F4" s="222"/>
      <c r="G4" s="222"/>
      <c r="H4" s="222"/>
      <c r="I4" s="224" t="s">
        <v>1988</v>
      </c>
      <c r="J4" s="224"/>
      <c r="K4" s="96"/>
      <c r="M4" t="s">
        <v>23</v>
      </c>
      <c r="N4">
        <f>SUMIFS(E:E,G:G,"CTT")</f>
        <v>17</v>
      </c>
    </row>
    <row r="5" spans="1:15" ht="47.25" customHeight="1" x14ac:dyDescent="0.2">
      <c r="A5" s="15">
        <v>1</v>
      </c>
      <c r="B5" s="16" t="s">
        <v>1989</v>
      </c>
      <c r="C5" s="16" t="s">
        <v>1990</v>
      </c>
      <c r="D5" s="17" t="s">
        <v>1991</v>
      </c>
      <c r="E5" s="16">
        <v>2</v>
      </c>
      <c r="F5" s="16">
        <v>1</v>
      </c>
      <c r="G5" s="16" t="s">
        <v>20</v>
      </c>
      <c r="H5" s="33" t="s">
        <v>1992</v>
      </c>
      <c r="I5" s="18">
        <v>42917</v>
      </c>
      <c r="J5" s="16" t="s">
        <v>1993</v>
      </c>
      <c r="K5" s="16"/>
      <c r="M5" t="s">
        <v>29</v>
      </c>
      <c r="N5">
        <f>SUMIFS(E:E,G:G,"FLU")</f>
        <v>16</v>
      </c>
    </row>
    <row r="6" spans="1:15" ht="47.25" customHeight="1" x14ac:dyDescent="0.2">
      <c r="A6" s="11">
        <v>2</v>
      </c>
      <c r="B6" s="12" t="s">
        <v>1994</v>
      </c>
      <c r="C6" s="12" t="s">
        <v>1995</v>
      </c>
      <c r="D6" s="13" t="s">
        <v>1996</v>
      </c>
      <c r="E6" s="12">
        <v>2</v>
      </c>
      <c r="F6" s="12">
        <v>1</v>
      </c>
      <c r="G6" s="12" t="s">
        <v>87</v>
      </c>
      <c r="H6" s="34" t="s">
        <v>1992</v>
      </c>
      <c r="I6" s="14">
        <v>42917</v>
      </c>
      <c r="J6" s="14" t="s">
        <v>1997</v>
      </c>
      <c r="K6" s="11"/>
      <c r="M6" t="s">
        <v>34</v>
      </c>
      <c r="N6">
        <f>SUMIFS(E:E,G:G,"JCC")</f>
        <v>0</v>
      </c>
    </row>
    <row r="7" spans="1:15" ht="47.25" customHeight="1" x14ac:dyDescent="0.2">
      <c r="A7" s="15">
        <v>3</v>
      </c>
      <c r="B7" s="12" t="s">
        <v>17</v>
      </c>
      <c r="C7" s="12" t="s">
        <v>1998</v>
      </c>
      <c r="D7" s="36" t="s">
        <v>1999</v>
      </c>
      <c r="E7" s="12">
        <v>8</v>
      </c>
      <c r="F7" s="12">
        <v>2</v>
      </c>
      <c r="G7" s="12" t="s">
        <v>372</v>
      </c>
      <c r="H7" s="34" t="s">
        <v>1992</v>
      </c>
      <c r="I7" s="14">
        <v>42917</v>
      </c>
      <c r="J7" s="12" t="s">
        <v>22</v>
      </c>
      <c r="K7" s="225"/>
      <c r="M7" t="s">
        <v>40</v>
      </c>
      <c r="N7">
        <f>SUMIFS(E:E,G:G,"EDI")</f>
        <v>12</v>
      </c>
    </row>
    <row r="8" spans="1:15" ht="47.25" customHeight="1" x14ac:dyDescent="0.2">
      <c r="A8" s="11">
        <v>4</v>
      </c>
      <c r="B8" s="12" t="s">
        <v>74</v>
      </c>
      <c r="C8" s="12" t="s">
        <v>2000</v>
      </c>
      <c r="D8" s="13" t="s">
        <v>2001</v>
      </c>
      <c r="E8" s="12">
        <v>2</v>
      </c>
      <c r="F8" s="12">
        <v>1</v>
      </c>
      <c r="G8" s="12" t="s">
        <v>20</v>
      </c>
      <c r="H8" s="34" t="s">
        <v>1992</v>
      </c>
      <c r="I8" s="14">
        <v>42917</v>
      </c>
      <c r="J8" s="12" t="s">
        <v>2002</v>
      </c>
      <c r="K8" s="12"/>
      <c r="M8" t="s">
        <v>46</v>
      </c>
      <c r="N8">
        <f>SUMIFS(E:E,G:G,"par")</f>
        <v>0</v>
      </c>
    </row>
    <row r="9" spans="1:15" ht="47.25" customHeight="1" x14ac:dyDescent="0.2">
      <c r="A9" s="15">
        <v>5</v>
      </c>
      <c r="B9" s="16" t="s">
        <v>2003</v>
      </c>
      <c r="C9" s="16">
        <v>55777</v>
      </c>
      <c r="D9" s="62" t="s">
        <v>2004</v>
      </c>
      <c r="E9" s="16">
        <v>4</v>
      </c>
      <c r="F9" s="16">
        <v>1</v>
      </c>
      <c r="G9" s="16" t="s">
        <v>20</v>
      </c>
      <c r="H9" s="33" t="s">
        <v>1992</v>
      </c>
      <c r="I9" s="18">
        <v>42917</v>
      </c>
      <c r="J9" s="16" t="s">
        <v>2005</v>
      </c>
      <c r="K9" s="16"/>
      <c r="M9" t="s">
        <v>52</v>
      </c>
      <c r="N9">
        <f>SUMIFS(E:E,G:G,"phi")</f>
        <v>0</v>
      </c>
    </row>
    <row r="10" spans="1:15" ht="47.25" customHeight="1" x14ac:dyDescent="0.2">
      <c r="A10" s="11">
        <v>6</v>
      </c>
      <c r="B10" s="16" t="s">
        <v>2006</v>
      </c>
      <c r="C10" s="16" t="s">
        <v>2007</v>
      </c>
      <c r="D10" s="17" t="s">
        <v>2008</v>
      </c>
      <c r="E10" s="16">
        <v>1</v>
      </c>
      <c r="F10" s="16">
        <v>1</v>
      </c>
      <c r="G10" s="16" t="s">
        <v>87</v>
      </c>
      <c r="H10" s="33" t="s">
        <v>1992</v>
      </c>
      <c r="I10" s="18">
        <v>42917</v>
      </c>
      <c r="J10" s="16" t="s">
        <v>2009</v>
      </c>
      <c r="K10" s="16"/>
      <c r="M10" t="s">
        <v>58</v>
      </c>
      <c r="N10">
        <f>SUMIFS(E:E,G:G,"BRK")</f>
        <v>0</v>
      </c>
    </row>
    <row r="11" spans="1:15" ht="47.25" customHeight="1" x14ac:dyDescent="0.2">
      <c r="A11" s="15">
        <v>7</v>
      </c>
      <c r="B11" s="16" t="s">
        <v>497</v>
      </c>
      <c r="C11" s="16" t="s">
        <v>2010</v>
      </c>
      <c r="D11" s="17" t="s">
        <v>2011</v>
      </c>
      <c r="E11" s="16">
        <v>2</v>
      </c>
      <c r="F11" s="16">
        <v>1</v>
      </c>
      <c r="G11" s="16" t="s">
        <v>20</v>
      </c>
      <c r="H11" s="33" t="s">
        <v>1992</v>
      </c>
      <c r="I11" s="18">
        <v>42917</v>
      </c>
      <c r="J11" s="16" t="s">
        <v>2012</v>
      </c>
      <c r="K11" s="113"/>
      <c r="M11" s="25" t="s">
        <v>64</v>
      </c>
      <c r="N11" s="25">
        <f>SUMIFS(E:E,G:G,"SPC")</f>
        <v>0</v>
      </c>
    </row>
    <row r="12" spans="1:15" ht="47.25" customHeight="1" x14ac:dyDescent="0.2">
      <c r="A12" s="11">
        <v>8</v>
      </c>
      <c r="B12" s="12" t="s">
        <v>17</v>
      </c>
      <c r="C12" s="12" t="s">
        <v>2013</v>
      </c>
      <c r="D12" s="13" t="s">
        <v>2014</v>
      </c>
      <c r="E12" s="12">
        <v>7</v>
      </c>
      <c r="F12" s="12">
        <v>2</v>
      </c>
      <c r="G12" s="12" t="s">
        <v>87</v>
      </c>
      <c r="H12" s="33" t="s">
        <v>1992</v>
      </c>
      <c r="I12" s="14">
        <v>42917</v>
      </c>
      <c r="J12" s="12" t="s">
        <v>22</v>
      </c>
      <c r="K12" s="113"/>
      <c r="M12" s="26" t="s">
        <v>69</v>
      </c>
      <c r="N12" s="26">
        <f>SUMIFS(E:E,G:G,"H")</f>
        <v>0</v>
      </c>
    </row>
    <row r="13" spans="1:15" ht="47.25" customHeight="1" x14ac:dyDescent="0.2">
      <c r="A13" s="15">
        <v>9</v>
      </c>
      <c r="B13" s="16" t="s">
        <v>697</v>
      </c>
      <c r="C13" s="16" t="s">
        <v>2015</v>
      </c>
      <c r="D13" s="17" t="s">
        <v>2016</v>
      </c>
      <c r="E13" s="16">
        <v>4</v>
      </c>
      <c r="F13" s="16">
        <v>1</v>
      </c>
      <c r="G13" s="16" t="s">
        <v>87</v>
      </c>
      <c r="H13" s="33" t="s">
        <v>1992</v>
      </c>
      <c r="I13" s="18">
        <v>42917</v>
      </c>
      <c r="J13" s="16" t="s">
        <v>2017</v>
      </c>
      <c r="K13" s="16"/>
      <c r="M13" s="26"/>
      <c r="N13" s="26"/>
    </row>
    <row r="14" spans="1:15" ht="47.25" customHeight="1" x14ac:dyDescent="0.2">
      <c r="A14" s="11">
        <v>10</v>
      </c>
      <c r="B14" s="12" t="s">
        <v>2018</v>
      </c>
      <c r="C14" s="12">
        <v>106624</v>
      </c>
      <c r="D14" s="13" t="s">
        <v>2019</v>
      </c>
      <c r="E14" s="12">
        <v>4</v>
      </c>
      <c r="F14" s="12">
        <v>1</v>
      </c>
      <c r="G14" s="12" t="s">
        <v>372</v>
      </c>
      <c r="H14" s="34" t="s">
        <v>1992</v>
      </c>
      <c r="I14" s="14">
        <v>42917</v>
      </c>
      <c r="J14" s="12" t="s">
        <v>2020</v>
      </c>
      <c r="K14" s="113"/>
      <c r="M14" s="28" t="s">
        <v>79</v>
      </c>
      <c r="N14" s="28">
        <f>SUM(M4:N12)</f>
        <v>45</v>
      </c>
    </row>
    <row r="15" spans="1:15" ht="47.25" customHeight="1" x14ac:dyDescent="0.2">
      <c r="A15" s="15">
        <v>11</v>
      </c>
      <c r="B15" s="12" t="s">
        <v>816</v>
      </c>
      <c r="C15" s="12" t="s">
        <v>2021</v>
      </c>
      <c r="D15" s="13" t="s">
        <v>2022</v>
      </c>
      <c r="E15" s="12">
        <v>3</v>
      </c>
      <c r="F15" s="12">
        <v>1</v>
      </c>
      <c r="G15" s="12" t="s">
        <v>87</v>
      </c>
      <c r="H15" s="34" t="s">
        <v>1992</v>
      </c>
      <c r="I15" s="14">
        <v>42917</v>
      </c>
      <c r="J15" s="12" t="s">
        <v>2023</v>
      </c>
      <c r="K15" s="12"/>
    </row>
    <row r="16" spans="1:15" ht="47.25" customHeight="1" x14ac:dyDescent="0.2">
      <c r="A16" s="16">
        <v>12</v>
      </c>
      <c r="B16" s="12" t="s">
        <v>458</v>
      </c>
      <c r="C16" s="12" t="s">
        <v>2024</v>
      </c>
      <c r="D16" s="13" t="s">
        <v>2025</v>
      </c>
      <c r="E16" s="12">
        <v>3</v>
      </c>
      <c r="F16" s="12">
        <v>1</v>
      </c>
      <c r="G16" s="12" t="s">
        <v>20</v>
      </c>
      <c r="H16" s="34" t="s">
        <v>1992</v>
      </c>
      <c r="I16" s="14">
        <v>42917</v>
      </c>
      <c r="J16" s="12" t="s">
        <v>2026</v>
      </c>
      <c r="K16" s="113"/>
    </row>
    <row r="17" spans="1:11" ht="47.25" customHeight="1" x14ac:dyDescent="0.2">
      <c r="A17" s="16">
        <v>13</v>
      </c>
      <c r="B17" s="16" t="s">
        <v>497</v>
      </c>
      <c r="C17" s="16" t="s">
        <v>2027</v>
      </c>
      <c r="D17" s="17" t="s">
        <v>2028</v>
      </c>
      <c r="E17" s="16">
        <v>3</v>
      </c>
      <c r="F17" s="16">
        <v>1</v>
      </c>
      <c r="G17" s="16" t="s">
        <v>20</v>
      </c>
      <c r="H17" s="33" t="s">
        <v>1992</v>
      </c>
      <c r="I17" s="18">
        <v>42917</v>
      </c>
      <c r="J17" s="16" t="s">
        <v>2029</v>
      </c>
      <c r="K17" s="12"/>
    </row>
    <row r="18" spans="1:11" ht="47.25" customHeight="1" x14ac:dyDescent="0.2">
      <c r="A18" s="16"/>
      <c r="B18" s="16"/>
      <c r="C18" s="16"/>
      <c r="D18" s="17"/>
      <c r="E18" s="16"/>
      <c r="F18" s="16"/>
      <c r="G18" s="16"/>
      <c r="H18" s="33"/>
      <c r="I18" s="18"/>
      <c r="J18" s="16"/>
      <c r="K18" s="12"/>
    </row>
    <row r="19" spans="1:11" ht="47.25" customHeight="1" x14ac:dyDescent="0.2">
      <c r="A19" s="16"/>
      <c r="B19" s="16"/>
      <c r="C19" s="16"/>
      <c r="D19" s="17"/>
      <c r="E19" s="16"/>
      <c r="F19" s="16"/>
      <c r="G19" s="16"/>
      <c r="H19" s="16"/>
      <c r="I19" s="18"/>
      <c r="J19" s="16"/>
      <c r="K19" s="113"/>
    </row>
    <row r="20" spans="1:11" ht="47.25" customHeight="1" x14ac:dyDescent="0.2">
      <c r="A20" s="15"/>
      <c r="B20" s="16"/>
      <c r="C20" s="16"/>
      <c r="D20" s="17"/>
      <c r="E20" s="16"/>
      <c r="F20" s="16"/>
      <c r="G20" s="16"/>
      <c r="H20" s="16"/>
      <c r="I20" s="16"/>
      <c r="J20" s="16"/>
      <c r="K20" s="15"/>
    </row>
    <row r="21" spans="1:11" ht="47.25" customHeight="1" x14ac:dyDescent="0.2">
      <c r="A21" s="11"/>
      <c r="B21" s="12"/>
      <c r="C21" s="12"/>
      <c r="D21" s="13"/>
      <c r="E21" s="30">
        <f>SUM(E5:E20)</f>
        <v>45</v>
      </c>
      <c r="F21" s="30">
        <f>SUM(F5:F20)</f>
        <v>15</v>
      </c>
      <c r="G21" s="11"/>
      <c r="H21" s="12"/>
      <c r="I21" s="12"/>
      <c r="J21" s="12"/>
      <c r="K21" s="11"/>
    </row>
    <row r="22" spans="1:11" ht="47.25" customHeight="1" x14ac:dyDescent="0.2">
      <c r="A22" s="11"/>
      <c r="B22" s="12"/>
      <c r="C22" s="12"/>
      <c r="D22" s="13"/>
      <c r="E22" s="12"/>
      <c r="F22" s="12"/>
      <c r="G22" s="12"/>
      <c r="H22" s="12"/>
      <c r="I22" s="14"/>
      <c r="J22" s="14"/>
      <c r="K22" s="11"/>
    </row>
    <row r="23" spans="1:11" ht="47.25" customHeight="1" x14ac:dyDescent="0.2">
      <c r="A23" s="15"/>
      <c r="B23" s="16"/>
      <c r="C23" s="16"/>
      <c r="D23" s="17"/>
      <c r="E23" s="16"/>
      <c r="F23" s="16"/>
      <c r="G23" s="16"/>
      <c r="H23" s="16"/>
      <c r="I23" s="16"/>
      <c r="J23" s="16"/>
      <c r="K23" s="15"/>
    </row>
  </sheetData>
  <customSheetViews>
    <customSheetView guid="{BCA9CBB9-9547-47F0-BDEA-9087BD919FA4}" scale="80" topLeftCell="A11">
      <selection activeCell="E21" sqref="E21"/>
      <pageMargins left="0.7" right="0.7" top="0.75" bottom="0.75" header="0.3" footer="0.3"/>
      <pageSetup paperSize="9" orientation="portrait" r:id="rId1"/>
    </customSheetView>
    <customSheetView guid="{C7343692-8406-8E4B-88B9-BD8D63A86AF6}" scale="80" topLeftCell="A11">
      <selection activeCell="E21" sqref="E21"/>
      <pageMargins left="0.7" right="0.7" top="0.75" bottom="0.75" header="0.3" footer="0.3"/>
      <pageSetup paperSize="9" orientation="portrait" r:id="rId2"/>
    </customSheetView>
  </customSheetViews>
  <mergeCells count="2">
    <mergeCell ref="A1:F1"/>
    <mergeCell ref="G1:K1"/>
  </mergeCell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A4" zoomScale="80" zoomScaleNormal="80" workbookViewId="0">
      <selection activeCell="D24" sqref="D24"/>
    </sheetView>
  </sheetViews>
  <sheetFormatPr baseColWidth="10" defaultColWidth="8.83203125" defaultRowHeight="45" customHeight="1" x14ac:dyDescent="0.2"/>
  <cols>
    <col min="1" max="1" width="11.33203125" customWidth="1"/>
    <col min="2" max="2" width="25.5" customWidth="1"/>
    <col min="3" max="3" width="43.6640625" customWidth="1"/>
    <col min="4" max="4" width="47.5" customWidth="1"/>
    <col min="5" max="5" width="10.5" customWidth="1"/>
    <col min="6" max="6" width="10.33203125" customWidth="1"/>
    <col min="7" max="7" width="17" customWidth="1"/>
    <col min="8" max="8" width="13.33203125" customWidth="1"/>
    <col min="9" max="9" width="16" customWidth="1"/>
    <col min="10" max="10" width="15.1640625" customWidth="1"/>
    <col min="11" max="11" width="64.83203125" customWidth="1"/>
    <col min="13" max="13" width="18.1640625" customWidth="1"/>
  </cols>
  <sheetData>
    <row r="1" spans="1:14" ht="45" customHeight="1" thickBot="1" x14ac:dyDescent="0.4">
      <c r="A1" s="624" t="s">
        <v>399</v>
      </c>
      <c r="B1" s="625"/>
      <c r="C1" s="625"/>
      <c r="D1" s="625"/>
      <c r="E1" s="625"/>
      <c r="F1" s="625"/>
      <c r="G1" s="625" t="s">
        <v>2030</v>
      </c>
      <c r="H1" s="625"/>
      <c r="I1" s="625"/>
      <c r="J1" s="626"/>
      <c r="K1" s="627"/>
    </row>
    <row r="2" spans="1:14" ht="45" customHeight="1" thickBot="1" x14ac:dyDescent="0.3">
      <c r="A2" s="38" t="s">
        <v>2</v>
      </c>
      <c r="B2" s="39" t="s">
        <v>3</v>
      </c>
      <c r="C2" s="39" t="s">
        <v>4</v>
      </c>
      <c r="D2" s="40" t="s">
        <v>5</v>
      </c>
      <c r="E2" s="39" t="s">
        <v>6</v>
      </c>
      <c r="F2" s="39" t="s">
        <v>7</v>
      </c>
      <c r="G2" s="39" t="s">
        <v>8</v>
      </c>
      <c r="H2" s="39" t="s">
        <v>9</v>
      </c>
      <c r="I2" s="39" t="s">
        <v>10</v>
      </c>
      <c r="J2" s="39" t="s">
        <v>11</v>
      </c>
      <c r="K2" s="41" t="s">
        <v>12</v>
      </c>
      <c r="M2" s="5" t="s">
        <v>13</v>
      </c>
      <c r="N2" s="5">
        <v>55</v>
      </c>
    </row>
    <row r="3" spans="1:14" ht="45" customHeight="1" x14ac:dyDescent="0.3">
      <c r="A3" s="171">
        <v>55</v>
      </c>
      <c r="B3" s="123" t="s">
        <v>109</v>
      </c>
      <c r="C3" s="123" t="s">
        <v>2275</v>
      </c>
      <c r="D3" s="233"/>
      <c r="E3" s="171"/>
      <c r="F3" s="171"/>
      <c r="G3" s="171"/>
      <c r="H3" s="171"/>
      <c r="I3" s="205"/>
      <c r="J3" s="171"/>
      <c r="K3" s="209" t="s">
        <v>2276</v>
      </c>
      <c r="M3" s="9" t="s">
        <v>16</v>
      </c>
      <c r="N3" s="9">
        <f>N2-N14</f>
        <v>0</v>
      </c>
    </row>
    <row r="4" spans="1:14" ht="45" customHeight="1" x14ac:dyDescent="0.2">
      <c r="A4" s="15">
        <v>1</v>
      </c>
      <c r="B4" s="16" t="s">
        <v>24</v>
      </c>
      <c r="C4" s="16" t="s">
        <v>2277</v>
      </c>
      <c r="D4" s="17" t="s">
        <v>2278</v>
      </c>
      <c r="E4" s="16">
        <v>5</v>
      </c>
      <c r="F4" s="16">
        <v>2</v>
      </c>
      <c r="G4" s="16" t="s">
        <v>188</v>
      </c>
      <c r="H4" s="16" t="s">
        <v>2279</v>
      </c>
      <c r="I4" s="18">
        <v>42917</v>
      </c>
      <c r="J4" s="18" t="s">
        <v>2280</v>
      </c>
      <c r="K4" s="19" t="s">
        <v>2281</v>
      </c>
      <c r="M4" t="s">
        <v>23</v>
      </c>
      <c r="N4">
        <f>SUMIFS(E:E,G:G,"CTT")</f>
        <v>0</v>
      </c>
    </row>
    <row r="5" spans="1:14" ht="45" customHeight="1" x14ac:dyDescent="0.2">
      <c r="A5" s="11">
        <v>2</v>
      </c>
      <c r="B5" s="12" t="s">
        <v>17</v>
      </c>
      <c r="C5" s="12" t="s">
        <v>2282</v>
      </c>
      <c r="D5" s="13" t="s">
        <v>2283</v>
      </c>
      <c r="E5" s="12">
        <v>5</v>
      </c>
      <c r="F5" s="12">
        <v>1</v>
      </c>
      <c r="G5" s="12" t="s">
        <v>188</v>
      </c>
      <c r="H5" s="12" t="s">
        <v>2279</v>
      </c>
      <c r="I5" s="14">
        <v>42917</v>
      </c>
      <c r="J5" s="14" t="s">
        <v>22</v>
      </c>
      <c r="K5" s="11"/>
      <c r="M5" t="s">
        <v>29</v>
      </c>
      <c r="N5">
        <f>SUMIFS(E:E,G:G,"FLU")</f>
        <v>0</v>
      </c>
    </row>
    <row r="6" spans="1:14" ht="45" customHeight="1" x14ac:dyDescent="0.2">
      <c r="A6" s="15">
        <v>3</v>
      </c>
      <c r="B6" s="12" t="s">
        <v>17</v>
      </c>
      <c r="C6" s="16" t="s">
        <v>2284</v>
      </c>
      <c r="D6" s="17" t="s">
        <v>2285</v>
      </c>
      <c r="E6" s="16">
        <v>2</v>
      </c>
      <c r="F6" s="16">
        <v>1</v>
      </c>
      <c r="G6" s="16" t="s">
        <v>188</v>
      </c>
      <c r="H6" s="16" t="s">
        <v>2279</v>
      </c>
      <c r="I6" s="18">
        <v>42917</v>
      </c>
      <c r="J6" s="16" t="s">
        <v>22</v>
      </c>
      <c r="K6" s="15"/>
      <c r="M6" t="s">
        <v>34</v>
      </c>
      <c r="N6">
        <f>SUMIFS(E:E,G:G,"JCC")</f>
        <v>55</v>
      </c>
    </row>
    <row r="7" spans="1:14" ht="45" customHeight="1" x14ac:dyDescent="0.2">
      <c r="A7" s="11">
        <v>4</v>
      </c>
      <c r="B7" s="12" t="s">
        <v>706</v>
      </c>
      <c r="C7" s="12" t="s">
        <v>2286</v>
      </c>
      <c r="D7" s="13" t="s">
        <v>2287</v>
      </c>
      <c r="E7" s="12">
        <v>15</v>
      </c>
      <c r="F7" s="12">
        <v>5</v>
      </c>
      <c r="G7" s="12" t="s">
        <v>188</v>
      </c>
      <c r="H7" s="12" t="s">
        <v>2279</v>
      </c>
      <c r="I7" s="14">
        <v>42917</v>
      </c>
      <c r="J7" s="12" t="s">
        <v>2288</v>
      </c>
      <c r="K7" s="12" t="s">
        <v>2289</v>
      </c>
      <c r="M7" t="s">
        <v>40</v>
      </c>
      <c r="N7">
        <f>SUMIFS(E:E,G:G,"EDI")</f>
        <v>0</v>
      </c>
    </row>
    <row r="8" spans="1:14" ht="45" customHeight="1" x14ac:dyDescent="0.2">
      <c r="A8" s="15">
        <v>5</v>
      </c>
      <c r="B8" s="12" t="s">
        <v>17</v>
      </c>
      <c r="C8" s="16" t="s">
        <v>2290</v>
      </c>
      <c r="D8" s="17" t="s">
        <v>2291</v>
      </c>
      <c r="E8" s="16">
        <v>3</v>
      </c>
      <c r="F8" s="16">
        <v>1</v>
      </c>
      <c r="G8" s="16" t="s">
        <v>188</v>
      </c>
      <c r="H8" s="12" t="s">
        <v>2279</v>
      </c>
      <c r="I8" s="14">
        <v>42917</v>
      </c>
      <c r="J8" s="14" t="s">
        <v>22</v>
      </c>
      <c r="K8" s="11"/>
      <c r="M8" t="s">
        <v>46</v>
      </c>
      <c r="N8">
        <f>SUMIFS(E:E,G:G,"par")</f>
        <v>0</v>
      </c>
    </row>
    <row r="9" spans="1:14" ht="45" customHeight="1" x14ac:dyDescent="0.2">
      <c r="A9" s="11">
        <v>6</v>
      </c>
      <c r="B9" s="12" t="s">
        <v>24</v>
      </c>
      <c r="C9" s="12" t="s">
        <v>2292</v>
      </c>
      <c r="D9" s="13" t="s">
        <v>2293</v>
      </c>
      <c r="E9" s="12">
        <v>3</v>
      </c>
      <c r="F9" s="12">
        <v>1</v>
      </c>
      <c r="G9" s="12" t="s">
        <v>188</v>
      </c>
      <c r="H9" s="12" t="s">
        <v>2279</v>
      </c>
      <c r="I9" s="14">
        <v>42917</v>
      </c>
      <c r="J9" s="14" t="s">
        <v>2294</v>
      </c>
      <c r="K9" s="11"/>
      <c r="M9" t="s">
        <v>52</v>
      </c>
      <c r="N9">
        <f>SUMIFS(E:E,G:G,"phi")</f>
        <v>0</v>
      </c>
    </row>
    <row r="10" spans="1:14" ht="45" customHeight="1" x14ac:dyDescent="0.2">
      <c r="A10" s="15">
        <v>7</v>
      </c>
      <c r="B10" s="12" t="s">
        <v>17</v>
      </c>
      <c r="C10" s="12" t="s">
        <v>2295</v>
      </c>
      <c r="D10" s="13" t="s">
        <v>2296</v>
      </c>
      <c r="E10" s="12">
        <v>3</v>
      </c>
      <c r="F10" s="12">
        <v>1</v>
      </c>
      <c r="G10" s="12" t="s">
        <v>188</v>
      </c>
      <c r="H10" s="12" t="s">
        <v>2279</v>
      </c>
      <c r="I10" s="14">
        <v>42917</v>
      </c>
      <c r="J10" s="14" t="s">
        <v>22</v>
      </c>
      <c r="K10" s="11"/>
      <c r="M10" t="s">
        <v>58</v>
      </c>
      <c r="N10">
        <f>SUMIFS(E:E,G:G,"BRK")</f>
        <v>0</v>
      </c>
    </row>
    <row r="11" spans="1:14" ht="45" customHeight="1" x14ac:dyDescent="0.2">
      <c r="A11" s="11">
        <v>8</v>
      </c>
      <c r="B11" s="12" t="s">
        <v>17</v>
      </c>
      <c r="C11" s="12" t="s">
        <v>2297</v>
      </c>
      <c r="D11" s="13" t="s">
        <v>2298</v>
      </c>
      <c r="E11" s="12">
        <v>3</v>
      </c>
      <c r="F11" s="12">
        <v>1</v>
      </c>
      <c r="G11" s="16" t="s">
        <v>188</v>
      </c>
      <c r="H11" s="12" t="s">
        <v>2279</v>
      </c>
      <c r="I11" s="14">
        <v>42917</v>
      </c>
      <c r="J11" s="14" t="s">
        <v>22</v>
      </c>
      <c r="K11" s="11"/>
      <c r="M11" s="25" t="s">
        <v>64</v>
      </c>
      <c r="N11" s="25">
        <f>SUMIFS(E:E,G:G,"SPC")</f>
        <v>0</v>
      </c>
    </row>
    <row r="12" spans="1:14" ht="45" customHeight="1" x14ac:dyDescent="0.2">
      <c r="A12" s="15">
        <v>9</v>
      </c>
      <c r="B12" s="16" t="s">
        <v>17</v>
      </c>
      <c r="C12" s="16" t="s">
        <v>2299</v>
      </c>
      <c r="D12" s="17" t="s">
        <v>2300</v>
      </c>
      <c r="E12" s="16">
        <v>3</v>
      </c>
      <c r="F12" s="16">
        <v>1</v>
      </c>
      <c r="G12" s="16" t="s">
        <v>188</v>
      </c>
      <c r="H12" s="16" t="s">
        <v>2279</v>
      </c>
      <c r="I12" s="18">
        <v>42917</v>
      </c>
      <c r="J12" s="18" t="s">
        <v>22</v>
      </c>
      <c r="K12" s="15"/>
      <c r="M12" s="26" t="s">
        <v>69</v>
      </c>
      <c r="N12" s="26">
        <f>SUMIFS(E:E,G:G,"H")</f>
        <v>0</v>
      </c>
    </row>
    <row r="13" spans="1:14" ht="45" customHeight="1" x14ac:dyDescent="0.2">
      <c r="A13" s="11">
        <v>10</v>
      </c>
      <c r="B13" s="16" t="s">
        <v>17</v>
      </c>
      <c r="C13" s="16" t="s">
        <v>2301</v>
      </c>
      <c r="D13" s="17" t="s">
        <v>2302</v>
      </c>
      <c r="E13" s="16">
        <v>6</v>
      </c>
      <c r="F13" s="16">
        <v>2</v>
      </c>
      <c r="G13" s="15" t="s">
        <v>188</v>
      </c>
      <c r="H13" s="16" t="s">
        <v>2279</v>
      </c>
      <c r="I13" s="18">
        <v>42917</v>
      </c>
      <c r="J13" s="16" t="s">
        <v>22</v>
      </c>
      <c r="K13" s="15"/>
      <c r="M13" s="26"/>
      <c r="N13" s="26"/>
    </row>
    <row r="14" spans="1:14" ht="45" customHeight="1" x14ac:dyDescent="0.2">
      <c r="A14" s="15">
        <v>11</v>
      </c>
      <c r="B14" s="16" t="s">
        <v>17</v>
      </c>
      <c r="C14" s="16" t="s">
        <v>2303</v>
      </c>
      <c r="D14" s="17" t="s">
        <v>2304</v>
      </c>
      <c r="E14" s="16">
        <v>2</v>
      </c>
      <c r="F14" s="16">
        <v>1</v>
      </c>
      <c r="G14" s="16" t="s">
        <v>188</v>
      </c>
      <c r="H14" s="16" t="s">
        <v>2279</v>
      </c>
      <c r="I14" s="18">
        <v>42917</v>
      </c>
      <c r="J14" s="16" t="s">
        <v>22</v>
      </c>
      <c r="K14" s="15"/>
      <c r="M14" s="28" t="s">
        <v>79</v>
      </c>
      <c r="N14" s="28">
        <f>SUM(M4:N12)</f>
        <v>55</v>
      </c>
    </row>
    <row r="15" spans="1:14" ht="45" customHeight="1" x14ac:dyDescent="0.2">
      <c r="A15" s="11">
        <v>12</v>
      </c>
      <c r="B15" s="16" t="s">
        <v>24</v>
      </c>
      <c r="C15" s="16" t="s">
        <v>2305</v>
      </c>
      <c r="D15" s="17" t="s">
        <v>2306</v>
      </c>
      <c r="E15" s="16">
        <v>2</v>
      </c>
      <c r="F15" s="16">
        <v>1</v>
      </c>
      <c r="G15" s="16" t="s">
        <v>188</v>
      </c>
      <c r="H15" s="16" t="s">
        <v>2279</v>
      </c>
      <c r="I15" s="18">
        <v>42917</v>
      </c>
      <c r="J15" s="18" t="s">
        <v>2307</v>
      </c>
      <c r="K15" s="15"/>
    </row>
    <row r="16" spans="1:14" ht="45" customHeight="1" x14ac:dyDescent="0.2">
      <c r="A16" s="15">
        <v>13</v>
      </c>
      <c r="B16" s="12" t="s">
        <v>17</v>
      </c>
      <c r="C16" s="16" t="s">
        <v>2308</v>
      </c>
      <c r="D16" s="17" t="s">
        <v>2309</v>
      </c>
      <c r="E16" s="16">
        <v>3</v>
      </c>
      <c r="F16" s="16">
        <v>1</v>
      </c>
      <c r="G16" s="12" t="s">
        <v>188</v>
      </c>
      <c r="H16" s="12" t="s">
        <v>2279</v>
      </c>
      <c r="I16" s="14">
        <v>42917</v>
      </c>
      <c r="J16" s="14" t="s">
        <v>22</v>
      </c>
      <c r="K16" s="15"/>
      <c r="M16" t="s">
        <v>2825</v>
      </c>
    </row>
    <row r="17" spans="1:13" ht="45" customHeight="1" x14ac:dyDescent="0.2">
      <c r="A17" s="12"/>
      <c r="B17" s="12"/>
      <c r="C17" s="12"/>
      <c r="D17" s="13"/>
      <c r="E17" s="58">
        <f>SUM(E4:E16)</f>
        <v>55</v>
      </c>
      <c r="F17" s="58">
        <f>SUM(F4:F16)</f>
        <v>19</v>
      </c>
      <c r="G17" s="12"/>
      <c r="H17" s="12"/>
      <c r="I17" s="12"/>
      <c r="J17" s="12"/>
      <c r="K17" s="113"/>
      <c r="M17" t="s">
        <v>2826</v>
      </c>
    </row>
    <row r="18" spans="1:13" ht="45" customHeight="1" x14ac:dyDescent="0.2">
      <c r="A18" s="15"/>
      <c r="B18" s="16"/>
      <c r="C18" s="16"/>
      <c r="D18" s="17"/>
      <c r="E18" s="16"/>
      <c r="F18" s="16"/>
      <c r="G18" s="16"/>
      <c r="H18" s="16"/>
      <c r="I18" s="16"/>
      <c r="J18" s="16"/>
      <c r="K18" s="15"/>
      <c r="M18" s="50" t="s">
        <v>2827</v>
      </c>
    </row>
    <row r="19" spans="1:13" ht="45" customHeight="1" x14ac:dyDescent="0.2">
      <c r="A19" s="11"/>
      <c r="B19" s="12"/>
      <c r="C19" s="12"/>
      <c r="D19" s="13"/>
      <c r="E19" s="12"/>
      <c r="F19" s="12"/>
      <c r="G19" s="11"/>
      <c r="H19" s="12"/>
      <c r="I19" s="12"/>
      <c r="J19" s="12"/>
      <c r="K19" s="11"/>
      <c r="M19" s="243" t="s">
        <v>2828</v>
      </c>
    </row>
    <row r="20" spans="1:13" ht="45" customHeight="1" x14ac:dyDescent="0.2">
      <c r="A20" s="11"/>
      <c r="B20" s="12"/>
      <c r="C20" s="12"/>
      <c r="D20" s="13"/>
      <c r="E20" s="12"/>
      <c r="F20" s="12"/>
      <c r="G20" s="11"/>
      <c r="H20" s="12"/>
      <c r="I20" s="12"/>
      <c r="J20" s="12"/>
      <c r="K20" s="11"/>
      <c r="M20" s="49" t="s">
        <v>2829</v>
      </c>
    </row>
    <row r="21" spans="1:13" ht="45" customHeight="1" x14ac:dyDescent="0.2">
      <c r="A21" s="15"/>
      <c r="B21" s="16"/>
      <c r="C21" s="16"/>
      <c r="D21" s="17"/>
      <c r="E21" s="16"/>
      <c r="F21" s="16"/>
      <c r="G21" s="16"/>
      <c r="H21" s="16"/>
      <c r="I21" s="16"/>
      <c r="J21" s="16"/>
      <c r="K21" s="15"/>
      <c r="M21" s="243" t="s">
        <v>2830</v>
      </c>
    </row>
    <row r="22" spans="1:13" ht="45" customHeight="1" x14ac:dyDescent="0.2">
      <c r="M22" s="243" t="s">
        <v>2831</v>
      </c>
    </row>
  </sheetData>
  <customSheetViews>
    <customSheetView guid="{BCA9CBB9-9547-47F0-BDEA-9087BD919FA4}" scale="80" topLeftCell="A4">
      <selection activeCell="D24" sqref="D24"/>
      <pageMargins left="0.7" right="0.7" top="0.75" bottom="0.75" header="0.3" footer="0.3"/>
      <pageSetup paperSize="9" orientation="portrait" r:id="rId1"/>
    </customSheetView>
    <customSheetView guid="{C7343692-8406-8E4B-88B9-BD8D63A86AF6}" scale="80" topLeftCell="A4">
      <selection activeCell="D24" sqref="D24"/>
      <pageMargins left="0.7" right="0.7" top="0.75" bottom="0.75" header="0.3" footer="0.3"/>
      <pageSetup paperSize="9" orientation="portrait" r:id="rId2"/>
    </customSheetView>
  </customSheetViews>
  <mergeCells count="2">
    <mergeCell ref="A1:F1"/>
    <mergeCell ref="G1:K1"/>
  </mergeCell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A4" zoomScale="80" zoomScaleNormal="80" workbookViewId="0">
      <selection activeCell="D23" sqref="D23"/>
    </sheetView>
  </sheetViews>
  <sheetFormatPr baseColWidth="10" defaultColWidth="8.83203125" defaultRowHeight="45.75" customHeight="1" x14ac:dyDescent="0.2"/>
  <cols>
    <col min="1" max="1" width="11.33203125" customWidth="1"/>
    <col min="2" max="2" width="25.5" customWidth="1"/>
    <col min="3" max="3" width="36.1640625" customWidth="1"/>
    <col min="4" max="4" width="35.83203125" customWidth="1"/>
    <col min="5" max="5" width="10.5" customWidth="1"/>
    <col min="6" max="6" width="10.33203125" customWidth="1"/>
    <col min="7" max="7" width="17" customWidth="1"/>
    <col min="8" max="8" width="13.33203125" customWidth="1"/>
    <col min="9" max="9" width="16" customWidth="1"/>
    <col min="10" max="10" width="15.1640625" customWidth="1"/>
    <col min="11" max="11" width="64.83203125" customWidth="1"/>
    <col min="13" max="13" width="18.1640625" customWidth="1"/>
  </cols>
  <sheetData>
    <row r="1" spans="1:14" ht="45.75" customHeight="1" thickBot="1" x14ac:dyDescent="0.4">
      <c r="A1" s="624" t="s">
        <v>399</v>
      </c>
      <c r="B1" s="625"/>
      <c r="C1" s="625"/>
      <c r="D1" s="625"/>
      <c r="E1" s="625"/>
      <c r="F1" s="625"/>
      <c r="G1" s="625" t="s">
        <v>2030</v>
      </c>
      <c r="H1" s="625"/>
      <c r="I1" s="625"/>
      <c r="J1" s="626"/>
      <c r="K1" s="627"/>
    </row>
    <row r="2" spans="1:14" ht="45.75" customHeight="1" thickBot="1" x14ac:dyDescent="0.3">
      <c r="A2" s="38" t="s">
        <v>2</v>
      </c>
      <c r="B2" s="39" t="s">
        <v>3</v>
      </c>
      <c r="C2" s="39" t="s">
        <v>4</v>
      </c>
      <c r="D2" s="40" t="s">
        <v>5</v>
      </c>
      <c r="E2" s="39" t="s">
        <v>6</v>
      </c>
      <c r="F2" s="39" t="s">
        <v>7</v>
      </c>
      <c r="G2" s="39" t="s">
        <v>8</v>
      </c>
      <c r="H2" s="39" t="s">
        <v>9</v>
      </c>
      <c r="I2" s="39" t="s">
        <v>10</v>
      </c>
      <c r="J2" s="39" t="s">
        <v>11</v>
      </c>
      <c r="K2" s="41" t="s">
        <v>12</v>
      </c>
      <c r="M2" s="5" t="s">
        <v>13</v>
      </c>
      <c r="N2" s="5">
        <v>59</v>
      </c>
    </row>
    <row r="3" spans="1:14" ht="45.75" customHeight="1" x14ac:dyDescent="0.3">
      <c r="A3" s="171">
        <v>60</v>
      </c>
      <c r="B3" s="123" t="s">
        <v>14</v>
      </c>
      <c r="C3" s="123" t="s">
        <v>2310</v>
      </c>
      <c r="D3" s="233"/>
      <c r="E3" s="171"/>
      <c r="F3" s="171"/>
      <c r="G3" s="171"/>
      <c r="H3" s="171"/>
      <c r="I3" s="205"/>
      <c r="J3" s="171"/>
      <c r="K3" s="209" t="s">
        <v>2276</v>
      </c>
      <c r="M3" s="9" t="s">
        <v>16</v>
      </c>
      <c r="N3" s="9">
        <f>N2-N14</f>
        <v>0</v>
      </c>
    </row>
    <row r="4" spans="1:14" ht="45.75" customHeight="1" x14ac:dyDescent="0.2">
      <c r="A4" s="15">
        <v>1</v>
      </c>
      <c r="B4" s="16" t="s">
        <v>24</v>
      </c>
      <c r="C4" s="16" t="s">
        <v>2311</v>
      </c>
      <c r="D4" s="17" t="s">
        <v>2312</v>
      </c>
      <c r="E4" s="16">
        <v>6</v>
      </c>
      <c r="F4" s="16">
        <v>2</v>
      </c>
      <c r="G4" s="16" t="s">
        <v>188</v>
      </c>
      <c r="H4" s="16" t="s">
        <v>2279</v>
      </c>
      <c r="I4" s="18">
        <v>42917</v>
      </c>
      <c r="J4" s="18" t="s">
        <v>2313</v>
      </c>
      <c r="K4" s="15"/>
      <c r="M4" t="s">
        <v>23</v>
      </c>
      <c r="N4">
        <f>SUMIFS(E:E,G:G,"CTT")</f>
        <v>0</v>
      </c>
    </row>
    <row r="5" spans="1:14" ht="45.75" customHeight="1" x14ac:dyDescent="0.2">
      <c r="A5" s="15">
        <v>2</v>
      </c>
      <c r="B5" s="16" t="s">
        <v>571</v>
      </c>
      <c r="C5" s="64" t="s">
        <v>2314</v>
      </c>
      <c r="D5" s="17" t="s">
        <v>2315</v>
      </c>
      <c r="E5" s="16">
        <v>3</v>
      </c>
      <c r="F5" s="16">
        <v>1</v>
      </c>
      <c r="G5" s="16" t="s">
        <v>188</v>
      </c>
      <c r="H5" s="16" t="s">
        <v>2279</v>
      </c>
      <c r="I5" s="18">
        <v>42917</v>
      </c>
      <c r="J5" s="16" t="s">
        <v>2316</v>
      </c>
      <c r="K5" s="15"/>
      <c r="M5" t="s">
        <v>29</v>
      </c>
      <c r="N5">
        <f>SUMIFS(E:E,G:G,"FLU")</f>
        <v>0</v>
      </c>
    </row>
    <row r="6" spans="1:14" ht="45.75" customHeight="1" x14ac:dyDescent="0.2">
      <c r="A6" s="15">
        <v>3</v>
      </c>
      <c r="B6" s="16" t="s">
        <v>17</v>
      </c>
      <c r="C6" s="16" t="s">
        <v>2317</v>
      </c>
      <c r="D6" s="17" t="s">
        <v>2318</v>
      </c>
      <c r="E6" s="16">
        <v>2</v>
      </c>
      <c r="F6" s="16">
        <v>1</v>
      </c>
      <c r="G6" s="16" t="s">
        <v>188</v>
      </c>
      <c r="H6" s="16" t="s">
        <v>2279</v>
      </c>
      <c r="I6" s="18">
        <v>42917</v>
      </c>
      <c r="J6" s="18" t="s">
        <v>22</v>
      </c>
      <c r="K6" s="15"/>
      <c r="M6" t="s">
        <v>34</v>
      </c>
      <c r="N6">
        <f>SUMIFS(E:E,G:G,"JCC")</f>
        <v>59</v>
      </c>
    </row>
    <row r="7" spans="1:14" ht="45.75" customHeight="1" x14ac:dyDescent="0.2">
      <c r="A7" s="15">
        <v>4</v>
      </c>
      <c r="B7" s="16" t="s">
        <v>17</v>
      </c>
      <c r="C7" s="16" t="s">
        <v>2319</v>
      </c>
      <c r="D7" s="17" t="s">
        <v>2320</v>
      </c>
      <c r="E7" s="16">
        <v>11</v>
      </c>
      <c r="F7" s="16">
        <v>4</v>
      </c>
      <c r="G7" s="16" t="s">
        <v>188</v>
      </c>
      <c r="H7" s="16" t="s">
        <v>2279</v>
      </c>
      <c r="I7" s="18">
        <v>42917</v>
      </c>
      <c r="J7" s="18" t="s">
        <v>22</v>
      </c>
      <c r="K7" s="15"/>
      <c r="M7" t="s">
        <v>40</v>
      </c>
      <c r="N7">
        <f>SUMIFS(E:E,G:G,"EDI")</f>
        <v>0</v>
      </c>
    </row>
    <row r="8" spans="1:14" ht="45.75" customHeight="1" x14ac:dyDescent="0.2">
      <c r="A8" s="15">
        <v>5</v>
      </c>
      <c r="B8" s="12" t="s">
        <v>17</v>
      </c>
      <c r="C8" s="12" t="s">
        <v>2321</v>
      </c>
      <c r="D8" s="36" t="s">
        <v>2322</v>
      </c>
      <c r="E8" s="12">
        <v>9</v>
      </c>
      <c r="F8" s="12">
        <v>3</v>
      </c>
      <c r="G8" s="12" t="s">
        <v>188</v>
      </c>
      <c r="H8" s="12" t="s">
        <v>2279</v>
      </c>
      <c r="I8" s="14">
        <v>42917</v>
      </c>
      <c r="J8" s="14" t="s">
        <v>22</v>
      </c>
      <c r="K8" s="11"/>
      <c r="M8" t="s">
        <v>46</v>
      </c>
      <c r="N8">
        <f>SUMIFS(E:E,G:G,"par")</f>
        <v>0</v>
      </c>
    </row>
    <row r="9" spans="1:14" ht="45.75" customHeight="1" x14ac:dyDescent="0.2">
      <c r="A9" s="15">
        <v>6</v>
      </c>
      <c r="B9" s="16" t="s">
        <v>17</v>
      </c>
      <c r="C9" s="16" t="s">
        <v>2323</v>
      </c>
      <c r="D9" s="17" t="s">
        <v>2324</v>
      </c>
      <c r="E9" s="16">
        <v>10</v>
      </c>
      <c r="F9" s="16">
        <v>3</v>
      </c>
      <c r="G9" s="16" t="s">
        <v>188</v>
      </c>
      <c r="H9" s="16" t="s">
        <v>2279</v>
      </c>
      <c r="I9" s="18">
        <v>42917</v>
      </c>
      <c r="J9" s="18" t="s">
        <v>22</v>
      </c>
      <c r="K9" s="15"/>
      <c r="M9" t="s">
        <v>52</v>
      </c>
      <c r="N9">
        <f>SUMIFS(E:E,G:G,"phi")</f>
        <v>0</v>
      </c>
    </row>
    <row r="10" spans="1:14" ht="45.75" customHeight="1" x14ac:dyDescent="0.2">
      <c r="A10" s="15">
        <v>7</v>
      </c>
      <c r="B10" s="16" t="s">
        <v>24</v>
      </c>
      <c r="C10" s="16" t="s">
        <v>2325</v>
      </c>
      <c r="D10" s="17" t="s">
        <v>2326</v>
      </c>
      <c r="E10" s="16">
        <v>3</v>
      </c>
      <c r="F10" s="16">
        <v>1</v>
      </c>
      <c r="G10" s="16" t="s">
        <v>188</v>
      </c>
      <c r="H10" s="16" t="s">
        <v>2279</v>
      </c>
      <c r="I10" s="18">
        <v>42917</v>
      </c>
      <c r="J10" s="18" t="s">
        <v>2327</v>
      </c>
      <c r="K10" s="15" t="s">
        <v>2328</v>
      </c>
      <c r="M10" t="s">
        <v>58</v>
      </c>
      <c r="N10">
        <f>SUMIFS(E:E,G:G,"BRK")</f>
        <v>0</v>
      </c>
    </row>
    <row r="11" spans="1:14" ht="45.75" customHeight="1" x14ac:dyDescent="0.2">
      <c r="A11" s="15">
        <v>8</v>
      </c>
      <c r="B11" s="16" t="s">
        <v>17</v>
      </c>
      <c r="C11" s="16" t="s">
        <v>2329</v>
      </c>
      <c r="D11" s="17" t="s">
        <v>2330</v>
      </c>
      <c r="E11" s="16">
        <v>5</v>
      </c>
      <c r="F11" s="16">
        <v>2</v>
      </c>
      <c r="G11" s="16" t="s">
        <v>188</v>
      </c>
      <c r="H11" s="16" t="s">
        <v>2279</v>
      </c>
      <c r="I11" s="18">
        <v>42917</v>
      </c>
      <c r="J11" s="16" t="s">
        <v>22</v>
      </c>
      <c r="K11" s="15" t="s">
        <v>2331</v>
      </c>
      <c r="M11" s="25" t="s">
        <v>64</v>
      </c>
      <c r="N11" s="25">
        <f>SUMIFS(E:E,G:G,"SPC")</f>
        <v>0</v>
      </c>
    </row>
    <row r="12" spans="1:14" ht="45.75" customHeight="1" x14ac:dyDescent="0.2">
      <c r="A12" s="15">
        <v>9</v>
      </c>
      <c r="B12" s="16" t="s">
        <v>17</v>
      </c>
      <c r="C12" s="16" t="s">
        <v>2332</v>
      </c>
      <c r="D12" s="17" t="s">
        <v>2333</v>
      </c>
      <c r="E12" s="16">
        <v>2</v>
      </c>
      <c r="F12" s="16">
        <v>1</v>
      </c>
      <c r="G12" s="16" t="s">
        <v>188</v>
      </c>
      <c r="H12" s="16" t="s">
        <v>2279</v>
      </c>
      <c r="I12" s="18">
        <v>42917</v>
      </c>
      <c r="J12" s="18" t="s">
        <v>22</v>
      </c>
      <c r="K12" s="15"/>
      <c r="M12" s="26" t="s">
        <v>69</v>
      </c>
      <c r="N12" s="26">
        <f>SUMIFS(E:E,G:G,"H")</f>
        <v>0</v>
      </c>
    </row>
    <row r="13" spans="1:14" ht="45.75" customHeight="1" x14ac:dyDescent="0.2">
      <c r="A13" s="15">
        <v>10</v>
      </c>
      <c r="B13" s="16" t="s">
        <v>434</v>
      </c>
      <c r="C13" s="16">
        <v>3891</v>
      </c>
      <c r="D13" s="17" t="s">
        <v>2334</v>
      </c>
      <c r="E13" s="16">
        <v>2</v>
      </c>
      <c r="F13" s="16">
        <v>1</v>
      </c>
      <c r="G13" s="16" t="s">
        <v>188</v>
      </c>
      <c r="H13" s="16" t="s">
        <v>2279</v>
      </c>
      <c r="I13" s="18">
        <v>42917</v>
      </c>
      <c r="J13" s="18" t="s">
        <v>2335</v>
      </c>
      <c r="K13" s="15"/>
      <c r="M13" s="26"/>
      <c r="N13" s="26"/>
    </row>
    <row r="14" spans="1:14" ht="45.75" customHeight="1" x14ac:dyDescent="0.2">
      <c r="A14" s="15">
        <v>11</v>
      </c>
      <c r="B14" s="16" t="s">
        <v>24</v>
      </c>
      <c r="C14" s="64" t="s">
        <v>2336</v>
      </c>
      <c r="D14" s="17" t="s">
        <v>2337</v>
      </c>
      <c r="E14" s="16">
        <v>3</v>
      </c>
      <c r="F14" s="16">
        <v>1</v>
      </c>
      <c r="G14" s="16" t="s">
        <v>188</v>
      </c>
      <c r="H14" s="16" t="s">
        <v>2279</v>
      </c>
      <c r="I14" s="18">
        <v>42917</v>
      </c>
      <c r="J14" s="18" t="s">
        <v>2338</v>
      </c>
      <c r="K14" s="15"/>
      <c r="M14" s="28" t="s">
        <v>79</v>
      </c>
      <c r="N14" s="28">
        <f>SUM(M4:N12)</f>
        <v>59</v>
      </c>
    </row>
    <row r="15" spans="1:14" ht="45.75" customHeight="1" x14ac:dyDescent="0.2">
      <c r="A15" s="101">
        <v>12</v>
      </c>
      <c r="B15" s="75" t="s">
        <v>17</v>
      </c>
      <c r="C15" s="75" t="s">
        <v>2339</v>
      </c>
      <c r="D15" s="79" t="s">
        <v>2340</v>
      </c>
      <c r="E15" s="75">
        <v>3</v>
      </c>
      <c r="F15" s="75">
        <v>1</v>
      </c>
      <c r="G15" s="75" t="s">
        <v>188</v>
      </c>
      <c r="H15" s="143" t="s">
        <v>2341</v>
      </c>
      <c r="I15" s="80">
        <v>42917</v>
      </c>
      <c r="J15" s="75" t="s">
        <v>22</v>
      </c>
      <c r="K15" s="101" t="s">
        <v>2342</v>
      </c>
    </row>
    <row r="16" spans="1:14" ht="45.75" customHeight="1" x14ac:dyDescent="0.2">
      <c r="A16" s="11"/>
      <c r="B16" s="12"/>
      <c r="C16" s="12"/>
      <c r="D16" s="13"/>
      <c r="E16" s="30">
        <f>SUM(E4:E15)</f>
        <v>59</v>
      </c>
      <c r="F16" s="30">
        <f>SUM(F4:F15)</f>
        <v>21</v>
      </c>
      <c r="G16" s="12"/>
      <c r="H16" s="12"/>
      <c r="I16" s="14"/>
      <c r="J16" s="12"/>
      <c r="K16" s="11"/>
      <c r="M16" s="49"/>
    </row>
    <row r="17" spans="1:13" ht="45.75" customHeight="1" x14ac:dyDescent="0.2">
      <c r="A17" s="12"/>
      <c r="B17" s="12"/>
      <c r="C17" s="12"/>
      <c r="D17" s="13"/>
      <c r="E17" s="12"/>
      <c r="F17" s="12"/>
      <c r="G17" s="12"/>
      <c r="H17" s="12"/>
      <c r="I17" s="12"/>
      <c r="J17" s="12"/>
      <c r="K17" s="113"/>
      <c r="M17" s="49"/>
    </row>
    <row r="18" spans="1:13" ht="45.75" customHeight="1" x14ac:dyDescent="0.2">
      <c r="A18" s="15"/>
      <c r="B18" s="16"/>
      <c r="C18" s="16"/>
      <c r="D18" s="17"/>
      <c r="E18" s="16"/>
      <c r="F18" s="16"/>
      <c r="G18" s="16"/>
      <c r="H18" s="16"/>
      <c r="I18" s="16"/>
      <c r="J18" s="16"/>
      <c r="K18" s="15"/>
      <c r="M18" s="49"/>
    </row>
    <row r="19" spans="1:13" ht="45.75" customHeight="1" x14ac:dyDescent="0.2">
      <c r="A19" s="11"/>
      <c r="B19" s="12"/>
      <c r="C19" s="12"/>
      <c r="D19" s="13"/>
      <c r="E19" s="12"/>
      <c r="F19" s="12"/>
      <c r="G19" s="11"/>
      <c r="H19" s="12"/>
      <c r="I19" s="12"/>
      <c r="J19" s="12"/>
      <c r="K19" s="11"/>
      <c r="M19" s="49"/>
    </row>
    <row r="20" spans="1:13" ht="45.75" customHeight="1" x14ac:dyDescent="0.2">
      <c r="A20" s="11"/>
      <c r="B20" s="12"/>
      <c r="C20" s="12"/>
      <c r="D20" s="13"/>
      <c r="E20" s="12"/>
      <c r="F20" s="12"/>
      <c r="G20" s="12"/>
      <c r="H20" s="12"/>
      <c r="I20" s="14"/>
      <c r="J20" s="14"/>
      <c r="K20" s="11"/>
      <c r="M20" s="49"/>
    </row>
    <row r="21" spans="1:13" ht="45.75" customHeight="1" x14ac:dyDescent="0.2">
      <c r="A21" s="11"/>
      <c r="B21" s="12"/>
      <c r="C21" s="12"/>
      <c r="D21" s="13"/>
      <c r="E21" s="12"/>
      <c r="F21" s="12"/>
      <c r="G21" s="12"/>
      <c r="H21" s="12"/>
      <c r="I21" s="14"/>
      <c r="J21" s="14"/>
      <c r="K21" s="11"/>
      <c r="M21" s="49"/>
    </row>
    <row r="22" spans="1:13" ht="45.75" customHeight="1" x14ac:dyDescent="0.2">
      <c r="A22" s="11"/>
      <c r="B22" s="12"/>
      <c r="C22" s="12"/>
      <c r="D22" s="13"/>
      <c r="E22" s="12"/>
      <c r="F22" s="12"/>
      <c r="G22" s="11"/>
      <c r="H22" s="12"/>
      <c r="I22" s="12"/>
      <c r="J22" s="12"/>
      <c r="K22" s="11"/>
      <c r="M22" s="49"/>
    </row>
    <row r="23" spans="1:13" ht="45.75" customHeight="1" x14ac:dyDescent="0.2">
      <c r="A23" s="11"/>
      <c r="B23" s="12"/>
      <c r="C23" s="12"/>
      <c r="D23" s="13"/>
      <c r="E23" s="12"/>
      <c r="F23" s="12"/>
      <c r="G23" s="11"/>
      <c r="H23" s="12"/>
      <c r="I23" s="12"/>
      <c r="J23" s="12"/>
      <c r="K23" s="11"/>
    </row>
    <row r="24" spans="1:13" ht="45.75" customHeight="1" x14ac:dyDescent="0.2">
      <c r="A24" s="11"/>
      <c r="B24" s="12"/>
      <c r="C24" s="12"/>
      <c r="D24" s="13"/>
      <c r="E24" s="12"/>
      <c r="F24" s="12"/>
      <c r="G24" s="11"/>
      <c r="H24" s="12"/>
      <c r="I24" s="12"/>
      <c r="J24" s="12"/>
      <c r="K24" s="11"/>
    </row>
    <row r="25" spans="1:13" ht="45.75" customHeight="1" x14ac:dyDescent="0.2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</row>
    <row r="26" spans="1:13" ht="45.75" customHeight="1" x14ac:dyDescent="0.2">
      <c r="A26" s="15"/>
      <c r="B26" s="16"/>
      <c r="C26" s="16"/>
      <c r="D26" s="17"/>
      <c r="E26" s="16"/>
      <c r="F26" s="16"/>
      <c r="G26" s="16"/>
      <c r="H26" s="16"/>
      <c r="I26" s="16"/>
      <c r="J26" s="16"/>
      <c r="K26" s="15"/>
    </row>
  </sheetData>
  <customSheetViews>
    <customSheetView guid="{BCA9CBB9-9547-47F0-BDEA-9087BD919FA4}" scale="80" topLeftCell="A4">
      <selection activeCell="D23" sqref="D23"/>
      <pageMargins left="0.7" right="0.7" top="0.75" bottom="0.75" header="0.3" footer="0.3"/>
    </customSheetView>
    <customSheetView guid="{C7343692-8406-8E4B-88B9-BD8D63A86AF6}" scale="80" topLeftCell="A4">
      <selection activeCell="D23" sqref="D23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="80" zoomScaleNormal="80" workbookViewId="0">
      <selection activeCell="E11" sqref="E11"/>
    </sheetView>
  </sheetViews>
  <sheetFormatPr baseColWidth="10" defaultColWidth="8.83203125" defaultRowHeight="43.5" customHeight="1" x14ac:dyDescent="0.2"/>
  <cols>
    <col min="1" max="1" width="11.33203125" customWidth="1"/>
    <col min="2" max="2" width="25.5" customWidth="1"/>
    <col min="3" max="3" width="36.1640625" customWidth="1"/>
    <col min="4" max="4" width="44.1640625" customWidth="1"/>
    <col min="5" max="5" width="10.5" customWidth="1"/>
    <col min="6" max="6" width="10.33203125" customWidth="1"/>
    <col min="7" max="7" width="17" customWidth="1"/>
    <col min="8" max="8" width="13.33203125" customWidth="1"/>
    <col min="9" max="9" width="16" customWidth="1"/>
    <col min="10" max="10" width="15.1640625" customWidth="1"/>
    <col min="11" max="11" width="64.83203125" customWidth="1"/>
    <col min="13" max="13" width="18.1640625" customWidth="1"/>
  </cols>
  <sheetData>
    <row r="1" spans="1:14" ht="43.5" customHeight="1" thickBot="1" x14ac:dyDescent="0.4">
      <c r="A1" s="624" t="s">
        <v>399</v>
      </c>
      <c r="B1" s="625"/>
      <c r="C1" s="625"/>
      <c r="D1" s="625"/>
      <c r="E1" s="625"/>
      <c r="F1" s="625"/>
      <c r="G1" s="625" t="s">
        <v>2030</v>
      </c>
      <c r="H1" s="625"/>
      <c r="I1" s="625"/>
      <c r="J1" s="626"/>
      <c r="K1" s="627"/>
    </row>
    <row r="2" spans="1:14" ht="43.5" customHeight="1" thickBot="1" x14ac:dyDescent="0.3">
      <c r="A2" s="38" t="s">
        <v>2</v>
      </c>
      <c r="B2" s="39" t="s">
        <v>3</v>
      </c>
      <c r="C2" s="39" t="s">
        <v>4</v>
      </c>
      <c r="D2" s="40" t="s">
        <v>5</v>
      </c>
      <c r="E2" s="39" t="s">
        <v>6</v>
      </c>
      <c r="F2" s="39" t="s">
        <v>7</v>
      </c>
      <c r="G2" s="39" t="s">
        <v>8</v>
      </c>
      <c r="H2" s="39" t="s">
        <v>9</v>
      </c>
      <c r="I2" s="39" t="s">
        <v>10</v>
      </c>
      <c r="J2" s="39" t="s">
        <v>11</v>
      </c>
      <c r="K2" s="41" t="s">
        <v>12</v>
      </c>
      <c r="M2" s="5" t="s">
        <v>13</v>
      </c>
      <c r="N2" s="5">
        <v>59</v>
      </c>
    </row>
    <row r="3" spans="1:14" ht="43.5" customHeight="1" x14ac:dyDescent="0.3">
      <c r="A3" s="171">
        <v>60</v>
      </c>
      <c r="B3" s="123" t="s">
        <v>241</v>
      </c>
      <c r="C3" s="123" t="s">
        <v>2310</v>
      </c>
      <c r="D3" s="233"/>
      <c r="E3" s="171"/>
      <c r="F3" s="171"/>
      <c r="G3" s="171"/>
      <c r="H3" s="171"/>
      <c r="I3" s="205"/>
      <c r="J3" s="171"/>
      <c r="K3" s="209" t="s">
        <v>2276</v>
      </c>
      <c r="M3" s="9" t="s">
        <v>16</v>
      </c>
      <c r="N3" s="9">
        <f>N2-N14</f>
        <v>0</v>
      </c>
    </row>
    <row r="4" spans="1:14" ht="43.5" customHeight="1" x14ac:dyDescent="0.2">
      <c r="A4" s="15">
        <v>1</v>
      </c>
      <c r="B4" s="16" t="s">
        <v>17</v>
      </c>
      <c r="C4" s="16" t="s">
        <v>2343</v>
      </c>
      <c r="D4" s="17" t="s">
        <v>2344</v>
      </c>
      <c r="E4" s="16">
        <v>3</v>
      </c>
      <c r="F4" s="16">
        <v>1</v>
      </c>
      <c r="G4" s="16" t="s">
        <v>188</v>
      </c>
      <c r="H4" s="16" t="s">
        <v>2279</v>
      </c>
      <c r="I4" s="18">
        <v>42917</v>
      </c>
      <c r="J4" s="18" t="s">
        <v>22</v>
      </c>
      <c r="K4" s="15"/>
      <c r="M4" t="s">
        <v>23</v>
      </c>
      <c r="N4">
        <f>SUMIFS(E:E,G:G,"CTT")</f>
        <v>0</v>
      </c>
    </row>
    <row r="5" spans="1:14" ht="43.5" customHeight="1" x14ac:dyDescent="0.2">
      <c r="A5" s="15">
        <v>2</v>
      </c>
      <c r="B5" s="16" t="s">
        <v>17</v>
      </c>
      <c r="C5" s="16" t="s">
        <v>2345</v>
      </c>
      <c r="D5" s="17" t="s">
        <v>2346</v>
      </c>
      <c r="E5" s="16">
        <v>3</v>
      </c>
      <c r="F5" s="16">
        <v>1</v>
      </c>
      <c r="G5" s="16" t="s">
        <v>188</v>
      </c>
      <c r="H5" s="16" t="s">
        <v>2279</v>
      </c>
      <c r="I5" s="18">
        <v>42917</v>
      </c>
      <c r="J5" s="18" t="s">
        <v>22</v>
      </c>
      <c r="K5" s="15"/>
      <c r="M5" t="s">
        <v>29</v>
      </c>
      <c r="N5">
        <f>SUMIFS(E:E,G:G,"FLU")</f>
        <v>0</v>
      </c>
    </row>
    <row r="6" spans="1:14" ht="43.5" customHeight="1" x14ac:dyDescent="0.2">
      <c r="A6" s="15">
        <v>3</v>
      </c>
      <c r="B6" s="16" t="s">
        <v>17</v>
      </c>
      <c r="C6" s="16" t="s">
        <v>2347</v>
      </c>
      <c r="D6" s="17" t="s">
        <v>2348</v>
      </c>
      <c r="E6" s="16">
        <v>3</v>
      </c>
      <c r="F6" s="16">
        <v>1</v>
      </c>
      <c r="G6" s="16" t="s">
        <v>188</v>
      </c>
      <c r="H6" s="16" t="s">
        <v>2279</v>
      </c>
      <c r="I6" s="18">
        <v>42917</v>
      </c>
      <c r="J6" s="18" t="s">
        <v>22</v>
      </c>
      <c r="K6" s="15"/>
      <c r="M6" t="s">
        <v>34</v>
      </c>
      <c r="N6">
        <f>SUMIFS(E:E,G:G,"JCC")</f>
        <v>59</v>
      </c>
    </row>
    <row r="7" spans="1:14" ht="43.5" customHeight="1" x14ac:dyDescent="0.2">
      <c r="A7" s="15">
        <v>4</v>
      </c>
      <c r="B7" s="16" t="s">
        <v>24</v>
      </c>
      <c r="C7" s="16" t="s">
        <v>2349</v>
      </c>
      <c r="D7" s="17" t="s">
        <v>2350</v>
      </c>
      <c r="E7" s="16">
        <v>3</v>
      </c>
      <c r="F7" s="16">
        <v>1</v>
      </c>
      <c r="G7" s="16" t="s">
        <v>188</v>
      </c>
      <c r="H7" s="16" t="s">
        <v>2279</v>
      </c>
      <c r="I7" s="18">
        <v>42917</v>
      </c>
      <c r="J7" s="18" t="s">
        <v>2351</v>
      </c>
      <c r="K7" s="15"/>
      <c r="M7" t="s">
        <v>40</v>
      </c>
      <c r="N7">
        <f>SUMIFS(E:E,G:G,"EDI")</f>
        <v>0</v>
      </c>
    </row>
    <row r="8" spans="1:14" ht="43.5" customHeight="1" x14ac:dyDescent="0.2">
      <c r="A8" s="15">
        <v>5</v>
      </c>
      <c r="B8" s="16" t="s">
        <v>571</v>
      </c>
      <c r="C8" s="64" t="s">
        <v>2352</v>
      </c>
      <c r="D8" s="17" t="s">
        <v>2353</v>
      </c>
      <c r="E8" s="16">
        <v>6</v>
      </c>
      <c r="F8" s="16">
        <v>2</v>
      </c>
      <c r="G8" s="16" t="s">
        <v>188</v>
      </c>
      <c r="H8" s="16" t="s">
        <v>2279</v>
      </c>
      <c r="I8" s="18">
        <v>42917</v>
      </c>
      <c r="J8" s="18" t="s">
        <v>2354</v>
      </c>
      <c r="K8" s="15"/>
      <c r="M8" t="s">
        <v>46</v>
      </c>
      <c r="N8">
        <f>SUMIFS(E:E,G:G,"par")</f>
        <v>0</v>
      </c>
    </row>
    <row r="9" spans="1:14" ht="43.5" customHeight="1" x14ac:dyDescent="0.2">
      <c r="A9" s="15">
        <v>6</v>
      </c>
      <c r="B9" s="16" t="s">
        <v>24</v>
      </c>
      <c r="C9" s="16" t="s">
        <v>2355</v>
      </c>
      <c r="D9" s="17" t="s">
        <v>2356</v>
      </c>
      <c r="E9" s="16">
        <v>5</v>
      </c>
      <c r="F9" s="16">
        <v>2</v>
      </c>
      <c r="G9" s="16" t="s">
        <v>188</v>
      </c>
      <c r="H9" s="16" t="s">
        <v>2279</v>
      </c>
      <c r="I9" s="18">
        <v>42917</v>
      </c>
      <c r="J9" s="18" t="s">
        <v>2357</v>
      </c>
      <c r="K9" s="15"/>
      <c r="M9" t="s">
        <v>52</v>
      </c>
      <c r="N9">
        <f>SUMIFS(E:E,G:G,"phi")</f>
        <v>0</v>
      </c>
    </row>
    <row r="10" spans="1:14" ht="43.5" customHeight="1" x14ac:dyDescent="0.2">
      <c r="A10" s="15">
        <v>7</v>
      </c>
      <c r="B10" s="16" t="s">
        <v>17</v>
      </c>
      <c r="C10" s="16" t="s">
        <v>2358</v>
      </c>
      <c r="D10" s="17" t="s">
        <v>2359</v>
      </c>
      <c r="E10" s="16">
        <v>3</v>
      </c>
      <c r="F10" s="16">
        <v>1</v>
      </c>
      <c r="G10" s="16" t="s">
        <v>188</v>
      </c>
      <c r="H10" s="16" t="s">
        <v>2279</v>
      </c>
      <c r="I10" s="18">
        <v>42917</v>
      </c>
      <c r="J10" s="18" t="s">
        <v>22</v>
      </c>
      <c r="K10" s="15"/>
      <c r="M10" t="s">
        <v>58</v>
      </c>
      <c r="N10">
        <f>SUMIFS(E:E,G:G,"BRK")</f>
        <v>0</v>
      </c>
    </row>
    <row r="11" spans="1:14" ht="43.5" customHeight="1" x14ac:dyDescent="0.2">
      <c r="A11" s="15">
        <v>8</v>
      </c>
      <c r="B11" s="16" t="s">
        <v>17</v>
      </c>
      <c r="C11" s="16" t="s">
        <v>2360</v>
      </c>
      <c r="D11" s="17" t="s">
        <v>2361</v>
      </c>
      <c r="E11" s="16">
        <v>10</v>
      </c>
      <c r="F11" s="16">
        <v>3</v>
      </c>
      <c r="G11" s="16" t="s">
        <v>188</v>
      </c>
      <c r="H11" s="16" t="s">
        <v>2279</v>
      </c>
      <c r="I11" s="18">
        <v>42917</v>
      </c>
      <c r="J11" s="18" t="s">
        <v>22</v>
      </c>
      <c r="K11" s="15"/>
      <c r="M11" s="25" t="s">
        <v>64</v>
      </c>
      <c r="N11" s="25">
        <f>SUMIFS(E:E,G:G,"SPC")</f>
        <v>0</v>
      </c>
    </row>
    <row r="12" spans="1:14" ht="43.5" customHeight="1" x14ac:dyDescent="0.2">
      <c r="A12" s="15">
        <v>9</v>
      </c>
      <c r="B12" s="12" t="s">
        <v>17</v>
      </c>
      <c r="C12" s="12" t="s">
        <v>2362</v>
      </c>
      <c r="D12" s="13" t="s">
        <v>2363</v>
      </c>
      <c r="E12" s="12">
        <v>5</v>
      </c>
      <c r="F12" s="12">
        <v>2</v>
      </c>
      <c r="G12" s="12" t="s">
        <v>188</v>
      </c>
      <c r="H12" s="12" t="s">
        <v>2279</v>
      </c>
      <c r="I12" s="14">
        <v>42917</v>
      </c>
      <c r="J12" s="14" t="s">
        <v>22</v>
      </c>
      <c r="K12" s="11"/>
      <c r="M12" s="26" t="s">
        <v>69</v>
      </c>
      <c r="N12" s="26">
        <f>SUMIFS(E:E,G:G,"H")</f>
        <v>0</v>
      </c>
    </row>
    <row r="13" spans="1:14" ht="43.5" customHeight="1" x14ac:dyDescent="0.2">
      <c r="A13" s="15">
        <v>10</v>
      </c>
      <c r="B13" s="16" t="s">
        <v>17</v>
      </c>
      <c r="C13" s="16" t="s">
        <v>2364</v>
      </c>
      <c r="D13" s="17" t="s">
        <v>2365</v>
      </c>
      <c r="E13" s="16">
        <v>5</v>
      </c>
      <c r="F13" s="16">
        <v>2</v>
      </c>
      <c r="G13" s="16" t="s">
        <v>188</v>
      </c>
      <c r="H13" s="16" t="s">
        <v>2279</v>
      </c>
      <c r="I13" s="18">
        <v>42917</v>
      </c>
      <c r="J13" s="18" t="s">
        <v>22</v>
      </c>
      <c r="K13" s="15"/>
      <c r="M13" s="26"/>
      <c r="N13" s="26"/>
    </row>
    <row r="14" spans="1:14" ht="43.5" customHeight="1" x14ac:dyDescent="0.2">
      <c r="A14" s="15">
        <v>11</v>
      </c>
      <c r="B14" s="16" t="s">
        <v>17</v>
      </c>
      <c r="C14" s="16" t="s">
        <v>2366</v>
      </c>
      <c r="D14" s="17" t="s">
        <v>2367</v>
      </c>
      <c r="E14" s="16">
        <v>6</v>
      </c>
      <c r="F14" s="16">
        <v>2</v>
      </c>
      <c r="G14" s="16" t="s">
        <v>188</v>
      </c>
      <c r="H14" s="16" t="s">
        <v>2279</v>
      </c>
      <c r="I14" s="18">
        <v>42917</v>
      </c>
      <c r="J14" s="18" t="s">
        <v>22</v>
      </c>
      <c r="K14" s="15"/>
      <c r="M14" s="28" t="s">
        <v>79</v>
      </c>
      <c r="N14" s="28">
        <f>SUM(M4:N12)</f>
        <v>59</v>
      </c>
    </row>
    <row r="15" spans="1:14" ht="43.5" customHeight="1" x14ac:dyDescent="0.2">
      <c r="A15" s="15">
        <v>12</v>
      </c>
      <c r="B15" s="16" t="s">
        <v>571</v>
      </c>
      <c r="C15" s="16" t="s">
        <v>2368</v>
      </c>
      <c r="D15" s="17" t="s">
        <v>2369</v>
      </c>
      <c r="E15" s="16">
        <v>3</v>
      </c>
      <c r="F15" s="16">
        <v>1</v>
      </c>
      <c r="G15" s="16" t="s">
        <v>188</v>
      </c>
      <c r="H15" s="16" t="s">
        <v>2279</v>
      </c>
      <c r="I15" s="18">
        <v>42917</v>
      </c>
      <c r="J15" s="18" t="s">
        <v>2370</v>
      </c>
      <c r="K15" s="15"/>
    </row>
    <row r="16" spans="1:14" ht="43.5" customHeight="1" x14ac:dyDescent="0.2">
      <c r="A16" s="101">
        <v>13</v>
      </c>
      <c r="B16" s="75" t="s">
        <v>17</v>
      </c>
      <c r="C16" s="51" t="s">
        <v>2371</v>
      </c>
      <c r="D16" s="79" t="s">
        <v>2372</v>
      </c>
      <c r="E16" s="75">
        <v>2</v>
      </c>
      <c r="F16" s="75">
        <v>1</v>
      </c>
      <c r="G16" s="75" t="s">
        <v>188</v>
      </c>
      <c r="H16" s="143" t="s">
        <v>2341</v>
      </c>
      <c r="I16" s="80">
        <v>42917</v>
      </c>
      <c r="J16" s="75" t="s">
        <v>22</v>
      </c>
      <c r="K16" s="101"/>
      <c r="M16" s="49"/>
    </row>
    <row r="17" spans="1:13" ht="43.5" customHeight="1" x14ac:dyDescent="0.2">
      <c r="A17" s="101">
        <v>14</v>
      </c>
      <c r="B17" s="75" t="s">
        <v>17</v>
      </c>
      <c r="C17" s="75" t="s">
        <v>2373</v>
      </c>
      <c r="D17" s="79" t="s">
        <v>2374</v>
      </c>
      <c r="E17" s="75">
        <v>2</v>
      </c>
      <c r="F17" s="75">
        <v>1</v>
      </c>
      <c r="G17" s="75" t="s">
        <v>188</v>
      </c>
      <c r="H17" s="143" t="s">
        <v>2341</v>
      </c>
      <c r="I17" s="80">
        <v>42917</v>
      </c>
      <c r="J17" s="75" t="s">
        <v>22</v>
      </c>
      <c r="K17" s="101"/>
      <c r="M17" s="49"/>
    </row>
    <row r="18" spans="1:13" ht="43.5" customHeight="1" x14ac:dyDescent="0.2">
      <c r="A18" s="15"/>
      <c r="B18" s="16"/>
      <c r="C18" s="16"/>
      <c r="D18" s="17"/>
      <c r="E18" s="67">
        <f>SUM(E4:E17)</f>
        <v>59</v>
      </c>
      <c r="F18" s="67">
        <f>SUM(F4:F17)</f>
        <v>21</v>
      </c>
      <c r="G18" s="16"/>
      <c r="H18" s="16"/>
      <c r="I18" s="16"/>
      <c r="J18" s="16"/>
      <c r="K18" s="15"/>
      <c r="M18" s="49"/>
    </row>
    <row r="19" spans="1:13" ht="43.5" customHeight="1" x14ac:dyDescent="0.2">
      <c r="A19" s="11"/>
      <c r="B19" s="12"/>
      <c r="C19" s="12"/>
      <c r="D19" s="13"/>
      <c r="E19" s="12"/>
      <c r="F19" s="12"/>
      <c r="G19" s="11"/>
      <c r="H19" s="12"/>
      <c r="I19" s="12"/>
      <c r="J19" s="12"/>
      <c r="K19" s="11"/>
      <c r="M19" s="49"/>
    </row>
    <row r="20" spans="1:13" ht="43.5" customHeight="1" x14ac:dyDescent="0.2">
      <c r="A20" s="11"/>
      <c r="B20" s="12"/>
      <c r="C20" s="12"/>
      <c r="D20" s="13"/>
      <c r="E20" s="12"/>
      <c r="F20" s="12"/>
      <c r="G20" s="12"/>
      <c r="H20" s="12"/>
      <c r="I20" s="14"/>
      <c r="J20" s="14"/>
      <c r="K20" s="11"/>
      <c r="M20" s="49"/>
    </row>
    <row r="21" spans="1:13" ht="43.5" customHeight="1" x14ac:dyDescent="0.2">
      <c r="A21" s="11"/>
      <c r="B21" s="12"/>
      <c r="C21" s="12"/>
      <c r="D21" s="13"/>
      <c r="E21" s="12"/>
      <c r="F21" s="12"/>
      <c r="G21" s="12"/>
      <c r="H21" s="12"/>
      <c r="I21" s="14"/>
      <c r="J21" s="14"/>
      <c r="K21" s="11"/>
      <c r="M21" s="49"/>
    </row>
    <row r="22" spans="1:13" ht="43.5" customHeight="1" x14ac:dyDescent="0.2">
      <c r="A22" s="11"/>
      <c r="B22" s="12"/>
      <c r="C22" s="12"/>
      <c r="D22" s="13"/>
      <c r="E22" s="12"/>
      <c r="F22" s="12"/>
      <c r="G22" s="11"/>
      <c r="H22" s="12"/>
      <c r="I22" s="12"/>
      <c r="J22" s="12"/>
      <c r="K22" s="11"/>
      <c r="M22" s="49"/>
    </row>
  </sheetData>
  <customSheetViews>
    <customSheetView guid="{BCA9CBB9-9547-47F0-BDEA-9087BD919FA4}" scale="80">
      <selection activeCell="E11" sqref="E11"/>
      <pageMargins left="0.7" right="0.7" top="0.75" bottom="0.75" header="0.3" footer="0.3"/>
    </customSheetView>
    <customSheetView guid="{C7343692-8406-8E4B-88B9-BD8D63A86AF6}" scale="80">
      <selection activeCell="E11" sqref="E11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A10" zoomScale="80" zoomScaleNormal="80" workbookViewId="0">
      <selection activeCell="D25" sqref="D25"/>
    </sheetView>
  </sheetViews>
  <sheetFormatPr baseColWidth="10" defaultColWidth="8.83203125" defaultRowHeight="48.75" customHeight="1" x14ac:dyDescent="0.2"/>
  <cols>
    <col min="1" max="1" width="11.33203125" customWidth="1"/>
    <col min="2" max="2" width="25.5" customWidth="1"/>
    <col min="3" max="3" width="36.1640625" customWidth="1"/>
    <col min="4" max="4" width="42.1640625" customWidth="1"/>
    <col min="5" max="5" width="10.5" customWidth="1"/>
    <col min="6" max="6" width="10.33203125" customWidth="1"/>
    <col min="7" max="7" width="17" customWidth="1"/>
    <col min="8" max="8" width="13.33203125" customWidth="1"/>
    <col min="9" max="9" width="16" customWidth="1"/>
    <col min="10" max="10" width="15.1640625" customWidth="1"/>
    <col min="11" max="11" width="64.83203125" customWidth="1"/>
    <col min="13" max="13" width="18.1640625" customWidth="1"/>
  </cols>
  <sheetData>
    <row r="1" spans="1:14" ht="48.75" customHeight="1" thickBot="1" x14ac:dyDescent="0.4">
      <c r="A1" s="624" t="s">
        <v>399</v>
      </c>
      <c r="B1" s="625"/>
      <c r="C1" s="625"/>
      <c r="D1" s="625"/>
      <c r="E1" s="625"/>
      <c r="F1" s="625"/>
      <c r="G1" s="625" t="s">
        <v>2030</v>
      </c>
      <c r="H1" s="625"/>
      <c r="I1" s="625"/>
      <c r="J1" s="626"/>
      <c r="K1" s="627"/>
    </row>
    <row r="2" spans="1:14" ht="48.75" customHeight="1" thickBot="1" x14ac:dyDescent="0.3">
      <c r="A2" s="38" t="s">
        <v>2</v>
      </c>
      <c r="B2" s="39" t="s">
        <v>3</v>
      </c>
      <c r="C2" s="39" t="s">
        <v>4</v>
      </c>
      <c r="D2" s="40" t="s">
        <v>5</v>
      </c>
      <c r="E2" s="39" t="s">
        <v>6</v>
      </c>
      <c r="F2" s="39" t="s">
        <v>7</v>
      </c>
      <c r="G2" s="39" t="s">
        <v>8</v>
      </c>
      <c r="H2" s="39" t="s">
        <v>9</v>
      </c>
      <c r="I2" s="39" t="s">
        <v>10</v>
      </c>
      <c r="J2" s="39" t="s">
        <v>11</v>
      </c>
      <c r="K2" s="41" t="s">
        <v>12</v>
      </c>
      <c r="M2" s="5" t="s">
        <v>13</v>
      </c>
      <c r="N2" s="5">
        <v>55</v>
      </c>
    </row>
    <row r="3" spans="1:14" ht="48.75" customHeight="1" x14ac:dyDescent="0.3">
      <c r="A3" s="171">
        <v>55</v>
      </c>
      <c r="B3" s="123" t="s">
        <v>178</v>
      </c>
      <c r="C3" s="123" t="s">
        <v>2375</v>
      </c>
      <c r="D3" s="233"/>
      <c r="E3" s="32" t="s">
        <v>2376</v>
      </c>
      <c r="F3" s="32"/>
      <c r="G3" s="32"/>
      <c r="H3" s="32"/>
      <c r="I3" s="234"/>
      <c r="J3" s="171"/>
      <c r="K3" s="209" t="s">
        <v>2276</v>
      </c>
      <c r="M3" s="9" t="s">
        <v>16</v>
      </c>
      <c r="N3" s="9">
        <f>N2-N14</f>
        <v>0</v>
      </c>
    </row>
    <row r="4" spans="1:14" ht="48.75" customHeight="1" x14ac:dyDescent="0.2">
      <c r="A4" s="15">
        <v>1</v>
      </c>
      <c r="B4" s="16" t="s">
        <v>17</v>
      </c>
      <c r="C4" s="16" t="s">
        <v>2377</v>
      </c>
      <c r="D4" s="17" t="s">
        <v>2378</v>
      </c>
      <c r="E4" s="16">
        <v>2</v>
      </c>
      <c r="F4" s="16">
        <v>1</v>
      </c>
      <c r="G4" s="16" t="s">
        <v>188</v>
      </c>
      <c r="H4" s="145" t="s">
        <v>2341</v>
      </c>
      <c r="I4" s="18">
        <v>42917</v>
      </c>
      <c r="J4" s="18" t="s">
        <v>22</v>
      </c>
      <c r="K4" s="15"/>
      <c r="M4" t="s">
        <v>23</v>
      </c>
      <c r="N4">
        <f>SUMIFS(E:E,G:G,"CTT")</f>
        <v>0</v>
      </c>
    </row>
    <row r="5" spans="1:14" ht="48.75" customHeight="1" x14ac:dyDescent="0.2">
      <c r="A5" s="15">
        <v>2</v>
      </c>
      <c r="B5" s="16" t="s">
        <v>17</v>
      </c>
      <c r="C5" s="16" t="s">
        <v>2379</v>
      </c>
      <c r="D5" s="17" t="s">
        <v>2380</v>
      </c>
      <c r="E5" s="16">
        <v>4</v>
      </c>
      <c r="F5" s="16">
        <v>1</v>
      </c>
      <c r="G5" s="15" t="s">
        <v>188</v>
      </c>
      <c r="H5" s="145" t="s">
        <v>2341</v>
      </c>
      <c r="I5" s="18">
        <v>42917</v>
      </c>
      <c r="J5" s="16" t="s">
        <v>22</v>
      </c>
      <c r="K5" s="15"/>
      <c r="M5" t="s">
        <v>29</v>
      </c>
      <c r="N5">
        <f>SUMIFS(E:E,G:G,"FLU")</f>
        <v>0</v>
      </c>
    </row>
    <row r="6" spans="1:14" ht="48.75" customHeight="1" x14ac:dyDescent="0.2">
      <c r="A6" s="15">
        <v>3</v>
      </c>
      <c r="B6" s="12" t="s">
        <v>17</v>
      </c>
      <c r="C6" s="12" t="s">
        <v>2381</v>
      </c>
      <c r="D6" s="13" t="s">
        <v>2382</v>
      </c>
      <c r="E6" s="12">
        <v>4</v>
      </c>
      <c r="F6" s="12">
        <v>1</v>
      </c>
      <c r="G6" s="12" t="s">
        <v>188</v>
      </c>
      <c r="H6" s="12" t="s">
        <v>2279</v>
      </c>
      <c r="I6" s="14">
        <v>42917</v>
      </c>
      <c r="J6" s="14" t="s">
        <v>22</v>
      </c>
      <c r="K6" s="11"/>
      <c r="M6" t="s">
        <v>34</v>
      </c>
      <c r="N6">
        <f>SUMIFS(E:E,G:G,"JCC")</f>
        <v>55</v>
      </c>
    </row>
    <row r="7" spans="1:14" ht="48.75" customHeight="1" x14ac:dyDescent="0.2">
      <c r="A7" s="15">
        <v>4</v>
      </c>
      <c r="B7" s="16" t="s">
        <v>571</v>
      </c>
      <c r="C7" s="64" t="s">
        <v>2383</v>
      </c>
      <c r="D7" s="17" t="s">
        <v>2384</v>
      </c>
      <c r="E7" s="16">
        <v>4</v>
      </c>
      <c r="F7" s="16">
        <v>1</v>
      </c>
      <c r="G7" s="16" t="s">
        <v>188</v>
      </c>
      <c r="H7" s="16" t="s">
        <v>2279</v>
      </c>
      <c r="I7" s="18">
        <v>42917</v>
      </c>
      <c r="J7" s="18" t="s">
        <v>2385</v>
      </c>
      <c r="K7" s="15"/>
      <c r="M7" t="s">
        <v>40</v>
      </c>
      <c r="N7">
        <f>SUMIFS(E:E,G:G,"EDI")</f>
        <v>0</v>
      </c>
    </row>
    <row r="8" spans="1:14" ht="48.75" customHeight="1" x14ac:dyDescent="0.2">
      <c r="A8" s="15">
        <v>5</v>
      </c>
      <c r="B8" s="16" t="s">
        <v>17</v>
      </c>
      <c r="C8" s="16" t="s">
        <v>2386</v>
      </c>
      <c r="D8" s="17" t="s">
        <v>2387</v>
      </c>
      <c r="E8" s="16">
        <v>3</v>
      </c>
      <c r="F8" s="16">
        <v>1</v>
      </c>
      <c r="G8" s="16" t="s">
        <v>188</v>
      </c>
      <c r="H8" s="16" t="s">
        <v>2279</v>
      </c>
      <c r="I8" s="18">
        <v>42917</v>
      </c>
      <c r="J8" s="18" t="s">
        <v>22</v>
      </c>
      <c r="K8" s="15"/>
      <c r="M8" t="s">
        <v>46</v>
      </c>
      <c r="N8">
        <f>SUMIFS(E:E,G:G,"par")</f>
        <v>0</v>
      </c>
    </row>
    <row r="9" spans="1:14" ht="48.75" customHeight="1" x14ac:dyDescent="0.2">
      <c r="A9" s="15">
        <v>6</v>
      </c>
      <c r="B9" s="16" t="s">
        <v>17</v>
      </c>
      <c r="C9" s="113" t="s">
        <v>2388</v>
      </c>
      <c r="D9" s="113" t="s">
        <v>2389</v>
      </c>
      <c r="E9" s="12">
        <v>2</v>
      </c>
      <c r="F9" s="12">
        <v>1</v>
      </c>
      <c r="G9" s="16" t="s">
        <v>188</v>
      </c>
      <c r="H9" s="16" t="s">
        <v>2279</v>
      </c>
      <c r="I9" s="18">
        <v>42917</v>
      </c>
      <c r="J9" s="18" t="s">
        <v>22</v>
      </c>
      <c r="K9" s="16"/>
      <c r="M9" t="s">
        <v>52</v>
      </c>
      <c r="N9">
        <f>SUMIFS(E:E,G:G,"phi")</f>
        <v>0</v>
      </c>
    </row>
    <row r="10" spans="1:14" ht="48.75" customHeight="1" x14ac:dyDescent="0.2">
      <c r="A10" s="15">
        <v>7</v>
      </c>
      <c r="B10" s="12" t="s">
        <v>17</v>
      </c>
      <c r="C10" s="12" t="s">
        <v>2390</v>
      </c>
      <c r="D10" s="13" t="s">
        <v>2391</v>
      </c>
      <c r="E10" s="12">
        <v>1</v>
      </c>
      <c r="F10" s="12">
        <v>1</v>
      </c>
      <c r="G10" s="12" t="s">
        <v>188</v>
      </c>
      <c r="H10" s="12" t="s">
        <v>2279</v>
      </c>
      <c r="I10" s="14">
        <v>42917</v>
      </c>
      <c r="J10" s="14" t="s">
        <v>22</v>
      </c>
      <c r="K10" s="11"/>
      <c r="M10" t="s">
        <v>58</v>
      </c>
      <c r="N10">
        <f>SUMIFS(E:E,G:G,"BRK")</f>
        <v>0</v>
      </c>
    </row>
    <row r="11" spans="1:14" ht="48.75" customHeight="1" x14ac:dyDescent="0.2">
      <c r="A11" s="16">
        <v>8</v>
      </c>
      <c r="B11" s="16" t="s">
        <v>17</v>
      </c>
      <c r="C11" s="16" t="s">
        <v>2392</v>
      </c>
      <c r="D11" s="17" t="s">
        <v>2393</v>
      </c>
      <c r="E11" s="16">
        <v>1</v>
      </c>
      <c r="F11" s="16">
        <v>1</v>
      </c>
      <c r="G11" s="16" t="s">
        <v>188</v>
      </c>
      <c r="H11" s="16" t="s">
        <v>2279</v>
      </c>
      <c r="I11" s="18">
        <v>42917</v>
      </c>
      <c r="J11" s="18" t="s">
        <v>22</v>
      </c>
      <c r="K11" s="15"/>
      <c r="M11" s="25" t="s">
        <v>64</v>
      </c>
      <c r="N11" s="25">
        <f>SUMIFS(E:E,G:G,"SPC")</f>
        <v>0</v>
      </c>
    </row>
    <row r="12" spans="1:14" ht="48.75" customHeight="1" x14ac:dyDescent="0.2">
      <c r="A12" s="15">
        <v>9</v>
      </c>
      <c r="B12" s="16" t="s">
        <v>24</v>
      </c>
      <c r="C12" s="16" t="s">
        <v>2394</v>
      </c>
      <c r="D12" s="17" t="s">
        <v>2395</v>
      </c>
      <c r="E12" s="16">
        <v>4</v>
      </c>
      <c r="F12" s="16">
        <v>1</v>
      </c>
      <c r="G12" s="16" t="s">
        <v>188</v>
      </c>
      <c r="H12" s="16" t="s">
        <v>2279</v>
      </c>
      <c r="I12" s="18">
        <v>42917</v>
      </c>
      <c r="J12" s="18" t="s">
        <v>2396</v>
      </c>
      <c r="K12" s="15"/>
      <c r="M12" s="26" t="s">
        <v>69</v>
      </c>
      <c r="N12" s="26">
        <f>SUMIFS(E:E,G:G,"H")</f>
        <v>0</v>
      </c>
    </row>
    <row r="13" spans="1:14" ht="48.75" customHeight="1" x14ac:dyDescent="0.2">
      <c r="A13" s="15">
        <v>10</v>
      </c>
      <c r="B13" s="16" t="s">
        <v>17</v>
      </c>
      <c r="C13" s="16" t="s">
        <v>2397</v>
      </c>
      <c r="D13" s="17" t="s">
        <v>2398</v>
      </c>
      <c r="E13" s="16">
        <v>4</v>
      </c>
      <c r="F13" s="16">
        <v>1</v>
      </c>
      <c r="G13" s="16" t="s">
        <v>188</v>
      </c>
      <c r="H13" s="16" t="s">
        <v>2279</v>
      </c>
      <c r="I13" s="18">
        <v>42917</v>
      </c>
      <c r="J13" s="16" t="s">
        <v>22</v>
      </c>
      <c r="K13" s="15"/>
      <c r="M13" s="26"/>
      <c r="N13" s="26"/>
    </row>
    <row r="14" spans="1:14" ht="48.75" customHeight="1" x14ac:dyDescent="0.2">
      <c r="A14" s="15">
        <v>11</v>
      </c>
      <c r="B14" s="16" t="s">
        <v>17</v>
      </c>
      <c r="C14" s="16" t="s">
        <v>2399</v>
      </c>
      <c r="D14" s="17" t="s">
        <v>2400</v>
      </c>
      <c r="E14" s="16">
        <v>4</v>
      </c>
      <c r="F14" s="16">
        <v>1</v>
      </c>
      <c r="G14" s="16" t="s">
        <v>188</v>
      </c>
      <c r="H14" s="16" t="s">
        <v>2279</v>
      </c>
      <c r="I14" s="18">
        <v>42917</v>
      </c>
      <c r="J14" s="16" t="s">
        <v>22</v>
      </c>
      <c r="K14" s="15"/>
      <c r="M14" s="28" t="s">
        <v>79</v>
      </c>
      <c r="N14" s="28">
        <f>SUM(M4:N12)</f>
        <v>55</v>
      </c>
    </row>
    <row r="15" spans="1:14" ht="48.75" customHeight="1" x14ac:dyDescent="0.2">
      <c r="A15" s="15">
        <v>12</v>
      </c>
      <c r="B15" s="12" t="s">
        <v>17</v>
      </c>
      <c r="C15" s="16" t="s">
        <v>2401</v>
      </c>
      <c r="D15" s="17" t="s">
        <v>2402</v>
      </c>
      <c r="E15" s="16">
        <v>8</v>
      </c>
      <c r="F15" s="16">
        <v>2</v>
      </c>
      <c r="G15" s="12" t="s">
        <v>188</v>
      </c>
      <c r="H15" s="12" t="s">
        <v>2279</v>
      </c>
      <c r="I15" s="14">
        <v>42917</v>
      </c>
      <c r="J15" s="14" t="s">
        <v>22</v>
      </c>
      <c r="K15" s="15"/>
    </row>
    <row r="16" spans="1:14" ht="48.75" customHeight="1" x14ac:dyDescent="0.2">
      <c r="A16" s="15">
        <v>13</v>
      </c>
      <c r="B16" s="16" t="s">
        <v>17</v>
      </c>
      <c r="C16" s="16" t="s">
        <v>2403</v>
      </c>
      <c r="D16" s="17" t="s">
        <v>2404</v>
      </c>
      <c r="E16" s="16">
        <v>4</v>
      </c>
      <c r="F16" s="16">
        <v>1</v>
      </c>
      <c r="G16" s="16" t="s">
        <v>188</v>
      </c>
      <c r="H16" s="16" t="s">
        <v>2279</v>
      </c>
      <c r="I16" s="18">
        <v>42917</v>
      </c>
      <c r="J16" s="16" t="s">
        <v>22</v>
      </c>
      <c r="K16" s="15"/>
      <c r="M16" s="49"/>
    </row>
    <row r="17" spans="1:13" ht="48.75" customHeight="1" x14ac:dyDescent="0.2">
      <c r="A17" s="15">
        <v>14</v>
      </c>
      <c r="B17" s="16" t="s">
        <v>17</v>
      </c>
      <c r="C17" s="16" t="s">
        <v>2405</v>
      </c>
      <c r="D17" s="17" t="s">
        <v>2406</v>
      </c>
      <c r="E17" s="16">
        <v>4</v>
      </c>
      <c r="F17" s="16">
        <v>1</v>
      </c>
      <c r="G17" s="16" t="s">
        <v>188</v>
      </c>
      <c r="H17" s="16" t="s">
        <v>2279</v>
      </c>
      <c r="I17" s="18">
        <v>42917</v>
      </c>
      <c r="J17" s="16" t="s">
        <v>22</v>
      </c>
      <c r="K17" s="15"/>
      <c r="M17" s="49"/>
    </row>
    <row r="18" spans="1:13" ht="48.75" customHeight="1" x14ac:dyDescent="0.2">
      <c r="A18" s="15">
        <v>15</v>
      </c>
      <c r="B18" s="12" t="s">
        <v>17</v>
      </c>
      <c r="C18" s="12" t="s">
        <v>2407</v>
      </c>
      <c r="D18" s="13" t="s">
        <v>2408</v>
      </c>
      <c r="E18" s="12">
        <v>4</v>
      </c>
      <c r="F18" s="12">
        <v>1</v>
      </c>
      <c r="G18" s="12" t="s">
        <v>188</v>
      </c>
      <c r="H18" s="12" t="s">
        <v>2279</v>
      </c>
      <c r="I18" s="14">
        <v>42917</v>
      </c>
      <c r="J18" s="14" t="s">
        <v>22</v>
      </c>
      <c r="K18" s="11"/>
      <c r="M18" s="49"/>
    </row>
    <row r="19" spans="1:13" ht="48.75" customHeight="1" x14ac:dyDescent="0.2">
      <c r="A19" s="15">
        <v>16</v>
      </c>
      <c r="B19" s="16" t="s">
        <v>17</v>
      </c>
      <c r="C19" s="16" t="s">
        <v>2409</v>
      </c>
      <c r="D19" s="17" t="s">
        <v>2410</v>
      </c>
      <c r="E19" s="16">
        <v>2</v>
      </c>
      <c r="F19" s="16">
        <v>1</v>
      </c>
      <c r="G19" s="16" t="s">
        <v>188</v>
      </c>
      <c r="H19" s="16" t="s">
        <v>2279</v>
      </c>
      <c r="I19" s="18">
        <v>42917</v>
      </c>
      <c r="J19" s="18" t="s">
        <v>22</v>
      </c>
      <c r="K19" s="15"/>
      <c r="M19" s="49"/>
    </row>
    <row r="20" spans="1:13" ht="48.75" customHeight="1" x14ac:dyDescent="0.3">
      <c r="A20" s="11"/>
      <c r="B20" s="12"/>
      <c r="C20" s="12"/>
      <c r="D20" s="13"/>
      <c r="E20" s="96">
        <f>SUM(E4:E19)</f>
        <v>55</v>
      </c>
      <c r="F20" s="126">
        <f>SUM(F4:F19)</f>
        <v>17</v>
      </c>
      <c r="G20" s="12"/>
      <c r="H20" s="12"/>
      <c r="I20" s="235" t="s">
        <v>2411</v>
      </c>
      <c r="J20" s="235"/>
      <c r="K20" s="235"/>
      <c r="M20" s="49"/>
    </row>
    <row r="21" spans="1:13" ht="48.75" customHeight="1" x14ac:dyDescent="0.2">
      <c r="A21" s="11"/>
      <c r="B21" s="12"/>
      <c r="C21" s="12"/>
      <c r="D21" s="13"/>
      <c r="E21" s="12"/>
      <c r="F21" s="12"/>
      <c r="G21" s="12"/>
      <c r="H21" s="12"/>
      <c r="I21" s="14"/>
      <c r="J21" s="14"/>
      <c r="K21" s="11"/>
      <c r="M21" s="49"/>
    </row>
    <row r="22" spans="1:13" ht="48.75" customHeight="1" x14ac:dyDescent="0.2">
      <c r="A22" s="11"/>
      <c r="B22" s="12"/>
      <c r="C22" s="12"/>
      <c r="D22" s="13"/>
      <c r="E22" s="12"/>
      <c r="F22" s="12"/>
      <c r="G22" s="11"/>
      <c r="H22" s="12"/>
      <c r="I22" s="12"/>
      <c r="J22" s="12"/>
      <c r="K22" s="11"/>
      <c r="M22" s="49"/>
    </row>
    <row r="23" spans="1:13" ht="48.75" customHeight="1" x14ac:dyDescent="0.2">
      <c r="A23" s="11"/>
      <c r="B23" s="12"/>
      <c r="C23" s="12"/>
      <c r="D23" s="13"/>
      <c r="E23" s="12"/>
      <c r="F23" s="12"/>
      <c r="G23" s="11"/>
      <c r="H23" s="12"/>
      <c r="I23" s="12"/>
      <c r="J23" s="12"/>
      <c r="K23" s="11"/>
    </row>
    <row r="24" spans="1:13" ht="48.75" customHeight="1" x14ac:dyDescent="0.2">
      <c r="A24" s="11"/>
      <c r="B24" s="12"/>
      <c r="C24" s="12"/>
      <c r="D24" s="13"/>
      <c r="E24" s="12"/>
      <c r="F24" s="12"/>
      <c r="G24" s="11"/>
      <c r="H24" s="12"/>
      <c r="I24" s="12"/>
      <c r="J24" s="12"/>
      <c r="K24" s="11"/>
    </row>
    <row r="25" spans="1:13" ht="48.75" customHeight="1" x14ac:dyDescent="0.2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</row>
    <row r="26" spans="1:13" ht="48.75" customHeight="1" x14ac:dyDescent="0.2">
      <c r="A26" s="15"/>
      <c r="B26" s="16"/>
      <c r="C26" s="16"/>
      <c r="D26" s="17"/>
      <c r="E26" s="16"/>
      <c r="F26" s="16"/>
      <c r="G26" s="16"/>
      <c r="H26" s="16"/>
      <c r="I26" s="16"/>
      <c r="J26" s="16"/>
      <c r="K26" s="15"/>
    </row>
  </sheetData>
  <customSheetViews>
    <customSheetView guid="{BCA9CBB9-9547-47F0-BDEA-9087BD919FA4}" scale="80" topLeftCell="A10">
      <selection activeCell="D25" sqref="D25"/>
      <pageMargins left="0.7" right="0.7" top="0.75" bottom="0.75" header="0.3" footer="0.3"/>
    </customSheetView>
    <customSheetView guid="{C7343692-8406-8E4B-88B9-BD8D63A86AF6}" scale="80" topLeftCell="A10">
      <selection activeCell="D25" sqref="D25"/>
      <pageMargins left="0.7" right="0.7" top="0.75" bottom="0.75" header="0.3" footer="0.3"/>
    </customSheetView>
  </customSheetViews>
  <mergeCells count="2">
    <mergeCell ref="A1:F1"/>
    <mergeCell ref="G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GUIDE</vt:lpstr>
      <vt:lpstr>DC#1</vt:lpstr>
      <vt:lpstr>DC#2</vt:lpstr>
      <vt:lpstr>DC#3</vt:lpstr>
      <vt:lpstr>DS#4</vt:lpstr>
      <vt:lpstr>NF#1</vt:lpstr>
      <vt:lpstr>NF#2</vt:lpstr>
      <vt:lpstr>NF#3</vt:lpstr>
      <vt:lpstr>NF#4</vt:lpstr>
      <vt:lpstr>NF#5</vt:lpstr>
      <vt:lpstr>NF#6</vt:lpstr>
      <vt:lpstr>NF#7</vt:lpstr>
      <vt:lpstr>NF#8</vt:lpstr>
      <vt:lpstr>NF#9</vt:lpstr>
      <vt:lpstr>NF#10</vt:lpstr>
      <vt:lpstr>NF#11</vt:lpstr>
      <vt:lpstr>DP#2</vt:lpstr>
      <vt:lpstr>NF#13</vt:lpstr>
      <vt:lpstr>NT#14</vt:lpstr>
      <vt:lpstr>NT#15</vt:lpstr>
      <vt:lpstr>NT#16</vt:lpstr>
      <vt:lpstr>NT#17</vt:lpstr>
      <vt:lpstr>NT#18</vt:lpstr>
      <vt:lpstr>NF#19</vt:lpstr>
      <vt:lpstr>BO#1</vt:lpstr>
      <vt:lpstr>BO#2</vt:lpstr>
      <vt:lpstr>DL#1</vt:lpstr>
      <vt:lpstr>GF#1</vt:lpstr>
      <vt:lpstr>DP#1</vt:lpstr>
      <vt:lpstr>MV#1</vt:lpstr>
      <vt:lpstr>MV#2</vt:lpstr>
      <vt:lpstr>AC#1</vt:lpstr>
      <vt:lpstr>CM#1</vt:lpstr>
      <vt:lpstr>CM#2</vt:lpstr>
      <vt:lpstr>DN#1</vt:lpstr>
      <vt:lpstr>DN#2</vt:lpstr>
      <vt:lpstr>DN#3</vt:lpstr>
      <vt:lpstr>DN#4</vt:lpstr>
      <vt:lpstr>DN#5</vt:lpstr>
      <vt:lpstr>DN#6</vt:lpstr>
      <vt:lpstr>DN#7</vt:lpstr>
      <vt:lpstr>DN#8</vt:lpstr>
      <vt:lpstr>QB#1</vt:lpstr>
      <vt:lpstr>QB#2</vt:lpstr>
      <vt:lpstr>TR#1</vt:lpstr>
      <vt:lpstr>TR#2</vt:lpstr>
      <vt:lpstr>TR#3</vt:lpstr>
      <vt:lpstr>TR#4</vt:lpstr>
      <vt:lpstr>TR#5</vt:lpstr>
      <vt:lpstr>TR#6</vt:lpstr>
      <vt:lpstr>TN#1</vt:lpstr>
      <vt:lpstr>TN#2</vt:lpstr>
      <vt:lpstr>TN#3</vt:lpstr>
      <vt:lpstr>TN#4</vt:lpstr>
      <vt:lpstr>TN#5</vt:lpstr>
      <vt:lpstr>CP#1</vt:lpstr>
      <vt:lpstr>CP#2</vt:lpstr>
      <vt:lpstr>FL8A#1</vt:lpstr>
    </vt:vector>
  </TitlesOfParts>
  <Company>LL</Company>
  <LinksUpToDate>false</LinksUpToDate>
  <SharedDoc>true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 Lee</dc:creator>
  <cp:lastModifiedBy>Microsoft Office User</cp:lastModifiedBy>
  <dcterms:created xsi:type="dcterms:W3CDTF">2017-06-30T13:42:23Z</dcterms:created>
  <dcterms:modified xsi:type="dcterms:W3CDTF">2017-06-30T20:15:52Z</dcterms:modified>
</cp:coreProperties>
</file>