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40" yWindow="60" windowWidth="26640" windowHeight="17480" activeTab="5"/>
  </bookViews>
  <sheets>
    <sheet name="GUIDE" sheetId="1" r:id="rId1"/>
    <sheet name="NY#1" sheetId="2" r:id="rId2"/>
    <sheet name="WP#1(K-LIU)" sheetId="3" r:id="rId3"/>
    <sheet name="DC#1" sheetId="4" r:id="rId4"/>
    <sheet name="BO#1" sheetId="5" r:id="rId5"/>
    <sheet name="NF#1" sheetId="6" r:id="rId6"/>
    <sheet name="CH1A" sheetId="7" r:id="rId7"/>
    <sheet name="CH2C#1" sheetId="8" r:id="rId8"/>
    <sheet name="CH2C#2" sheetId="9" r:id="rId9"/>
    <sheet name="CH2D#3" sheetId="10" r:id="rId10"/>
    <sheet name="CH2D#4" sheetId="11" r:id="rId11"/>
    <sheet name="FL8A#1" sheetId="12" r:id="rId12"/>
    <sheet name="FL8B#2" sheetId="13" r:id="rId13"/>
    <sheet name="FL8C#3" sheetId="14" r:id="rId14"/>
    <sheet name="SK#1" sheetId="15" r:id="rId15"/>
    <sheet name="BRK PICKUP LIST" sheetId="16" r:id="rId16"/>
    <sheet name="NB3" sheetId="17" r:id="rId17"/>
    <sheet name="EC-NY上车" sheetId="18" r:id="rId18"/>
    <sheet name="美东接驳" sheetId="19" r:id="rId19"/>
    <sheet name="Sheet4" sheetId="20" r:id="rId20"/>
  </sheets>
  <definedNames>
    <definedName name="_xlnm.Print_Area" localSheetId="4">'BO#1'!$A$1:$S$27</definedName>
    <definedName name="_xlnm.Print_Area" localSheetId="7">'CH2C#1'!$A$1:$P$22</definedName>
    <definedName name="_xlnm.Print_Area" localSheetId="8">'CH2C#2'!$A$1:$P$31</definedName>
    <definedName name="_xlnm.Print_Area" localSheetId="10">'CH2D#4'!$A$1:$R$25</definedName>
    <definedName name="_xlnm.Print_Area" localSheetId="3">'DC#1'!$A$1:$R$32</definedName>
    <definedName name="_xlnm.Print_Area" localSheetId="11">'FL8A#1'!$A$1:$Q$27</definedName>
    <definedName name="_xlnm.Print_Area" localSheetId="12">'FL8B#2'!$A$1:$O$28</definedName>
    <definedName name="_xlnm.Print_Area" localSheetId="13">'FL8C#3'!$A$1:$O$25</definedName>
    <definedName name="_xlnm.Print_Area" localSheetId="0">GUIDE!$A$1:$N$109</definedName>
    <definedName name="_xlnm.Print_Area" localSheetId="5">'NF#1'!$A$1:$Q$22</definedName>
    <definedName name="Z_2735F8F6_5C15_412B_9A07_10101A8B133E_.wvu.PrintArea" localSheetId="12" hidden="1">'FL8B#2'!$A$1:$O$28</definedName>
    <definedName name="Z_4B6692AC_295E_B143_A0B9_A1AC7429D860_.wvu.PrintArea" localSheetId="4" hidden="1">'BO#1'!$A$1:$S$27</definedName>
    <definedName name="Z_4B6692AC_295E_B143_A0B9_A1AC7429D860_.wvu.PrintArea" localSheetId="7" hidden="1">'CH2C#1'!$A$1:$P$22</definedName>
    <definedName name="Z_4B6692AC_295E_B143_A0B9_A1AC7429D860_.wvu.PrintArea" localSheetId="8" hidden="1">'CH2C#2'!$A$1:$P$31</definedName>
    <definedName name="Z_4B6692AC_295E_B143_A0B9_A1AC7429D860_.wvu.PrintArea" localSheetId="10" hidden="1">'CH2D#4'!$A$1:$R$25</definedName>
    <definedName name="Z_4B6692AC_295E_B143_A0B9_A1AC7429D860_.wvu.PrintArea" localSheetId="3" hidden="1">'DC#1'!$A$1:$R$32</definedName>
    <definedName name="Z_4B6692AC_295E_B143_A0B9_A1AC7429D860_.wvu.PrintArea" localSheetId="11" hidden="1">'FL8A#1'!$A$1:$Q$27</definedName>
    <definedName name="Z_4B6692AC_295E_B143_A0B9_A1AC7429D860_.wvu.PrintArea" localSheetId="12" hidden="1">'FL8B#2'!$A$1:$O$28</definedName>
    <definedName name="Z_4B6692AC_295E_B143_A0B9_A1AC7429D860_.wvu.PrintArea" localSheetId="13" hidden="1">'FL8C#3'!$A$1:$O$25</definedName>
    <definedName name="Z_4B6692AC_295E_B143_A0B9_A1AC7429D860_.wvu.PrintArea" localSheetId="0" hidden="1">GUIDE!$A$1:$N$109</definedName>
    <definedName name="Z_4B6692AC_295E_B143_A0B9_A1AC7429D860_.wvu.PrintArea" localSheetId="5" hidden="1">'NF#1'!$A$1:$Q$22</definedName>
    <definedName name="Z_5D60D567_9293_4EFC_8C16_54B2B64E0D3A_.wvu.PrintArea" localSheetId="11" hidden="1">'FL8A#1'!$A$1:$Q$27</definedName>
    <definedName name="Z_5D60D567_9293_4EFC_8C16_54B2B64E0D3A_.wvu.PrintArea" localSheetId="12" hidden="1">'FL8B#2'!$A$1:$O$28</definedName>
    <definedName name="Z_5D60D567_9293_4EFC_8C16_54B2B64E0D3A_.wvu.PrintArea" localSheetId="13" hidden="1">'FL8C#3'!$A$1:$O$25</definedName>
    <definedName name="Z_5D60D567_9293_4EFC_8C16_54B2B64E0D3A_.wvu.PrintArea" localSheetId="0" hidden="1">GUIDE!$A$1:$N$109</definedName>
    <definedName name="Z_76255774_BC38_4AAE_ACA4_1D692384B9AE_.wvu.PrintArea" localSheetId="0" hidden="1">GUIDE!$A$1:$N$109</definedName>
    <definedName name="Z_9AC6193F_BAC7_4EE9_A272_2CE9453A0323_.wvu.PrintArea" localSheetId="11" hidden="1">'FL8A#1'!$A$1:$Q$27</definedName>
    <definedName name="Z_D67E40E9_A663_4B2C_AC97_914027EC2705_.wvu.PrintArea" localSheetId="4" hidden="1">'BO#1'!$A$1:$S$27</definedName>
    <definedName name="Z_D67E40E9_A663_4B2C_AC97_914027EC2705_.wvu.PrintArea" localSheetId="7" hidden="1">'CH2C#1'!$A$1:$P$22</definedName>
    <definedName name="Z_D67E40E9_A663_4B2C_AC97_914027EC2705_.wvu.PrintArea" localSheetId="8" hidden="1">'CH2C#2'!$A$1:$P$31</definedName>
    <definedName name="Z_D67E40E9_A663_4B2C_AC97_914027EC2705_.wvu.PrintArea" localSheetId="10" hidden="1">'CH2D#4'!$A$1:$R$25</definedName>
    <definedName name="Z_D67E40E9_A663_4B2C_AC97_914027EC2705_.wvu.PrintArea" localSheetId="3" hidden="1">'DC#1'!$A$1:$R$32</definedName>
    <definedName name="Z_D67E40E9_A663_4B2C_AC97_914027EC2705_.wvu.PrintArea" localSheetId="11" hidden="1">'FL8A#1'!$A$1:$Q$27</definedName>
    <definedName name="Z_D67E40E9_A663_4B2C_AC97_914027EC2705_.wvu.PrintArea" localSheetId="12" hidden="1">'FL8B#2'!$A$1:$O$28</definedName>
    <definedName name="Z_D67E40E9_A663_4B2C_AC97_914027EC2705_.wvu.PrintArea" localSheetId="13" hidden="1">'FL8C#3'!$A$1:$O$25</definedName>
    <definedName name="Z_D67E40E9_A663_4B2C_AC97_914027EC2705_.wvu.PrintArea" localSheetId="0" hidden="1">GUIDE!$A$1:$N$109</definedName>
    <definedName name="Z_D67E40E9_A663_4B2C_AC97_914027EC2705_.wvu.PrintArea" localSheetId="5" hidden="1">'NF#1'!$A$1:$Q$22</definedName>
    <definedName name="Z_E3BB6F36_AF70_4F0C_92C6_F8374E97F2D4_.wvu.PrintArea" localSheetId="0" hidden="1">GUIDE!$A$1:$N$109</definedName>
    <definedName name="Z_F4E1FBA3_370E_4031_81F3_57AF41E46558_.wvu.PrintArea" localSheetId="13" hidden="1">'FL8C#3'!$A$1:$O$25</definedName>
  </definedNames>
  <calcPr calcId="140001" concurrentCalc="0"/>
  <customWorkbookViews>
    <customWorkbookView name="Sean Lu - 个人视图" guid="{4B6692AC-295E-B143-A0B9-A1AC7429D860}" mergeInterval="0" personalView="1" xWindow="12" yWindow="57" windowWidth="1332" windowHeight="820" activeSheetId="6"/>
    <customWorkbookView name="Lynn Huang - Personal View" guid="{5D60D567-9293-4EFC-8C16-54B2B64E0D3A}" mergeInterval="0" personalView="1" maximized="1" windowWidth="1916" windowHeight="835" activeSheetId="6"/>
    <customWorkbookView name="Frances Lee - Personal View" guid="{D67E40E9-A663-4B2C-AC97-914027EC2705}" mergeInterval="0" personalView="1" maximized="1" windowWidth="1310" windowHeight="83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6" l="1"/>
  <c r="E22" i="6"/>
  <c r="D130" i="19"/>
  <c r="C130" i="19"/>
  <c r="D124" i="19"/>
  <c r="C124" i="19"/>
  <c r="D115" i="19"/>
  <c r="C115" i="19"/>
  <c r="D103" i="19"/>
  <c r="C103" i="19"/>
  <c r="D97" i="19"/>
  <c r="C97" i="19"/>
  <c r="D89" i="19"/>
  <c r="C89" i="19"/>
  <c r="D76" i="19"/>
  <c r="C76" i="19"/>
  <c r="D55" i="19"/>
  <c r="C55" i="19"/>
  <c r="D46" i="19"/>
  <c r="C46" i="19"/>
  <c r="D31" i="19"/>
  <c r="C31" i="19"/>
  <c r="D12" i="19"/>
  <c r="C12" i="19"/>
  <c r="Q25" i="17"/>
  <c r="P25" i="17"/>
  <c r="F14" i="17"/>
  <c r="E14" i="17"/>
  <c r="N12" i="17"/>
  <c r="N10" i="17"/>
  <c r="N9" i="17"/>
  <c r="N8" i="17"/>
  <c r="N6" i="17"/>
  <c r="N13" i="17"/>
  <c r="N3" i="17"/>
  <c r="E26" i="16"/>
  <c r="N12" i="2"/>
  <c r="N11" i="2"/>
  <c r="N10" i="2"/>
  <c r="N9" i="2"/>
  <c r="N8" i="2"/>
  <c r="N7" i="2"/>
  <c r="N6" i="2"/>
  <c r="N5" i="2"/>
  <c r="N4" i="2"/>
  <c r="N14" i="2"/>
  <c r="N3" i="2"/>
  <c r="N12" i="3"/>
  <c r="N11" i="3"/>
  <c r="N10" i="3"/>
  <c r="N9" i="3"/>
  <c r="N8" i="3"/>
  <c r="N7" i="3"/>
  <c r="N6" i="3"/>
  <c r="N5" i="3"/>
  <c r="N4" i="3"/>
  <c r="N14" i="3"/>
  <c r="N3" i="3"/>
  <c r="N12" i="15"/>
  <c r="N11" i="15"/>
  <c r="E11" i="15"/>
  <c r="N10" i="15"/>
  <c r="N9" i="15"/>
  <c r="N8" i="15"/>
  <c r="N7" i="15"/>
  <c r="N6" i="15"/>
  <c r="N5" i="15"/>
  <c r="N4" i="15"/>
  <c r="N14" i="15"/>
  <c r="N3" i="15"/>
  <c r="F24" i="14"/>
  <c r="E24" i="14"/>
  <c r="N12" i="14"/>
  <c r="N11" i="14"/>
  <c r="N10" i="14"/>
  <c r="N9" i="14"/>
  <c r="N8" i="14"/>
  <c r="N7" i="14"/>
  <c r="N6" i="14"/>
  <c r="N5" i="14"/>
  <c r="N4" i="14"/>
  <c r="N14" i="14"/>
  <c r="N3" i="14"/>
  <c r="E28" i="13"/>
  <c r="N12" i="13"/>
  <c r="N11" i="13"/>
  <c r="N10" i="13"/>
  <c r="N9" i="13"/>
  <c r="N8" i="13"/>
  <c r="N7" i="13"/>
  <c r="N6" i="13"/>
  <c r="N5" i="13"/>
  <c r="N4" i="13"/>
  <c r="N14" i="13"/>
  <c r="N3" i="13"/>
  <c r="F25" i="12"/>
  <c r="E25" i="12"/>
  <c r="N12" i="12"/>
  <c r="N11" i="12"/>
  <c r="N10" i="12"/>
  <c r="N9" i="12"/>
  <c r="N8" i="12"/>
  <c r="N7" i="12"/>
  <c r="N6" i="12"/>
  <c r="N5" i="12"/>
  <c r="N4" i="12"/>
  <c r="N14" i="12"/>
  <c r="N3" i="12"/>
  <c r="F26" i="10"/>
  <c r="E26" i="10"/>
  <c r="N12" i="10"/>
  <c r="N11" i="10"/>
  <c r="N10" i="10"/>
  <c r="N9" i="10"/>
  <c r="N8" i="10"/>
  <c r="N7" i="10"/>
  <c r="N6" i="10"/>
  <c r="N5" i="10"/>
  <c r="N4" i="10"/>
  <c r="F24" i="11"/>
  <c r="E24" i="11"/>
  <c r="N12" i="11"/>
  <c r="N11" i="11"/>
  <c r="N10" i="11"/>
  <c r="N9" i="11"/>
  <c r="N8" i="11"/>
  <c r="N7" i="11"/>
  <c r="N6" i="11"/>
  <c r="N5" i="11"/>
  <c r="N4" i="11"/>
  <c r="N14" i="11"/>
  <c r="N3" i="11"/>
  <c r="F20" i="8"/>
  <c r="E20" i="8"/>
  <c r="N12" i="8"/>
  <c r="N11" i="8"/>
  <c r="N10" i="8"/>
  <c r="N9" i="8"/>
  <c r="N8" i="8"/>
  <c r="N7" i="8"/>
  <c r="N6" i="8"/>
  <c r="N5" i="8"/>
  <c r="N4" i="8"/>
  <c r="F29" i="9"/>
  <c r="E29" i="9"/>
  <c r="N12" i="9"/>
  <c r="N11" i="9"/>
  <c r="N10" i="9"/>
  <c r="N9" i="9"/>
  <c r="N8" i="9"/>
  <c r="N7" i="9"/>
  <c r="N6" i="9"/>
  <c r="N5" i="9"/>
  <c r="N4" i="9"/>
  <c r="N14" i="10"/>
  <c r="N3" i="10"/>
  <c r="N14" i="8"/>
  <c r="N3" i="8"/>
  <c r="N14" i="9"/>
  <c r="N3" i="9"/>
  <c r="E23" i="7"/>
  <c r="N12" i="7"/>
  <c r="N11" i="7"/>
  <c r="N10" i="7"/>
  <c r="N9" i="7"/>
  <c r="N8" i="7"/>
  <c r="N7" i="7"/>
  <c r="N6" i="7"/>
  <c r="N5" i="7"/>
  <c r="N4" i="7"/>
  <c r="N14" i="7"/>
  <c r="N3" i="7"/>
  <c r="L12" i="6"/>
  <c r="L11" i="6"/>
  <c r="L10" i="6"/>
  <c r="L9" i="6"/>
  <c r="L8" i="6"/>
  <c r="L7" i="6"/>
  <c r="L6" i="6"/>
  <c r="L5" i="6"/>
  <c r="L4" i="6"/>
  <c r="L14" i="6"/>
  <c r="L3" i="6"/>
  <c r="F24" i="5"/>
  <c r="E24" i="5"/>
  <c r="N12" i="5"/>
  <c r="N11" i="5"/>
  <c r="N10" i="5"/>
  <c r="N9" i="5"/>
  <c r="N8" i="5"/>
  <c r="N7" i="5"/>
  <c r="N6" i="5"/>
  <c r="N5" i="5"/>
  <c r="N4" i="5"/>
  <c r="F23" i="4"/>
  <c r="E23" i="4"/>
  <c r="N12" i="4"/>
  <c r="N11" i="4"/>
  <c r="N10" i="4"/>
  <c r="N9" i="4"/>
  <c r="N8" i="4"/>
  <c r="N7" i="4"/>
  <c r="N6" i="4"/>
  <c r="N5" i="4"/>
  <c r="N4" i="4"/>
  <c r="N14" i="4"/>
  <c r="N3" i="4"/>
  <c r="N14" i="5"/>
  <c r="N3" i="5"/>
</calcChain>
</file>

<file path=xl/comments1.xml><?xml version="1.0" encoding="utf-8"?>
<comments xmlns="http://schemas.openxmlformats.org/spreadsheetml/2006/main">
  <authors>
    <author>Sally Zhang</author>
    <author>gary wang</author>
    <author>ted hou</author>
  </authors>
  <commentList>
    <comment ref="F10" authorId="0" guid="{DB3FCD68-205E-4558-B032-E762112BCE4A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sz val="9"/>
            <color indexed="81"/>
            <rFont val="Tahoma"/>
            <family val="2"/>
          </rPr>
          <t xml:space="preserve">
请假1/5-3/5
</t>
        </r>
      </text>
    </comment>
    <comment ref="B49" authorId="1" guid="{CA2C6F39-5DBD-41F4-B27D-272F312F52B3}">
      <text>
        <r>
          <rPr>
            <b/>
            <sz val="9"/>
            <color indexed="81"/>
            <rFont val="Tahoma"/>
            <family val="2"/>
          </rPr>
          <t>gary wang:</t>
        </r>
        <r>
          <rPr>
            <sz val="9"/>
            <color indexed="81"/>
            <rFont val="Tahoma"/>
            <family val="2"/>
          </rPr>
          <t xml:space="preserve">
1：55pm接飞机
</t>
        </r>
      </text>
    </comment>
    <comment ref="B50" authorId="1" guid="{887B0E05-B7BA-452E-99CF-3D659DB3ECD8}">
      <text>
        <r>
          <rPr>
            <b/>
            <sz val="9"/>
            <color indexed="81"/>
            <rFont val="Tahoma"/>
            <family val="2"/>
          </rPr>
          <t>gary wang:</t>
        </r>
        <r>
          <rPr>
            <sz val="9"/>
            <color indexed="81"/>
            <rFont val="Tahoma"/>
            <family val="2"/>
          </rPr>
          <t xml:space="preserve">
7:20pm接飞机
</t>
        </r>
      </text>
    </comment>
    <comment ref="B53" authorId="1" guid="{D40BF62F-2D1B-4F8E-A788-97B6AA0A56BA}">
      <text>
        <r>
          <rPr>
            <b/>
            <sz val="9"/>
            <color indexed="81"/>
            <rFont val="Tahoma"/>
            <family val="2"/>
          </rPr>
          <t>gary wang:</t>
        </r>
        <r>
          <rPr>
            <sz val="9"/>
            <color indexed="81"/>
            <rFont val="Tahoma"/>
            <family val="2"/>
          </rPr>
          <t xml:space="preserve">
晚上凌晨12点接飞机
</t>
        </r>
      </text>
    </comment>
    <comment ref="B54" authorId="1" guid="{2A913C74-1C5C-452D-A200-774397A04D99}">
      <text>
        <r>
          <rPr>
            <b/>
            <sz val="9"/>
            <color indexed="81"/>
            <rFont val="Tahoma"/>
            <family val="2"/>
          </rPr>
          <t>gary wang:</t>
        </r>
        <r>
          <rPr>
            <sz val="9"/>
            <color indexed="81"/>
            <rFont val="Tahoma"/>
            <family val="2"/>
          </rPr>
          <t xml:space="preserve">
求早班
</t>
        </r>
      </text>
    </comment>
    <comment ref="B60" authorId="1" guid="{EA8716D1-5C4A-4A1B-BE74-CFFFAC0E1A32}">
      <text>
        <r>
          <rPr>
            <b/>
            <sz val="9"/>
            <color indexed="81"/>
            <rFont val="Tahoma"/>
            <family val="2"/>
          </rPr>
          <t>gary wang:</t>
        </r>
        <r>
          <rPr>
            <sz val="9"/>
            <color indexed="81"/>
            <rFont val="Tahoma"/>
            <family val="2"/>
          </rPr>
          <t xml:space="preserve">
需要早上法拉盛拿7人van
</t>
        </r>
      </text>
    </comment>
    <comment ref="F75" authorId="2" guid="{CE09A71A-D266-4EF6-BE46-159BD68BA828}">
      <text>
        <r>
          <rPr>
            <b/>
            <sz val="9"/>
            <color indexed="81"/>
            <rFont val="Tahoma"/>
            <family val="2"/>
          </rPr>
          <t>ted hou:</t>
        </r>
        <r>
          <rPr>
            <sz val="9"/>
            <color indexed="81"/>
            <rFont val="Tahoma"/>
            <family val="2"/>
          </rPr>
          <t xml:space="preserve">
请假 2/16/2017-4/16/2017
</t>
        </r>
      </text>
    </comment>
    <comment ref="F91" authorId="0" guid="{44D3ACEF-9424-4EC2-84EB-8C80F6D559DC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sz val="9"/>
            <color indexed="81"/>
            <rFont val="Tahoma"/>
            <family val="2"/>
          </rPr>
          <t xml:space="preserve">
2017年1月-8月周日不能出团 可check in
</t>
        </r>
      </text>
    </comment>
    <comment ref="F93" authorId="0" guid="{12B7F952-7787-41CC-BC86-25B717F8B7A9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sz val="9"/>
            <color indexed="81"/>
            <rFont val="Tahoma"/>
            <family val="2"/>
          </rPr>
          <t xml:space="preserve">
请假11/21-12/22&amp;1/2-2/15
</t>
        </r>
      </text>
    </comment>
    <comment ref="F96" authorId="0" guid="{C8EAA4A9-CC2F-406B-9910-1BCA3C6F6503}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sz val="9"/>
            <color indexed="81"/>
            <rFont val="Tahoma"/>
            <family val="2"/>
          </rPr>
          <t xml:space="preserve">
2017年1月-8月周日不能出团 可check in
</t>
        </r>
      </text>
    </comment>
  </commentList>
</comments>
</file>

<file path=xl/sharedStrings.xml><?xml version="1.0" encoding="utf-8"?>
<sst xmlns="http://schemas.openxmlformats.org/spreadsheetml/2006/main" count="3404" uniqueCount="1679">
  <si>
    <t>日期：12-24</t>
  </si>
  <si>
    <r>
      <t>團:华盛顿DC2</t>
    </r>
    <r>
      <rPr>
        <b/>
        <sz val="24"/>
        <color rgb="FFFF0000"/>
        <rFont val="宋体"/>
        <family val="2"/>
        <scheme val="minor"/>
      </rPr>
      <t>(不接DS2仙人洞)</t>
    </r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</si>
  <si>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</si>
  <si>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</si>
  <si>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</si>
  <si>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</si>
  <si>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</si>
  <si>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</si>
  <si>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</si>
  <si>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</si>
  <si>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</si>
  <si>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</si>
  <si>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備註/座位#</t>
  </si>
  <si>
    <t>Planed pax</t>
  </si>
  <si>
    <t>T4F</t>
  </si>
  <si>
    <t>E-521569</t>
  </si>
  <si>
    <t>7872443078</t>
  </si>
  <si>
    <t>BRK</t>
  </si>
  <si>
    <t>DC2A</t>
  </si>
  <si>
    <t>LL142404</t>
  </si>
  <si>
    <t>available seats</t>
  </si>
  <si>
    <t>E-531463</t>
  </si>
  <si>
    <t>4036053320</t>
  </si>
  <si>
    <t>JCC</t>
  </si>
  <si>
    <t>DC2</t>
  </si>
  <si>
    <t>LL144178</t>
  </si>
  <si>
    <t>ChinaTown</t>
  </si>
  <si>
    <t>TAKETOURS</t>
  </si>
  <si>
    <t>DF15-462-4437</t>
  </si>
  <si>
    <t xml:space="preserve"> 8045486541;8042002223</t>
  </si>
  <si>
    <t>CTT</t>
  </si>
  <si>
    <t>AUTO</t>
  </si>
  <si>
    <t>Flushing</t>
  </si>
  <si>
    <t>DF23-462-5367</t>
  </si>
  <si>
    <t>5125144924</t>
  </si>
  <si>
    <t>EDI</t>
  </si>
  <si>
    <t>Jersey city</t>
  </si>
  <si>
    <t>DT11-463-4917</t>
  </si>
  <si>
    <t>6504318820;8179037624</t>
  </si>
  <si>
    <t>East Brunswick</t>
  </si>
  <si>
    <t>DT10-463-8877</t>
  </si>
  <si>
    <t>2392318148;8019575265</t>
  </si>
  <si>
    <t>Parsippany</t>
  </si>
  <si>
    <t>ASIA PACIFIC ELLEN</t>
  </si>
  <si>
    <t>1823; WANG/JIANJUN</t>
  </si>
  <si>
    <t>646-229-7937</t>
  </si>
  <si>
    <t>FLU</t>
  </si>
  <si>
    <t>LL144699</t>
  </si>
  <si>
    <t>seat#17.18</t>
  </si>
  <si>
    <t>Philadelphia</t>
  </si>
  <si>
    <t>公司Cher</t>
  </si>
  <si>
    <t>94444/F20802</t>
  </si>
  <si>
    <t>347-654-8756</t>
  </si>
  <si>
    <t>LL144716</t>
  </si>
  <si>
    <t>seat#21.22 FLU CHANGE TO CTT</t>
  </si>
  <si>
    <t>Brooklyn</t>
  </si>
  <si>
    <t>Wannar Travel Inc</t>
  </si>
  <si>
    <t>94466/SV16122121856</t>
  </si>
  <si>
    <t>1 9733933590</t>
  </si>
  <si>
    <t>LL144746</t>
  </si>
  <si>
    <t>Special</t>
  </si>
  <si>
    <t>公司MANDY</t>
  </si>
  <si>
    <t>94487/F20808</t>
  </si>
  <si>
    <t>929-282-8203</t>
  </si>
  <si>
    <t>LL144762</t>
  </si>
  <si>
    <t>SEAT#23.24</t>
  </si>
  <si>
    <t>Hold</t>
  </si>
  <si>
    <t>FEIYANG-SAMMIE</t>
  </si>
  <si>
    <t>MAYREN/ALLISON</t>
  </si>
  <si>
    <t>650 766 2820</t>
  </si>
  <si>
    <t>LL144826</t>
  </si>
  <si>
    <t>SEAT#25-28</t>
  </si>
  <si>
    <t>公司TIFFANY</t>
  </si>
  <si>
    <t>94527/F20832</t>
  </si>
  <si>
    <t>9292171603</t>
  </si>
  <si>
    <t>LL144803</t>
  </si>
  <si>
    <t>SEAT#29.30.33</t>
  </si>
  <si>
    <t>TOTAL pax</t>
  </si>
  <si>
    <t>DT13-463-8887</t>
  </si>
  <si>
    <t>2016166318;2016166318</t>
  </si>
  <si>
    <t>新联合QUEENIE</t>
  </si>
  <si>
    <t>94521/95234</t>
  </si>
  <si>
    <t>646-258-1736</t>
  </si>
  <si>
    <t>LL144798</t>
  </si>
  <si>
    <t>seat#31.32</t>
  </si>
  <si>
    <t>TAKETOURS DS05-460-4697 X3 CHANGED TO 1/2</t>
  </si>
  <si>
    <t>DT15-463-9457</t>
  </si>
  <si>
    <t>6463999068;3474471016</t>
  </si>
  <si>
    <t>E-534508</t>
  </si>
  <si>
    <t>+1 9283068654</t>
  </si>
  <si>
    <t>LL144820</t>
  </si>
  <si>
    <t>DT29-463-9907</t>
  </si>
  <si>
    <t>5512634244</t>
  </si>
  <si>
    <t xml:space="preserve"> DT11-464-1617</t>
  </si>
  <si>
    <t>6313980169;3127920655</t>
  </si>
  <si>
    <t>美东--8 pax</t>
  </si>
  <si>
    <t>BOJ1</t>
  </si>
  <si>
    <t>LULUTRIP(401671)</t>
  </si>
  <si>
    <t>EC156609</t>
  </si>
  <si>
    <t>86-150-4511-5133</t>
  </si>
  <si>
    <t>DX:1</t>
  </si>
  <si>
    <t>SPC</t>
  </si>
  <si>
    <t>美东BOJ客人，12/24LOCAL导游带客人参加DC2天</t>
  </si>
  <si>
    <t>BOJ2</t>
  </si>
  <si>
    <t>EC157504</t>
  </si>
  <si>
    <t>86-13716666659</t>
  </si>
  <si>
    <t>美东BOJ客人，12/24 早上到NJ 酒店接客人参加DC2天
(共2大和一个19个月的婴儿参团，婴儿不占位, 客人携带可折叠的婴儿车参团)</t>
  </si>
  <si>
    <t>21WJE1</t>
  </si>
  <si>
    <t>LULUTRIP(411069)</t>
  </si>
  <si>
    <t>EC157532</t>
  </si>
  <si>
    <t>1270-223-0714</t>
  </si>
  <si>
    <t>EC:1</t>
  </si>
  <si>
    <t>美东JE团客人，12/24LOCAL导游带客人参加DC2天</t>
  </si>
  <si>
    <t>21WJE2</t>
  </si>
  <si>
    <t>USITRIP</t>
  </si>
  <si>
    <t>EC157679</t>
  </si>
  <si>
    <t>1 32-3975-7863</t>
  </si>
  <si>
    <t>團：波士顿2天1夜</t>
  </si>
  <si>
    <t>KKday.com Int'l Company</t>
  </si>
  <si>
    <t>88053/16KK091266371</t>
  </si>
  <si>
    <t>85260905576</t>
  </si>
  <si>
    <t>BO2</t>
  </si>
  <si>
    <t>LL137534</t>
  </si>
  <si>
    <t xml:space="preserve">NT09-456-0897 </t>
  </si>
  <si>
    <t>85294402809;852-9440-2809</t>
  </si>
  <si>
    <t>S-43934</t>
  </si>
  <si>
    <t>9177149673</t>
  </si>
  <si>
    <t>LL143774</t>
  </si>
  <si>
    <t>3 PAX CHANGE TO 4 PAX</t>
  </si>
  <si>
    <t>公司SHAN</t>
  </si>
  <si>
    <t xml:space="preserve">93759/A27607 </t>
  </si>
  <si>
    <t>917-770-5363</t>
  </si>
  <si>
    <t>LL143970</t>
  </si>
  <si>
    <t>SEAT#13.14.15</t>
  </si>
  <si>
    <t>公司SHERERY</t>
  </si>
  <si>
    <t>94095/F20716</t>
  </si>
  <si>
    <t>929-888-3050</t>
  </si>
  <si>
    <t>LL144334</t>
  </si>
  <si>
    <t>SEAT#19.20</t>
  </si>
  <si>
    <t>Beijing Woqu Int'L 
Shenzhen Branch</t>
  </si>
  <si>
    <t>94161/T16121457486435</t>
  </si>
  <si>
    <t>(1)3472646731</t>
  </si>
  <si>
    <t>LL144391</t>
  </si>
  <si>
    <t>E-532735</t>
  </si>
  <si>
    <t>17184154092</t>
  </si>
  <si>
    <t>LL144418</t>
  </si>
  <si>
    <t>飞扬YAN LI</t>
  </si>
  <si>
    <t xml:space="preserve">LEE/HOI PING   </t>
  </si>
  <si>
    <t>6465520743</t>
  </si>
  <si>
    <t>LL144692</t>
  </si>
  <si>
    <t>SEAT#21-23</t>
  </si>
  <si>
    <t>BAY SKY TRAVEL RAINY</t>
  </si>
  <si>
    <t>9175827148</t>
  </si>
  <si>
    <t>LL144462</t>
  </si>
  <si>
    <t>SEAT#17.18</t>
  </si>
  <si>
    <t>佳美 Kally</t>
  </si>
  <si>
    <t>347-445-3256</t>
  </si>
  <si>
    <t>LL144485</t>
  </si>
  <si>
    <t>SEAT#24.27.28</t>
  </si>
  <si>
    <t>LULUTRIP</t>
  </si>
  <si>
    <t>161218-126457-415675-1 CN/
LI, YANGCHUN</t>
  </si>
  <si>
    <t>6464273541</t>
  </si>
  <si>
    <t>LL144530</t>
  </si>
  <si>
    <t>E-533461</t>
  </si>
  <si>
    <t>5623864771</t>
  </si>
  <si>
    <t>LL144539</t>
  </si>
  <si>
    <t>公司Stephanie</t>
  </si>
  <si>
    <t xml:space="preserve"> 94380/A27693</t>
  </si>
  <si>
    <t xml:space="preserve"> 917-951-6598</t>
  </si>
  <si>
    <t>LL144636</t>
  </si>
  <si>
    <t>seat#29 导游CHOLE LONG朋友, 與導遊配房？</t>
  </si>
  <si>
    <t>公司JESSICA</t>
  </si>
  <si>
    <t>94388/F20790</t>
  </si>
  <si>
    <t>917-285-5932</t>
  </si>
  <si>
    <t>LL144649</t>
  </si>
  <si>
    <t>SEAT#30-32</t>
  </si>
  <si>
    <t>12/25 圣诞节当天： 波士顿水族馆， 游船关闭</t>
  </si>
  <si>
    <t>94494/A27713</t>
  </si>
  <si>
    <t>239-223-2042</t>
  </si>
  <si>
    <t>LL144768</t>
  </si>
  <si>
    <t>SEAT#16, 單女配房</t>
  </si>
  <si>
    <t>飛揚 Sophia</t>
  </si>
  <si>
    <t>94445; Liang Rong Sen</t>
  </si>
  <si>
    <t>3479350016</t>
  </si>
  <si>
    <t>LL144717</t>
  </si>
  <si>
    <t>seat#37-39</t>
  </si>
  <si>
    <t>161222-326771-417835-0 CN;
GUO/SUIYA</t>
  </si>
  <si>
    <t>1-6462707390</t>
  </si>
  <si>
    <t>LL144765</t>
  </si>
  <si>
    <t>NEW UNITED</t>
  </si>
  <si>
    <t>94545;95235</t>
  </si>
  <si>
    <t>9086915988</t>
  </si>
  <si>
    <t>LL144827</t>
  </si>
  <si>
    <t>SEAT#43.44</t>
  </si>
  <si>
    <t>公司STEPHANIE</t>
  </si>
  <si>
    <t>團: 美境瀑布2天(NF2)+神秘洞(NT2)</t>
  </si>
  <si>
    <t>NF2</t>
  </si>
  <si>
    <t>NF1</t>
  </si>
  <si>
    <t>OF22-450-7047</t>
  </si>
  <si>
    <t>809-961-3920;809-973-3718</t>
  </si>
  <si>
    <t>OT05-451-5737</t>
  </si>
  <si>
    <t>12032527553;6282299007815</t>
  </si>
  <si>
    <t>3pax change to 2 pax</t>
  </si>
  <si>
    <t>NF3</t>
  </si>
  <si>
    <t>E-517912</t>
  </si>
  <si>
    <t>66997465273</t>
  </si>
  <si>
    <t>LL141351</t>
  </si>
  <si>
    <t>NF4</t>
  </si>
  <si>
    <t>Unikke Travel LLC</t>
  </si>
  <si>
    <t>92427; CHIANG/CINDY</t>
  </si>
  <si>
    <t>626-674-8067</t>
  </si>
  <si>
    <t>LL142513</t>
  </si>
  <si>
    <t>NF5</t>
  </si>
  <si>
    <t xml:space="preserve">DT29-462-1837 </t>
  </si>
  <si>
    <t>6465772415;9292384807</t>
  </si>
  <si>
    <t>NF6</t>
  </si>
  <si>
    <t>E-530941-US</t>
  </si>
  <si>
    <t>917-439-1053</t>
  </si>
  <si>
    <t>LL144152</t>
  </si>
  <si>
    <t>NF7-A</t>
  </si>
  <si>
    <t>C-564492-CN</t>
  </si>
  <si>
    <t>86-15828674351</t>
  </si>
  <si>
    <t>LL144204</t>
  </si>
  <si>
    <t>NF8-B</t>
  </si>
  <si>
    <t>C-564498-CN</t>
  </si>
  <si>
    <t>1-5735546384</t>
  </si>
  <si>
    <t>LL144214</t>
  </si>
  <si>
    <t>NF9</t>
  </si>
  <si>
    <t>E-531829</t>
  </si>
  <si>
    <t>9179713922</t>
  </si>
  <si>
    <t>LL144251</t>
  </si>
  <si>
    <t>NF10</t>
  </si>
  <si>
    <t>Chengdu Huancheng Int`l Travel Ltd.</t>
  </si>
  <si>
    <t>94302/2870093902086361</t>
  </si>
  <si>
    <t>1-559-722-1454</t>
  </si>
  <si>
    <t>LL144551</t>
  </si>
  <si>
    <t>NF11</t>
  </si>
  <si>
    <t>DN28-463-3697</t>
  </si>
  <si>
    <t>8643611506</t>
  </si>
  <si>
    <t>JCC CHANGE TO CTT</t>
  </si>
  <si>
    <t>NF12</t>
  </si>
  <si>
    <t>94467/SV16122148339</t>
  </si>
  <si>
    <t>1 818-568-9871</t>
  </si>
  <si>
    <t>LL144745</t>
  </si>
  <si>
    <t>NF13</t>
  </si>
  <si>
    <t>E-534442</t>
  </si>
  <si>
    <t>13474096337</t>
  </si>
  <si>
    <t>LL144767</t>
  </si>
  <si>
    <t>TAKETOURS NE02-455-8097  X3 CXL</t>
  </si>
  <si>
    <t>NF14</t>
  </si>
  <si>
    <t>C-557013-US</t>
  </si>
  <si>
    <t>1-6087729832</t>
  </si>
  <si>
    <t>LL143131</t>
  </si>
  <si>
    <t>公司Cher 94089/F20715 NT2 x 3pax改成12/21</t>
  </si>
  <si>
    <t>NF15</t>
  </si>
  <si>
    <t>DT16-464-0797</t>
  </si>
  <si>
    <t xml:space="preserve"> 6469635784;4699917388</t>
  </si>
  <si>
    <t>NT1</t>
  </si>
  <si>
    <t>C-558684-US</t>
  </si>
  <si>
    <t>1-5512544818</t>
  </si>
  <si>
    <t>LL143373</t>
  </si>
  <si>
    <t>NT2</t>
  </si>
  <si>
    <t xml:space="preserve">DS05-460-4697 </t>
  </si>
  <si>
    <t>6268995469;6268995469</t>
  </si>
  <si>
    <t>CHANGE FROM 12/22 TR4</t>
  </si>
  <si>
    <t>NT3</t>
  </si>
  <si>
    <t>C-568173-US</t>
  </si>
  <si>
    <t>1-3147571703</t>
  </si>
  <si>
    <t>LL144755</t>
  </si>
  <si>
    <t>请出团导游发TEXT 给客人确认上车地点</t>
  </si>
  <si>
    <t>日期：12-24-2016</t>
  </si>
  <si>
    <r>
      <t>A團:</t>
    </r>
    <r>
      <rPr>
        <sz val="24"/>
        <color theme="1"/>
        <rFont val="宋体"/>
        <family val="2"/>
        <scheme val="minor"/>
      </rPr>
      <t>冒險水族館+長木公園+聖誕村一天遊 (CH1-A)</t>
    </r>
  </si>
  <si>
    <t>GOLDEN HOLIDAY MANDY</t>
  </si>
  <si>
    <t>KUANG 小姐</t>
  </si>
  <si>
    <t>646-549-6182</t>
  </si>
  <si>
    <t>CH1-A</t>
  </si>
  <si>
    <t>LL143741</t>
  </si>
  <si>
    <t>SEAT#13-20</t>
  </si>
  <si>
    <t>公司Jessica</t>
  </si>
  <si>
    <t>93614/F20591</t>
  </si>
  <si>
    <t>917-251-3777</t>
  </si>
  <si>
    <t>LL143804</t>
  </si>
  <si>
    <t>公司Shan(A)</t>
  </si>
  <si>
    <t>93856/A27620</t>
  </si>
  <si>
    <t>917-288-4694</t>
  </si>
  <si>
    <t>LL144074</t>
  </si>
  <si>
    <t>領先 Ting(B)</t>
  </si>
  <si>
    <t>LL144133</t>
  </si>
  <si>
    <t>DE22-461-3927</t>
  </si>
  <si>
    <t>9179126235</t>
  </si>
  <si>
    <t xml:space="preserve">Enet Tour Inc. </t>
  </si>
  <si>
    <t>2124448809</t>
  </si>
  <si>
    <t>LL144163</t>
  </si>
  <si>
    <t>3人改成4人</t>
  </si>
  <si>
    <t>公司CINDY</t>
  </si>
  <si>
    <t>93977/F20682</t>
  </si>
  <si>
    <t>917-864-4048</t>
  </si>
  <si>
    <t>LL144187</t>
  </si>
  <si>
    <t>DE25-461-8857</t>
  </si>
  <si>
    <t>9178605017;9292940444</t>
  </si>
  <si>
    <t>长安QIAOQIAO(A)</t>
  </si>
  <si>
    <t xml:space="preserve">chen/michelle </t>
  </si>
  <si>
    <t>6466932109</t>
  </si>
  <si>
    <t>LL144227</t>
  </si>
  <si>
    <t>1大1小</t>
  </si>
  <si>
    <t>长安QIAOQIAO(B)</t>
  </si>
  <si>
    <t>CHEN/TZU YU</t>
  </si>
  <si>
    <t>LL144294</t>
  </si>
  <si>
    <t xml:space="preserve">Fun Fun </t>
  </si>
  <si>
    <t>646-549-8835</t>
  </si>
  <si>
    <t>LL144410</t>
  </si>
  <si>
    <t>CCH Sam</t>
  </si>
  <si>
    <t>94278； CHEN SELINA</t>
  </si>
  <si>
    <t>6462297613</t>
  </si>
  <si>
    <t>LL144514</t>
  </si>
  <si>
    <t xml:space="preserve">DS27-462-9377 </t>
  </si>
  <si>
    <t>917-250-2814</t>
  </si>
  <si>
    <t>公司Ivy</t>
  </si>
  <si>
    <t>94331/A27686</t>
  </si>
  <si>
    <t>646-262-6962</t>
  </si>
  <si>
    <t>LL144577</t>
  </si>
  <si>
    <t>Wonder 94273 改成12/25</t>
  </si>
  <si>
    <t>公司Tiffany</t>
  </si>
  <si>
    <t>94440/F20800</t>
  </si>
  <si>
    <t>LL144713</t>
  </si>
  <si>
    <t>阳光 Marry</t>
  </si>
  <si>
    <t>646-897-7788</t>
  </si>
  <si>
    <t>LL144729</t>
  </si>
  <si>
    <t xml:space="preserve">C.C.H </t>
  </si>
  <si>
    <t>94488； HUANG/CAIYUN</t>
  </si>
  <si>
    <t>646-919-8970</t>
  </si>
  <si>
    <t>LL144764</t>
  </si>
  <si>
    <t>公司CHER</t>
  </si>
  <si>
    <t>94499/F20817</t>
  </si>
  <si>
    <t>347-558-5877</t>
  </si>
  <si>
    <t>LL144772</t>
  </si>
  <si>
    <t>Vanguard Liu Yan</t>
  </si>
  <si>
    <t>94512; song guoying</t>
  </si>
  <si>
    <t>917-945-5886</t>
  </si>
  <si>
    <t>LL144787</t>
  </si>
  <si>
    <t>C团:聖誕村+地下水簾洞+長木公園兩天遊(CH2-C)</t>
  </si>
  <si>
    <t>12/25 聖誕節當天由於Penn's Cave &amp; Hershey 景點因節日關閉. 12/24 出發的行程參觀順序將調整為第一天參加(Penn's Cave &amp; Hershey ); 第2天( 長木公園- 冒險水族館-聖誕村)</t>
  </si>
  <si>
    <t>BUS#2</t>
  </si>
  <si>
    <t>FLUSHING 7:00 直发</t>
  </si>
  <si>
    <t>OT13-454-1027</t>
  </si>
  <si>
    <t xml:space="preserve"> 9294248234;3477769354</t>
  </si>
  <si>
    <t>CH2-C</t>
  </si>
  <si>
    <r>
      <rPr>
        <b/>
        <sz val="11"/>
        <color theme="1"/>
        <rFont val="Calibri"/>
        <family val="2"/>
      </rPr>
      <t xml:space="preserve">SEAT#9-12??? </t>
    </r>
    <r>
      <rPr>
        <sz val="11"/>
        <color theme="1"/>
        <rFont val="Calibri"/>
        <family val="2"/>
      </rPr>
      <t xml:space="preserve">  require front seats</t>
    </r>
  </si>
  <si>
    <t>CCH Zhou</t>
  </si>
  <si>
    <t>93470； JIN/YINGAI</t>
  </si>
  <si>
    <t>917-370-4588</t>
  </si>
  <si>
    <t>LL143646</t>
  </si>
  <si>
    <r>
      <rPr>
        <b/>
        <sz val="11"/>
        <color theme="1"/>
        <rFont val="宋体"/>
        <family val="2"/>
        <scheme val="minor"/>
      </rPr>
      <t>SEAT#17.18.19</t>
    </r>
    <r>
      <rPr>
        <sz val="11"/>
        <color theme="1"/>
        <rFont val="宋体"/>
        <family val="2"/>
        <scheme val="minor"/>
      </rPr>
      <t xml:space="preserve"> (原订#37.38.39, 2人改成3人)</t>
    </r>
  </si>
  <si>
    <t>公司IVY</t>
  </si>
  <si>
    <t>93558/A27566</t>
  </si>
  <si>
    <t>718-501-0587</t>
  </si>
  <si>
    <t>LL143745</t>
  </si>
  <si>
    <r>
      <rPr>
        <b/>
        <sz val="11"/>
        <color theme="1"/>
        <rFont val="宋体"/>
        <family val="2"/>
        <scheme val="minor"/>
      </rPr>
      <t>SEAT#41.42,</t>
    </r>
    <r>
      <rPr>
        <sz val="11"/>
        <color theme="1"/>
        <rFont val="宋体"/>
        <family val="2"/>
        <scheme val="minor"/>
      </rPr>
      <t xml:space="preserve"> 暈車，座位盡量靠前</t>
    </r>
  </si>
  <si>
    <t>Jia Jia Travel Inc</t>
  </si>
  <si>
    <t>646-287-3087</t>
  </si>
  <si>
    <t>LL144172</t>
  </si>
  <si>
    <t>长城</t>
  </si>
  <si>
    <t>DU,JING</t>
  </si>
  <si>
    <t>646-267-0223</t>
  </si>
  <si>
    <t>LL144282</t>
  </si>
  <si>
    <t>暈車，座位盡量靠前</t>
  </si>
  <si>
    <t>纳美ALICE</t>
  </si>
  <si>
    <t>CI/WEIJUN</t>
  </si>
  <si>
    <t>646 226 3382</t>
  </si>
  <si>
    <t>LL144292</t>
  </si>
  <si>
    <t>SEAT#49.50</t>
  </si>
  <si>
    <t>Intertrips Joanna</t>
  </si>
  <si>
    <t>94110; 黄雨潇</t>
  </si>
  <si>
    <t>917-388-0177; 929-371-0299</t>
  </si>
  <si>
    <t>LL144348</t>
  </si>
  <si>
    <t>94251/F20735</t>
  </si>
  <si>
    <t>347-537-9045</t>
  </si>
  <si>
    <t>LL144494</t>
  </si>
  <si>
    <t xml:space="preserve"> 94279/F20762</t>
  </si>
  <si>
    <t>814-441-7113</t>
  </si>
  <si>
    <t>LL144515</t>
  </si>
  <si>
    <t>94291/F20770</t>
  </si>
  <si>
    <t>646-898-9885</t>
  </si>
  <si>
    <t>LL144534</t>
  </si>
  <si>
    <t>SEAT OPEN</t>
  </si>
  <si>
    <t>CCH INT'L-CLAIRY</t>
  </si>
  <si>
    <t>646-284-2989</t>
  </si>
  <si>
    <t>LL144703</t>
  </si>
  <si>
    <t>公司Shan</t>
  </si>
  <si>
    <t>94448/A27708</t>
  </si>
  <si>
    <t>347-638-9650</t>
  </si>
  <si>
    <t>LL144720</t>
  </si>
  <si>
    <t>BIGDREAM TOURS</t>
  </si>
  <si>
    <t>631-933-3000</t>
  </si>
  <si>
    <t>LL144725</t>
  </si>
  <si>
    <t>94460/A27662</t>
  </si>
  <si>
    <t>347-405-1185</t>
  </si>
  <si>
    <t>LL144730</t>
  </si>
  <si>
    <r>
      <rPr>
        <b/>
        <sz val="11"/>
        <color rgb="FFFF0000"/>
        <rFont val="宋体"/>
        <family val="2"/>
        <scheme val="minor"/>
      </rPr>
      <t>SEAT#13-16;</t>
    </r>
    <r>
      <rPr>
        <b/>
        <sz val="11"/>
        <color theme="1"/>
        <rFont val="宋体"/>
        <family val="2"/>
        <scheme val="minor"/>
      </rPr>
      <t xml:space="preserve"> CTT CHANGE TO FLU</t>
    </r>
  </si>
  <si>
    <t>C-568509-US</t>
  </si>
  <si>
    <t>1-9177552045</t>
  </si>
  <si>
    <t>LL144738</t>
  </si>
  <si>
    <t>Happy Travel Daisy</t>
  </si>
  <si>
    <t>94507; liu/lili</t>
  </si>
  <si>
    <t>646-861-8786</t>
  </si>
  <si>
    <t>LL144782</t>
  </si>
  <si>
    <t>SEAT#35.36.40</t>
  </si>
  <si>
    <t>E-534457</t>
  </si>
  <si>
    <t>+1 8318097063</t>
  </si>
  <si>
    <t>LL144784</t>
  </si>
  <si>
    <t xml:space="preserve">Please try to arrange the front seats customer suffers from claustrophobia   </t>
  </si>
  <si>
    <t>佳美alice</t>
  </si>
  <si>
    <t>94525/305121</t>
  </si>
  <si>
    <t>7184504715</t>
  </si>
  <si>
    <t>LL144802</t>
  </si>
  <si>
    <t xml:space="preserve">WANNAR </t>
  </si>
  <si>
    <t>94546/SV16122395519</t>
  </si>
  <si>
    <t>9294997716</t>
  </si>
  <si>
    <t>LL144828</t>
  </si>
  <si>
    <t>DT22-463-9997</t>
  </si>
  <si>
    <t>6465207329;6465207329</t>
  </si>
  <si>
    <t>EDA亿达-JERRY</t>
  </si>
  <si>
    <t>MS. ZHANG</t>
  </si>
  <si>
    <t>646.620.0919</t>
  </si>
  <si>
    <t>LL144840</t>
  </si>
  <si>
    <t>SEAT#37.38.39</t>
  </si>
  <si>
    <t>C.C.H Int'l Inc. 彩虹</t>
  </si>
  <si>
    <t>94573;WANG,DAINA</t>
  </si>
  <si>
    <t>917-667-9387</t>
  </si>
  <si>
    <t>LL144857</t>
  </si>
  <si>
    <t xml:space="preserve"> 新单</t>
  </si>
  <si>
    <t>BUS#1</t>
  </si>
  <si>
    <t>NT12-458-2327</t>
  </si>
  <si>
    <t>917 6511591</t>
  </si>
  <si>
    <t>DS14-461-0957</t>
  </si>
  <si>
    <t>7185599659</t>
  </si>
  <si>
    <t>Hester Jennifer(A)</t>
  </si>
  <si>
    <t>MS LIU</t>
  </si>
  <si>
    <t>718-362-7711</t>
  </si>
  <si>
    <t>LL143214</t>
  </si>
  <si>
    <t>Hester Jennifer(B)</t>
  </si>
  <si>
    <t>盡量安排會廣東話&amp;國語的導遊</t>
  </si>
  <si>
    <t>公司JENNY</t>
  </si>
  <si>
    <t>93816/A27614</t>
  </si>
  <si>
    <t>3472828460</t>
  </si>
  <si>
    <t>LL144030</t>
  </si>
  <si>
    <t>Land &amp; Sea 高潔</t>
  </si>
  <si>
    <t>347-348-8356</t>
  </si>
  <si>
    <t>LL144454</t>
  </si>
  <si>
    <t xml:space="preserve"> 94287/A27680</t>
  </si>
  <si>
    <t>917-345-7781</t>
  </si>
  <si>
    <t>LL144529</t>
  </si>
  <si>
    <t>SEAT#51.52, 座位盡量靠前</t>
  </si>
  <si>
    <t xml:space="preserve"> DS20-462-9657</t>
  </si>
  <si>
    <t xml:space="preserve"> 9175195121;6466849320</t>
  </si>
  <si>
    <t>United Pacific Travel-Grace</t>
  </si>
  <si>
    <t>HE/ QIONG</t>
  </si>
  <si>
    <t>917.501.1619</t>
  </si>
  <si>
    <t>LL144535</t>
  </si>
  <si>
    <t>Palace Travel</t>
  </si>
  <si>
    <t>94332; Ms Chu</t>
  </si>
  <si>
    <t>914-316-6420</t>
  </si>
  <si>
    <t>LL144580</t>
  </si>
  <si>
    <t>DT17-463-6337</t>
  </si>
  <si>
    <t>19292255975</t>
  </si>
  <si>
    <t>U-Save Vicky</t>
  </si>
  <si>
    <t>CHEN/RONGBAO</t>
  </si>
  <si>
    <t>929-253-8888</t>
  </si>
  <si>
    <t>LL144770</t>
  </si>
  <si>
    <t>PALACE TRAVEL BETTY</t>
  </si>
  <si>
    <t>94566;Mr Ma</t>
  </si>
  <si>
    <t>13836962364</t>
  </si>
  <si>
    <t>LL144850</t>
  </si>
  <si>
    <r>
      <rPr>
        <b/>
        <sz val="12"/>
        <color rgb="FFFF0000"/>
        <rFont val="宋体"/>
        <family val="2"/>
        <scheme val="minor"/>
      </rPr>
      <t xml:space="preserve">seat#13-36;   39.40.43.44.49   </t>
    </r>
    <r>
      <rPr>
        <sz val="11"/>
        <color theme="1"/>
        <rFont val="宋体"/>
        <family val="2"/>
        <scheme val="minor"/>
      </rPr>
      <t>17人5房改成23人7房,23人7房改成25人8房, 25人8房改成28人9房；28人9房改成29人9房</t>
    </r>
  </si>
  <si>
    <t>SEAT#45-48,   3人改成2人； 老人家座位盡量靠前</t>
  </si>
  <si>
    <t>BUS#2 只接法拉盛上车</t>
  </si>
  <si>
    <t>D團：聖誕冰雕齊歡樂2天遊(CH2-D)</t>
  </si>
  <si>
    <t>12/25 圣诞节当天 ( Amish Farm; Hershey ) 景点节日关门；12/24 出发的行程安排调整为：</t>
  </si>
  <si>
    <t>Day 1:  費城第一高塔-阿米希人村- Hershey(*Hershey 有可能因时间紧抽赶不及. 该景点有可能取消. 出团导游会根据当天的实际情况调整)- HOTEL；Day 2: hotel-黃金大教堂-小小耶路撒冷-白宮聖誕樹-DC 冰雕展- back to NYC</t>
  </si>
  <si>
    <t>BUS#4</t>
  </si>
  <si>
    <t>U-Happy Anita</t>
  </si>
  <si>
    <t>92887；YANG/HUAN</t>
  </si>
  <si>
    <t>7188106265</t>
  </si>
  <si>
    <t>CH2-D</t>
  </si>
  <si>
    <t>LL142997</t>
  </si>
  <si>
    <r>
      <rPr>
        <b/>
        <sz val="11"/>
        <color theme="1"/>
        <rFont val="Calibri"/>
        <family val="2"/>
      </rPr>
      <t>SEAT#13.14.15</t>
    </r>
    <r>
      <rPr>
        <sz val="11"/>
        <color theme="1"/>
        <rFont val="Calibri"/>
        <family val="2"/>
      </rPr>
      <t>, 2人改成3人，3人改成2人, 2人改成3人</t>
    </r>
  </si>
  <si>
    <t>93834/F20644</t>
  </si>
  <si>
    <t>347-668-8622</t>
  </si>
  <si>
    <t>LL144049</t>
  </si>
  <si>
    <t>SEAT#16.19.20</t>
  </si>
  <si>
    <t>618 ming</t>
  </si>
  <si>
    <t>718-336-7131</t>
  </si>
  <si>
    <t>LL144630</t>
  </si>
  <si>
    <t>SEAT#17.18.21.22(未告知代理座位#） BRK CHANGE TO CTT</t>
  </si>
  <si>
    <t>公司sherery</t>
  </si>
  <si>
    <t>93960;F20679</t>
  </si>
  <si>
    <t>929-377-4797</t>
  </si>
  <si>
    <t>LL144167</t>
  </si>
  <si>
    <t>SEAT#29; 单女配房</t>
  </si>
  <si>
    <t>新聯合 Queenie</t>
  </si>
  <si>
    <t>94100/95218</t>
  </si>
  <si>
    <t>347-667-9292</t>
  </si>
  <si>
    <t>LL144338</t>
  </si>
  <si>
    <r>
      <t xml:space="preserve">SEAT#30    </t>
    </r>
    <r>
      <rPr>
        <sz val="11"/>
        <color theme="1"/>
        <rFont val="宋体"/>
        <family val="2"/>
        <scheme val="minor"/>
      </rPr>
      <t xml:space="preserve"> (原订#36)</t>
    </r>
  </si>
  <si>
    <t>MAYOR TRAVEL SAMMI</t>
  </si>
  <si>
    <t>20161219S</t>
  </si>
  <si>
    <t>917-365-4499</t>
  </si>
  <si>
    <t>LL144584</t>
  </si>
  <si>
    <t>SEAT#27.28</t>
  </si>
  <si>
    <t>Panda Holiday Walter</t>
  </si>
  <si>
    <t xml:space="preserve">WEI/MINGMING    </t>
  </si>
  <si>
    <t>646 881 8135</t>
  </si>
  <si>
    <t>LL144428</t>
  </si>
  <si>
    <t>7 PAX CHANGE TO 8PAX</t>
  </si>
  <si>
    <t xml:space="preserve"> 94398/A27699</t>
  </si>
  <si>
    <t>917-682-2222</t>
  </si>
  <si>
    <t>LL144657</t>
  </si>
  <si>
    <r>
      <t xml:space="preserve">SEAT#9--12 </t>
    </r>
    <r>
      <rPr>
        <sz val="11"/>
        <rFont val="宋体"/>
        <family val="2"/>
        <scheme val="minor"/>
      </rPr>
      <t xml:space="preserve"> (原订#15.16.19.20)</t>
    </r>
  </si>
  <si>
    <t>佳美 Jing</t>
  </si>
  <si>
    <t>94407/305119</t>
  </si>
  <si>
    <t>6463593868</t>
  </si>
  <si>
    <t>LL144665</t>
  </si>
  <si>
    <r>
      <rPr>
        <b/>
        <sz val="11"/>
        <color theme="1"/>
        <rFont val="宋体"/>
        <family val="2"/>
        <scheme val="minor"/>
      </rPr>
      <t xml:space="preserve">SEAT#25.26. </t>
    </r>
    <r>
      <rPr>
        <sz val="11"/>
        <color theme="1"/>
        <rFont val="宋体"/>
        <family val="2"/>
        <scheme val="minor"/>
      </rPr>
      <t xml:space="preserve">  (没有告知代理SEAT#)     座位盡量靠前</t>
    </r>
  </si>
  <si>
    <t>Infinity Sally</t>
  </si>
  <si>
    <t xml:space="preserve"> 94337； Chen,Jinyi</t>
  </si>
  <si>
    <t>646-256-3094</t>
  </si>
  <si>
    <t>LL144583</t>
  </si>
  <si>
    <t>SEAT#33-36</t>
  </si>
  <si>
    <t xml:space="preserve">93988/F20685 </t>
  </si>
  <si>
    <t>917-582-0280</t>
  </si>
  <si>
    <t>LL144209</t>
  </si>
  <si>
    <t>SEAT#37-40</t>
  </si>
  <si>
    <t>A Fair Jean</t>
  </si>
  <si>
    <t>LL122402</t>
  </si>
  <si>
    <t>347-772-6365</t>
  </si>
  <si>
    <t>LL144296</t>
  </si>
  <si>
    <t>SEAT#45.46</t>
  </si>
  <si>
    <t xml:space="preserve">CCH-JOYCE 94503x2 LL144777 change to 12/31 </t>
  </si>
  <si>
    <t xml:space="preserve">94572/A27727 </t>
  </si>
  <si>
    <t xml:space="preserve"> 917-379-9937</t>
  </si>
  <si>
    <t>LL144858</t>
  </si>
  <si>
    <t>SEAT#47.48</t>
  </si>
  <si>
    <t>名胜</t>
  </si>
  <si>
    <t>94576/35667</t>
  </si>
  <si>
    <t>718-796-6089</t>
  </si>
  <si>
    <t>LL144859</t>
  </si>
  <si>
    <t>BUS#3</t>
  </si>
  <si>
    <t>Golden Bus Tours</t>
  </si>
  <si>
    <t xml:space="preserve">1202; Silvia Ambrosii </t>
  </si>
  <si>
    <t>347-653-7184</t>
  </si>
  <si>
    <t>LL142999</t>
  </si>
  <si>
    <t>SEAT#9</t>
  </si>
  <si>
    <t>93497/A27554</t>
  </si>
  <si>
    <t>646-894-1439</t>
  </si>
  <si>
    <t>LL143687</t>
  </si>
  <si>
    <t>SEAT#10</t>
  </si>
  <si>
    <t>DF17-460-3567</t>
  </si>
  <si>
    <t>3474840093;6464061662</t>
  </si>
  <si>
    <t>DS11-460-5237</t>
  </si>
  <si>
    <t>2032907913</t>
  </si>
  <si>
    <t>Natco Keiko</t>
  </si>
  <si>
    <t>1993-T/ WAGN</t>
  </si>
  <si>
    <t>646-238-5079</t>
  </si>
  <si>
    <t>LL144078</t>
  </si>
  <si>
    <r>
      <t xml:space="preserve">seat#17.18.21-24; </t>
    </r>
    <r>
      <rPr>
        <b/>
        <sz val="11"/>
        <color rgb="FFFF0000"/>
        <rFont val="宋体"/>
        <family val="2"/>
        <scheme val="minor"/>
      </rPr>
      <t>30</t>
    </r>
    <r>
      <rPr>
        <b/>
        <sz val="11"/>
        <color theme="1"/>
        <rFont val="宋体"/>
        <family val="2"/>
        <scheme val="minor"/>
      </rPr>
      <t xml:space="preserve"> , 6人改成7人</t>
    </r>
  </si>
  <si>
    <t>VIP BUS--JANET</t>
  </si>
  <si>
    <t>94265/006817</t>
  </si>
  <si>
    <t>646-387-4964</t>
  </si>
  <si>
    <t>LL144506</t>
  </si>
  <si>
    <r>
      <rPr>
        <b/>
        <sz val="11"/>
        <color rgb="FFFF0000"/>
        <rFont val="宋体"/>
        <family val="2"/>
        <scheme val="minor"/>
      </rPr>
      <t xml:space="preserve">SEAT#25.26.29  </t>
    </r>
    <r>
      <rPr>
        <sz val="11"/>
        <color theme="1"/>
        <rFont val="宋体"/>
        <family val="2"/>
        <scheme val="minor"/>
      </rPr>
      <t>(原訂#25.26.30)</t>
    </r>
  </si>
  <si>
    <t>8th Ave Service Inc. 大眾</t>
  </si>
  <si>
    <t>917-463-9193</t>
  </si>
  <si>
    <t>LL144093</t>
  </si>
  <si>
    <t>SEAT#27.28, BRK改成CTT</t>
  </si>
  <si>
    <t>Amerilink International Corp</t>
  </si>
  <si>
    <t>AICT-12022</t>
  </si>
  <si>
    <t>3179383344</t>
  </si>
  <si>
    <t>LL144114</t>
  </si>
  <si>
    <t>JJ TRAVEL</t>
  </si>
  <si>
    <t>MEI/JIAN FENG</t>
  </si>
  <si>
    <t>917-924-3141</t>
  </si>
  <si>
    <t>LL144177</t>
  </si>
  <si>
    <t>SEAT#33.34.35</t>
  </si>
  <si>
    <t>飞扬 Sammy</t>
  </si>
  <si>
    <t>FUNG/DEBBIE</t>
  </si>
  <si>
    <t>646-436-1207； 646-436-1661</t>
  </si>
  <si>
    <t>LL144346</t>
  </si>
  <si>
    <t>94174/A27669</t>
  </si>
  <si>
    <t>347-860-3050</t>
  </si>
  <si>
    <t>LL144408</t>
  </si>
  <si>
    <t>导游VIVIAN LI的家人，请安排靠前的位置</t>
  </si>
  <si>
    <t>豪華</t>
  </si>
  <si>
    <t>94187/0699</t>
  </si>
  <si>
    <t>646-427-0865</t>
  </si>
  <si>
    <t>LL144423</t>
  </si>
  <si>
    <t>盡量安排坐在一起</t>
  </si>
  <si>
    <t>94121/SC16121354439</t>
  </si>
  <si>
    <t>1 9173929893</t>
  </si>
  <si>
    <t>LL144357</t>
  </si>
  <si>
    <t>公司Jimigo</t>
  </si>
  <si>
    <t>94349/A27689</t>
  </si>
  <si>
    <t>9174882397</t>
  </si>
  <si>
    <t>LL144597</t>
  </si>
  <si>
    <t>SEAT#37.38</t>
  </si>
  <si>
    <t>Bay Sky</t>
  </si>
  <si>
    <t>94532；LI/YAN</t>
  </si>
  <si>
    <t>917-981-7219</t>
  </si>
  <si>
    <t>LL144830</t>
  </si>
  <si>
    <t>SEAT#39.40</t>
  </si>
  <si>
    <t>94472/SV16122145763</t>
  </si>
  <si>
    <t>1 8484660032</t>
  </si>
  <si>
    <t>LL144744</t>
  </si>
  <si>
    <t>第一天行程自选：冰雕展</t>
  </si>
  <si>
    <t>U&amp;U TRAVEL-KEVIN</t>
  </si>
  <si>
    <t xml:space="preserve">LIN MIN </t>
  </si>
  <si>
    <t>718-207-3132</t>
  </si>
  <si>
    <t>LL144861</t>
  </si>
  <si>
    <t>第一天行程自选:（1）冰雕展</t>
  </si>
  <si>
    <t>團：佛州八天開心A團(FL8A)</t>
  </si>
  <si>
    <t>A,B,C 各开一辆车</t>
  </si>
  <si>
    <t>1 ) HOLD 位/ 确认订单给代理时， 请一定要提醒代理/客人：主题乐园的门票必须跟出团导游购买， 不可提前网上预订，或自带票参团；</t>
  </si>
  <si>
    <t xml:space="preserve">2) 8天座位每天调换， 不可提前安排座位 </t>
  </si>
  <si>
    <t>亿达JERRY</t>
  </si>
  <si>
    <t>MS.LIANG</t>
  </si>
  <si>
    <t>917-775-1812</t>
  </si>
  <si>
    <t>FL8A</t>
  </si>
  <si>
    <t>LL141952</t>
  </si>
  <si>
    <t>3PAX CHANGE TO 4PAX</t>
  </si>
  <si>
    <t>2同组A</t>
  </si>
  <si>
    <t>E-524041</t>
  </si>
  <si>
    <t>3014569643</t>
  </si>
  <si>
    <t>LL142888</t>
  </si>
  <si>
    <t>2同组B</t>
  </si>
  <si>
    <t>93222/A27501</t>
  </si>
  <si>
    <t>6463460948</t>
  </si>
  <si>
    <t>LL143358</t>
  </si>
  <si>
    <t xml:space="preserve"> NT16-459-0737</t>
  </si>
  <si>
    <t>7182320723;7182320723</t>
  </si>
  <si>
    <t>公司SHEREREY</t>
  </si>
  <si>
    <t>93501/F20529</t>
  </si>
  <si>
    <t>516-835-1078</t>
  </si>
  <si>
    <t>LL143689</t>
  </si>
  <si>
    <t>j&amp;c travel christy</t>
  </si>
  <si>
    <t>93625/CHEN/ZIYUN</t>
  </si>
  <si>
    <t xml:space="preserve">269-849-6594/406-600-6916 </t>
  </si>
  <si>
    <t>LL143815</t>
  </si>
  <si>
    <t>华夏ANNIE</t>
  </si>
  <si>
    <t>93701/zhenghai liu</t>
  </si>
  <si>
    <t>732-640-4645</t>
  </si>
  <si>
    <t>LL143888</t>
  </si>
  <si>
    <t>公司 Cindy</t>
  </si>
  <si>
    <t xml:space="preserve">93703/F20606 </t>
  </si>
  <si>
    <t xml:space="preserve"> 646-708-6090
917-593-0646</t>
  </si>
  <si>
    <t>LL143893</t>
  </si>
  <si>
    <t>公司JIMI</t>
  </si>
  <si>
    <t>93736/A27600</t>
  </si>
  <si>
    <t>9178383529</t>
  </si>
  <si>
    <t>LL143929</t>
  </si>
  <si>
    <t>CCH Joyce</t>
  </si>
  <si>
    <t>93754; ZHANG/JASON</t>
  </si>
  <si>
    <r>
      <t>347-822-7963</t>
    </r>
    <r>
      <rPr>
        <b/>
        <sz val="11"/>
        <color theme="1"/>
        <rFont val="宋体"/>
        <family val="2"/>
        <scheme val="minor"/>
      </rPr>
      <t>/646-515-8488(Wendy)</t>
    </r>
  </si>
  <si>
    <t>LL143963</t>
  </si>
  <si>
    <r>
      <t>3個是17歲,1個是21歲,代理有父母的授權書 
( 代理已发授权书到LOCAL 的邮箱)
12/12  早上客人的监护人wendy 来电说， 21岁那位客人有事不去，只剩余2位未成年人。已告知未成年人是不可以单独参团，这张订单可以取消. 已告知客人每家公司的取消policy不一样，他们必须要联络代理公司跟进。</t>
    </r>
    <r>
      <rPr>
        <b/>
        <sz val="11"/>
        <rFont val="宋体"/>
        <family val="2"/>
        <scheme val="minor"/>
      </rPr>
      <t>訂單不變還是3人參團, 3人改成4人</t>
    </r>
  </si>
  <si>
    <t xml:space="preserve">DF21-460-9997 </t>
  </si>
  <si>
    <t>9292559464</t>
  </si>
  <si>
    <t>DF26-460-9977</t>
  </si>
  <si>
    <t>6462844845</t>
  </si>
  <si>
    <t>新聯合</t>
  </si>
  <si>
    <t>93818/95207</t>
  </si>
  <si>
    <t>347-821-6998</t>
  </si>
  <si>
    <t>LL144032</t>
  </si>
  <si>
    <t>93825/A27553</t>
  </si>
  <si>
    <t>347-681-9199</t>
  </si>
  <si>
    <t>LL144037</t>
  </si>
  <si>
    <t xml:space="preserve">93989/F20684 </t>
  </si>
  <si>
    <t>347-670-4260</t>
  </si>
  <si>
    <t>LL144211</t>
  </si>
  <si>
    <t>travel with 1 lap child,需要两间大床房</t>
  </si>
  <si>
    <t>公司SHU</t>
  </si>
  <si>
    <t xml:space="preserve">93996/A27642 </t>
  </si>
  <si>
    <t>518-335-2585</t>
  </si>
  <si>
    <t>LL144210</t>
  </si>
  <si>
    <t>两个都是70以上的老人家，麻烦尽力给他们前面或者中间一些的位置</t>
  </si>
  <si>
    <t>藍天 Mary</t>
  </si>
  <si>
    <t>20160120241
Wang Yiyu &amp;He Yuanchun</t>
  </si>
  <si>
    <t>136-029-53604</t>
  </si>
  <si>
    <t>LL144202</t>
  </si>
  <si>
    <t>20160120242;
Michael Tsai</t>
  </si>
  <si>
    <t>646-775-5991</t>
  </si>
  <si>
    <t>LL144238</t>
  </si>
  <si>
    <t>1rm change to 2rm, edi change to ctt</t>
  </si>
  <si>
    <t>信航 Maggie</t>
  </si>
  <si>
    <t>646-662-0571</t>
  </si>
  <si>
    <t>LL144379</t>
  </si>
  <si>
    <t>客人腰不好，麻烦安排前面的位置</t>
  </si>
  <si>
    <t>最多可接55位PAX</t>
  </si>
  <si>
    <t>團：佛州八天開心B團(FL8B)</t>
  </si>
  <si>
    <t>鸣扬 Yank</t>
  </si>
  <si>
    <t>92210/34954</t>
  </si>
  <si>
    <t>718-921-1729; 
917-660-1290</t>
  </si>
  <si>
    <t>FL8-B</t>
  </si>
  <si>
    <t>LL142264</t>
  </si>
  <si>
    <t>新世界</t>
  </si>
  <si>
    <t>92701; Li Jun</t>
  </si>
  <si>
    <t>9293657735</t>
  </si>
  <si>
    <t>LL142801</t>
  </si>
  <si>
    <t>93820/A27615</t>
  </si>
  <si>
    <t xml:space="preserve"> 917-291-9292</t>
  </si>
  <si>
    <t>LL144033</t>
  </si>
  <si>
    <t>客人6人里面有2个是78的老人家,2个是5岁的小孩</t>
  </si>
  <si>
    <t>93823/F20640</t>
  </si>
  <si>
    <t>347-925-5261</t>
  </si>
  <si>
    <t>LL144036</t>
  </si>
  <si>
    <t>93932/F20676</t>
  </si>
  <si>
    <t>9173026891</t>
  </si>
  <si>
    <t>LL144138</t>
  </si>
  <si>
    <t>有小朋友暈車</t>
  </si>
  <si>
    <t xml:space="preserve"> YY Travel Inc.</t>
  </si>
  <si>
    <t>93956；Huang,Jing</t>
  </si>
  <si>
    <t>646-280-8773</t>
  </si>
  <si>
    <t>LL144164</t>
  </si>
  <si>
    <t>公司CINDY(A)</t>
  </si>
  <si>
    <t xml:space="preserve">93999/F20687 </t>
  </si>
  <si>
    <t>267-969-9294</t>
  </si>
  <si>
    <t>PHI</t>
  </si>
  <si>
    <t>LL144216</t>
  </si>
  <si>
    <r>
      <rPr>
        <b/>
        <sz val="11"/>
        <color rgb="FFFF0000"/>
        <rFont val="宋体"/>
        <family val="2"/>
        <scheme val="minor"/>
      </rPr>
      <t xml:space="preserve">请导游帮忙代收费用:$772 </t>
    </r>
    <r>
      <rPr>
        <sz val="11"/>
        <color theme="1"/>
        <rFont val="宋体"/>
        <family val="2"/>
        <scheme val="minor"/>
      </rPr>
      <t>单女配房</t>
    </r>
  </si>
  <si>
    <t>公司Cindy(B)</t>
  </si>
  <si>
    <t>94049/F20698</t>
  </si>
  <si>
    <t>917-593-0646</t>
  </si>
  <si>
    <t>LL144276</t>
  </si>
  <si>
    <t>快乐旅游JOYCE</t>
  </si>
  <si>
    <t>347-536-8577 OR 347-430-9936</t>
  </si>
  <si>
    <t>LL144224</t>
  </si>
  <si>
    <t>DT14-461-7047</t>
  </si>
  <si>
    <t>9147659079</t>
  </si>
  <si>
    <t>鳴揚 Grace</t>
  </si>
  <si>
    <t>94012/35550</t>
  </si>
  <si>
    <t>646-852-4619</t>
  </si>
  <si>
    <t>LL144235</t>
  </si>
  <si>
    <t>CCH ZHOU</t>
  </si>
  <si>
    <t>94023; JIA/MINGYA</t>
  </si>
  <si>
    <t>917-669-5622</t>
  </si>
  <si>
    <t>LL144247</t>
  </si>
  <si>
    <t>Vanguard Lulu 94090 2pax 改成12/22 FL8B</t>
  </si>
  <si>
    <t>94067; LIU LI</t>
  </si>
  <si>
    <t>7325706921</t>
  </si>
  <si>
    <t>LL144302</t>
  </si>
  <si>
    <t>94048/F20696</t>
  </si>
  <si>
    <t>646-588-8111</t>
  </si>
  <si>
    <t>LL144275</t>
  </si>
  <si>
    <t>公司Mandy</t>
  </si>
  <si>
    <t>94058/F20705</t>
  </si>
  <si>
    <t>917-588-2168</t>
  </si>
  <si>
    <t>LL144289</t>
  </si>
  <si>
    <t>16 同组A</t>
  </si>
  <si>
    <t>DT17-462-1327</t>
  </si>
  <si>
    <t>10:30am 21 S 5th St - Philadelphia, PA</t>
  </si>
  <si>
    <t>同组B</t>
  </si>
  <si>
    <t>DS13-462-7317</t>
  </si>
  <si>
    <t>2012331143;3023575091</t>
  </si>
  <si>
    <t>AICT-12031</t>
  </si>
  <si>
    <t>LL144371</t>
  </si>
  <si>
    <t>FLU CHANGE TO CTT</t>
  </si>
  <si>
    <t>94225/A27676</t>
  </si>
  <si>
    <t>718-406-2240</t>
  </si>
  <si>
    <t>LL144465</t>
  </si>
  <si>
    <t>一凡LIU YAN</t>
  </si>
  <si>
    <t>3473481983</t>
  </si>
  <si>
    <t>LL144490</t>
  </si>
  <si>
    <t>客人会晕车， 请帮忙安排前面或中间的位子</t>
  </si>
  <si>
    <t>公司Cindy</t>
  </si>
  <si>
    <t xml:space="preserve"> 94518/F20827</t>
  </si>
  <si>
    <t>402-890-8679</t>
  </si>
  <si>
    <t>LL144795</t>
  </si>
  <si>
    <t>單女配房, 請安排與G7配房</t>
  </si>
  <si>
    <t>94519/F20828</t>
  </si>
  <si>
    <t>646-465-1809</t>
  </si>
  <si>
    <t>LL144796</t>
  </si>
  <si>
    <t>單男配房, 請安排與G8配房</t>
  </si>
  <si>
    <t xml:space="preserve"> 最多可接55 位客人</t>
  </si>
  <si>
    <t>團：佛州八天開心C團(FL8C)</t>
  </si>
  <si>
    <t>CROSS COUNTRY</t>
  </si>
  <si>
    <t>LINGYAN/JIN</t>
  </si>
  <si>
    <t>732-210-7253</t>
  </si>
  <si>
    <t>FL8C</t>
  </si>
  <si>
    <t>LL142295</t>
  </si>
  <si>
    <t>公司Jenny</t>
  </si>
  <si>
    <t>92647/A27371</t>
  </si>
  <si>
    <t>9176487451</t>
  </si>
  <si>
    <t>LL142730</t>
  </si>
  <si>
    <t>其中一位客人临时有急事,自行前往迈阿密与导游汇合</t>
  </si>
  <si>
    <t>NF13-456-8347</t>
  </si>
  <si>
    <t>8573108432</t>
  </si>
  <si>
    <t>pickup 10:30am 21 S 5th St - Philadelphia, PA</t>
  </si>
  <si>
    <t>飞燕EMILY</t>
  </si>
  <si>
    <t>93126； kok swee meng</t>
  </si>
  <si>
    <t>2678860781; 1267-886 0781</t>
  </si>
  <si>
    <t>LL143266</t>
  </si>
  <si>
    <t>EDI改成BRK</t>
  </si>
  <si>
    <t>NS23-457-4397</t>
  </si>
  <si>
    <t xml:space="preserve"> 9176089590</t>
  </si>
  <si>
    <t> front seats</t>
  </si>
  <si>
    <t>93369/A27506</t>
  </si>
  <si>
    <t>6468861860</t>
  </si>
  <si>
    <t>LL143515</t>
  </si>
  <si>
    <t xml:space="preserve">93486/A27558 </t>
  </si>
  <si>
    <t>917-478-0208</t>
  </si>
  <si>
    <t>LL143671</t>
  </si>
  <si>
    <t>NT20-459-8967</t>
  </si>
  <si>
    <t xml:space="preserve"> 2672654034;2157156203</t>
  </si>
  <si>
    <t>pickup 0:30am 21 S 5th St - Philadelphia, PA</t>
  </si>
  <si>
    <t>93628/SM16113097146</t>
  </si>
  <si>
    <t>LL143813</t>
  </si>
  <si>
    <t>DS15-460-5047</t>
  </si>
  <si>
    <t>9783372299;5034731463</t>
  </si>
  <si>
    <t>Capital International Travel Inc WENDY</t>
  </si>
  <si>
    <t>Maggie Yen</t>
  </si>
  <si>
    <t>240-731-1150; 301-251-9235</t>
  </si>
  <si>
    <t>LL143894</t>
  </si>
  <si>
    <t>PICK UP ON 02:00pm 600 Independence Ave SW, Washington DC 20560;  请安排座位坐在一起</t>
  </si>
  <si>
    <t>DF10-460-7687</t>
  </si>
  <si>
    <t>518545191</t>
  </si>
  <si>
    <t>93757;zhao yan</t>
  </si>
  <si>
    <t>917-485-4815
6468861799</t>
  </si>
  <si>
    <t>LL143988</t>
  </si>
  <si>
    <t>鸣扬YVONNE</t>
  </si>
  <si>
    <t>93777/35545</t>
  </si>
  <si>
    <t>LL143989</t>
  </si>
  <si>
    <t>Sincere -Rain</t>
  </si>
  <si>
    <t xml:space="preserve">Zhu, Yiying </t>
  </si>
  <si>
    <t xml:space="preserve">516-974-7231 </t>
  </si>
  <si>
    <t>LL144041</t>
  </si>
  <si>
    <t xml:space="preserve"> 93812/A27611</t>
  </si>
  <si>
    <t>6463219092</t>
  </si>
  <si>
    <t>LL144026</t>
  </si>
  <si>
    <t>17A</t>
  </si>
  <si>
    <t>Intertrips Joanna(A)</t>
  </si>
  <si>
    <t>93785; Ji Feng</t>
  </si>
  <si>
    <t>646-506-8680</t>
  </si>
  <si>
    <t>LL143999</t>
  </si>
  <si>
    <t>暈車</t>
  </si>
  <si>
    <t>17B</t>
  </si>
  <si>
    <t>Intertrips Joanna(B)</t>
  </si>
  <si>
    <t>93785; Wang Yuan</t>
  </si>
  <si>
    <t>201-681-2673</t>
  </si>
  <si>
    <t>ENET Amelyn</t>
  </si>
  <si>
    <t>93866； Janet Liew</t>
  </si>
  <si>
    <t>3478283358</t>
  </si>
  <si>
    <t>LL144081</t>
  </si>
  <si>
    <t xml:space="preserve"> 最多可接55 PAX</t>
  </si>
  <si>
    <t>團：银冬滑雪1天团(SK1)</t>
  </si>
  <si>
    <t xml:space="preserve"> </t>
  </si>
  <si>
    <t>93959/A27632</t>
  </si>
  <si>
    <t xml:space="preserve"> 347-435-5986</t>
  </si>
  <si>
    <t>SK1</t>
  </si>
  <si>
    <t>LL144555</t>
  </si>
  <si>
    <t xml:space="preserve">161218-338147-415909
Hu, Yan </t>
  </si>
  <si>
    <t>1-8645939526</t>
  </si>
  <si>
    <t>LL144548</t>
  </si>
  <si>
    <t>请看备注:</t>
  </si>
  <si>
    <t>客人已付滑雪套餐C $90x2=$180</t>
  </si>
  <si>
    <t>HAPPINESS- FRANCES</t>
  </si>
  <si>
    <t xml:space="preserve">LIANG/YUE YUAN </t>
  </si>
  <si>
    <t xml:space="preserve">917 293 5092                                                              </t>
  </si>
  <si>
    <t>LL144305</t>
  </si>
  <si>
    <t xml:space="preserve">DN21-463-3617 </t>
  </si>
  <si>
    <t>9177809020;9177809020</t>
  </si>
  <si>
    <t>如果可以，请尽量安排靠前的位子。
请看备注:</t>
  </si>
  <si>
    <t>FEIYANG-MICHAEL</t>
  </si>
  <si>
    <t>94463/95816</t>
  </si>
  <si>
    <t>(347)783-4531</t>
  </si>
  <si>
    <t>LL144734</t>
  </si>
  <si>
    <t>长安QIAOQIAO</t>
  </si>
  <si>
    <t>YU/SILI</t>
  </si>
  <si>
    <t>908-691-5966</t>
  </si>
  <si>
    <t>LL144773</t>
  </si>
  <si>
    <t>高顶VAN---13 PAX</t>
  </si>
  <si>
    <r>
      <t xml:space="preserve">景點聯繫人： Cassandra Sofis DirectLine： </t>
    </r>
    <r>
      <rPr>
        <b/>
        <sz val="11"/>
        <color theme="1"/>
        <rFont val="宋体"/>
        <family val="2"/>
        <scheme val="minor"/>
      </rPr>
      <t>862-307-7390</t>
    </r>
    <r>
      <rPr>
        <sz val="11"/>
        <color theme="1"/>
        <rFont val="宋体"/>
        <family val="2"/>
        <scheme val="minor"/>
      </rPr>
      <t>， Office： 862-307-7396， 景點至少需要10個人才會charge Group rate(一定要在出行前24小時打給景點預訂)(票務部提供的信息)</t>
    </r>
  </si>
  <si>
    <t>團：Woodbury奥特莱斯一日游</t>
  </si>
  <si>
    <t>房间</t>
  </si>
  <si>
    <t>WP1出发时间: 唐人街8:30AM/ 法拉盛9:00AM</t>
  </si>
  <si>
    <t>93799/SC16120535277</t>
  </si>
  <si>
    <t>1 3439881741</t>
  </si>
  <si>
    <t>WP1</t>
  </si>
  <si>
    <t>LL144015</t>
  </si>
  <si>
    <t>公司shereryfeng</t>
  </si>
  <si>
    <t>94157/F20737</t>
  </si>
  <si>
    <t>626-247-01367
 929-426-4850</t>
  </si>
  <si>
    <t>LL144389</t>
  </si>
  <si>
    <t>AOLIDAY</t>
  </si>
  <si>
    <t>18351926879</t>
  </si>
  <si>
    <t>LL144688</t>
  </si>
  <si>
    <t xml:space="preserve">Xiamen Overseas Global </t>
  </si>
  <si>
    <t>94535；WEI WENJIA</t>
  </si>
  <si>
    <t>0013137440952</t>
  </si>
  <si>
    <t>LL144813</t>
  </si>
  <si>
    <t>Edison</t>
  </si>
  <si>
    <t>94558/A27720</t>
  </si>
  <si>
    <t>310-691-6697</t>
  </si>
  <si>
    <t>LL144847</t>
  </si>
  <si>
    <t>團：纽约市区游</t>
  </si>
  <si>
    <t>VAN#1</t>
  </si>
  <si>
    <t xml:space="preserve">DF01-460-3047 </t>
  </si>
  <si>
    <t>00959250377158;+959250377158</t>
  </si>
  <si>
    <t>NY1</t>
  </si>
  <si>
    <t>Golden Bus Tour</t>
  </si>
  <si>
    <t xml:space="preserve">8482608430 </t>
  </si>
  <si>
    <t>走四方</t>
  </si>
  <si>
    <t>1 7802925619</t>
  </si>
  <si>
    <t>DT16-463-6687</t>
  </si>
  <si>
    <t>16479661566;13916017083</t>
  </si>
  <si>
    <t>ETK Travel Services</t>
  </si>
  <si>
    <t xml:space="preserve"> (908) 872-6404</t>
  </si>
  <si>
    <t xml:space="preserve">E-508198
</t>
  </si>
  <si>
    <t xml:space="preserve">639177752383
</t>
  </si>
  <si>
    <t>CHANGE FROM 12/21</t>
  </si>
  <si>
    <t>DT13-464-1677</t>
  </si>
  <si>
    <t>2018934568</t>
  </si>
  <si>
    <t>现艺术博物馆 Moma 12/24 开放时间:  9:30AM --3:00 PM</t>
  </si>
  <si>
    <t>公司TIFFANY  94324;F20777x2 change to 12/25</t>
  </si>
  <si>
    <t>LLL Int'l Travel 立信</t>
  </si>
  <si>
    <t xml:space="preserve"> 808-627-5289</t>
  </si>
  <si>
    <t>日期:   24-Dec</t>
  </si>
  <si>
    <t>*BROOKLYN 7:00 (接客人送到唐人街)</t>
  </si>
  <si>
    <t>備註</t>
  </si>
  <si>
    <t>Departure Date : 12/24/2016, Saturday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</si>
  <si>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</si>
  <si>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</si>
  <si>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</si>
  <si>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</si>
  <si>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</si>
  <si>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</si>
  <si>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</si>
  <si>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</si>
  <si>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</si>
  <si>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</si>
  <si>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</si>
  <si>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</si>
  <si>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</si>
  <si>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1DC2+ EC(12/21*BUS#16)</t>
  </si>
  <si>
    <t>(配)($4/P) coach america 57 ( 302) / 云飞 917-569-3131</t>
  </si>
  <si>
    <t>PETER WANG</t>
  </si>
  <si>
    <t>347-399-6898</t>
  </si>
  <si>
    <t>Metro Points Hotel</t>
  </si>
  <si>
    <t>1BO2</t>
  </si>
  <si>
    <t>(配) ($4/P) d&amp;w 61(330)/ mark 917-337-0113</t>
  </si>
  <si>
    <t>CHLOE LONG</t>
  </si>
  <si>
    <t>917-951-6598</t>
  </si>
  <si>
    <t>Red Roof Plus Boston Woburn</t>
  </si>
  <si>
    <t>($4/P)world one bus inc 56(566)/ 孙 917-756-6111</t>
  </si>
  <si>
    <t>SEAN LU</t>
  </si>
  <si>
    <t>917-208-7030</t>
  </si>
  <si>
    <t>Days Inn at the Falls</t>
  </si>
  <si>
    <t>1CH1-A</t>
  </si>
  <si>
    <t>(配) ($4/P) jovial world corp 57 (338)/henry 6462623902</t>
  </si>
  <si>
    <t xml:space="preserve">OLIVIA XIE </t>
  </si>
  <si>
    <t>646-262-5884</t>
  </si>
  <si>
    <t>1CH2-C</t>
  </si>
  <si>
    <t>(配) ($4/P)HG TRAVEL 57 (268)/韩 917-655-8711</t>
  </si>
  <si>
    <t>KENNY YIN</t>
  </si>
  <si>
    <t>646-250-7955</t>
  </si>
  <si>
    <t>Days Inn Carlisle North</t>
  </si>
  <si>
    <t>团上有组29位讲广东话客人， 请尽量安排讲广东话&amp;国语导游出团</t>
  </si>
  <si>
    <t>FLU 7:00直发</t>
  </si>
  <si>
    <t>2CH2-C</t>
  </si>
  <si>
    <t>(配)($4/P)cus tour (aa) 59 (1119) / jun 竣 212-920-4547</t>
  </si>
  <si>
    <t>RACHEL YOU</t>
  </si>
  <si>
    <t>917-963-4233</t>
  </si>
  <si>
    <t>BRK 6:45</t>
  </si>
  <si>
    <t>3CH2-D</t>
  </si>
  <si>
    <t>(配) ($4/P)long lucky 56(006)/Manny 347-573-6288</t>
  </si>
  <si>
    <t>SUNNY SHEN</t>
  </si>
  <si>
    <t>347-925-1641</t>
  </si>
  <si>
    <t>Comfort Inn Shady Grove</t>
  </si>
  <si>
    <t>4CH2-D</t>
  </si>
  <si>
    <t>($4/P)Sky Horse Bus Tour Inc. 57 (987) / 李 718-219-1928</t>
  </si>
  <si>
    <t>GARY WANG</t>
  </si>
  <si>
    <t>646-288-9672</t>
  </si>
  <si>
    <t>1FL8A</t>
  </si>
  <si>
    <t>(配) ($4/P)j&amp;f tours transportation 57 (2023)/wen(martin) 646-708-6090</t>
  </si>
  <si>
    <t>VIVIAN LI</t>
  </si>
  <si>
    <t>917-676-5106</t>
  </si>
  <si>
    <t xml:space="preserve">Day1: Quality Inn West End
Day2: Lexington Hotel &amp; Conference Center - Jacksonville Riverwalk
Day3-5: Red Lion Hotel Orlando-Kissimmee Maingate
Day6: Lexington Inn &amp; Suites - Daytona Beach
Day7: Holiday Inn Express &amp; Suites Wilson Downtown
</t>
  </si>
  <si>
    <t>2FL8B</t>
  </si>
  <si>
    <t>(配) ($4/P)unitourexpress 57(1122 )/ken 917-916-8660</t>
  </si>
  <si>
    <t>ALLY ZHANG</t>
  </si>
  <si>
    <t>413-313-9242</t>
  </si>
  <si>
    <t xml:space="preserve">Day1: Quality Inn West End
Day2: Lexington Hotel &amp; Conference Center - Jacksonville Riverwalk
Day3-5: Holiday Inn Hotel &amp; Suites Across From Universal Orlando
Day6: Super 8 Daytona Beach Oceanfront
Day7: Holiday Inn Express &amp; Suites Wilson Downtown
</t>
  </si>
  <si>
    <t>3FL8C</t>
  </si>
  <si>
    <t>(配) ($4/P)jc star 57 (6268)/潮(johnny) 929-888-1119</t>
  </si>
  <si>
    <t>DING DING</t>
  </si>
  <si>
    <t>413-210-6621</t>
  </si>
  <si>
    <t xml:space="preserve">Day1: Best Western Executive Hotel
Day2: Lexington Hotel &amp; Conference Center - Jacksonville Riverwalk
Day3-5: Holiday Inn Miami West - Hialeah Gardens
Day6: Lexington Inn &amp; Suites - Daytona Beach
Day7: Quality Inn &amp; Suites Wilson
</t>
  </si>
  <si>
    <t>奥兰多一天
(FOR 12/22 -FL8A)</t>
  </si>
  <si>
    <t>奥兰多一天 ($3/P)Atlantica express 29(34) /jerry 786-514-9507</t>
  </si>
  <si>
    <t>HAO WU</t>
  </si>
  <si>
    <t>12/22 出发的FL8A 团：
12/24安排中巴走第3天奥兰多行程</t>
  </si>
  <si>
    <t>1SK1</t>
  </si>
  <si>
    <t>(配)($4/P)N. A. C. INC 高頂 14 (702)/Xiang Sir 347-831-2760</t>
  </si>
  <si>
    <t>MAI ZHANG</t>
  </si>
  <si>
    <t xml:space="preserve">FLU </t>
  </si>
  <si>
    <t>917-319-2562</t>
  </si>
  <si>
    <t>1WP1</t>
  </si>
  <si>
    <t>转给KEVIN LIU 646-773-0302</t>
  </si>
  <si>
    <t>1NY1</t>
  </si>
  <si>
    <t>2CH1-A</t>
  </si>
  <si>
    <t>no need, 已取消</t>
  </si>
  <si>
    <t>EDDIE YU</t>
  </si>
  <si>
    <t>347-400-5119</t>
  </si>
  <si>
    <t>EC</t>
  </si>
  <si>
    <t>(配) ($4/P)lily travel service(A TOP BUS) 61 (113) /华DEE 917-330-9809</t>
  </si>
  <si>
    <t>LYNN ZHENG</t>
  </si>
  <si>
    <t>646-789-1838</t>
  </si>
  <si>
    <t>2WP1</t>
  </si>
  <si>
    <t>N/A</t>
  </si>
  <si>
    <t>CHRIS JIANG</t>
  </si>
  <si>
    <t>917-318-7766</t>
  </si>
  <si>
    <t>3WP1</t>
  </si>
  <si>
    <t>(配)($4/P)N. A. C. INC 高頂 14 (704)/LIANG JIN J 917-837-6088</t>
  </si>
  <si>
    <t>EMMA XIANG</t>
  </si>
  <si>
    <t>347-882-4860</t>
  </si>
  <si>
    <t>K-NP</t>
  </si>
  <si>
    <t>CECILIA HE</t>
  </si>
  <si>
    <t>646-552-8436</t>
  </si>
  <si>
    <t>2NY1</t>
  </si>
  <si>
    <t>YOYO LIN</t>
  </si>
  <si>
    <t>917-966-0622</t>
  </si>
  <si>
    <t>#14 NY5C+NB4</t>
  </si>
  <si>
    <t xml:space="preserve">(配) ($4/P)unitourexpress/skw 61 (210)/James 杨 718-877-3301 </t>
  </si>
  <si>
    <t>MING LAM</t>
  </si>
  <si>
    <t>347-680-9008</t>
  </si>
  <si>
    <t>Sheraton Edison Hotel Raritan Center</t>
  </si>
  <si>
    <t>#1 UR</t>
  </si>
  <si>
    <t>(配) ($4/P)unitour express 61(1188 )/ tommy 高老1646-510-5516</t>
  </si>
  <si>
    <t>SOPHIA LIU</t>
  </si>
  <si>
    <t>732-986-0515</t>
  </si>
  <si>
    <t xml:space="preserve"> BUS#1 与BUS#2 合并市区游，用BUS#1 的大巴，请各自照顾好自己的客人</t>
  </si>
  <si>
    <t xml:space="preserve"> Sheraton Edison Hotel Raritan Center </t>
  </si>
  <si>
    <t>#2 DC2+J
(CITY TOUR)</t>
  </si>
  <si>
    <t>合并BUS#1</t>
  </si>
  <si>
    <t>ZOE LI</t>
  </si>
  <si>
    <t>917-792-1977</t>
  </si>
  <si>
    <t>12/24 BUS#1 与BUS#2 合并市区游，用BUS#1 的大巴，请各自照顾好自己的客人</t>
  </si>
  <si>
    <t xml:space="preserve"> Hilton East Brunswick</t>
  </si>
  <si>
    <t>#5 AP6DTF</t>
  </si>
  <si>
    <t>(配) ($4/P)m&amp;y 61 （363）/ zheng 9178651098</t>
  </si>
  <si>
    <t>JACK WANG</t>
  </si>
  <si>
    <t>718-708-1199</t>
  </si>
  <si>
    <t xml:space="preserve"> Days Hotel East Brunswick</t>
  </si>
  <si>
    <t>#6 AP6DTF+ETF</t>
  </si>
  <si>
    <t>(配) ($4/P)m&amp;y 61 (363)/quan 3472196665</t>
  </si>
  <si>
    <t>DANIEL LEI</t>
  </si>
  <si>
    <t>929-329-7886</t>
  </si>
  <si>
    <t>2ND STOP: HILTON EAST BRUNSWICK
3RD STOP: CHINATOWN</t>
  </si>
  <si>
    <t>CHI</t>
  </si>
  <si>
    <t>WCH3</t>
  </si>
  <si>
    <t>(配) 公司平顶 D&amp;G</t>
  </si>
  <si>
    <t xml:space="preserve">MICHAEL WANG </t>
  </si>
  <si>
    <t>312-647-6327</t>
  </si>
  <si>
    <t>DC</t>
  </si>
  <si>
    <t>#1 DAN4</t>
  </si>
  <si>
    <t>配15座高顶 /司兼导</t>
  </si>
  <si>
    <t xml:space="preserve">Dani Yiliyaer </t>
  </si>
  <si>
    <t>571-275-9645</t>
  </si>
  <si>
    <t>包團</t>
  </si>
  <si>
    <t>CH03712EC-A</t>
  </si>
  <si>
    <t>15座奔驰高顶/(配(配)Jason Tsai 716-816-8888（12/24）
 (配)Jacky Lin(M)/917-283-0808（12/25-12/29）</t>
  </si>
  <si>
    <t xml:space="preserve">GAVIN GUO M </t>
  </si>
  <si>
    <t>917-892-1259</t>
  </si>
  <si>
    <t xml:space="preserve">12/24  Days Hotel East Brunswick 
ADD:195 Rt. 18 South East Brunswick , NJ 08816 </t>
  </si>
  <si>
    <t>12/24 AA0020 JFK 23:57 (6PPL)</t>
  </si>
  <si>
    <t>自由女神NA,西点NA</t>
  </si>
  <si>
    <t>CH03712EC-B</t>
  </si>
  <si>
    <t>15座奔驰高顶/(配)Jacky Lin(M)/917-283-0808</t>
  </si>
  <si>
    <t xml:space="preserve">ZHANG XIAOYUAN  F </t>
  </si>
  <si>
    <t xml:space="preserve">646-525-1493      </t>
  </si>
  <si>
    <t xml:space="preserve">12/24  Days Hotel East Brunswick,195 Rt. 18 South East Brunswick , NJ 08816 </t>
  </si>
  <si>
    <t>12/24 QF4874 JFK 16:29 (2PPL)
12/24 QF11  JFK 16:30 (2PPL)</t>
  </si>
  <si>
    <t>CH03732EC-A</t>
  </si>
  <si>
    <t>12座奔驰高顶/(配)Joe Lin(M)/917-362-7078</t>
  </si>
  <si>
    <t>NA</t>
  </si>
  <si>
    <t>12/24 La Casa De Mis Primos  , 11th Ave &amp; W 42nd St, New York, NY 10036</t>
  </si>
  <si>
    <t>12/24 EK201 JFK 13:55</t>
  </si>
  <si>
    <t>CH03717EC-B</t>
  </si>
  <si>
    <t>7VAN/(配)Lin Sir(M)/347-324-9366</t>
  </si>
  <si>
    <t>12/24 Hyatt house philadelphia plymouth meeting:501 East Germantown Pike,East Norriton,PA,19401</t>
  </si>
  <si>
    <t>12/24早9点从Best Western JFK Airport Hotel  Address: 14425 153rd Lane,NY 11434 接客人</t>
  </si>
  <si>
    <t>CH03418DC-B</t>
  </si>
  <si>
    <t>25座/(配) ($3/P)t&amp;c  travel 29(005)/ 田大哥 718-787-6463</t>
  </si>
  <si>
    <t>MICHAEL LI M</t>
  </si>
  <si>
    <t xml:space="preserve"> 646-262-9589 </t>
  </si>
  <si>
    <t>12/24    CA820     EWR      13：25</t>
  </si>
  <si>
    <t xml:space="preserve">12/24 Days Hotel East Brunswick
ADD:195 Rt. 18 South East Brunswick , NJ 08816 </t>
  </si>
  <si>
    <t>CH03754EC-A(单租中巴)</t>
  </si>
  <si>
    <t xml:space="preserve">  24座中巴/(配) ($3/P)t&amp;c  travel 25(006)/ 小好师傅：(718) 795-8099</t>
  </si>
  <si>
    <t>12/24 18:30 Intercontinental New York Times Square, 300 W 44th St, New York, NY 10036</t>
  </si>
  <si>
    <t>12/24 08:30 Intercontinental New York Times Square, 300 W 44th St, New York, NY 10036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</si>
  <si>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</si>
  <si>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</si>
  <si>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</si>
  <si>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</si>
  <si>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</si>
  <si>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</si>
  <si>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</si>
  <si>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NY1 10PAXS 第二天市区游</t>
  </si>
  <si>
    <t>AP</t>
  </si>
  <si>
    <t>(配)($4/P)GARDEN TOUR 高顶 16 (850)/Joe (Zhou) Lin 917-362-7078</t>
  </si>
  <si>
    <t>(配)($4/P)GARDEN TOUR 高顶 16 (851)/Jacky Lin 917-283-0808</t>
  </si>
  <si>
    <t>OP</t>
  </si>
  <si>
    <t>(配)($4/P)N. A. C. INC 高頂 14 (805)/Johnson Chen 718-669-1868</t>
  </si>
  <si>
    <t>(配)($4/P)N. A. C. INC 高頂 14 (804)/啊瑋718-427-6444</t>
  </si>
  <si>
    <t>(配)($4/P)N. A. C. INC 高頂 14 (701)/Jason Tsai 716-816-8888</t>
  </si>
  <si>
    <t>(配)($4/P)N. A. C. INC 高頂 14 (703)/Andy Huang(M)/646-715-6166</t>
  </si>
  <si>
    <t>OFF</t>
  </si>
  <si>
    <t>(配)($4/P)N. A. C. INC 平頂 10 (206)/John He 718-808-5222</t>
  </si>
  <si>
    <t>(配)($4/P)N. A. C. INC 平頂 10 (209) /Andy Chen 917-517-6392</t>
  </si>
  <si>
    <t>(配)($4/P)LITTLE RED HAT 平頂 10 (202) /G.E 347-992-1138</t>
  </si>
  <si>
    <t>(配)($4/P)LITTLE RED HAT 平頂 14(210)/ALEX Liang 631-520-4923</t>
  </si>
  <si>
    <t>(配)($4/P)LITTLE RED HAT 平頂 10(211)/Pan Sir 347-985-5328</t>
  </si>
  <si>
    <t>NY CITY TOUR+NIGHT TOUR</t>
  </si>
  <si>
    <t>(配)($4/P)LITTLE RED HAT 6 (116-HLA7144)/ Sean Chen 917-215-1387</t>
  </si>
  <si>
    <t>接機人员</t>
  </si>
  <si>
    <t>唐人街安排</t>
  </si>
  <si>
    <t>MAX LIANG</t>
  </si>
  <si>
    <t>646-251-5779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</si>
  <si>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</si>
  <si>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</si>
  <si>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</si>
  <si>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CAYDEN HUANG</t>
  </si>
  <si>
    <t>917-860-5977</t>
  </si>
  <si>
    <t>辦公室秩序維護員</t>
  </si>
  <si>
    <t>在辦公室指引客人去洗手間，並不要讓客人走進
員工工作範圍。</t>
  </si>
  <si>
    <t>WENDY WEN</t>
  </si>
  <si>
    <t>646-671-2298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</si>
  <si>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</si>
  <si>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</si>
  <si>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DAMON TANG</t>
  </si>
  <si>
    <t>347-251-2867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</si>
  <si>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</si>
  <si>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</si>
  <si>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ANDY QIU</t>
  </si>
  <si>
    <t>917-517-8332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</si>
  <si>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</si>
  <si>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>REBECCA LIU</t>
  </si>
  <si>
    <t>517-348-2799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</si>
  <si>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</si>
  <si>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</si>
  <si>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t>RONG ZHENG</t>
  </si>
  <si>
    <t>646-436-9117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</si>
  <si>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</si>
  <si>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</si>
  <si>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</si>
  <si>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</si>
  <si>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</si>
  <si>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</si>
  <si>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JUNE LIN</t>
  </si>
  <si>
    <t>646-427-3120</t>
  </si>
  <si>
    <t>票務协助</t>
  </si>
  <si>
    <t>10:00-18:00</t>
  </si>
  <si>
    <t>公司前臺接待員</t>
  </si>
  <si>
    <t>10:00-19:00</t>
  </si>
  <si>
    <t>法拉盛安排</t>
  </si>
  <si>
    <t>VICKY SUN</t>
  </si>
  <si>
    <t>718-928-8351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</si>
  <si>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</si>
  <si>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</si>
  <si>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</si>
  <si>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AARON LUAN</t>
  </si>
  <si>
    <t>718-885-6466</t>
  </si>
  <si>
    <t>6:15am 站在敦城酒店门口，指引客人 8:00am在敦城门口专门负责
WP1/BO2/AC3/MV2/MV3的客人</t>
  </si>
  <si>
    <t>SUKI WANG</t>
  </si>
  <si>
    <t>212-300-3115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</si>
  <si>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</si>
  <si>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</si>
  <si>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</si>
  <si>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</si>
  <si>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</si>
  <si>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JAMES HUANG</t>
  </si>
  <si>
    <t>347-379-6254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</si>
  <si>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</si>
  <si>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JANE WEI</t>
  </si>
  <si>
    <t>989-854-1758</t>
  </si>
  <si>
    <r>
      <rPr>
        <sz val="11"/>
        <color theme="1"/>
        <rFont val="宋体"/>
        <family val="2"/>
      </rPr>
      <t>負責SHUTTLE BUS#1</t>
    </r>
  </si>
  <si>
    <t>CAROLINE ZHENG</t>
  </si>
  <si>
    <t>914-319-6090</t>
  </si>
  <si>
    <r>
      <rPr>
        <sz val="11"/>
        <color theme="1"/>
        <rFont val="宋体"/>
        <family val="2"/>
      </rPr>
      <t>負責SHUTTLE BUS#2</t>
    </r>
  </si>
  <si>
    <t>KARY FAYE</t>
  </si>
  <si>
    <t>917-916-4821</t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</si>
  <si>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</si>
  <si>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</si>
  <si>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</si>
  <si>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</si>
  <si>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</si>
  <si>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6:30-9:30</t>
  </si>
  <si>
    <t>JCC安排</t>
  </si>
  <si>
    <t>GARY CHING</t>
  </si>
  <si>
    <t>347-309-8606</t>
  </si>
  <si>
    <t>Brooklyn安排</t>
  </si>
  <si>
    <t>ALLEN ZHAO</t>
  </si>
  <si>
    <t>347-327-2786</t>
  </si>
  <si>
    <t>日期：12/24</t>
  </si>
  <si>
    <t>團：小波东3天2夜</t>
  </si>
  <si>
    <t>EC BUS#14 NY5C</t>
  </si>
  <si>
    <t>NBR1</t>
  </si>
  <si>
    <t>LULUTRIP(388887)</t>
  </si>
  <si>
    <t>QI WEN</t>
  </si>
  <si>
    <t>86-137-6467-2206</t>
  </si>
  <si>
    <t>NB4</t>
  </si>
  <si>
    <t>EC154947</t>
  </si>
  <si>
    <t>NBR2</t>
  </si>
  <si>
    <t>CANADIAN PARADISE HOLIDAY</t>
  </si>
  <si>
    <t xml:space="preserve">WANG WEI </t>
  </si>
  <si>
    <t>778-869-3809 REBECA</t>
  </si>
  <si>
    <t>EC156522</t>
  </si>
  <si>
    <t>CC1</t>
  </si>
  <si>
    <t>GO TO BUS</t>
  </si>
  <si>
    <t>JOHN FLORIDIA</t>
  </si>
  <si>
    <t>61-240-617-1614
Email: silvia.floridia@gmail.com.au</t>
  </si>
  <si>
    <t>NY5C</t>
  </si>
  <si>
    <t xml:space="preserve">MF09-424-1197 </t>
  </si>
  <si>
    <t>NBR3</t>
  </si>
  <si>
    <t>DM INVESTMENT LL：94164</t>
  </si>
  <si>
    <t>LI YANA</t>
  </si>
  <si>
    <t xml:space="preserve">587-884-4817 </t>
  </si>
  <si>
    <t>EC157827</t>
  </si>
  <si>
    <t>酒店要求安排双床，如果没有双床，务必和酒店说明下加床</t>
  </si>
  <si>
    <t>Guide Name: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</si>
  <si>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</si>
  <si>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</si>
  <si>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</si>
  <si>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</si>
  <si>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</si>
  <si>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</si>
  <si>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</si>
  <si>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</si>
  <si>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</si>
  <si>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</si>
  <si>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</si>
  <si>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</si>
  <si>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</si>
  <si>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</si>
  <si>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</si>
  <si>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</si>
  <si>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Date:</t>
  </si>
  <si>
    <t>BUS#6</t>
  </si>
  <si>
    <t>TOUR:</t>
  </si>
  <si>
    <t>AP6DTF+ETF</t>
  </si>
  <si>
    <t>GUIDE:</t>
  </si>
  <si>
    <t>CTT 8:00 上车</t>
  </si>
  <si>
    <t>组号</t>
  </si>
  <si>
    <t>贵宾姓名</t>
  </si>
  <si>
    <t>人数</t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</si>
  <si>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</si>
  <si>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</si>
  <si>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</si>
  <si>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</si>
  <si>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</si>
  <si>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</si>
  <si>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</si>
  <si>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</si>
  <si>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</si>
  <si>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EC156663</t>
  </si>
  <si>
    <t>ETFN2</t>
  </si>
  <si>
    <t>KAO CHIAWEI</t>
  </si>
  <si>
    <t>NAMEI</t>
  </si>
  <si>
    <t>CT</t>
  </si>
  <si>
    <t>8：00</t>
  </si>
  <si>
    <t>NY5E</t>
  </si>
  <si>
    <t>137-6430-8559</t>
  </si>
  <si>
    <t>总数：</t>
  </si>
  <si>
    <t>FLUSHING  7:00 敦城海鲜酒家上车</t>
  </si>
  <si>
    <t>EC155800</t>
  </si>
  <si>
    <t>DTFN1</t>
  </si>
  <si>
    <t>WANG LEI</t>
  </si>
  <si>
    <t>NY5</t>
  </si>
  <si>
    <t>与DTFN1同车同酒店</t>
  </si>
  <si>
    <t>86 133-1136-1166</t>
  </si>
  <si>
    <t>EC156767</t>
  </si>
  <si>
    <t>DTFN3</t>
  </si>
  <si>
    <t>SONG YING LUN</t>
  </si>
  <si>
    <t>QUALITY TRAVEL</t>
  </si>
  <si>
    <t>347-527-3460</t>
  </si>
  <si>
    <t>EC157297</t>
  </si>
  <si>
    <t>DTFN4</t>
  </si>
  <si>
    <t>YANLIN YUE</t>
  </si>
  <si>
    <t>EC157332</t>
  </si>
  <si>
    <t>DTFN5</t>
  </si>
  <si>
    <t>YANG XIAOWEI</t>
  </si>
  <si>
    <t>与DTFN1同车同酒店
TG: DANIEL LEI</t>
  </si>
  <si>
    <t>133-1136-1166</t>
  </si>
  <si>
    <t>Howard Johnson EWR  7:00</t>
  </si>
  <si>
    <t>OTHER PICK UP</t>
  </si>
  <si>
    <t>WOODBURY安排</t>
  </si>
  <si>
    <t>NEW TOUR FOR WOODBURY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</si>
  <si>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</si>
  <si>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</si>
  <si>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团上导游</t>
  </si>
  <si>
    <t>当天出团导游</t>
  </si>
  <si>
    <t>HOTEL: Hilton East Brunswick 2N</t>
  </si>
  <si>
    <t>23WJE2</t>
  </si>
  <si>
    <t>GUO XUDONG</t>
  </si>
  <si>
    <t xml:space="preserve">JOY TRAVEL </t>
  </si>
  <si>
    <t>17：00</t>
  </si>
  <si>
    <t>AP5W</t>
  </si>
  <si>
    <t xml:space="preserve">917-635-9976        </t>
  </si>
  <si>
    <t>23WJE3</t>
  </si>
  <si>
    <t>FENG ZHENG</t>
  </si>
  <si>
    <t>A JOY TOUR LL:94318</t>
  </si>
  <si>
    <t>change from 12/23*LU5 to 12/23*23WJE3</t>
  </si>
  <si>
    <t>186-9180-0829 
1-917-873-9424</t>
  </si>
  <si>
    <t>HOTEL:  12/23 Sheraton Edison Hotel Raritan Center 1N(12/22已入住), 12/24 Hilton East Brunswick</t>
  </si>
  <si>
    <t>WC1</t>
  </si>
  <si>
    <r>
      <t xml:space="preserve">SILITONGA GANDARIA 
</t>
    </r>
    <r>
      <rPr>
        <b/>
        <sz val="10"/>
        <color rgb="FFFF0000"/>
        <rFont val="Arial"/>
        <family val="2"/>
      </rPr>
      <t>Sheraton Edison</t>
    </r>
  </si>
  <si>
    <t>AMERICA ASIA LL:93187</t>
  </si>
  <si>
    <t>SCI</t>
  </si>
  <si>
    <t>JFK</t>
  </si>
  <si>
    <t>AP9CW</t>
  </si>
  <si>
    <t>12/22 BOOK SAME HOTEL AS FIRST NIGHT(Sheraton Edison) 1DD X2N 12/22需要提前接机送往加订酒店 
12/22JFK EY103 9:25</t>
  </si>
  <si>
    <t>61-4578-82001</t>
  </si>
  <si>
    <t>HOTEL:  Hilton East Brunswick 3N</t>
  </si>
  <si>
    <t>WR1</t>
  </si>
  <si>
    <t>KAN RUIXUAN</t>
  </si>
  <si>
    <t>CTRIP(2362883214)</t>
  </si>
  <si>
    <t>CA981</t>
  </si>
  <si>
    <t>NYC</t>
  </si>
  <si>
    <t>AP8R</t>
  </si>
  <si>
    <t>携程订单
接机请举“携程”&amp;“阚瑞轩 X4”
服务费请导游在团上直接收取
请和WR2安排在一起</t>
  </si>
  <si>
    <t>139-1166-9321</t>
  </si>
  <si>
    <t>WR2</t>
  </si>
  <si>
    <t>LIANG SHUQIN</t>
  </si>
  <si>
    <t>CTRIP(2363901000)</t>
  </si>
  <si>
    <t>携程订单
接机请举“携程”&amp;“梁淑琴 X1”
服务费请导游在团上直接收取
请和WR1安排在一起</t>
  </si>
  <si>
    <t>WR3</t>
  </si>
  <si>
    <t>SUNAN NEELAWATTANASUK</t>
  </si>
  <si>
    <t>ATS</t>
  </si>
  <si>
    <t>KE81</t>
  </si>
  <si>
    <t>AP8W</t>
  </si>
  <si>
    <t>WR6</t>
  </si>
  <si>
    <t>XIN YAMIN</t>
  </si>
  <si>
    <t>DM INVESTMENT  LL:92432</t>
  </si>
  <si>
    <t>MU587</t>
  </si>
  <si>
    <t>139-0171-4618</t>
  </si>
  <si>
    <t>WR7</t>
  </si>
  <si>
    <t>LIU GUANZHENG</t>
  </si>
  <si>
    <t>CTRIP(2546969597 )</t>
  </si>
  <si>
    <t>LGA</t>
  </si>
  <si>
    <t>AA186</t>
  </si>
  <si>
    <t>携程订单
接机请举“携程”&amp;“刘官正 X2”
服务费请导游在团上直接收取</t>
  </si>
  <si>
    <t>186-1814-7537</t>
  </si>
  <si>
    <t>WR9</t>
  </si>
  <si>
    <t>XIAO RUITAO</t>
  </si>
  <si>
    <t>TUNIU(1003953925)</t>
  </si>
  <si>
    <t>CX840</t>
  </si>
  <si>
    <t>189-2501-9974</t>
  </si>
  <si>
    <t>WR10</t>
  </si>
  <si>
    <t>XIAOMEI LI</t>
  </si>
  <si>
    <t>TOURSFORFUN(C-564666-CN)</t>
  </si>
  <si>
    <t xml:space="preserve">86-181-6231-7312
</t>
  </si>
  <si>
    <t>WR11</t>
  </si>
  <si>
    <t>Nageswara Rao Yallavula</t>
  </si>
  <si>
    <t>TOURS4FUN(E-531928)</t>
  </si>
  <si>
    <t>DL496</t>
  </si>
  <si>
    <t>408-609-6132</t>
  </si>
  <si>
    <t>WR12</t>
  </si>
  <si>
    <t>MILE MICHAEL</t>
  </si>
  <si>
    <t>LULU TRIP(413985)</t>
  </si>
  <si>
    <t>已含客人的门票如下，请导游回公司报销，
Empire Building  32.00 X 2大1儿童
Liberty  Cruise 29.00 X 2大1儿童</t>
  </si>
  <si>
    <t>447-392-290-556</t>
  </si>
  <si>
    <t>HOTEL:  Hilton East Brunswick 2N</t>
  </si>
  <si>
    <t>WK1</t>
  </si>
  <si>
    <t>ZOU XUN</t>
  </si>
  <si>
    <t>AP10KW</t>
  </si>
  <si>
    <t>1 31-2810-2188</t>
  </si>
  <si>
    <t>WK2</t>
  </si>
  <si>
    <t>NIU HUILIN</t>
  </si>
  <si>
    <t>RED MAPLE TOURS</t>
  </si>
  <si>
    <t>WS1208</t>
  </si>
  <si>
    <t>BOS</t>
  </si>
  <si>
    <t>WS1006</t>
  </si>
  <si>
    <t>客人结束美东行程继续迈阿密行程
客人年仅17岁，请导游多多照应
ECI#:09694 GROUP# 4AH5</t>
  </si>
  <si>
    <t>647-633-4119</t>
  </si>
  <si>
    <t>WC2</t>
  </si>
  <si>
    <t>BENJAMIN CHOU</t>
  </si>
  <si>
    <t>CX888</t>
  </si>
  <si>
    <t>EK202</t>
  </si>
  <si>
    <t>515-867-7455
Email: Spellforcer@hotmail.com</t>
  </si>
  <si>
    <t>WC3</t>
  </si>
  <si>
    <t>FREDERICH OSCAR LAMBERTUS</t>
  </si>
  <si>
    <t>COUNT DOWN TOUR FOR WOODBURY</t>
  </si>
  <si>
    <t>22ATR1</t>
  </si>
  <si>
    <t> CHEN  LINFANG</t>
  </si>
  <si>
    <t xml:space="preserve">MAGIC TRAVEL </t>
  </si>
  <si>
    <t>EWR</t>
  </si>
  <si>
    <t>UA1058</t>
  </si>
  <si>
    <t>UA568</t>
  </si>
  <si>
    <t>AP22-11A</t>
  </si>
  <si>
    <t>22FR2</t>
  </si>
  <si>
    <t>CHIU HSINHSIEN</t>
  </si>
  <si>
    <t>LL:93794 SHANSHAN A27580</t>
  </si>
  <si>
    <t>VX176</t>
  </si>
  <si>
    <t>VX195</t>
  </si>
  <si>
    <t>AP22-11F</t>
  </si>
  <si>
    <t>此单已含12/30 The Phantom of the Opera  PAX2张歌剧魅影票,
ADD:Majestic Theatre(245 West 44th Street)
SHOW 座位号（Location）: ORCHO R1-3
请导游12/30行程结束后送客人去百老汇</t>
  </si>
  <si>
    <t>415-823-4328</t>
  </si>
  <si>
    <t>23R1</t>
  </si>
  <si>
    <t>XUE YIMIN</t>
  </si>
  <si>
    <t>A JOY TOUR LL:92005</t>
  </si>
  <si>
    <t>DL2848</t>
  </si>
  <si>
    <t>DL475</t>
  </si>
  <si>
    <t>AP23-10R</t>
  </si>
  <si>
    <t>505-392-6077</t>
  </si>
  <si>
    <t>23R2</t>
  </si>
  <si>
    <t>AN TAI</t>
  </si>
  <si>
    <t>WAY WAY TRAVEL</t>
  </si>
  <si>
    <t>UA212</t>
  </si>
  <si>
    <t>650 518 4493</t>
  </si>
  <si>
    <t>23R3</t>
  </si>
  <si>
    <t>ANDRÉ DUQUESNE</t>
  </si>
  <si>
    <t>其中一间单人房</t>
  </si>
  <si>
    <t>00216-5060-3401
Email: benslama_fakhri@hotmail.com</t>
  </si>
  <si>
    <t>23R4</t>
  </si>
  <si>
    <t xml:space="preserve"> HE YUANNAN</t>
  </si>
  <si>
    <t>A JOY TOUR LL:93058</t>
  </si>
  <si>
    <t>AA004 </t>
  </si>
  <si>
    <t>SELF-DISMISS</t>
  </si>
  <si>
    <t>1-314-702-3601</t>
  </si>
  <si>
    <t>23R5</t>
  </si>
  <si>
    <t>WANG YUFEN</t>
  </si>
  <si>
    <t>LULUTRIP(405943)</t>
  </si>
  <si>
    <t>1 -090-3965-8124</t>
  </si>
  <si>
    <t>23R6</t>
  </si>
  <si>
    <t>HU XIAOXI</t>
  </si>
  <si>
    <t>TOURSFORFUN（C-566235）</t>
  </si>
  <si>
    <t>150-1075-5892</t>
  </si>
  <si>
    <t>23R7</t>
  </si>
  <si>
    <t>ZHOU YUJIE</t>
  </si>
  <si>
    <t>不需要接送机</t>
  </si>
  <si>
    <t>186-2174-7002</t>
  </si>
  <si>
    <t>23R8</t>
  </si>
  <si>
    <t>YANG YUJUN</t>
  </si>
  <si>
    <t>CHANGSHA TULE TRAVEL LL:94303</t>
  </si>
  <si>
    <t>AA94</t>
  </si>
  <si>
    <t>AA1431</t>
  </si>
  <si>
    <t>其中两位未满18岁，已提供家长同意书
1/1客人可能自行去机场或者付费送机</t>
  </si>
  <si>
    <t>619-416-8921;619-416-8922
323-480-1139</t>
  </si>
  <si>
    <t>团上大巴(61)</t>
  </si>
  <si>
    <t>HOTEL:  Days Hotel East Brunswick 2N</t>
  </si>
  <si>
    <t>WE3</t>
  </si>
  <si>
    <t>JIN MENG</t>
  </si>
  <si>
    <t>DL3728</t>
  </si>
  <si>
    <t>AP7WE</t>
  </si>
  <si>
    <t>此單已包含一張電話卡，請接機導遊交給客人，并回公司報銷
请安排WE3 WE4 WE5 同车同酒店</t>
  </si>
  <si>
    <t>1 4243713321
1 4245358701
1 4243092745
1 3133678009</t>
  </si>
  <si>
    <t>WE4</t>
  </si>
  <si>
    <t>FAN YUNING</t>
  </si>
  <si>
    <t xml:space="preserve">1 910-546-8936
1 910-546-8616
86 182-3718-9666
1 910-939-9440 </t>
  </si>
  <si>
    <t>WE5</t>
  </si>
  <si>
    <t>WANG YUNHUA</t>
  </si>
  <si>
    <t>1 424-371-3620</t>
  </si>
  <si>
    <t>WE7</t>
  </si>
  <si>
    <t>LAN JIE</t>
  </si>
  <si>
    <t>DL613</t>
  </si>
  <si>
    <t xml:space="preserve">请安排WE3 WE7 同车同酒店
LAN JIE X3 接机信息：JFK DL613 21:30
ZHANG BEI X1 接机信息：JFK DL779 20:40
客人统一JFK 21:30接机 </t>
  </si>
  <si>
    <t>1 91-0546-8936</t>
  </si>
  <si>
    <t>AP8R/8L FOR WOODBURY</t>
  </si>
  <si>
    <t>HOTEL:  Wyndham Garden Hotel Newark Airport 1N&amp;2N</t>
  </si>
  <si>
    <t>FR4</t>
  </si>
  <si>
    <t>ZHANG ZHIMIN</t>
  </si>
  <si>
    <t>AP9F</t>
  </si>
  <si>
    <t>此单已包含一张电话卡，请接机导游交给客人，
并回公司报销。</t>
  </si>
  <si>
    <t>86 138-1048-5896</t>
  </si>
  <si>
    <t>FR5</t>
  </si>
  <si>
    <t>WANG HONGYAN</t>
  </si>
  <si>
    <t>AC720</t>
  </si>
  <si>
    <t>AC760</t>
  </si>
  <si>
    <t>186-3785-9090</t>
  </si>
  <si>
    <t>WR8</t>
  </si>
  <si>
    <t>SHEN RONGRONG</t>
  </si>
  <si>
    <t>CTRIP(2550503067)</t>
  </si>
  <si>
    <t>AP9W</t>
  </si>
  <si>
    <t>携程订单
接机请举“携程”&amp;“沈蓉蓉” X2
服务费请导游在团上直接收取
第二天行程改成WP1
放弃最后一天WP1, 需TRANSFER到CT(2人1房)</t>
  </si>
  <si>
    <t>180-1288-7059
518－898-1852</t>
  </si>
  <si>
    <t>R4</t>
  </si>
  <si>
    <t>ZHOU JIANCHEN</t>
  </si>
  <si>
    <t>CTRIP(2539594715)</t>
  </si>
  <si>
    <t>CA989</t>
  </si>
  <si>
    <t>携程订单
接机请举“携程”&amp;“周建辰” X2
服务费请导游在团上直接收取
纽约飞机驾驶体验（$239/人次）【预定选项，费用境外现付至团上导游】,已通知TTD</t>
  </si>
  <si>
    <t>904-294-6096
138-4424-0009</t>
  </si>
  <si>
    <t>R6</t>
  </si>
  <si>
    <t>WANG ZIKUN</t>
  </si>
  <si>
    <t>SHENZHEN RENYOU LL:92808</t>
  </si>
  <si>
    <t>UA1796 </t>
  </si>
  <si>
    <t>UA637 </t>
  </si>
  <si>
    <t>AP9R</t>
  </si>
  <si>
    <t>12/25 早上5点从酒店把客人接出送往EWR 机场</t>
  </si>
  <si>
    <t>510-707-4287</t>
  </si>
  <si>
    <t>R7</t>
  </si>
  <si>
    <t>YU ZEYANG</t>
  </si>
  <si>
    <t>CTRIP(2544275678)</t>
  </si>
  <si>
    <t>DL2158</t>
  </si>
  <si>
    <t>DL427</t>
  </si>
  <si>
    <t>携程订单
接机请举“携程”&amp;“于泽阳” X2
服务费请导游在团上直接收取</t>
  </si>
  <si>
    <t>917-703-8700, 130-6122-8685</t>
  </si>
  <si>
    <t>R8</t>
  </si>
  <si>
    <t>YU WEICHENG</t>
  </si>
  <si>
    <t>AA1003</t>
  </si>
  <si>
    <t>AA21</t>
  </si>
  <si>
    <t xml:space="preserve">1DD&amp;1K
12/25 早上6:45 从酒店接出来CT/FLU自由活动, 下午16:00送往去JFK </t>
  </si>
  <si>
    <t>1-520-548-1901</t>
  </si>
  <si>
    <t>R9</t>
  </si>
  <si>
    <t>CHANG YAOJEN</t>
  </si>
  <si>
    <t xml:space="preserve">JOY HOLIDAY </t>
  </si>
  <si>
    <t>WN1635</t>
  </si>
  <si>
    <t>WN3191</t>
  </si>
  <si>
    <t>12/25 早上6:45 从酒店接出来CT/FLU自由活动, 下午12:35 从CT/FLU接送客人去机场</t>
  </si>
  <si>
    <t>408-809-6143</t>
  </si>
  <si>
    <t>R10</t>
  </si>
  <si>
    <t>SHEN LING</t>
  </si>
  <si>
    <t>AA4056</t>
  </si>
  <si>
    <t>AA328</t>
  </si>
  <si>
    <t>12/25 早上6:45 从酒店接出来去机场</t>
  </si>
  <si>
    <t>1522-519-8926</t>
  </si>
  <si>
    <t>R13</t>
  </si>
  <si>
    <t>ZHANG JUNYUAN</t>
  </si>
  <si>
    <t>LULUTRIP（413327）</t>
  </si>
  <si>
    <t>DL3404</t>
  </si>
  <si>
    <t>412-320-5749</t>
  </si>
  <si>
    <t>R14</t>
  </si>
  <si>
    <t>WANG SANWEN</t>
  </si>
  <si>
    <t>AA TRAVEL</t>
  </si>
  <si>
    <t>DL1410</t>
  </si>
  <si>
    <t>请导游与客人确认离团地方</t>
  </si>
  <si>
    <t>NR2</t>
  </si>
  <si>
    <t>HUI XIA</t>
  </si>
  <si>
    <t>G&amp;N MANAGEMENT GROUP INC LL:94244</t>
  </si>
  <si>
    <t>NJ</t>
  </si>
  <si>
    <t>NY7R</t>
  </si>
  <si>
    <t>182-551-99062</t>
  </si>
  <si>
    <t>UR1</t>
  </si>
  <si>
    <t xml:space="preserve">Agus Handoko Munalim </t>
  </si>
  <si>
    <t>AP9U</t>
  </si>
  <si>
    <t>628-1680-5883;925-888-9270          Email: haniem@cbn.net.id</t>
  </si>
  <si>
    <t>UR2</t>
  </si>
  <si>
    <t>SHEN YANPING</t>
  </si>
  <si>
    <t>DM INVESTMENT  LL:93365</t>
  </si>
  <si>
    <t>AA336</t>
  </si>
  <si>
    <t>客人航班较晚,已通知代理客人在23:00PM前见到导游可以免费接机送至酒店，未见到导游需要付费接机或者自行前往酒店</t>
  </si>
  <si>
    <t xml:space="preserve">136-0186-5786 </t>
  </si>
  <si>
    <t>UR3</t>
  </si>
  <si>
    <t>MU XIAOJUN</t>
  </si>
  <si>
    <t>TUNIU (1003869566)</t>
  </si>
  <si>
    <t>UA1611</t>
  </si>
  <si>
    <t>135-0772-4366</t>
  </si>
  <si>
    <t>LM1</t>
  </si>
  <si>
    <r>
      <t xml:space="preserve">Benjamin Diaz, Jr. </t>
    </r>
    <r>
      <rPr>
        <b/>
        <sz val="10"/>
        <rFont val="Arial"/>
        <family val="2"/>
      </rPr>
      <t xml:space="preserve">
</t>
    </r>
  </si>
  <si>
    <t>AP8L</t>
  </si>
  <si>
    <t>客人放弃最后一天行程, 自行酒店离团(6人2房)</t>
  </si>
  <si>
    <t>323-578-1796;3234594491             Email: m_advincula2003@yahoo.com</t>
  </si>
  <si>
    <t>COCO LI</t>
  </si>
  <si>
    <t>CITY TOUR安排</t>
  </si>
  <si>
    <t>R BACK FOR CITY TOUR</t>
  </si>
  <si>
    <t>KEVIN LIU 646-773-0302</t>
  </si>
  <si>
    <t>HOTEL:  Wyndham Garden Hotel Newark Airport 1N</t>
  </si>
  <si>
    <t>DAR1</t>
  </si>
  <si>
    <t>QU MEITONG</t>
  </si>
  <si>
    <t>SELF DISMISS</t>
  </si>
  <si>
    <t>DAP7R</t>
  </si>
  <si>
    <t>1 312-778-0879</t>
  </si>
  <si>
    <t>DAR2</t>
  </si>
  <si>
    <t>HAN WEN</t>
  </si>
  <si>
    <t>TOURSFORFUN（C-566538-US）</t>
  </si>
  <si>
    <t>IAD</t>
  </si>
  <si>
    <t>AA5510</t>
  </si>
  <si>
    <t>417-771-6634</t>
  </si>
  <si>
    <t>DR1</t>
  </si>
  <si>
    <t>HUANG XIAOLIN</t>
  </si>
  <si>
    <t>CTRIP(2542814834)</t>
  </si>
  <si>
    <t>DC6R</t>
  </si>
  <si>
    <t>携程订单
在团上收取客人小费</t>
  </si>
  <si>
    <t>139-1091-8809</t>
  </si>
  <si>
    <t>4PM</t>
  </si>
  <si>
    <t>DR2</t>
  </si>
  <si>
    <t>WANG YONGXIA</t>
  </si>
  <si>
    <t>1361-929-4112</t>
  </si>
  <si>
    <t>DR3</t>
  </si>
  <si>
    <t>KE WENXUAN</t>
  </si>
  <si>
    <t>LULU TRIP(415543)</t>
  </si>
  <si>
    <t>已含客人的门票如下，请导游回公司报销，
Empire Building  32.00 X 2
Liberty  Cruise 29.00 X 2</t>
  </si>
  <si>
    <t xml:space="preserve"> 916-385-1710</t>
  </si>
  <si>
    <t>WHR1</t>
  </si>
  <si>
    <t>ALBERTO ALVARADO</t>
  </si>
  <si>
    <t>TOURS4FUN(S-37427)</t>
  </si>
  <si>
    <t>WH-HOLIDAY INN</t>
  </si>
  <si>
    <t>WH5R</t>
  </si>
  <si>
    <t>511-996-337-800</t>
  </si>
  <si>
    <t xml:space="preserve">AP3W/F BACK FOR CITY TOUR </t>
  </si>
  <si>
    <t xml:space="preserve">HOTEL:  Hilton East Brunswick (12/22已入住) </t>
  </si>
  <si>
    <t>22WN1</t>
  </si>
  <si>
    <t>LING JIE</t>
  </si>
  <si>
    <t>TUNIU(1003999242)</t>
  </si>
  <si>
    <t>UA964</t>
  </si>
  <si>
    <t>AP3W</t>
  </si>
  <si>
    <t>919--802-5564</t>
  </si>
  <si>
    <t>RIVEN LE</t>
  </si>
  <si>
    <t>22WN2</t>
  </si>
  <si>
    <t>YIXUAN WANG</t>
  </si>
  <si>
    <t>OMEGA TOURS LL:92859</t>
  </si>
  <si>
    <t>UA1187</t>
  </si>
  <si>
    <t>DY7016 </t>
  </si>
  <si>
    <t>0044-7410-5143-46</t>
  </si>
  <si>
    <t>22WN3</t>
  </si>
  <si>
    <t>LIANG YUJIE</t>
  </si>
  <si>
    <t>LULUTRIP（417465）</t>
  </si>
  <si>
    <t>包含门票帝国大厦X2
自由女神X2
费用已BILL代理</t>
  </si>
  <si>
    <t>517-802-8596</t>
  </si>
  <si>
    <t>AP5N BACK FOR CITY TOUR</t>
  </si>
  <si>
    <t xml:space="preserve">HOTEL: Days Hotel East Brunswick </t>
  </si>
  <si>
    <t>20DN1</t>
  </si>
  <si>
    <t>CHEN BOYU</t>
  </si>
  <si>
    <t>UA1598</t>
  </si>
  <si>
    <t>AP5N</t>
  </si>
  <si>
    <t>133-0377-8158</t>
  </si>
  <si>
    <t>BORIS WU
347-827-9291</t>
  </si>
  <si>
    <t>TRANSFER安排</t>
  </si>
  <si>
    <t>NEW TOUR FOR FREE TOUR</t>
  </si>
  <si>
    <t>HOTEL:   Hilton East Brunswick 2N</t>
  </si>
  <si>
    <t>23FN1</t>
  </si>
  <si>
    <t>YU PING CHANG</t>
  </si>
  <si>
    <t>WANNAR TRAVEL LL:93603</t>
  </si>
  <si>
    <t>AP3F</t>
  </si>
  <si>
    <t>12/25 BOOK Doubletree Metropolitan by Hilton 1DD X1N check in under YUPING CHANG  X4</t>
  </si>
  <si>
    <t xml:space="preserve"> 434-249-3486</t>
  </si>
  <si>
    <t>MANDY ZHOU</t>
  </si>
  <si>
    <t>F1</t>
  </si>
  <si>
    <t>DANIEL NGUYEN</t>
  </si>
  <si>
    <t>DL2196</t>
  </si>
  <si>
    <t>DL2092</t>
  </si>
  <si>
    <t>AP7F</t>
  </si>
  <si>
    <t>808-627-2782</t>
  </si>
  <si>
    <t>HOTEL:   Hilton East Brunswick 3N</t>
  </si>
  <si>
    <t>MOU RAN</t>
  </si>
  <si>
    <t>CTRIP(2539044386)</t>
  </si>
  <si>
    <t>UA88</t>
  </si>
  <si>
    <t>UA519</t>
  </si>
  <si>
    <t>AP9F+H</t>
  </si>
  <si>
    <t>携程订单
接机请举“携程”&amp;“牟冉 X2”
服务费请导游在团上直接收取
1/1早上6：00将客人从酒店接出来送机</t>
  </si>
  <si>
    <t>186-1047-1961
186-5360-8999</t>
  </si>
  <si>
    <t>FR8</t>
  </si>
  <si>
    <t>ZHAO SHURAN</t>
  </si>
  <si>
    <t>141-4249-9643
139-4611-9293</t>
  </si>
  <si>
    <t>NEW TOUR FOR ATLANTIC CITY</t>
  </si>
  <si>
    <t>AT6</t>
  </si>
  <si>
    <t xml:space="preserve">JAYAMURALI </t>
  </si>
  <si>
    <t>AP7A</t>
  </si>
  <si>
    <t>9845203785;2019127512</t>
  </si>
  <si>
    <t>ATC4</t>
  </si>
  <si>
    <t>MR. VINAY</t>
  </si>
  <si>
    <t>AM10</t>
  </si>
  <si>
    <t>AP9CA</t>
  </si>
  <si>
    <t>646-982-4576
650-930-6525</t>
  </si>
  <si>
    <t>ATR5</t>
  </si>
  <si>
    <t>ZHOU CHEN</t>
  </si>
  <si>
    <t>AP9A</t>
  </si>
  <si>
    <t>此單已包含一張電話卡，請接機導遊交給客人，并回公司報銷</t>
  </si>
  <si>
    <t xml:space="preserve">1 256-335-9688 </t>
  </si>
  <si>
    <t>SPECIAL ARRANGEMENT, TRANSFER TO CTT</t>
  </si>
  <si>
    <t xml:space="preserve">HOTEL:  Wyndham Garden Hotel Newark Airport    </t>
  </si>
  <si>
    <t>长城COCO</t>
  </si>
  <si>
    <t xml:space="preserve">LU，kehe </t>
  </si>
  <si>
    <t>718-666-0061</t>
  </si>
  <si>
    <t>LL144870</t>
  </si>
  <si>
    <t>SHUTTLE PICKUP人数：FLU 7:00 LL(160)/EC(14),  BRK 7:00(60)</t>
  </si>
  <si>
    <t>FLUSHING 7:00 直发; FLU--55 PAX</t>
  </si>
  <si>
    <t>客人想改期， 已告知代理订单是明天12/24 出发，
 巴士已确定， 无法更改</t>
  </si>
  <si>
    <t>DC （600 Independence Ave SW, Washington, DC 20560）2:00PM 上车</t>
  </si>
  <si>
    <r>
      <rPr>
        <b/>
        <sz val="11"/>
        <color rgb="FFFF0000"/>
        <rFont val="宋体"/>
        <family val="2"/>
        <scheme val="minor"/>
      </rPr>
      <t>导游代收费用：$772</t>
    </r>
    <r>
      <rPr>
        <sz val="11"/>
        <color theme="1"/>
        <rFont val="宋体"/>
        <family val="2"/>
        <scheme val="minor"/>
      </rPr>
      <t>, 單男配房, 
2:00pm 600 Independence Ave DC</t>
    </r>
  </si>
  <si>
    <t>CHANGED FROM 12/26; 3 PAX CHANGETO 2</t>
  </si>
  <si>
    <t>1NF2</t>
    <phoneticPr fontId="9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</si>
</sst>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409]d/mmm;@"/>
    <numFmt numFmtId="177" formatCode="h:mm;@"/>
    <numFmt numFmtId="178" formatCode="m/d;@"/>
    <numFmt numFmtId="179" formatCode="0.00_);[Red]\(0.00\)"/>
    <numFmt numFmtId="180" formatCode="0_);[Red]\(0\)"/>
  </numFmts>
  <fonts count="9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b/>
      <sz val="24"/>
      <color theme="1"/>
      <name val="宋体"/>
      <family val="2"/>
      <scheme val="minor"/>
    </font>
    <font>
      <b/>
      <sz val="24"/>
      <color rgb="FFFF00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1"/>
      <color rgb="FF7030A0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28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b/>
      <sz val="2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rgb="FFFF0000"/>
      <name val="宋体"/>
      <family val="2"/>
      <scheme val="minor"/>
    </font>
    <font>
      <b/>
      <sz val="14"/>
      <color rgb="FFFF0000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3"/>
      <color rgb="FFFF0000"/>
      <name val="宋体"/>
      <family val="2"/>
      <scheme val="minor"/>
    </font>
    <font>
      <b/>
      <sz val="20"/>
      <color rgb="FFFF0000"/>
      <name val="宋体"/>
      <family val="2"/>
      <scheme val="minor"/>
    </font>
    <font>
      <sz val="11"/>
      <color rgb="FF7030A0"/>
      <name val="宋体"/>
      <family val="2"/>
      <scheme val="minor"/>
    </font>
    <font>
      <b/>
      <sz val="18"/>
      <color rgb="FFFF0000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18"/>
      <name val="宋体"/>
      <family val="2"/>
      <scheme val="minor"/>
    </font>
    <font>
      <b/>
      <sz val="11"/>
      <color rgb="FFFF0000"/>
      <name val="Arial Black"/>
      <family val="2"/>
    </font>
    <font>
      <sz val="12"/>
      <name val="宋体"/>
      <family val="2"/>
      <scheme val="minor"/>
    </font>
    <font>
      <b/>
      <sz val="12"/>
      <name val="宋体"/>
      <family val="2"/>
      <scheme val="minor"/>
    </font>
    <font>
      <sz val="18"/>
      <name val="宋体"/>
      <family val="2"/>
      <scheme val="minor"/>
    </font>
    <font>
      <sz val="18"/>
      <color theme="1"/>
      <name val="宋体"/>
      <family val="2"/>
      <scheme val="minor"/>
    </font>
    <font>
      <sz val="18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name val="Arial"/>
      <family val="2"/>
    </font>
    <font>
      <b/>
      <sz val="26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name val="宋体"/>
      <family val="2"/>
      <scheme val="minor"/>
    </font>
    <font>
      <b/>
      <sz val="8"/>
      <name val="微软雅黑"/>
      <family val="2"/>
      <charset val="134"/>
    </font>
    <font>
      <b/>
      <sz val="10"/>
      <name val="宋体"/>
      <family val="2"/>
      <scheme val="minor"/>
    </font>
    <font>
      <b/>
      <sz val="10"/>
      <color rgb="FFFF0000"/>
      <name val="Times New Roman"/>
      <family val="1"/>
    </font>
    <font>
      <sz val="12.1"/>
      <color theme="1"/>
      <name val="宋体"/>
      <family val="2"/>
      <scheme val="minor"/>
    </font>
    <font>
      <b/>
      <sz val="12"/>
      <name val="Times New Roman"/>
      <family val="1"/>
    </font>
    <font>
      <sz val="12.1"/>
      <color rgb="FF000000"/>
      <name val="宋体"/>
      <family val="2"/>
      <scheme val="minor"/>
    </font>
    <font>
      <b/>
      <sz val="11"/>
      <name val="Times New Roman"/>
      <family val="1"/>
    </font>
    <font>
      <b/>
      <sz val="13.2"/>
      <color rgb="FF000000"/>
      <name val="Calibri"/>
      <family val="2"/>
    </font>
    <font>
      <sz val="10"/>
      <color theme="1"/>
      <name val="Calibri"/>
      <family val="2"/>
    </font>
    <font>
      <b/>
      <sz val="13.2"/>
      <color theme="1"/>
      <name val="Calibri"/>
      <family val="2"/>
    </font>
    <font>
      <b/>
      <sz val="12.1"/>
      <color rgb="FF000000"/>
      <name val="Calibri"/>
      <family val="2"/>
    </font>
    <font>
      <sz val="10"/>
      <color theme="1"/>
      <name val="Arial"/>
      <family val="2"/>
    </font>
    <font>
      <b/>
      <sz val="12.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1"/>
      <name val="宋体"/>
      <charset val="134"/>
    </font>
    <font>
      <b/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color theme="1"/>
      <name val="宋体"/>
      <family val="2"/>
      <scheme val="minor"/>
    </font>
    <font>
      <b/>
      <sz val="16"/>
      <color indexed="1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8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2"/>
      <name val="宋体"/>
      <family val="3"/>
      <charset val="134"/>
    </font>
    <font>
      <sz val="9"/>
      <name val="宋体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176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6" fontId="1" fillId="0" borderId="0"/>
    <xf numFmtId="0" fontId="18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40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8" fillId="0" borderId="0"/>
    <xf numFmtId="176" fontId="40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>
      <alignment vertical="center"/>
    </xf>
  </cellStyleXfs>
  <cellXfs count="725">
    <xf numFmtId="0" fontId="0" fillId="0" borderId="0" xfId="0"/>
    <xf numFmtId="0" fontId="7" fillId="0" borderId="5" xfId="0" applyFont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49" fontId="7" fillId="2" borderId="6" xfId="0" applyNumberFormat="1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0" fillId="3" borderId="0" xfId="0" applyFill="1"/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0" fillId="4" borderId="0" xfId="0" applyFill="1"/>
    <xf numFmtId="0" fontId="8" fillId="0" borderId="0" xfId="0" applyFont="1"/>
    <xf numFmtId="0" fontId="0" fillId="2" borderId="9" xfId="0" applyFill="1" applyBorder="1" applyAlignment="1">
      <alignment horizontal="left"/>
    </xf>
    <xf numFmtId="49" fontId="0" fillId="2" borderId="9" xfId="0" applyNumberFormat="1" applyFill="1" applyBorder="1" applyAlignment="1">
      <alignment horizontal="left"/>
    </xf>
    <xf numFmtId="16" fontId="0" fillId="2" borderId="9" xfId="0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5" borderId="0" xfId="0" applyFill="1"/>
    <xf numFmtId="16" fontId="0" fillId="2" borderId="0" xfId="0" applyNumberFormat="1" applyFill="1" applyAlignment="1">
      <alignment horizontal="left"/>
    </xf>
    <xf numFmtId="0" fontId="0" fillId="6" borderId="0" xfId="0" applyFill="1"/>
    <xf numFmtId="0" fontId="0" fillId="7" borderId="0" xfId="0" applyFill="1"/>
    <xf numFmtId="0" fontId="9" fillId="2" borderId="8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49" fontId="0" fillId="7" borderId="9" xfId="0" applyNumberFormat="1" applyFill="1" applyBorder="1" applyAlignment="1">
      <alignment horizontal="left"/>
    </xf>
    <xf numFmtId="16" fontId="0" fillId="7" borderId="9" xfId="0" applyNumberForma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49" fontId="10" fillId="8" borderId="9" xfId="0" applyNumberFormat="1" applyFont="1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wrapText="1"/>
    </xf>
    <xf numFmtId="0" fontId="0" fillId="2" borderId="9" xfId="0" applyFont="1" applyFill="1" applyBorder="1" applyAlignment="1">
      <alignment horizontal="left"/>
    </xf>
    <xf numFmtId="0" fontId="0" fillId="2" borderId="8" xfId="0" applyFill="1" applyBorder="1" applyAlignment="1">
      <alignment horizontal="left" wrapText="1"/>
    </xf>
    <xf numFmtId="49" fontId="0" fillId="2" borderId="8" xfId="0" applyNumberFormat="1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11" fillId="0" borderId="0" xfId="0" applyFont="1"/>
    <xf numFmtId="0" fontId="0" fillId="2" borderId="8" xfId="0" applyNumberFormat="1" applyFill="1" applyBorder="1" applyAlignment="1">
      <alignment horizontal="left"/>
    </xf>
    <xf numFmtId="0" fontId="0" fillId="2" borderId="8" xfId="0" applyFill="1" applyBorder="1"/>
    <xf numFmtId="0" fontId="8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8" borderId="9" xfId="0" applyFill="1" applyBorder="1" applyAlignment="1">
      <alignment horizontal="left"/>
    </xf>
    <xf numFmtId="49" fontId="0" fillId="8" borderId="9" xfId="0" applyNumberFormat="1" applyFill="1" applyBorder="1" applyAlignment="1">
      <alignment horizontal="left"/>
    </xf>
    <xf numFmtId="16" fontId="0" fillId="8" borderId="9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13" fillId="8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2" borderId="0" xfId="0" applyFill="1" applyAlignment="1">
      <alignment horizontal="left"/>
    </xf>
    <xf numFmtId="49" fontId="0" fillId="7" borderId="8" xfId="0" applyNumberFormat="1" applyFill="1" applyBorder="1" applyAlignment="1">
      <alignment horizontal="left"/>
    </xf>
    <xf numFmtId="0" fontId="16" fillId="7" borderId="9" xfId="0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49" fontId="10" fillId="8" borderId="8" xfId="0" applyNumberFormat="1" applyFont="1" applyFill="1" applyBorder="1" applyAlignment="1">
      <alignment horizontal="left"/>
    </xf>
    <xf numFmtId="16" fontId="10" fillId="8" borderId="9" xfId="0" applyNumberFormat="1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0" fillId="0" borderId="8" xfId="0" applyBorder="1"/>
    <xf numFmtId="0" fontId="0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left" vertical="top"/>
    </xf>
    <xf numFmtId="0" fontId="0" fillId="0" borderId="0" xfId="0" applyAlignment="1">
      <alignment wrapText="1"/>
    </xf>
    <xf numFmtId="0" fontId="3" fillId="2" borderId="8" xfId="0" applyFont="1" applyFill="1" applyBorder="1"/>
    <xf numFmtId="0" fontId="8" fillId="2" borderId="8" xfId="0" applyFont="1" applyFill="1" applyBorder="1"/>
    <xf numFmtId="49" fontId="2" fillId="2" borderId="8" xfId="0" applyNumberFormat="1" applyFont="1" applyFill="1" applyBorder="1" applyAlignment="1">
      <alignment horizontal="left"/>
    </xf>
    <xf numFmtId="16" fontId="2" fillId="2" borderId="9" xfId="0" applyNumberFormat="1" applyFont="1" applyFill="1" applyBorder="1" applyAlignment="1">
      <alignment horizontal="left"/>
    </xf>
    <xf numFmtId="0" fontId="2" fillId="2" borderId="8" xfId="0" applyFont="1" applyFill="1" applyBorder="1"/>
    <xf numFmtId="16" fontId="19" fillId="4" borderId="8" xfId="0" applyNumberFormat="1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8" xfId="0" applyFill="1" applyBorder="1" applyAlignment="1">
      <alignment horizontal="left" wrapText="1"/>
    </xf>
    <xf numFmtId="16" fontId="19" fillId="2" borderId="9" xfId="0" applyNumberFormat="1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11" borderId="8" xfId="0" applyFill="1" applyBorder="1" applyAlignment="1">
      <alignment horizontal="left"/>
    </xf>
    <xf numFmtId="16" fontId="0" fillId="0" borderId="8" xfId="0" applyNumberForma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0" fillId="2" borderId="8" xfId="0" applyFont="1" applyFill="1" applyBorder="1" applyAlignment="1">
      <alignment horizontal="left"/>
    </xf>
    <xf numFmtId="49" fontId="20" fillId="2" borderId="8" xfId="0" applyNumberFormat="1" applyFont="1" applyFill="1" applyBorder="1" applyAlignment="1">
      <alignment horizontal="left"/>
    </xf>
    <xf numFmtId="0" fontId="21" fillId="2" borderId="8" xfId="0" applyFont="1" applyFill="1" applyBorder="1" applyAlignment="1">
      <alignment horizontal="left"/>
    </xf>
    <xf numFmtId="16" fontId="20" fillId="2" borderId="8" xfId="0" applyNumberFormat="1" applyFont="1" applyFill="1" applyBorder="1" applyAlignment="1">
      <alignment horizontal="left"/>
    </xf>
    <xf numFmtId="0" fontId="20" fillId="2" borderId="8" xfId="0" applyFont="1" applyFill="1" applyBorder="1"/>
    <xf numFmtId="0" fontId="20" fillId="2" borderId="9" xfId="0" applyFont="1" applyFill="1" applyBorder="1" applyAlignment="1">
      <alignment horizontal="left"/>
    </xf>
    <xf numFmtId="0" fontId="0" fillId="2" borderId="8" xfId="0" applyFill="1" applyBorder="1" applyAlignment="1"/>
    <xf numFmtId="0" fontId="0" fillId="2" borderId="0" xfId="0" applyFill="1" applyBorder="1" applyAlignment="1"/>
    <xf numFmtId="0" fontId="0" fillId="2" borderId="0" xfId="0" applyNumberFormat="1" applyFill="1" applyBorder="1" applyAlignment="1"/>
    <xf numFmtId="0" fontId="0" fillId="2" borderId="9" xfId="0" applyFill="1" applyBorder="1" applyAlignment="1"/>
    <xf numFmtId="0" fontId="2" fillId="0" borderId="9" xfId="0" applyFont="1" applyBorder="1" applyAlignment="1">
      <alignment horizontal="left"/>
    </xf>
    <xf numFmtId="16" fontId="2" fillId="2" borderId="8" xfId="0" applyNumberFormat="1" applyFont="1" applyFill="1" applyBorder="1" applyAlignment="1">
      <alignment horizontal="left"/>
    </xf>
    <xf numFmtId="0" fontId="7" fillId="12" borderId="9" xfId="0" applyFont="1" applyFill="1" applyBorder="1" applyAlignment="1">
      <alignment horizontal="left"/>
    </xf>
    <xf numFmtId="0" fontId="19" fillId="12" borderId="9" xfId="0" applyFont="1" applyFill="1" applyBorder="1" applyAlignment="1">
      <alignment horizontal="left"/>
    </xf>
    <xf numFmtId="49" fontId="7" fillId="12" borderId="9" xfId="0" applyNumberFormat="1" applyFont="1" applyFill="1" applyBorder="1" applyAlignment="1">
      <alignment horizontal="left"/>
    </xf>
    <xf numFmtId="16" fontId="7" fillId="12" borderId="9" xfId="0" applyNumberFormat="1" applyFont="1" applyFill="1" applyBorder="1" applyAlignment="1">
      <alignment horizontal="left"/>
    </xf>
    <xf numFmtId="0" fontId="24" fillId="7" borderId="9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49" fontId="7" fillId="7" borderId="9" xfId="0" applyNumberFormat="1" applyFont="1" applyFill="1" applyBorder="1" applyAlignment="1">
      <alignment horizontal="left"/>
    </xf>
    <xf numFmtId="0" fontId="19" fillId="7" borderId="9" xfId="0" applyFont="1" applyFill="1" applyBorder="1" applyAlignment="1">
      <alignment horizontal="left"/>
    </xf>
    <xf numFmtId="16" fontId="7" fillId="7" borderId="9" xfId="0" applyNumberFormat="1" applyFont="1" applyFill="1" applyBorder="1" applyAlignment="1">
      <alignment horizontal="left"/>
    </xf>
    <xf numFmtId="16" fontId="10" fillId="8" borderId="8" xfId="0" applyNumberFormat="1" applyFont="1" applyFill="1" applyBorder="1" applyAlignment="1">
      <alignment horizontal="left"/>
    </xf>
    <xf numFmtId="0" fontId="18" fillId="2" borderId="8" xfId="0" applyFont="1" applyFill="1" applyBorder="1" applyAlignment="1">
      <alignment horizontal="left"/>
    </xf>
    <xf numFmtId="49" fontId="0" fillId="2" borderId="8" xfId="0" applyNumberFormat="1" applyFont="1" applyFill="1" applyBorder="1" applyAlignment="1">
      <alignment horizontal="left"/>
    </xf>
    <xf numFmtId="16" fontId="0" fillId="2" borderId="8" xfId="0" applyNumberFormat="1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16" fontId="0" fillId="2" borderId="9" xfId="0" applyNumberFormat="1" applyFont="1" applyFill="1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3" fillId="0" borderId="8" xfId="0" applyFont="1" applyBorder="1"/>
    <xf numFmtId="0" fontId="3" fillId="2" borderId="9" xfId="0" applyFont="1" applyFill="1" applyBorder="1" applyAlignment="1">
      <alignment horizontal="left" wrapText="1"/>
    </xf>
    <xf numFmtId="0" fontId="0" fillId="0" borderId="8" xfId="0" applyFont="1" applyBorder="1"/>
    <xf numFmtId="0" fontId="0" fillId="2" borderId="9" xfId="0" applyFont="1" applyFill="1" applyBorder="1" applyAlignment="1">
      <alignment horizontal="left" wrapText="1"/>
    </xf>
    <xf numFmtId="0" fontId="25" fillId="0" borderId="0" xfId="0" applyFont="1"/>
    <xf numFmtId="0" fontId="23" fillId="0" borderId="0" xfId="0" applyFont="1"/>
    <xf numFmtId="0" fontId="24" fillId="7" borderId="9" xfId="0" applyFont="1" applyFill="1" applyBorder="1" applyAlignment="1"/>
    <xf numFmtId="0" fontId="0" fillId="4" borderId="9" xfId="0" applyFill="1" applyBorder="1" applyAlignment="1">
      <alignment horizontal="left"/>
    </xf>
    <xf numFmtId="0" fontId="20" fillId="2" borderId="8" xfId="0" applyFont="1" applyFill="1" applyBorder="1" applyAlignment="1">
      <alignment horizontal="left" wrapText="1"/>
    </xf>
    <xf numFmtId="0" fontId="26" fillId="2" borderId="8" xfId="0" applyFont="1" applyFill="1" applyBorder="1" applyAlignment="1">
      <alignment horizontal="left"/>
    </xf>
    <xf numFmtId="0" fontId="0" fillId="13" borderId="8" xfId="0" applyFill="1" applyBorder="1" applyAlignment="1">
      <alignment horizontal="left"/>
    </xf>
    <xf numFmtId="0" fontId="3" fillId="0" borderId="0" xfId="0" applyFont="1"/>
    <xf numFmtId="0" fontId="0" fillId="4" borderId="8" xfId="0" applyFill="1" applyBorder="1"/>
    <xf numFmtId="0" fontId="27" fillId="2" borderId="9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49" fontId="0" fillId="2" borderId="9" xfId="0" applyNumberFormat="1" applyFill="1" applyBorder="1" applyAlignment="1">
      <alignment horizontal="left" wrapText="1"/>
    </xf>
    <xf numFmtId="49" fontId="2" fillId="2" borderId="9" xfId="0" applyNumberFormat="1" applyFont="1" applyFill="1" applyBorder="1" applyAlignment="1">
      <alignment horizontal="left"/>
    </xf>
    <xf numFmtId="0" fontId="28" fillId="2" borderId="8" xfId="0" applyFont="1" applyFill="1" applyBorder="1" applyAlignment="1">
      <alignment horizontal="left"/>
    </xf>
    <xf numFmtId="16" fontId="0" fillId="7" borderId="8" xfId="0" applyNumberFormat="1" applyFill="1" applyBorder="1" applyAlignment="1">
      <alignment horizontal="left"/>
    </xf>
    <xf numFmtId="0" fontId="29" fillId="0" borderId="0" xfId="0" applyFont="1"/>
    <xf numFmtId="0" fontId="0" fillId="2" borderId="8" xfId="0" applyFont="1" applyFill="1" applyBorder="1"/>
    <xf numFmtId="49" fontId="0" fillId="2" borderId="8" xfId="0" applyNumberFormat="1" applyFont="1" applyFill="1" applyBorder="1" applyAlignment="1">
      <alignment horizontal="left" wrapText="1"/>
    </xf>
    <xf numFmtId="0" fontId="0" fillId="14" borderId="8" xfId="0" applyFont="1" applyFill="1" applyBorder="1" applyAlignment="1">
      <alignment horizontal="left"/>
    </xf>
    <xf numFmtId="0" fontId="30" fillId="2" borderId="8" xfId="0" applyFont="1" applyFill="1" applyBorder="1" applyAlignment="1">
      <alignment horizontal="left"/>
    </xf>
    <xf numFmtId="0" fontId="31" fillId="2" borderId="8" xfId="0" applyFont="1" applyFill="1" applyBorder="1" applyAlignment="1">
      <alignment horizontal="left"/>
    </xf>
    <xf numFmtId="0" fontId="0" fillId="7" borderId="8" xfId="0" applyFill="1" applyBorder="1" applyAlignment="1">
      <alignment horizontal="left" wrapText="1"/>
    </xf>
    <xf numFmtId="0" fontId="16" fillId="7" borderId="8" xfId="0" applyFont="1" applyFill="1" applyBorder="1" applyAlignment="1">
      <alignment horizontal="left"/>
    </xf>
    <xf numFmtId="0" fontId="28" fillId="2" borderId="9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0" fillId="13" borderId="8" xfId="0" applyFill="1" applyBorder="1"/>
    <xf numFmtId="0" fontId="4" fillId="0" borderId="2" xfId="0" applyFont="1" applyBorder="1" applyAlignment="1">
      <alignment horizontal="left"/>
    </xf>
    <xf numFmtId="0" fontId="19" fillId="8" borderId="9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/>
    <xf numFmtId="0" fontId="14" fillId="0" borderId="8" xfId="0" applyFont="1" applyBorder="1" applyAlignment="1">
      <alignment horizontal="left"/>
    </xf>
    <xf numFmtId="0" fontId="14" fillId="2" borderId="9" xfId="0" applyFont="1" applyFill="1" applyBorder="1" applyAlignment="1">
      <alignment horizontal="left"/>
    </xf>
    <xf numFmtId="0" fontId="34" fillId="2" borderId="9" xfId="0" applyFont="1" applyFill="1" applyBorder="1" applyAlignment="1">
      <alignment horizontal="left"/>
    </xf>
    <xf numFmtId="49" fontId="35" fillId="2" borderId="8" xfId="0" applyNumberFormat="1" applyFont="1" applyFill="1" applyBorder="1" applyAlignment="1">
      <alignment horizontal="left"/>
    </xf>
    <xf numFmtId="0" fontId="35" fillId="0" borderId="8" xfId="0" applyFont="1" applyBorder="1"/>
    <xf numFmtId="0" fontId="0" fillId="2" borderId="9" xfId="0" applyFill="1" applyBorder="1"/>
    <xf numFmtId="0" fontId="30" fillId="8" borderId="9" xfId="0" applyFont="1" applyFill="1" applyBorder="1" applyAlignment="1">
      <alignment horizontal="left"/>
    </xf>
    <xf numFmtId="0" fontId="36" fillId="8" borderId="8" xfId="0" applyFont="1" applyFill="1" applyBorder="1" applyAlignment="1">
      <alignment horizontal="left"/>
    </xf>
    <xf numFmtId="49" fontId="35" fillId="8" borderId="8" xfId="0" applyNumberFormat="1" applyFont="1" applyFill="1" applyBorder="1" applyAlignment="1">
      <alignment horizontal="left"/>
    </xf>
    <xf numFmtId="0" fontId="35" fillId="8" borderId="8" xfId="0" applyFont="1" applyFill="1" applyBorder="1"/>
    <xf numFmtId="0" fontId="0" fillId="8" borderId="0" xfId="0" applyFill="1" applyBorder="1"/>
    <xf numFmtId="0" fontId="37" fillId="2" borderId="8" xfId="0" applyFont="1" applyFill="1" applyBorder="1" applyAlignment="1">
      <alignment horizontal="left"/>
    </xf>
    <xf numFmtId="0" fontId="38" fillId="2" borderId="8" xfId="0" applyFont="1" applyFill="1" applyBorder="1" applyAlignment="1">
      <alignment horizontal="left"/>
    </xf>
    <xf numFmtId="49" fontId="37" fillId="2" borderId="8" xfId="0" applyNumberFormat="1" applyFont="1" applyFill="1" applyBorder="1" applyAlignment="1">
      <alignment horizontal="left"/>
    </xf>
    <xf numFmtId="16" fontId="37" fillId="2" borderId="8" xfId="0" applyNumberFormat="1" applyFont="1" applyFill="1" applyBorder="1" applyAlignment="1">
      <alignment horizontal="left"/>
    </xf>
    <xf numFmtId="0" fontId="37" fillId="2" borderId="8" xfId="0" applyFont="1" applyFill="1" applyBorder="1"/>
    <xf numFmtId="0" fontId="37" fillId="7" borderId="8" xfId="0" applyFont="1" applyFill="1" applyBorder="1" applyAlignment="1">
      <alignment horizontal="left"/>
    </xf>
    <xf numFmtId="0" fontId="0" fillId="0" borderId="0" xfId="0" applyFill="1"/>
    <xf numFmtId="0" fontId="24" fillId="16" borderId="15" xfId="0" applyFont="1" applyFill="1" applyBorder="1" applyAlignment="1">
      <alignment horizontal="center" vertical="center" wrapText="1"/>
    </xf>
    <xf numFmtId="0" fontId="24" fillId="16" borderId="16" xfId="0" applyFont="1" applyFill="1" applyBorder="1" applyAlignment="1">
      <alignment horizontal="center" vertical="center" wrapText="1"/>
    </xf>
    <xf numFmtId="177" fontId="24" fillId="16" borderId="16" xfId="0" applyNumberFormat="1" applyFont="1" applyFill="1" applyBorder="1" applyAlignment="1">
      <alignment horizontal="center" vertical="center" wrapText="1"/>
    </xf>
    <xf numFmtId="0" fontId="37" fillId="0" borderId="0" xfId="0" applyFont="1" applyFill="1"/>
    <xf numFmtId="0" fontId="3" fillId="0" borderId="17" xfId="0" applyFont="1" applyFill="1" applyBorder="1" applyAlignment="1">
      <alignment horizontal="left" vertical="center" wrapText="1"/>
    </xf>
    <xf numFmtId="0" fontId="42" fillId="7" borderId="18" xfId="0" applyFont="1" applyFill="1" applyBorder="1"/>
    <xf numFmtId="0" fontId="21" fillId="0" borderId="19" xfId="0" applyFont="1" applyFill="1" applyBorder="1" applyAlignment="1">
      <alignment horizontal="left" vertical="center" wrapText="1"/>
    </xf>
    <xf numFmtId="0" fontId="43" fillId="2" borderId="20" xfId="0" applyFont="1" applyFill="1" applyBorder="1"/>
    <xf numFmtId="1" fontId="44" fillId="0" borderId="19" xfId="0" applyNumberFormat="1" applyFont="1" applyFill="1" applyBorder="1" applyAlignment="1">
      <alignment horizontal="left" vertical="center" wrapText="1"/>
    </xf>
    <xf numFmtId="0" fontId="45" fillId="2" borderId="15" xfId="0" applyFont="1" applyFill="1" applyBorder="1" applyAlignment="1">
      <alignment horizontal="left" vertical="center"/>
    </xf>
    <xf numFmtId="0" fontId="46" fillId="2" borderId="15" xfId="0" applyFont="1" applyFill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 wrapText="1"/>
    </xf>
    <xf numFmtId="177" fontId="0" fillId="0" borderId="19" xfId="0" applyNumberFormat="1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47" fillId="2" borderId="15" xfId="0" applyFont="1" applyFill="1" applyBorder="1" applyAlignment="1">
      <alignment horizontal="left" vertical="center"/>
    </xf>
    <xf numFmtId="0" fontId="43" fillId="0" borderId="18" xfId="0" applyFont="1" applyBorder="1"/>
    <xf numFmtId="0" fontId="48" fillId="2" borderId="15" xfId="0" applyFont="1" applyFill="1" applyBorder="1" applyAlignment="1">
      <alignment horizontal="center" vertical="center" wrapText="1"/>
    </xf>
    <xf numFmtId="177" fontId="42" fillId="12" borderId="19" xfId="0" applyNumberFormat="1" applyFont="1" applyFill="1" applyBorder="1" applyAlignment="1">
      <alignment horizontal="left" vertical="center" wrapText="1"/>
    </xf>
    <xf numFmtId="0" fontId="43" fillId="4" borderId="18" xfId="0" applyFont="1" applyFill="1" applyBorder="1" applyAlignment="1">
      <alignment wrapText="1"/>
    </xf>
    <xf numFmtId="0" fontId="21" fillId="2" borderId="19" xfId="0" applyFont="1" applyFill="1" applyBorder="1" applyAlignment="1">
      <alignment horizontal="left" vertical="center" wrapText="1"/>
    </xf>
    <xf numFmtId="1" fontId="44" fillId="2" borderId="19" xfId="0" applyNumberFormat="1" applyFont="1" applyFill="1" applyBorder="1" applyAlignment="1">
      <alignment horizontal="left" vertical="center" wrapText="1"/>
    </xf>
    <xf numFmtId="177" fontId="0" fillId="4" borderId="19" xfId="0" applyNumberFormat="1" applyFont="1" applyFill="1" applyBorder="1" applyAlignment="1">
      <alignment horizontal="left" vertical="center" wrapText="1"/>
    </xf>
    <xf numFmtId="49" fontId="45" fillId="2" borderId="16" xfId="0" applyNumberFormat="1" applyFont="1" applyFill="1" applyBorder="1" applyAlignment="1">
      <alignment horizontal="left" vertical="center" wrapText="1"/>
    </xf>
    <xf numFmtId="0" fontId="21" fillId="0" borderId="22" xfId="0" applyFont="1" applyFill="1" applyBorder="1" applyAlignment="1">
      <alignment horizontal="left" vertical="center" wrapText="1"/>
    </xf>
    <xf numFmtId="1" fontId="49" fillId="0" borderId="22" xfId="0" applyNumberFormat="1" applyFont="1" applyFill="1" applyBorder="1" applyAlignment="1">
      <alignment horizontal="left" vertical="center" wrapText="1"/>
    </xf>
    <xf numFmtId="0" fontId="43" fillId="2" borderId="15" xfId="0" applyFont="1" applyFill="1" applyBorder="1" applyAlignment="1">
      <alignment horizontal="center" vertical="center" wrapText="1"/>
    </xf>
    <xf numFmtId="1" fontId="49" fillId="0" borderId="19" xfId="0" applyNumberFormat="1" applyFont="1" applyFill="1" applyBorder="1" applyAlignment="1">
      <alignment horizontal="left" vertical="center" wrapText="1"/>
    </xf>
    <xf numFmtId="176" fontId="46" fillId="2" borderId="15" xfId="0" applyNumberFormat="1" applyFont="1" applyFill="1" applyBorder="1" applyAlignment="1">
      <alignment horizontal="center" vertical="center" wrapText="1"/>
    </xf>
    <xf numFmtId="0" fontId="43" fillId="0" borderId="18" xfId="0" applyFont="1" applyBorder="1" applyAlignment="1">
      <alignment wrapText="1"/>
    </xf>
    <xf numFmtId="0" fontId="21" fillId="7" borderId="19" xfId="0" applyFont="1" applyFill="1" applyBorder="1" applyAlignment="1">
      <alignment horizontal="left" vertical="center" wrapText="1"/>
    </xf>
    <xf numFmtId="0" fontId="50" fillId="2" borderId="20" xfId="0" applyFont="1" applyFill="1" applyBorder="1"/>
    <xf numFmtId="0" fontId="51" fillId="0" borderId="19" xfId="0" applyFont="1" applyFill="1" applyBorder="1" applyAlignment="1">
      <alignment horizontal="left" vertical="center" wrapText="1"/>
    </xf>
    <xf numFmtId="177" fontId="43" fillId="7" borderId="19" xfId="0" applyNumberFormat="1" applyFont="1" applyFill="1" applyBorder="1" applyAlignment="1">
      <alignment horizontal="left" vertical="center" wrapText="1"/>
    </xf>
    <xf numFmtId="0" fontId="43" fillId="2" borderId="18" xfId="0" applyFont="1" applyFill="1" applyBorder="1"/>
    <xf numFmtId="0" fontId="46" fillId="2" borderId="15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12" borderId="22" xfId="0" applyFont="1" applyFill="1" applyBorder="1" applyAlignment="1">
      <alignment horizontal="left" vertical="center" wrapText="1"/>
    </xf>
    <xf numFmtId="0" fontId="21" fillId="12" borderId="19" xfId="0" applyFont="1" applyFill="1" applyBorder="1" applyAlignment="1">
      <alignment horizontal="left" vertical="center" wrapText="1"/>
    </xf>
    <xf numFmtId="0" fontId="51" fillId="12" borderId="19" xfId="0" applyFont="1" applyFill="1" applyBorder="1" applyAlignment="1">
      <alignment horizontal="left" vertical="center" wrapText="1"/>
    </xf>
    <xf numFmtId="1" fontId="44" fillId="12" borderId="19" xfId="0" applyNumberFormat="1" applyFont="1" applyFill="1" applyBorder="1" applyAlignment="1">
      <alignment horizontal="left" vertical="center" wrapText="1"/>
    </xf>
    <xf numFmtId="0" fontId="45" fillId="17" borderId="15" xfId="0" applyFont="1" applyFill="1" applyBorder="1" applyAlignment="1">
      <alignment horizontal="left" vertical="center"/>
    </xf>
    <xf numFmtId="0" fontId="46" fillId="17" borderId="15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left" vertical="center" wrapText="1"/>
    </xf>
    <xf numFmtId="177" fontId="0" fillId="0" borderId="23" xfId="0" applyNumberFormat="1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43" fillId="0" borderId="0" xfId="0" applyFont="1"/>
    <xf numFmtId="1" fontId="44" fillId="0" borderId="26" xfId="0" applyNumberFormat="1" applyFont="1" applyFill="1" applyBorder="1" applyAlignment="1">
      <alignment horizontal="left" vertical="center" wrapText="1"/>
    </xf>
    <xf numFmtId="0" fontId="51" fillId="0" borderId="26" xfId="0" applyFont="1" applyFill="1" applyBorder="1" applyAlignment="1">
      <alignment horizontal="left" vertical="center" wrapText="1"/>
    </xf>
    <xf numFmtId="0" fontId="46" fillId="18" borderId="1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left" vertical="center" wrapText="1"/>
    </xf>
    <xf numFmtId="177" fontId="0" fillId="0" borderId="26" xfId="0" applyNumberFormat="1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0" fillId="0" borderId="29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51" fillId="0" borderId="29" xfId="0" applyFont="1" applyFill="1" applyBorder="1" applyAlignment="1">
      <alignment horizontal="left" vertical="center" wrapText="1"/>
    </xf>
    <xf numFmtId="1" fontId="44" fillId="0" borderId="29" xfId="0" applyNumberFormat="1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left" vertical="center" wrapText="1"/>
    </xf>
    <xf numFmtId="177" fontId="0" fillId="0" borderId="29" xfId="0" applyNumberFormat="1" applyFont="1" applyFill="1" applyBorder="1" applyAlignment="1">
      <alignment horizontal="left" vertical="center" wrapText="1"/>
    </xf>
    <xf numFmtId="0" fontId="0" fillId="0" borderId="30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51" fillId="0" borderId="22" xfId="0" applyFont="1" applyFill="1" applyBorder="1" applyAlignment="1">
      <alignment horizontal="left" vertical="center" wrapText="1"/>
    </xf>
    <xf numFmtId="1" fontId="44" fillId="0" borderId="22" xfId="0" applyNumberFormat="1" applyFont="1" applyFill="1" applyBorder="1" applyAlignment="1">
      <alignment horizontal="left" vertical="center" wrapText="1"/>
    </xf>
    <xf numFmtId="0" fontId="46" fillId="19" borderId="15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left" vertical="center" wrapText="1"/>
    </xf>
    <xf numFmtId="177" fontId="0" fillId="0" borderId="22" xfId="0" applyNumberFormat="1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52" fillId="0" borderId="0" xfId="0" applyFont="1"/>
    <xf numFmtId="0" fontId="52" fillId="2" borderId="20" xfId="0" applyFont="1" applyFill="1" applyBorder="1"/>
    <xf numFmtId="0" fontId="52" fillId="2" borderId="18" xfId="0" applyFont="1" applyFill="1" applyBorder="1"/>
    <xf numFmtId="0" fontId="0" fillId="0" borderId="19" xfId="0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51" fillId="0" borderId="19" xfId="0" applyFont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51" fillId="0" borderId="23" xfId="0" applyFont="1" applyFill="1" applyBorder="1" applyAlignment="1">
      <alignment horizontal="left" vertical="center" wrapText="1"/>
    </xf>
    <xf numFmtId="1" fontId="44" fillId="0" borderId="23" xfId="0" applyNumberFormat="1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51" fillId="0" borderId="26" xfId="0" applyFont="1" applyFill="1" applyBorder="1" applyAlignment="1">
      <alignment vertical="center"/>
    </xf>
    <xf numFmtId="1" fontId="53" fillId="0" borderId="22" xfId="0" applyNumberFormat="1" applyFont="1" applyFill="1" applyBorder="1" applyAlignment="1">
      <alignment horizontal="left" vertical="center" wrapText="1"/>
    </xf>
    <xf numFmtId="0" fontId="51" fillId="0" borderId="29" xfId="0" applyFont="1" applyFill="1" applyBorder="1" applyAlignment="1">
      <alignment vertical="center"/>
    </xf>
    <xf numFmtId="0" fontId="45" fillId="0" borderId="15" xfId="0" applyFont="1" applyFill="1" applyBorder="1" applyAlignment="1">
      <alignment horizontal="left" vertical="center"/>
    </xf>
    <xf numFmtId="0" fontId="46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177" fontId="0" fillId="0" borderId="15" xfId="0" applyNumberFormat="1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 vertical="center" wrapText="1"/>
    </xf>
    <xf numFmtId="0" fontId="51" fillId="0" borderId="36" xfId="0" applyFont="1" applyFill="1" applyBorder="1" applyAlignment="1">
      <alignment vertical="center"/>
    </xf>
    <xf numFmtId="0" fontId="45" fillId="0" borderId="37" xfId="0" applyFont="1" applyFill="1" applyBorder="1" applyAlignment="1">
      <alignment horizontal="left" vertical="center"/>
    </xf>
    <xf numFmtId="0" fontId="46" fillId="0" borderId="37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/>
    </xf>
    <xf numFmtId="177" fontId="0" fillId="0" borderId="37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16" fontId="54" fillId="0" borderId="18" xfId="0" applyNumberFormat="1" applyFont="1" applyBorder="1" applyAlignment="1">
      <alignment horizontal="left" vertical="top"/>
    </xf>
    <xf numFmtId="0" fontId="51" fillId="7" borderId="26" xfId="0" applyFont="1" applyFill="1" applyBorder="1" applyAlignment="1">
      <alignment vertical="center"/>
    </xf>
    <xf numFmtId="1" fontId="51" fillId="7" borderId="26" xfId="0" applyNumberFormat="1" applyFont="1" applyFill="1" applyBorder="1" applyAlignment="1">
      <alignment horizontal="left" vertical="center" wrapText="1"/>
    </xf>
    <xf numFmtId="0" fontId="33" fillId="7" borderId="26" xfId="0" applyFont="1" applyFill="1" applyBorder="1" applyAlignment="1">
      <alignment horizontal="left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vertical="top"/>
    </xf>
    <xf numFmtId="177" fontId="3" fillId="7" borderId="26" xfId="0" applyNumberFormat="1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left" vertical="center" wrapText="1"/>
    </xf>
    <xf numFmtId="0" fontId="24" fillId="0" borderId="0" xfId="0" applyFont="1" applyFill="1"/>
    <xf numFmtId="0" fontId="55" fillId="4" borderId="39" xfId="0" applyFont="1" applyFill="1" applyBorder="1"/>
    <xf numFmtId="0" fontId="56" fillId="4" borderId="39" xfId="0" applyFont="1" applyFill="1" applyBorder="1" applyAlignment="1">
      <alignment horizontal="left" vertical="top"/>
    </xf>
    <xf numFmtId="0" fontId="56" fillId="4" borderId="20" xfId="0" applyFont="1" applyFill="1" applyBorder="1" applyAlignment="1">
      <alignment horizontal="left" vertical="top"/>
    </xf>
    <xf numFmtId="0" fontId="57" fillId="0" borderId="18" xfId="0" applyFont="1" applyBorder="1" applyAlignment="1">
      <alignment horizontal="left"/>
    </xf>
    <xf numFmtId="1" fontId="44" fillId="18" borderId="22" xfId="0" applyNumberFormat="1" applyFont="1" applyFill="1" applyBorder="1" applyAlignment="1">
      <alignment horizontal="left" vertical="center" wrapText="1"/>
    </xf>
    <xf numFmtId="0" fontId="51" fillId="18" borderId="29" xfId="0" applyFont="1" applyFill="1" applyBorder="1" applyAlignment="1">
      <alignment vertical="center"/>
    </xf>
    <xf numFmtId="0" fontId="0" fillId="18" borderId="29" xfId="0" applyFill="1" applyBorder="1" applyAlignment="1">
      <alignment horizontal="left" vertical="center" wrapText="1"/>
    </xf>
    <xf numFmtId="0" fontId="0" fillId="18" borderId="29" xfId="0" applyFont="1" applyFill="1" applyBorder="1" applyAlignment="1">
      <alignment horizontal="left" vertical="center" wrapText="1"/>
    </xf>
    <xf numFmtId="177" fontId="0" fillId="18" borderId="29" xfId="0" applyNumberFormat="1" applyFont="1" applyFill="1" applyBorder="1" applyAlignment="1">
      <alignment horizontal="left" vertical="center" wrapText="1"/>
    </xf>
    <xf numFmtId="0" fontId="0" fillId="18" borderId="30" xfId="0" applyFont="1" applyFill="1" applyBorder="1" applyAlignment="1">
      <alignment horizontal="left" vertical="center" wrapText="1"/>
    </xf>
    <xf numFmtId="0" fontId="55" fillId="4" borderId="20" xfId="0" applyFont="1" applyFill="1" applyBorder="1"/>
    <xf numFmtId="0" fontId="58" fillId="0" borderId="20" xfId="0" applyFont="1" applyBorder="1" applyAlignment="1">
      <alignment wrapText="1"/>
    </xf>
    <xf numFmtId="0" fontId="56" fillId="4" borderId="40" xfId="0" applyFont="1" applyFill="1" applyBorder="1" applyAlignment="1">
      <alignment horizontal="left" vertical="top"/>
    </xf>
    <xf numFmtId="0" fontId="56" fillId="12" borderId="20" xfId="0" applyFont="1" applyFill="1" applyBorder="1" applyAlignment="1">
      <alignment horizontal="left" vertical="top"/>
    </xf>
    <xf numFmtId="0" fontId="57" fillId="20" borderId="18" xfId="0" applyFont="1" applyFill="1" applyBorder="1" applyAlignment="1">
      <alignment horizontal="left"/>
    </xf>
    <xf numFmtId="0" fontId="56" fillId="12" borderId="39" xfId="0" applyFont="1" applyFill="1" applyBorder="1" applyAlignment="1">
      <alignment horizontal="left" vertical="top"/>
    </xf>
    <xf numFmtId="0" fontId="59" fillId="21" borderId="18" xfId="0" applyFont="1" applyFill="1" applyBorder="1" applyAlignment="1">
      <alignment horizontal="left"/>
    </xf>
    <xf numFmtId="0" fontId="56" fillId="12" borderId="41" xfId="0" applyFont="1" applyFill="1" applyBorder="1" applyAlignment="1">
      <alignment horizontal="left" vertical="top"/>
    </xf>
    <xf numFmtId="0" fontId="59" fillId="0" borderId="18" xfId="0" applyFont="1" applyBorder="1" applyAlignment="1">
      <alignment horizontal="left"/>
    </xf>
    <xf numFmtId="177" fontId="20" fillId="0" borderId="15" xfId="0" applyNumberFormat="1" applyFont="1" applyFill="1" applyBorder="1" applyAlignment="1">
      <alignment horizontal="center" vertical="center"/>
    </xf>
    <xf numFmtId="0" fontId="56" fillId="12" borderId="41" xfId="0" applyFont="1" applyFill="1" applyBorder="1" applyAlignment="1">
      <alignment horizontal="left"/>
    </xf>
    <xf numFmtId="0" fontId="56" fillId="4" borderId="41" xfId="0" applyFont="1" applyFill="1" applyBorder="1" applyAlignment="1">
      <alignment horizontal="left" vertical="top"/>
    </xf>
    <xf numFmtId="0" fontId="57" fillId="22" borderId="18" xfId="0" applyFont="1" applyFill="1" applyBorder="1" applyAlignment="1">
      <alignment horizontal="left"/>
    </xf>
    <xf numFmtId="0" fontId="57" fillId="23" borderId="18" xfId="0" applyFont="1" applyFill="1" applyBorder="1" applyAlignment="1">
      <alignment horizontal="left"/>
    </xf>
    <xf numFmtId="0" fontId="60" fillId="4" borderId="18" xfId="0" applyFont="1" applyFill="1" applyBorder="1"/>
    <xf numFmtId="0" fontId="56" fillId="4" borderId="42" xfId="0" applyFont="1" applyFill="1" applyBorder="1" applyAlignment="1">
      <alignment horizontal="left" vertical="top"/>
    </xf>
    <xf numFmtId="0" fontId="56" fillId="4" borderId="18" xfId="0" applyFont="1" applyFill="1" applyBorder="1" applyAlignment="1">
      <alignment horizontal="left" vertical="top"/>
    </xf>
    <xf numFmtId="0" fontId="57" fillId="12" borderId="18" xfId="0" applyFont="1" applyFill="1" applyBorder="1" applyAlignment="1">
      <alignment horizontal="left"/>
    </xf>
    <xf numFmtId="0" fontId="20" fillId="0" borderId="34" xfId="0" applyFont="1" applyFill="1" applyBorder="1" applyAlignment="1">
      <alignment horizontal="center" vertical="center"/>
    </xf>
    <xf numFmtId="0" fontId="51" fillId="0" borderId="22" xfId="0" applyFont="1" applyFill="1" applyBorder="1" applyAlignment="1">
      <alignment vertical="center"/>
    </xf>
    <xf numFmtId="0" fontId="3" fillId="0" borderId="43" xfId="0" applyFont="1" applyFill="1" applyBorder="1" applyAlignment="1">
      <alignment horizontal="left" vertical="center" wrapText="1"/>
    </xf>
    <xf numFmtId="0" fontId="0" fillId="15" borderId="5" xfId="0" applyFill="1" applyBorder="1"/>
    <xf numFmtId="1" fontId="44" fillId="15" borderId="6" xfId="0" applyNumberFormat="1" applyFont="1" applyFill="1" applyBorder="1" applyAlignment="1">
      <alignment horizontal="left" vertical="center" wrapText="1"/>
    </xf>
    <xf numFmtId="0" fontId="0" fillId="15" borderId="6" xfId="0" applyFill="1" applyBorder="1" applyAlignment="1">
      <alignment horizontal="left" vertical="center" wrapText="1"/>
    </xf>
    <xf numFmtId="0" fontId="0" fillId="15" borderId="6" xfId="0" applyFont="1" applyFill="1" applyBorder="1" applyAlignment="1">
      <alignment horizontal="left" vertical="center" wrapText="1"/>
    </xf>
    <xf numFmtId="177" fontId="0" fillId="15" borderId="6" xfId="0" applyNumberFormat="1" applyFont="1" applyFill="1" applyBorder="1" applyAlignment="1">
      <alignment horizontal="left" vertical="center" wrapText="1"/>
    </xf>
    <xf numFmtId="0" fontId="0" fillId="15" borderId="7" xfId="0" applyFont="1" applyFill="1" applyBorder="1" applyAlignment="1">
      <alignment horizontal="left" vertical="center" wrapText="1"/>
    </xf>
    <xf numFmtId="0" fontId="8" fillId="7" borderId="28" xfId="0" applyFont="1" applyFill="1" applyBorder="1" applyAlignment="1">
      <alignment vertical="top"/>
    </xf>
    <xf numFmtId="0" fontId="45" fillId="11" borderId="15" xfId="0" applyFont="1" applyFill="1" applyBorder="1" applyAlignment="1">
      <alignment horizontal="left" vertical="center"/>
    </xf>
    <xf numFmtId="0" fontId="46" fillId="11" borderId="15" xfId="0" applyFont="1" applyFill="1" applyBorder="1" applyAlignment="1">
      <alignment horizontal="center" vertical="center" wrapText="1"/>
    </xf>
    <xf numFmtId="177" fontId="8" fillId="0" borderId="29" xfId="0" applyNumberFormat="1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1" fontId="44" fillId="0" borderId="17" xfId="0" applyNumberFormat="1" applyFont="1" applyFill="1" applyBorder="1" applyAlignment="1">
      <alignment horizontal="left" vertical="center" wrapText="1"/>
    </xf>
    <xf numFmtId="177" fontId="53" fillId="0" borderId="22" xfId="0" applyNumberFormat="1" applyFont="1" applyFill="1" applyBorder="1" applyAlignment="1">
      <alignment horizontal="left" vertical="center" wrapText="1"/>
    </xf>
    <xf numFmtId="1" fontId="53" fillId="0" borderId="31" xfId="0" applyNumberFormat="1" applyFont="1" applyFill="1" applyBorder="1" applyAlignment="1">
      <alignment horizontal="left" vertical="center" wrapText="1"/>
    </xf>
    <xf numFmtId="0" fontId="47" fillId="24" borderId="15" xfId="0" applyNumberFormat="1" applyFont="1" applyFill="1" applyBorder="1" applyAlignment="1">
      <alignment horizontal="left" vertical="center"/>
    </xf>
    <xf numFmtId="0" fontId="46" fillId="24" borderId="15" xfId="0" applyNumberFormat="1" applyFont="1" applyFill="1" applyBorder="1" applyAlignment="1">
      <alignment horizontal="center" vertical="center" wrapText="1"/>
    </xf>
    <xf numFmtId="0" fontId="46" fillId="24" borderId="15" xfId="0" applyNumberFormat="1" applyFont="1" applyFill="1" applyBorder="1" applyAlignment="1">
      <alignment horizontal="center" vertical="center"/>
    </xf>
    <xf numFmtId="0" fontId="47" fillId="2" borderId="15" xfId="0" applyNumberFormat="1" applyFont="1" applyFill="1" applyBorder="1" applyAlignment="1">
      <alignment horizontal="left" vertical="center"/>
    </xf>
    <xf numFmtId="0" fontId="46" fillId="2" borderId="15" xfId="0" applyNumberFormat="1" applyFont="1" applyFill="1" applyBorder="1" applyAlignment="1">
      <alignment horizontal="center" vertical="center" wrapText="1"/>
    </xf>
    <xf numFmtId="0" fontId="46" fillId="2" borderId="15" xfId="0" applyNumberFormat="1" applyFont="1" applyFill="1" applyBorder="1" applyAlignment="1">
      <alignment horizontal="center" vertical="center"/>
    </xf>
    <xf numFmtId="0" fontId="47" fillId="10" borderId="15" xfId="0" applyNumberFormat="1" applyFont="1" applyFill="1" applyBorder="1" applyAlignment="1">
      <alignment horizontal="left" vertical="center"/>
    </xf>
    <xf numFmtId="0" fontId="46" fillId="10" borderId="15" xfId="0" applyNumberFormat="1" applyFont="1" applyFill="1" applyBorder="1" applyAlignment="1">
      <alignment horizontal="center" vertical="center" wrapText="1"/>
    </xf>
    <xf numFmtId="1" fontId="44" fillId="0" borderId="43" xfId="0" applyNumberFormat="1" applyFont="1" applyFill="1" applyBorder="1" applyAlignment="1">
      <alignment horizontal="left" vertical="center" wrapText="1"/>
    </xf>
    <xf numFmtId="1" fontId="53" fillId="0" borderId="19" xfId="0" applyNumberFormat="1" applyFont="1" applyFill="1" applyBorder="1" applyAlignment="1">
      <alignment horizontal="left" vertical="center" wrapText="1"/>
    </xf>
    <xf numFmtId="177" fontId="53" fillId="0" borderId="19" xfId="0" applyNumberFormat="1" applyFont="1" applyFill="1" applyBorder="1" applyAlignment="1">
      <alignment horizontal="left" vertical="center" wrapText="1"/>
    </xf>
    <xf numFmtId="1" fontId="53" fillId="0" borderId="21" xfId="0" applyNumberFormat="1" applyFont="1" applyFill="1" applyBorder="1" applyAlignment="1">
      <alignment horizontal="left" vertical="center" wrapText="1"/>
    </xf>
    <xf numFmtId="1" fontId="53" fillId="25" borderId="44" xfId="0" applyNumberFormat="1" applyFont="1" applyFill="1" applyBorder="1" applyAlignment="1">
      <alignment horizontal="left" vertical="center" wrapText="1"/>
    </xf>
    <xf numFmtId="1" fontId="44" fillId="25" borderId="45" xfId="0" applyNumberFormat="1" applyFont="1" applyFill="1" applyBorder="1" applyAlignment="1">
      <alignment horizontal="left" vertical="center" wrapText="1"/>
    </xf>
    <xf numFmtId="1" fontId="53" fillId="25" borderId="45" xfId="0" applyNumberFormat="1" applyFont="1" applyFill="1" applyBorder="1" applyAlignment="1">
      <alignment horizontal="left" vertical="center" wrapText="1"/>
    </xf>
    <xf numFmtId="177" fontId="53" fillId="25" borderId="45" xfId="0" applyNumberFormat="1" applyFont="1" applyFill="1" applyBorder="1" applyAlignment="1">
      <alignment horizontal="left" vertical="center" wrapText="1"/>
    </xf>
    <xf numFmtId="0" fontId="0" fillId="25" borderId="46" xfId="0" applyFont="1" applyFill="1" applyBorder="1"/>
    <xf numFmtId="1" fontId="53" fillId="25" borderId="47" xfId="0" applyNumberFormat="1" applyFont="1" applyFill="1" applyBorder="1" applyAlignment="1">
      <alignment horizontal="left" vertical="center" wrapText="1"/>
    </xf>
    <xf numFmtId="1" fontId="44" fillId="25" borderId="15" xfId="0" applyNumberFormat="1" applyFont="1" applyFill="1" applyBorder="1" applyAlignment="1">
      <alignment horizontal="left" vertical="center" wrapText="1"/>
    </xf>
    <xf numFmtId="0" fontId="45" fillId="18" borderId="15" xfId="0" applyFont="1" applyFill="1" applyBorder="1" applyAlignment="1">
      <alignment horizontal="left" vertical="center"/>
    </xf>
    <xf numFmtId="1" fontId="53" fillId="25" borderId="15" xfId="0" applyNumberFormat="1" applyFont="1" applyFill="1" applyBorder="1" applyAlignment="1">
      <alignment horizontal="left" vertical="center" wrapText="1"/>
    </xf>
    <xf numFmtId="177" fontId="53" fillId="25" borderId="15" xfId="0" applyNumberFormat="1" applyFont="1" applyFill="1" applyBorder="1" applyAlignment="1">
      <alignment horizontal="left" vertical="center" wrapText="1"/>
    </xf>
    <xf numFmtId="0" fontId="0" fillId="25" borderId="34" xfId="0" applyFont="1" applyFill="1" applyBorder="1"/>
    <xf numFmtId="1" fontId="53" fillId="25" borderId="48" xfId="0" applyNumberFormat="1" applyFont="1" applyFill="1" applyBorder="1" applyAlignment="1">
      <alignment horizontal="left" vertical="center" wrapText="1"/>
    </xf>
    <xf numFmtId="1" fontId="44" fillId="25" borderId="16" xfId="0" applyNumberFormat="1" applyFont="1" applyFill="1" applyBorder="1" applyAlignment="1">
      <alignment horizontal="left" vertical="center" wrapText="1"/>
    </xf>
    <xf numFmtId="0" fontId="3" fillId="25" borderId="16" xfId="0" applyFont="1" applyFill="1" applyBorder="1" applyAlignment="1">
      <alignment horizontal="left" vertical="center" wrapText="1"/>
    </xf>
    <xf numFmtId="0" fontId="51" fillId="25" borderId="16" xfId="0" applyFont="1" applyFill="1" applyBorder="1" applyAlignment="1">
      <alignment horizontal="left" vertical="center" wrapText="1"/>
    </xf>
    <xf numFmtId="0" fontId="45" fillId="25" borderId="16" xfId="0" applyFont="1" applyFill="1" applyBorder="1" applyAlignment="1">
      <alignment horizontal="left" vertical="center"/>
    </xf>
    <xf numFmtId="0" fontId="46" fillId="25" borderId="16" xfId="0" applyFont="1" applyFill="1" applyBorder="1" applyAlignment="1">
      <alignment horizontal="center" vertical="center"/>
    </xf>
    <xf numFmtId="0" fontId="64" fillId="25" borderId="16" xfId="0" applyFont="1" applyFill="1" applyBorder="1" applyAlignment="1">
      <alignment vertical="top" wrapText="1"/>
    </xf>
    <xf numFmtId="177" fontId="3" fillId="25" borderId="16" xfId="0" applyNumberFormat="1" applyFont="1" applyFill="1" applyBorder="1" applyAlignment="1">
      <alignment vertical="center"/>
    </xf>
    <xf numFmtId="0" fontId="0" fillId="25" borderId="49" xfId="0" applyFont="1" applyFill="1" applyBorder="1"/>
    <xf numFmtId="0" fontId="8" fillId="7" borderId="44" xfId="0" applyFont="1" applyFill="1" applyBorder="1"/>
    <xf numFmtId="1" fontId="44" fillId="0" borderId="45" xfId="0" applyNumberFormat="1" applyFont="1" applyFill="1" applyBorder="1" applyAlignment="1">
      <alignment horizontal="left" vertical="center" wrapText="1"/>
    </xf>
    <xf numFmtId="0" fontId="3" fillId="0" borderId="45" xfId="0" applyFont="1" applyFill="1" applyBorder="1" applyAlignment="1">
      <alignment horizontal="left" vertical="center" wrapText="1"/>
    </xf>
    <xf numFmtId="0" fontId="51" fillId="0" borderId="45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177" fontId="0" fillId="0" borderId="45" xfId="0" applyNumberFormat="1" applyFont="1" applyFill="1" applyBorder="1" applyAlignment="1"/>
    <xf numFmtId="0" fontId="0" fillId="0" borderId="46" xfId="0" applyFont="1" applyFill="1" applyBorder="1" applyAlignment="1">
      <alignment vertical="top"/>
    </xf>
    <xf numFmtId="0" fontId="0" fillId="0" borderId="47" xfId="0" applyFill="1" applyBorder="1"/>
    <xf numFmtId="1" fontId="44" fillId="0" borderId="15" xfId="0" applyNumberFormat="1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51" fillId="0" borderId="15" xfId="0" applyFont="1" applyFill="1" applyBorder="1" applyAlignment="1">
      <alignment horizontal="left" vertical="center" wrapText="1"/>
    </xf>
    <xf numFmtId="0" fontId="33" fillId="0" borderId="15" xfId="0" applyFont="1" applyFill="1" applyBorder="1" applyAlignment="1">
      <alignment vertical="center"/>
    </xf>
    <xf numFmtId="0" fontId="32" fillId="0" borderId="15" xfId="0" applyFont="1" applyFill="1" applyBorder="1" applyAlignment="1">
      <alignment horizontal="left" vertical="top"/>
    </xf>
    <xf numFmtId="0" fontId="32" fillId="0" borderId="15" xfId="0" applyFont="1" applyFill="1" applyBorder="1" applyAlignment="1">
      <alignment vertical="top"/>
    </xf>
    <xf numFmtId="0" fontId="0" fillId="0" borderId="15" xfId="0" applyFont="1" applyFill="1" applyBorder="1" applyAlignment="1">
      <alignment horizontal="left" vertical="center" wrapText="1"/>
    </xf>
    <xf numFmtId="177" fontId="3" fillId="0" borderId="15" xfId="0" applyNumberFormat="1" applyFont="1" applyFill="1" applyBorder="1" applyAlignment="1">
      <alignment horizontal="left" vertical="top"/>
    </xf>
    <xf numFmtId="0" fontId="0" fillId="0" borderId="34" xfId="0" applyFont="1" applyFill="1" applyBorder="1" applyAlignment="1">
      <alignment vertical="top"/>
    </xf>
    <xf numFmtId="0" fontId="0" fillId="0" borderId="15" xfId="0" applyFill="1" applyBorder="1"/>
    <xf numFmtId="0" fontId="65" fillId="0" borderId="15" xfId="0" applyFont="1" applyFill="1" applyBorder="1" applyAlignment="1">
      <alignment horizontal="left" vertical="center"/>
    </xf>
    <xf numFmtId="0" fontId="66" fillId="12" borderId="15" xfId="0" applyFont="1" applyFill="1" applyBorder="1" applyAlignment="1">
      <alignment horizontal="left" vertical="center" wrapText="1"/>
    </xf>
    <xf numFmtId="0" fontId="67" fillId="12" borderId="15" xfId="0" applyFont="1" applyFill="1" applyBorder="1" applyAlignment="1">
      <alignment horizontal="left" vertical="center" wrapText="1"/>
    </xf>
    <xf numFmtId="0" fontId="61" fillId="0" borderId="15" xfId="0" applyFont="1" applyFill="1" applyBorder="1" applyAlignment="1">
      <alignment horizontal="left" vertical="top"/>
    </xf>
    <xf numFmtId="0" fontId="47" fillId="10" borderId="15" xfId="0" applyFont="1" applyFill="1" applyBorder="1" applyAlignment="1">
      <alignment horizontal="left" vertical="center"/>
    </xf>
    <xf numFmtId="0" fontId="46" fillId="10" borderId="15" xfId="0" applyFont="1" applyFill="1" applyBorder="1" applyAlignment="1">
      <alignment horizontal="center" vertical="center" wrapText="1"/>
    </xf>
    <xf numFmtId="1" fontId="44" fillId="0" borderId="16" xfId="0" applyNumberFormat="1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51" fillId="0" borderId="16" xfId="0" applyFont="1" applyFill="1" applyBorder="1" applyAlignment="1">
      <alignment horizontal="left" vertical="center" wrapText="1"/>
    </xf>
    <xf numFmtId="0" fontId="0" fillId="0" borderId="16" xfId="0" applyFill="1" applyBorder="1"/>
    <xf numFmtId="0" fontId="0" fillId="0" borderId="49" xfId="0" applyFill="1" applyBorder="1"/>
    <xf numFmtId="1" fontId="53" fillId="15" borderId="5" xfId="0" applyNumberFormat="1" applyFont="1" applyFill="1" applyBorder="1" applyAlignment="1">
      <alignment horizontal="left" vertical="center" wrapText="1"/>
    </xf>
    <xf numFmtId="0" fontId="3" fillId="15" borderId="6" xfId="0" applyFont="1" applyFill="1" applyBorder="1" applyAlignment="1">
      <alignment horizontal="left" vertical="center" wrapText="1"/>
    </xf>
    <xf numFmtId="0" fontId="51" fillId="15" borderId="6" xfId="0" applyFont="1" applyFill="1" applyBorder="1" applyAlignment="1">
      <alignment horizontal="left" vertical="center" wrapText="1"/>
    </xf>
    <xf numFmtId="0" fontId="0" fillId="15" borderId="6" xfId="0" applyFill="1" applyBorder="1"/>
    <xf numFmtId="0" fontId="64" fillId="15" borderId="6" xfId="0" applyFont="1" applyFill="1" applyBorder="1" applyAlignment="1">
      <alignment vertical="top" wrapText="1"/>
    </xf>
    <xf numFmtId="177" fontId="3" fillId="15" borderId="6" xfId="0" applyNumberFormat="1" applyFont="1" applyFill="1" applyBorder="1" applyAlignment="1">
      <alignment vertical="center"/>
    </xf>
    <xf numFmtId="0" fontId="0" fillId="15" borderId="7" xfId="0" applyFill="1" applyBorder="1"/>
    <xf numFmtId="0" fontId="8" fillId="7" borderId="35" xfId="0" applyFont="1" applyFill="1" applyBorder="1"/>
    <xf numFmtId="1" fontId="44" fillId="0" borderId="36" xfId="0" applyNumberFormat="1" applyFont="1" applyFill="1" applyBorder="1" applyAlignment="1">
      <alignment horizontal="left" vertical="center" wrapText="1"/>
    </xf>
    <xf numFmtId="0" fontId="42" fillId="0" borderId="36" xfId="0" applyFont="1" applyFill="1" applyBorder="1" applyAlignment="1">
      <alignment horizontal="left" vertical="center" wrapText="1"/>
    </xf>
    <xf numFmtId="0" fontId="68" fillId="0" borderId="36" xfId="0" applyFont="1" applyFill="1" applyBorder="1" applyAlignment="1">
      <alignment horizontal="left" vertical="center" wrapText="1"/>
    </xf>
    <xf numFmtId="0" fontId="45" fillId="0" borderId="50" xfId="0" applyFont="1" applyFill="1" applyBorder="1" applyAlignment="1">
      <alignment horizontal="left" vertical="center"/>
    </xf>
    <xf numFmtId="0" fontId="46" fillId="0" borderId="50" xfId="0" applyFont="1" applyFill="1" applyBorder="1" applyAlignment="1">
      <alignment horizontal="center" vertical="center" wrapText="1"/>
    </xf>
    <xf numFmtId="20" fontId="3" fillId="0" borderId="36" xfId="0" applyNumberFormat="1" applyFont="1" applyFill="1" applyBorder="1" applyAlignment="1">
      <alignment horizontal="center" vertical="center" wrapText="1"/>
    </xf>
    <xf numFmtId="177" fontId="3" fillId="0" borderId="36" xfId="0" applyNumberFormat="1" applyFont="1" applyFill="1" applyBorder="1" applyAlignment="1">
      <alignment horizontal="center" vertical="center" wrapText="1"/>
    </xf>
    <xf numFmtId="20" fontId="3" fillId="0" borderId="51" xfId="0" applyNumberFormat="1" applyFont="1" applyFill="1" applyBorder="1" applyAlignment="1">
      <alignment horizontal="center" vertical="center" wrapText="1"/>
    </xf>
    <xf numFmtId="0" fontId="8" fillId="7" borderId="25" xfId="0" applyFont="1" applyFill="1" applyBorder="1"/>
    <xf numFmtId="0" fontId="45" fillId="0" borderId="45" xfId="0" applyFont="1" applyFill="1" applyBorder="1" applyAlignment="1">
      <alignment horizontal="left" vertical="center"/>
    </xf>
    <xf numFmtId="0" fontId="46" fillId="0" borderId="45" xfId="0" applyFont="1" applyFill="1" applyBorder="1" applyAlignment="1">
      <alignment horizontal="center" vertical="center" wrapText="1"/>
    </xf>
    <xf numFmtId="0" fontId="0" fillId="0" borderId="26" xfId="0" applyFont="1" applyFill="1" applyBorder="1"/>
    <xf numFmtId="177" fontId="3" fillId="0" borderId="26" xfId="0" applyNumberFormat="1" applyFont="1" applyFill="1" applyBorder="1" applyAlignment="1">
      <alignment horizontal="left" vertical="top"/>
    </xf>
    <xf numFmtId="0" fontId="0" fillId="0" borderId="27" xfId="0" applyFont="1" applyFill="1" applyBorder="1" applyAlignment="1">
      <alignment vertical="top"/>
    </xf>
    <xf numFmtId="20" fontId="0" fillId="0" borderId="17" xfId="0" applyNumberFormat="1" applyFont="1" applyFill="1" applyBorder="1"/>
    <xf numFmtId="0" fontId="68" fillId="0" borderId="22" xfId="0" applyFont="1" applyFill="1" applyBorder="1" applyAlignment="1">
      <alignment horizontal="left" vertical="center" wrapText="1"/>
    </xf>
    <xf numFmtId="0" fontId="33" fillId="0" borderId="22" xfId="0" applyFont="1" applyFill="1" applyBorder="1" applyAlignment="1">
      <alignment vertical="center"/>
    </xf>
    <xf numFmtId="0" fontId="32" fillId="0" borderId="22" xfId="0" applyFont="1" applyFill="1" applyBorder="1" applyAlignment="1">
      <alignment horizontal="left" vertical="top"/>
    </xf>
    <xf numFmtId="0" fontId="32" fillId="0" borderId="22" xfId="0" applyFont="1" applyFill="1" applyBorder="1" applyAlignment="1">
      <alignment vertical="top"/>
    </xf>
    <xf numFmtId="0" fontId="0" fillId="0" borderId="52" xfId="0" applyFont="1" applyFill="1" applyBorder="1" applyAlignment="1"/>
    <xf numFmtId="177" fontId="3" fillId="0" borderId="22" xfId="0" applyNumberFormat="1" applyFont="1" applyFill="1" applyBorder="1" applyAlignment="1">
      <alignment horizontal="left" vertical="top"/>
    </xf>
    <xf numFmtId="0" fontId="0" fillId="0" borderId="31" xfId="0" applyFont="1" applyFill="1" applyBorder="1" applyAlignment="1">
      <alignment vertical="top"/>
    </xf>
    <xf numFmtId="20" fontId="0" fillId="0" borderId="43" xfId="0" applyNumberFormat="1" applyFont="1" applyFill="1" applyBorder="1"/>
    <xf numFmtId="0" fontId="0" fillId="0" borderId="53" xfId="0" applyFont="1" applyFill="1" applyBorder="1" applyAlignment="1"/>
    <xf numFmtId="177" fontId="3" fillId="0" borderId="19" xfId="0" applyNumberFormat="1" applyFont="1" applyFill="1" applyBorder="1" applyAlignment="1">
      <alignment horizontal="left" vertical="top"/>
    </xf>
    <xf numFmtId="0" fontId="0" fillId="0" borderId="21" xfId="0" applyFont="1" applyFill="1" applyBorder="1" applyAlignment="1">
      <alignment vertical="top"/>
    </xf>
    <xf numFmtId="20" fontId="0" fillId="0" borderId="32" xfId="0" applyNumberFormat="1" applyFont="1" applyFill="1" applyBorder="1"/>
    <xf numFmtId="0" fontId="33" fillId="0" borderId="23" xfId="0" applyFont="1" applyFill="1" applyBorder="1" applyAlignment="1">
      <alignment vertical="center"/>
    </xf>
    <xf numFmtId="0" fontId="32" fillId="0" borderId="23" xfId="0" applyFont="1" applyFill="1" applyBorder="1" applyAlignment="1">
      <alignment horizontal="left" vertical="top"/>
    </xf>
    <xf numFmtId="0" fontId="32" fillId="0" borderId="23" xfId="0" applyFont="1" applyFill="1" applyBorder="1" applyAlignment="1">
      <alignment vertical="top"/>
    </xf>
    <xf numFmtId="0" fontId="0" fillId="0" borderId="54" xfId="0" applyFont="1" applyFill="1" applyBorder="1" applyAlignment="1"/>
    <xf numFmtId="177" fontId="3" fillId="0" borderId="23" xfId="0" applyNumberFormat="1" applyFont="1" applyFill="1" applyBorder="1" applyAlignment="1">
      <alignment horizontal="left" vertical="top"/>
    </xf>
    <xf numFmtId="0" fontId="0" fillId="0" borderId="24" xfId="0" applyFont="1" applyFill="1" applyBorder="1" applyAlignment="1">
      <alignment vertical="top"/>
    </xf>
    <xf numFmtId="0" fontId="45" fillId="10" borderId="15" xfId="0" applyFont="1" applyFill="1" applyBorder="1" applyAlignment="1">
      <alignment horizontal="left" vertical="center"/>
    </xf>
    <xf numFmtId="0" fontId="46" fillId="12" borderId="15" xfId="0" applyFont="1" applyFill="1" applyBorder="1" applyAlignment="1">
      <alignment horizontal="center" vertical="center" wrapText="1"/>
    </xf>
    <xf numFmtId="0" fontId="0" fillId="0" borderId="27" xfId="0" applyFont="1" applyFill="1" applyBorder="1"/>
    <xf numFmtId="0" fontId="8" fillId="0" borderId="17" xfId="0" applyFont="1" applyFill="1" applyBorder="1"/>
    <xf numFmtId="0" fontId="48" fillId="0" borderId="22" xfId="0" applyFont="1" applyFill="1" applyBorder="1" applyAlignment="1">
      <alignment horizontal="left" vertical="center" wrapText="1"/>
    </xf>
    <xf numFmtId="0" fontId="46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177" fontId="3" fillId="0" borderId="22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8" fillId="0" borderId="32" xfId="0" applyFont="1" applyFill="1" applyBorder="1"/>
    <xf numFmtId="0" fontId="0" fillId="0" borderId="23" xfId="0" applyFont="1" applyFill="1" applyBorder="1"/>
    <xf numFmtId="0" fontId="0" fillId="0" borderId="24" xfId="0" applyFont="1" applyFill="1" applyBorder="1"/>
    <xf numFmtId="49" fontId="47" fillId="24" borderId="16" xfId="0" applyNumberFormat="1" applyFont="1" applyFill="1" applyBorder="1" applyAlignment="1">
      <alignment horizontal="left" vertical="center" wrapText="1"/>
    </xf>
    <xf numFmtId="0" fontId="21" fillId="0" borderId="26" xfId="0" applyFont="1" applyFill="1" applyBorder="1" applyAlignment="1">
      <alignment horizontal="left" vertical="center" wrapText="1"/>
    </xf>
    <xf numFmtId="0" fontId="1" fillId="0" borderId="17" xfId="0" applyFont="1" applyFill="1" applyBorder="1"/>
    <xf numFmtId="0" fontId="0" fillId="0" borderId="31" xfId="0" applyFont="1" applyFill="1" applyBorder="1"/>
    <xf numFmtId="0" fontId="0" fillId="0" borderId="32" xfId="0" applyFill="1" applyBorder="1"/>
    <xf numFmtId="177" fontId="3" fillId="0" borderId="23" xfId="0" applyNumberFormat="1" applyFont="1" applyFill="1" applyBorder="1"/>
    <xf numFmtId="0" fontId="0" fillId="0" borderId="0" xfId="0" applyFont="1" applyFill="1"/>
    <xf numFmtId="177" fontId="0" fillId="0" borderId="0" xfId="0" applyNumberFormat="1" applyFont="1" applyFill="1"/>
    <xf numFmtId="2" fontId="0" fillId="0" borderId="0" xfId="0" applyNumberFormat="1"/>
    <xf numFmtId="49" fontId="7" fillId="2" borderId="6" xfId="0" applyNumberFormat="1" applyFont="1" applyFill="1" applyBorder="1" applyAlignment="1">
      <alignment horizontal="left" wrapText="1"/>
    </xf>
    <xf numFmtId="2" fontId="7" fillId="2" borderId="6" xfId="0" applyNumberFormat="1" applyFont="1" applyFill="1" applyBorder="1" applyAlignment="1">
      <alignment horizontal="left"/>
    </xf>
    <xf numFmtId="0" fontId="7" fillId="2" borderId="7" xfId="0" applyFont="1" applyFill="1" applyBorder="1" applyAlignment="1">
      <alignment horizontal="left" wrapText="1"/>
    </xf>
    <xf numFmtId="2" fontId="0" fillId="3" borderId="0" xfId="0" applyNumberFormat="1" applyFill="1"/>
    <xf numFmtId="0" fontId="0" fillId="8" borderId="8" xfId="0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49" fontId="0" fillId="8" borderId="8" xfId="0" applyNumberFormat="1" applyFill="1" applyBorder="1" applyAlignment="1">
      <alignment horizontal="left" wrapText="1"/>
    </xf>
    <xf numFmtId="2" fontId="0" fillId="8" borderId="8" xfId="0" applyNumberFormat="1" applyFill="1" applyBorder="1" applyAlignment="1">
      <alignment horizontal="left"/>
    </xf>
    <xf numFmtId="49" fontId="0" fillId="8" borderId="8" xfId="0" applyNumberFormat="1" applyFill="1" applyBorder="1" applyAlignment="1">
      <alignment horizontal="left"/>
    </xf>
    <xf numFmtId="16" fontId="0" fillId="8" borderId="8" xfId="0" applyNumberFormat="1" applyFill="1" applyBorder="1" applyAlignment="1">
      <alignment horizontal="left"/>
    </xf>
    <xf numFmtId="0" fontId="0" fillId="8" borderId="8" xfId="0" applyFill="1" applyBorder="1" applyAlignment="1">
      <alignment horizontal="left" wrapText="1"/>
    </xf>
    <xf numFmtId="2" fontId="0" fillId="4" borderId="0" xfId="0" applyNumberFormat="1" applyFill="1"/>
    <xf numFmtId="0" fontId="28" fillId="0" borderId="0" xfId="0" applyFont="1"/>
    <xf numFmtId="0" fontId="7" fillId="0" borderId="8" xfId="0" applyFont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49" fontId="7" fillId="2" borderId="8" xfId="0" applyNumberFormat="1" applyFont="1" applyFill="1" applyBorder="1" applyAlignment="1">
      <alignment horizontal="left" wrapText="1"/>
    </xf>
    <xf numFmtId="2" fontId="7" fillId="2" borderId="8" xfId="0" applyNumberFormat="1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16" fontId="7" fillId="2" borderId="9" xfId="0" applyNumberFormat="1" applyFont="1" applyFill="1" applyBorder="1" applyAlignment="1">
      <alignment horizontal="left"/>
    </xf>
    <xf numFmtId="0" fontId="7" fillId="0" borderId="8" xfId="0" applyFont="1" applyBorder="1" applyAlignment="1">
      <alignment horizontal="left" wrapText="1"/>
    </xf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1" fillId="2" borderId="8" xfId="0" applyNumberFormat="1" applyFont="1" applyFill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2" borderId="0" xfId="0" applyFill="1"/>
    <xf numFmtId="2" fontId="0" fillId="2" borderId="0" xfId="0" applyNumberFormat="1" applyFill="1"/>
    <xf numFmtId="2" fontId="0" fillId="2" borderId="8" xfId="0" applyNumberFormat="1" applyFill="1" applyBorder="1" applyAlignment="1">
      <alignment horizontal="left"/>
    </xf>
    <xf numFmtId="0" fontId="71" fillId="0" borderId="0" xfId="0" applyFont="1"/>
    <xf numFmtId="0" fontId="16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2" borderId="16" xfId="0" applyFont="1" applyFill="1" applyBorder="1" applyAlignment="1">
      <alignment vertical="center"/>
    </xf>
    <xf numFmtId="0" fontId="13" fillId="2" borderId="6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2" fontId="13" fillId="2" borderId="0" xfId="0" applyNumberFormat="1" applyFont="1" applyFill="1" applyBorder="1" applyAlignment="1">
      <alignment wrapText="1"/>
    </xf>
    <xf numFmtId="2" fontId="13" fillId="2" borderId="58" xfId="0" applyNumberFormat="1" applyFont="1" applyFill="1" applyBorder="1" applyAlignment="1">
      <alignment wrapText="1"/>
    </xf>
    <xf numFmtId="2" fontId="13" fillId="2" borderId="15" xfId="0" applyNumberFormat="1" applyFont="1" applyFill="1" applyBorder="1" applyAlignment="1">
      <alignment wrapText="1"/>
    </xf>
    <xf numFmtId="0" fontId="13" fillId="8" borderId="15" xfId="0" applyFont="1" applyFill="1" applyBorder="1" applyAlignment="1">
      <alignment horizontal="left"/>
    </xf>
    <xf numFmtId="2" fontId="3" fillId="8" borderId="61" xfId="0" applyNumberFormat="1" applyFont="1" applyFill="1" applyBorder="1" applyAlignment="1">
      <alignment vertical="center"/>
    </xf>
    <xf numFmtId="2" fontId="3" fillId="8" borderId="62" xfId="0" applyNumberFormat="1" applyFont="1" applyFill="1" applyBorder="1" applyAlignment="1">
      <alignment vertical="center"/>
    </xf>
    <xf numFmtId="0" fontId="13" fillId="2" borderId="15" xfId="0" applyFont="1" applyFill="1" applyBorder="1" applyAlignment="1">
      <alignment horizontal="left"/>
    </xf>
    <xf numFmtId="2" fontId="35" fillId="0" borderId="58" xfId="0" applyNumberFormat="1" applyFont="1" applyBorder="1"/>
    <xf numFmtId="2" fontId="35" fillId="0" borderId="15" xfId="0" applyNumberFormat="1" applyFont="1" applyBorder="1"/>
    <xf numFmtId="2" fontId="35" fillId="8" borderId="58" xfId="0" applyNumberFormat="1" applyFont="1" applyFill="1" applyBorder="1"/>
    <xf numFmtId="2" fontId="35" fillId="8" borderId="15" xfId="0" applyNumberFormat="1" applyFont="1" applyFill="1" applyBorder="1"/>
    <xf numFmtId="2" fontId="13" fillId="8" borderId="58" xfId="0" applyNumberFormat="1" applyFont="1" applyFill="1" applyBorder="1" applyAlignment="1">
      <alignment horizontal="left"/>
    </xf>
    <xf numFmtId="2" fontId="13" fillId="8" borderId="15" xfId="0" applyNumberFormat="1" applyFont="1" applyFill="1" applyBorder="1" applyAlignment="1">
      <alignment horizontal="left"/>
    </xf>
    <xf numFmtId="0" fontId="26" fillId="0" borderId="0" xfId="0" applyFont="1"/>
    <xf numFmtId="176" fontId="7" fillId="2" borderId="0" xfId="17" applyFont="1" applyFill="1"/>
    <xf numFmtId="0" fontId="72" fillId="2" borderId="0" xfId="31" applyFont="1" applyFill="1" applyBorder="1" applyAlignment="1" applyProtection="1">
      <alignment vertical="center"/>
      <protection locked="0"/>
    </xf>
    <xf numFmtId="178" fontId="72" fillId="2" borderId="0" xfId="32" applyNumberFormat="1" applyFont="1" applyFill="1" applyBorder="1" applyAlignment="1" applyProtection="1">
      <alignment vertical="center"/>
      <protection locked="0"/>
    </xf>
    <xf numFmtId="0" fontId="72" fillId="2" borderId="15" xfId="33" applyFont="1" applyFill="1" applyBorder="1" applyAlignment="1" applyProtection="1">
      <alignment vertical="center"/>
      <protection locked="0"/>
    </xf>
    <xf numFmtId="176" fontId="73" fillId="2" borderId="0" xfId="17" applyFont="1" applyFill="1" applyBorder="1" applyAlignment="1" applyProtection="1">
      <alignment vertical="center"/>
      <protection locked="0"/>
    </xf>
    <xf numFmtId="178" fontId="73" fillId="2" borderId="0" xfId="17" applyNumberFormat="1" applyFont="1" applyFill="1" applyBorder="1" applyAlignment="1" applyProtection="1">
      <alignment vertical="center"/>
      <protection locked="0"/>
    </xf>
    <xf numFmtId="176" fontId="72" fillId="2" borderId="0" xfId="17" applyFont="1" applyFill="1" applyBorder="1" applyAlignment="1" applyProtection="1">
      <alignment horizontal="left" vertical="center"/>
      <protection locked="0"/>
    </xf>
    <xf numFmtId="177" fontId="72" fillId="2" borderId="0" xfId="17" applyNumberFormat="1" applyFont="1" applyFill="1" applyBorder="1" applyAlignment="1" applyProtection="1">
      <alignment horizontal="left" vertical="center"/>
      <protection locked="0"/>
    </xf>
    <xf numFmtId="178" fontId="72" fillId="2" borderId="0" xfId="17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/>
    <xf numFmtId="0" fontId="72" fillId="2" borderId="0" xfId="31" applyFont="1" applyFill="1" applyBorder="1" applyAlignment="1" applyProtection="1">
      <alignment horizontal="left" vertical="center"/>
      <protection locked="0"/>
    </xf>
    <xf numFmtId="0" fontId="72" fillId="2" borderId="0" xfId="32" applyFont="1" applyFill="1" applyBorder="1" applyAlignment="1" applyProtection="1">
      <alignment horizontal="right" vertical="center"/>
      <protection locked="0"/>
    </xf>
    <xf numFmtId="0" fontId="72" fillId="2" borderId="0" xfId="32" applyFont="1" applyFill="1" applyBorder="1" applyAlignment="1" applyProtection="1">
      <alignment horizontal="right"/>
      <protection locked="0"/>
    </xf>
    <xf numFmtId="0" fontId="72" fillId="2" borderId="16" xfId="34" applyFont="1" applyFill="1" applyBorder="1" applyAlignment="1">
      <alignment horizontal="left" vertical="center"/>
    </xf>
    <xf numFmtId="179" fontId="72" fillId="2" borderId="16" xfId="34" applyNumberFormat="1" applyFont="1" applyFill="1" applyBorder="1" applyAlignment="1">
      <alignment horizontal="left" vertical="center"/>
    </xf>
    <xf numFmtId="0" fontId="74" fillId="2" borderId="44" xfId="0" applyFont="1" applyFill="1" applyBorder="1" applyAlignment="1">
      <alignment horizontal="left"/>
    </xf>
    <xf numFmtId="0" fontId="72" fillId="2" borderId="45" xfId="0" applyFont="1" applyFill="1" applyBorder="1" applyAlignment="1" applyProtection="1">
      <alignment horizontal="left" vertical="center"/>
      <protection locked="0"/>
    </xf>
    <xf numFmtId="0" fontId="75" fillId="2" borderId="64" xfId="0" applyFont="1" applyFill="1" applyBorder="1" applyAlignment="1" applyProtection="1">
      <alignment horizontal="left" vertical="center"/>
      <protection locked="0"/>
    </xf>
    <xf numFmtId="0" fontId="75" fillId="2" borderId="45" xfId="0" applyFont="1" applyFill="1" applyBorder="1" applyAlignment="1" applyProtection="1">
      <alignment horizontal="left" vertical="center"/>
      <protection locked="0"/>
    </xf>
    <xf numFmtId="177" fontId="75" fillId="2" borderId="65" xfId="0" applyNumberFormat="1" applyFont="1" applyFill="1" applyBorder="1" applyAlignment="1" applyProtection="1">
      <alignment horizontal="left" vertical="center"/>
      <protection locked="0"/>
    </xf>
    <xf numFmtId="178" fontId="75" fillId="2" borderId="45" xfId="0" applyNumberFormat="1" applyFont="1" applyFill="1" applyBorder="1" applyAlignment="1" applyProtection="1">
      <alignment horizontal="left" vertical="center"/>
      <protection locked="0"/>
    </xf>
    <xf numFmtId="177" fontId="75" fillId="2" borderId="45" xfId="0" applyNumberFormat="1" applyFont="1" applyFill="1" applyBorder="1" applyAlignment="1" applyProtection="1">
      <alignment horizontal="left" vertical="center"/>
      <protection locked="0"/>
    </xf>
    <xf numFmtId="177" fontId="72" fillId="2" borderId="45" xfId="17" applyNumberFormat="1" applyFont="1" applyFill="1" applyBorder="1" applyAlignment="1" applyProtection="1">
      <alignment horizontal="left" vertical="center"/>
      <protection locked="0"/>
    </xf>
    <xf numFmtId="176" fontId="72" fillId="2" borderId="45" xfId="17" applyFont="1" applyFill="1" applyBorder="1" applyAlignment="1" applyProtection="1">
      <alignment horizontal="left" vertical="center"/>
      <protection locked="0"/>
    </xf>
    <xf numFmtId="176" fontId="72" fillId="2" borderId="46" xfId="17" applyFont="1" applyFill="1" applyBorder="1" applyAlignment="1" applyProtection="1">
      <alignment horizontal="left" vertical="center"/>
      <protection locked="0"/>
    </xf>
    <xf numFmtId="176" fontId="76" fillId="2" borderId="47" xfId="18" applyFont="1" applyFill="1" applyBorder="1" applyAlignment="1"/>
    <xf numFmtId="176" fontId="72" fillId="2" borderId="15" xfId="18" applyFont="1" applyFill="1" applyBorder="1" applyAlignment="1" applyProtection="1">
      <alignment horizontal="left" vertical="center"/>
      <protection locked="0"/>
    </xf>
    <xf numFmtId="176" fontId="72" fillId="2" borderId="58" xfId="18" applyFont="1" applyFill="1" applyBorder="1" applyAlignment="1" applyProtection="1">
      <alignment horizontal="left" vertical="center"/>
      <protection locked="0"/>
    </xf>
    <xf numFmtId="176" fontId="72" fillId="2" borderId="59" xfId="18" applyFont="1" applyFill="1" applyBorder="1" applyAlignment="1" applyProtection="1">
      <alignment horizontal="left" vertical="center"/>
      <protection locked="0"/>
    </xf>
    <xf numFmtId="178" fontId="72" fillId="2" borderId="15" xfId="18" applyNumberFormat="1" applyFont="1" applyFill="1" applyBorder="1" applyAlignment="1" applyProtection="1">
      <alignment horizontal="left" vertical="center"/>
      <protection locked="0"/>
    </xf>
    <xf numFmtId="177" fontId="72" fillId="2" borderId="15" xfId="18" applyNumberFormat="1" applyFont="1" applyFill="1" applyBorder="1" applyAlignment="1" applyProtection="1">
      <alignment horizontal="left" vertical="center"/>
      <protection locked="0"/>
    </xf>
    <xf numFmtId="176" fontId="72" fillId="2" borderId="34" xfId="18" applyFont="1" applyFill="1" applyBorder="1" applyAlignment="1" applyProtection="1">
      <alignment horizontal="left" vertical="center"/>
      <protection locked="0"/>
    </xf>
    <xf numFmtId="0" fontId="77" fillId="2" borderId="47" xfId="35" applyFont="1" applyFill="1" applyBorder="1" applyAlignment="1">
      <alignment horizontal="left"/>
    </xf>
    <xf numFmtId="0" fontId="72" fillId="2" borderId="15" xfId="35" applyFont="1" applyFill="1" applyBorder="1" applyAlignment="1" applyProtection="1">
      <alignment horizontal="left" vertical="center"/>
      <protection locked="0"/>
    </xf>
    <xf numFmtId="0" fontId="78" fillId="2" borderId="15" xfId="35" applyFont="1" applyFill="1" applyBorder="1" applyAlignment="1" applyProtection="1">
      <alignment horizontal="left" vertical="center"/>
      <protection locked="0"/>
    </xf>
    <xf numFmtId="0" fontId="77" fillId="2" borderId="15" xfId="35" applyFont="1" applyFill="1" applyBorder="1" applyAlignment="1">
      <alignment horizontal="left"/>
    </xf>
    <xf numFmtId="178" fontId="78" fillId="2" borderId="15" xfId="35" applyNumberFormat="1" applyFont="1" applyFill="1" applyBorder="1" applyAlignment="1" applyProtection="1">
      <alignment horizontal="left" vertical="center"/>
      <protection locked="0"/>
    </xf>
    <xf numFmtId="177" fontId="78" fillId="2" borderId="15" xfId="35" applyNumberFormat="1" applyFont="1" applyFill="1" applyBorder="1" applyAlignment="1" applyProtection="1">
      <alignment horizontal="left" vertical="center"/>
      <protection locked="0"/>
    </xf>
    <xf numFmtId="0" fontId="78" fillId="2" borderId="34" xfId="35" applyFont="1" applyFill="1" applyBorder="1" applyAlignment="1" applyProtection="1">
      <alignment horizontal="left" vertical="center"/>
      <protection locked="0"/>
    </xf>
    <xf numFmtId="0" fontId="77" fillId="2" borderId="48" xfId="36" applyFont="1" applyFill="1" applyBorder="1" applyAlignment="1">
      <alignment horizontal="left"/>
    </xf>
    <xf numFmtId="0" fontId="72" fillId="2" borderId="16" xfId="36" applyFont="1" applyFill="1" applyBorder="1" applyAlignment="1" applyProtection="1">
      <alignment horizontal="left" vertical="center"/>
      <protection locked="0"/>
    </xf>
    <xf numFmtId="0" fontId="78" fillId="2" borderId="66" xfId="36" applyFont="1" applyFill="1" applyBorder="1" applyAlignment="1" applyProtection="1">
      <alignment horizontal="left" vertical="center"/>
      <protection locked="0"/>
    </xf>
    <xf numFmtId="2" fontId="78" fillId="2" borderId="15" xfId="36" applyNumberFormat="1" applyFont="1" applyFill="1" applyBorder="1" applyAlignment="1" applyProtection="1">
      <alignment horizontal="center" vertical="center"/>
      <protection locked="0"/>
    </xf>
    <xf numFmtId="0" fontId="78" fillId="2" borderId="67" xfId="36" applyFont="1" applyFill="1" applyBorder="1" applyAlignment="1" applyProtection="1">
      <alignment horizontal="left" vertical="center"/>
      <protection locked="0"/>
    </xf>
    <xf numFmtId="178" fontId="78" fillId="2" borderId="16" xfId="36" applyNumberFormat="1" applyFont="1" applyFill="1" applyBorder="1" applyAlignment="1" applyProtection="1">
      <alignment horizontal="left" vertical="center"/>
      <protection locked="0"/>
    </xf>
    <xf numFmtId="0" fontId="78" fillId="2" borderId="16" xfId="36" applyFont="1" applyFill="1" applyBorder="1" applyAlignment="1" applyProtection="1">
      <alignment horizontal="left" vertical="center"/>
      <protection locked="0"/>
    </xf>
    <xf numFmtId="177" fontId="78" fillId="2" borderId="16" xfId="36" applyNumberFormat="1" applyFont="1" applyFill="1" applyBorder="1" applyAlignment="1" applyProtection="1">
      <alignment horizontal="left" vertical="center"/>
      <protection locked="0"/>
    </xf>
    <xf numFmtId="0" fontId="78" fillId="2" borderId="34" xfId="36" applyFont="1" applyFill="1" applyBorder="1" applyAlignment="1" applyProtection="1">
      <alignment horizontal="left" vertical="center"/>
      <protection locked="0"/>
    </xf>
    <xf numFmtId="0" fontId="74" fillId="2" borderId="68" xfId="0" applyFont="1" applyFill="1" applyBorder="1"/>
    <xf numFmtId="0" fontId="76" fillId="2" borderId="37" xfId="0" applyFont="1" applyFill="1" applyBorder="1" applyAlignment="1" applyProtection="1">
      <alignment horizontal="left" vertical="center"/>
      <protection locked="0"/>
    </xf>
    <xf numFmtId="0" fontId="76" fillId="2" borderId="69" xfId="0" applyFont="1" applyFill="1" applyBorder="1" applyAlignment="1" applyProtection="1">
      <alignment horizontal="left" vertical="center"/>
      <protection locked="0"/>
    </xf>
    <xf numFmtId="2" fontId="76" fillId="2" borderId="37" xfId="0" applyNumberFormat="1" applyFont="1" applyFill="1" applyBorder="1" applyAlignment="1" applyProtection="1">
      <alignment horizontal="center" vertical="center"/>
      <protection locked="0"/>
    </xf>
    <xf numFmtId="0" fontId="74" fillId="2" borderId="70" xfId="0" applyFont="1" applyFill="1" applyBorder="1"/>
    <xf numFmtId="0" fontId="74" fillId="2" borderId="37" xfId="0" applyFont="1" applyFill="1" applyBorder="1"/>
    <xf numFmtId="0" fontId="7" fillId="2" borderId="37" xfId="0" applyFont="1" applyFill="1" applyBorder="1"/>
    <xf numFmtId="0" fontId="7" fillId="2" borderId="38" xfId="0" applyFont="1" applyFill="1" applyBorder="1"/>
    <xf numFmtId="2" fontId="7" fillId="2" borderId="71" xfId="0" applyNumberFormat="1" applyFont="1" applyFill="1" applyBorder="1" applyAlignment="1">
      <alignment horizontal="center"/>
    </xf>
    <xf numFmtId="0" fontId="77" fillId="2" borderId="44" xfId="0" applyFont="1" applyFill="1" applyBorder="1" applyAlignment="1">
      <alignment horizontal="left"/>
    </xf>
    <xf numFmtId="0" fontId="78" fillId="2" borderId="64" xfId="0" applyFont="1" applyFill="1" applyBorder="1" applyAlignment="1" applyProtection="1">
      <alignment horizontal="left" vertical="center"/>
      <protection locked="0"/>
    </xf>
    <xf numFmtId="2" fontId="78" fillId="2" borderId="45" xfId="0" applyNumberFormat="1" applyFont="1" applyFill="1" applyBorder="1" applyAlignment="1" applyProtection="1">
      <alignment horizontal="center" vertical="center"/>
      <protection locked="0"/>
    </xf>
    <xf numFmtId="177" fontId="78" fillId="2" borderId="65" xfId="0" applyNumberFormat="1" applyFont="1" applyFill="1" applyBorder="1" applyAlignment="1" applyProtection="1">
      <alignment horizontal="left" vertical="center"/>
      <protection locked="0"/>
    </xf>
    <xf numFmtId="178" fontId="78" fillId="2" borderId="45" xfId="0" applyNumberFormat="1" applyFont="1" applyFill="1" applyBorder="1" applyAlignment="1" applyProtection="1">
      <alignment horizontal="left" vertical="center"/>
      <protection locked="0"/>
    </xf>
    <xf numFmtId="0" fontId="78" fillId="2" borderId="45" xfId="0" applyFont="1" applyFill="1" applyBorder="1" applyAlignment="1" applyProtection="1">
      <alignment horizontal="left" vertical="center"/>
      <protection locked="0"/>
    </xf>
    <xf numFmtId="0" fontId="7" fillId="2" borderId="45" xfId="0" applyFont="1" applyFill="1" applyBorder="1"/>
    <xf numFmtId="0" fontId="7" fillId="2" borderId="64" xfId="0" applyFont="1" applyFill="1" applyBorder="1"/>
    <xf numFmtId="0" fontId="7" fillId="2" borderId="46" xfId="0" applyFont="1" applyFill="1" applyBorder="1"/>
    <xf numFmtId="0" fontId="77" fillId="2" borderId="47" xfId="37" applyFont="1" applyFill="1" applyBorder="1" applyAlignment="1">
      <alignment horizontal="left"/>
    </xf>
    <xf numFmtId="0" fontId="72" fillId="2" borderId="15" xfId="37" applyFont="1" applyFill="1" applyBorder="1" applyAlignment="1" applyProtection="1">
      <alignment horizontal="left" vertical="center"/>
      <protection locked="0"/>
    </xf>
    <xf numFmtId="0" fontId="78" fillId="2" borderId="15" xfId="37" applyFont="1" applyFill="1" applyBorder="1" applyAlignment="1" applyProtection="1">
      <alignment horizontal="left" vertical="center"/>
      <protection locked="0"/>
    </xf>
    <xf numFmtId="179" fontId="78" fillId="2" borderId="15" xfId="37" applyNumberFormat="1" applyFont="1" applyFill="1" applyBorder="1" applyAlignment="1" applyProtection="1">
      <alignment horizontal="left" vertical="center"/>
      <protection locked="0"/>
    </xf>
    <xf numFmtId="178" fontId="78" fillId="2" borderId="15" xfId="37" applyNumberFormat="1" applyFont="1" applyFill="1" applyBorder="1" applyAlignment="1" applyProtection="1">
      <alignment horizontal="left" vertical="center"/>
      <protection locked="0"/>
    </xf>
    <xf numFmtId="177" fontId="78" fillId="2" borderId="15" xfId="37" applyNumberFormat="1" applyFont="1" applyFill="1" applyBorder="1" applyAlignment="1" applyProtection="1">
      <alignment horizontal="left" vertical="center"/>
      <protection locked="0"/>
    </xf>
    <xf numFmtId="0" fontId="78" fillId="2" borderId="34" xfId="37" applyFont="1" applyFill="1" applyBorder="1" applyAlignment="1" applyProtection="1">
      <alignment horizontal="left" vertical="center"/>
      <protection locked="0"/>
    </xf>
    <xf numFmtId="179" fontId="78" fillId="2" borderId="58" xfId="37" applyNumberFormat="1" applyFont="1" applyFill="1" applyBorder="1" applyAlignment="1" applyProtection="1">
      <alignment horizontal="left" vertical="center"/>
      <protection locked="0"/>
    </xf>
    <xf numFmtId="0" fontId="78" fillId="2" borderId="15" xfId="37" applyFont="1" applyFill="1" applyBorder="1" applyAlignment="1" applyProtection="1">
      <alignment horizontal="left" vertical="center" wrapText="1"/>
      <protection locked="0"/>
    </xf>
    <xf numFmtId="0" fontId="77" fillId="2" borderId="48" xfId="38" applyFont="1" applyFill="1" applyBorder="1" applyAlignment="1">
      <alignment horizontal="left"/>
    </xf>
    <xf numFmtId="0" fontId="72" fillId="2" borderId="16" xfId="38" applyFont="1" applyFill="1" applyBorder="1" applyAlignment="1" applyProtection="1">
      <alignment horizontal="left" vertical="center"/>
      <protection locked="0"/>
    </xf>
    <xf numFmtId="0" fontId="78" fillId="2" borderId="66" xfId="38" applyFont="1" applyFill="1" applyBorder="1" applyAlignment="1" applyProtection="1">
      <alignment horizontal="left" vertical="center"/>
      <protection locked="0"/>
    </xf>
    <xf numFmtId="2" fontId="78" fillId="2" borderId="15" xfId="38" applyNumberFormat="1" applyFont="1" applyFill="1" applyBorder="1" applyAlignment="1" applyProtection="1">
      <alignment horizontal="center" vertical="center"/>
      <protection locked="0"/>
    </xf>
    <xf numFmtId="0" fontId="78" fillId="2" borderId="67" xfId="38" applyFont="1" applyFill="1" applyBorder="1" applyAlignment="1" applyProtection="1">
      <alignment horizontal="left" vertical="center"/>
      <protection locked="0"/>
    </xf>
    <xf numFmtId="178" fontId="78" fillId="2" borderId="16" xfId="38" applyNumberFormat="1" applyFont="1" applyFill="1" applyBorder="1" applyAlignment="1" applyProtection="1">
      <alignment horizontal="left" vertical="center"/>
      <protection locked="0"/>
    </xf>
    <xf numFmtId="0" fontId="78" fillId="2" borderId="16" xfId="38" applyFont="1" applyFill="1" applyBorder="1" applyAlignment="1" applyProtection="1">
      <alignment horizontal="left" vertical="center"/>
      <protection locked="0"/>
    </xf>
    <xf numFmtId="177" fontId="78" fillId="2" borderId="16" xfId="38" applyNumberFormat="1" applyFont="1" applyFill="1" applyBorder="1" applyAlignment="1" applyProtection="1">
      <alignment horizontal="left" vertical="center"/>
      <protection locked="0"/>
    </xf>
    <xf numFmtId="0" fontId="78" fillId="2" borderId="34" xfId="38" applyFont="1" applyFill="1" applyBorder="1" applyAlignment="1" applyProtection="1">
      <alignment horizontal="left" vertical="center"/>
      <protection locked="0"/>
    </xf>
    <xf numFmtId="0" fontId="7" fillId="2" borderId="69" xfId="0" applyFont="1" applyFill="1" applyBorder="1"/>
    <xf numFmtId="0" fontId="74" fillId="2" borderId="0" xfId="0" applyFont="1" applyFill="1" applyBorder="1"/>
    <xf numFmtId="0" fontId="76" fillId="2" borderId="0" xfId="0" applyFont="1" applyFill="1" applyBorder="1" applyAlignment="1" applyProtection="1">
      <alignment horizontal="left" vertical="center"/>
      <protection locked="0"/>
    </xf>
    <xf numFmtId="2" fontId="76" fillId="2" borderId="7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/>
    <xf numFmtId="0" fontId="77" fillId="2" borderId="48" xfId="39" applyFont="1" applyFill="1" applyBorder="1" applyAlignment="1">
      <alignment horizontal="left"/>
    </xf>
    <xf numFmtId="0" fontId="72" fillId="2" borderId="16" xfId="39" applyFont="1" applyFill="1" applyBorder="1" applyAlignment="1" applyProtection="1">
      <alignment horizontal="left" vertical="center"/>
      <protection locked="0"/>
    </xf>
    <xf numFmtId="0" fontId="78" fillId="2" borderId="66" xfId="39" applyFont="1" applyFill="1" applyBorder="1" applyAlignment="1" applyProtection="1">
      <alignment horizontal="left" vertical="center"/>
      <protection locked="0"/>
    </xf>
    <xf numFmtId="2" fontId="78" fillId="2" borderId="15" xfId="39" applyNumberFormat="1" applyFont="1" applyFill="1" applyBorder="1" applyAlignment="1" applyProtection="1">
      <alignment horizontal="center" vertical="center"/>
      <protection locked="0"/>
    </xf>
    <xf numFmtId="0" fontId="78" fillId="2" borderId="67" xfId="39" applyFont="1" applyFill="1" applyBorder="1" applyAlignment="1" applyProtection="1">
      <alignment horizontal="left" vertical="center"/>
      <protection locked="0"/>
    </xf>
    <xf numFmtId="178" fontId="78" fillId="2" borderId="16" xfId="39" applyNumberFormat="1" applyFont="1" applyFill="1" applyBorder="1" applyAlignment="1" applyProtection="1">
      <alignment horizontal="left" vertical="center"/>
      <protection locked="0"/>
    </xf>
    <xf numFmtId="0" fontId="78" fillId="2" borderId="16" xfId="39" applyFont="1" applyFill="1" applyBorder="1" applyAlignment="1" applyProtection="1">
      <alignment horizontal="left" vertical="center"/>
      <protection locked="0"/>
    </xf>
    <xf numFmtId="177" fontId="78" fillId="2" borderId="16" xfId="39" applyNumberFormat="1" applyFont="1" applyFill="1" applyBorder="1" applyAlignment="1" applyProtection="1">
      <alignment horizontal="left" vertical="center"/>
      <protection locked="0"/>
    </xf>
    <xf numFmtId="0" fontId="78" fillId="2" borderId="49" xfId="39" applyFont="1" applyFill="1" applyBorder="1" applyAlignment="1" applyProtection="1">
      <alignment horizontal="left" vertical="center"/>
      <protection locked="0"/>
    </xf>
    <xf numFmtId="0" fontId="77" fillId="2" borderId="48" xfId="40" applyFont="1" applyFill="1" applyBorder="1" applyAlignment="1">
      <alignment horizontal="left"/>
    </xf>
    <xf numFmtId="0" fontId="72" fillId="2" borderId="16" xfId="40" applyFont="1" applyFill="1" applyBorder="1" applyAlignment="1" applyProtection="1">
      <alignment horizontal="left" vertical="center"/>
      <protection locked="0"/>
    </xf>
    <xf numFmtId="0" fontId="78" fillId="2" borderId="66" xfId="40" applyFont="1" applyFill="1" applyBorder="1" applyAlignment="1" applyProtection="1">
      <alignment horizontal="left" vertical="center"/>
      <protection locked="0"/>
    </xf>
    <xf numFmtId="0" fontId="78" fillId="2" borderId="15" xfId="40" applyFont="1" applyFill="1" applyBorder="1" applyAlignment="1" applyProtection="1">
      <alignment horizontal="center" vertical="center"/>
      <protection locked="0"/>
    </xf>
    <xf numFmtId="0" fontId="78" fillId="2" borderId="67" xfId="40" applyFont="1" applyFill="1" applyBorder="1" applyAlignment="1" applyProtection="1">
      <alignment horizontal="left" vertical="center"/>
      <protection locked="0"/>
    </xf>
    <xf numFmtId="178" fontId="78" fillId="2" borderId="16" xfId="40" applyNumberFormat="1" applyFont="1" applyFill="1" applyBorder="1" applyAlignment="1" applyProtection="1">
      <alignment horizontal="left" vertical="center"/>
      <protection locked="0"/>
    </xf>
    <xf numFmtId="0" fontId="78" fillId="2" borderId="16" xfId="40" applyFont="1" applyFill="1" applyBorder="1" applyAlignment="1" applyProtection="1">
      <alignment horizontal="left" vertical="center"/>
      <protection locked="0"/>
    </xf>
    <xf numFmtId="177" fontId="78" fillId="2" borderId="16" xfId="40" applyNumberFormat="1" applyFont="1" applyFill="1" applyBorder="1" applyAlignment="1" applyProtection="1">
      <alignment horizontal="left" vertical="center"/>
      <protection locked="0"/>
    </xf>
    <xf numFmtId="0" fontId="78" fillId="2" borderId="34" xfId="40" applyFont="1" applyFill="1" applyBorder="1" applyAlignment="1" applyProtection="1">
      <alignment horizontal="left" vertical="center"/>
      <protection locked="0"/>
    </xf>
    <xf numFmtId="2" fontId="76" fillId="2" borderId="37" xfId="0" applyNumberFormat="1" applyFont="1" applyFill="1" applyBorder="1" applyAlignment="1" applyProtection="1">
      <alignment horizontal="left" vertical="center"/>
      <protection locked="0"/>
    </xf>
    <xf numFmtId="178" fontId="79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vertical="center"/>
    </xf>
    <xf numFmtId="0" fontId="26" fillId="0" borderId="0" xfId="0" applyFont="1" applyFill="1"/>
    <xf numFmtId="0" fontId="6" fillId="0" borderId="72" xfId="0" applyFont="1" applyFill="1" applyBorder="1" applyAlignment="1">
      <alignment vertical="center"/>
    </xf>
    <xf numFmtId="0" fontId="0" fillId="0" borderId="73" xfId="0" applyFill="1" applyBorder="1" applyAlignment="1">
      <alignment vertical="center" wrapText="1"/>
    </xf>
    <xf numFmtId="180" fontId="0" fillId="0" borderId="73" xfId="0" applyNumberFormat="1" applyFill="1" applyBorder="1" applyAlignment="1">
      <alignment horizontal="left" vertical="center"/>
    </xf>
    <xf numFmtId="0" fontId="0" fillId="0" borderId="73" xfId="0" applyFill="1" applyBorder="1" applyAlignment="1">
      <alignment horizontal="left" vertical="center"/>
    </xf>
    <xf numFmtId="0" fontId="0" fillId="0" borderId="73" xfId="0" applyFill="1" applyBorder="1" applyAlignment="1">
      <alignment vertical="center"/>
    </xf>
    <xf numFmtId="178" fontId="0" fillId="0" borderId="73" xfId="0" applyNumberFormat="1" applyFill="1" applyBorder="1" applyAlignment="1">
      <alignment horizontal="left" vertical="center"/>
    </xf>
    <xf numFmtId="0" fontId="80" fillId="0" borderId="73" xfId="0" applyFont="1" applyFill="1" applyBorder="1" applyAlignment="1">
      <alignment vertical="center"/>
    </xf>
    <xf numFmtId="0" fontId="3" fillId="0" borderId="73" xfId="0" applyFont="1" applyFill="1" applyBorder="1" applyAlignment="1">
      <alignment vertical="center" wrapText="1"/>
    </xf>
    <xf numFmtId="0" fontId="3" fillId="7" borderId="73" xfId="0" applyFont="1" applyFill="1" applyBorder="1" applyAlignment="1">
      <alignment vertical="center" wrapText="1"/>
    </xf>
    <xf numFmtId="0" fontId="21" fillId="0" borderId="73" xfId="0" applyFont="1" applyFill="1" applyBorder="1" applyAlignment="1">
      <alignment vertical="center" wrapText="1"/>
    </xf>
    <xf numFmtId="0" fontId="21" fillId="0" borderId="73" xfId="0" applyFont="1" applyFill="1" applyBorder="1" applyAlignment="1">
      <alignment horizontal="left" vertical="center" wrapText="1"/>
    </xf>
    <xf numFmtId="0" fontId="42" fillId="0" borderId="74" xfId="0" applyFont="1" applyFill="1" applyBorder="1" applyAlignment="1">
      <alignment horizontal="left" vertical="center"/>
    </xf>
    <xf numFmtId="0" fontId="81" fillId="0" borderId="47" xfId="0" applyFont="1" applyFill="1" applyBorder="1" applyAlignment="1" applyProtection="1">
      <alignment horizontal="left" vertical="center"/>
      <protection locked="0"/>
    </xf>
    <xf numFmtId="0" fontId="82" fillId="0" borderId="15" xfId="0" applyFont="1" applyFill="1" applyBorder="1" applyAlignment="1" applyProtection="1">
      <alignment horizontal="left" vertical="center" wrapText="1"/>
      <protection locked="0"/>
    </xf>
    <xf numFmtId="0" fontId="83" fillId="0" borderId="15" xfId="0" applyFont="1" applyFill="1" applyBorder="1" applyAlignment="1" applyProtection="1">
      <alignment horizontal="left" vertical="center"/>
      <protection locked="0"/>
    </xf>
    <xf numFmtId="0" fontId="85" fillId="0" borderId="15" xfId="0" applyFont="1" applyFill="1" applyBorder="1" applyAlignment="1" applyProtection="1">
      <alignment horizontal="left" vertical="center"/>
      <protection locked="0"/>
    </xf>
    <xf numFmtId="178" fontId="85" fillId="0" borderId="15" xfId="0" applyNumberFormat="1" applyFont="1" applyFill="1" applyBorder="1" applyAlignment="1" applyProtection="1">
      <alignment horizontal="left" vertical="center"/>
      <protection locked="0"/>
    </xf>
    <xf numFmtId="177" fontId="85" fillId="0" borderId="15" xfId="0" applyNumberFormat="1" applyFont="1" applyFill="1" applyBorder="1" applyAlignment="1" applyProtection="1">
      <alignment horizontal="left" vertical="center"/>
      <protection locked="0"/>
    </xf>
    <xf numFmtId="0" fontId="85" fillId="0" borderId="15" xfId="0" applyFont="1" applyFill="1" applyBorder="1" applyAlignment="1" applyProtection="1">
      <alignment vertical="center"/>
      <protection locked="0"/>
    </xf>
    <xf numFmtId="0" fontId="85" fillId="0" borderId="15" xfId="0" applyFont="1" applyFill="1" applyBorder="1" applyAlignment="1" applyProtection="1">
      <alignment horizontal="left" vertical="center" wrapText="1"/>
      <protection locked="0"/>
    </xf>
    <xf numFmtId="0" fontId="83" fillId="0" borderId="15" xfId="0" applyFont="1" applyFill="1" applyBorder="1" applyAlignment="1" applyProtection="1">
      <alignment horizontal="left" vertical="center" wrapText="1"/>
      <protection locked="0"/>
    </xf>
    <xf numFmtId="0" fontId="85" fillId="0" borderId="34" xfId="0" applyFont="1" applyFill="1" applyBorder="1" applyAlignment="1" applyProtection="1">
      <alignment horizontal="left" vertical="center"/>
      <protection locked="0"/>
    </xf>
    <xf numFmtId="0" fontId="28" fillId="0" borderId="75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 wrapText="1"/>
    </xf>
    <xf numFmtId="0" fontId="42" fillId="0" borderId="76" xfId="0" applyFont="1" applyFill="1" applyBorder="1" applyAlignment="1">
      <alignment horizontal="left" vertical="center"/>
    </xf>
    <xf numFmtId="0" fontId="86" fillId="0" borderId="15" xfId="0" applyFont="1" applyFill="1" applyBorder="1" applyAlignment="1" applyProtection="1">
      <alignment horizontal="left" vertical="center"/>
      <protection locked="0"/>
    </xf>
    <xf numFmtId="180" fontId="86" fillId="0" borderId="15" xfId="0" applyNumberFormat="1" applyFont="1" applyFill="1" applyBorder="1" applyAlignment="1" applyProtection="1">
      <alignment horizontal="left" vertical="center"/>
      <protection locked="0"/>
    </xf>
    <xf numFmtId="179" fontId="86" fillId="0" borderId="15" xfId="0" applyNumberFormat="1" applyFont="1" applyFill="1" applyBorder="1" applyAlignment="1" applyProtection="1">
      <alignment horizontal="left" vertical="center"/>
      <protection locked="0"/>
    </xf>
    <xf numFmtId="178" fontId="86" fillId="0" borderId="15" xfId="0" applyNumberFormat="1" applyFont="1" applyFill="1" applyBorder="1" applyAlignment="1" applyProtection="1">
      <alignment horizontal="left" vertical="center"/>
      <protection locked="0"/>
    </xf>
    <xf numFmtId="177" fontId="86" fillId="0" borderId="15" xfId="0" applyNumberFormat="1" applyFont="1" applyFill="1" applyBorder="1" applyAlignment="1" applyProtection="1">
      <alignment horizontal="left" vertical="center"/>
      <protection locked="0"/>
    </xf>
    <xf numFmtId="0" fontId="86" fillId="0" borderId="15" xfId="0" applyFont="1" applyFill="1" applyBorder="1" applyAlignment="1" applyProtection="1">
      <alignment horizontal="left" vertical="center" wrapText="1"/>
      <protection locked="0"/>
    </xf>
    <xf numFmtId="0" fontId="87" fillId="0" borderId="15" xfId="0" applyFont="1" applyFill="1" applyBorder="1" applyAlignment="1">
      <alignment vertical="center"/>
    </xf>
    <xf numFmtId="0" fontId="87" fillId="0" borderId="34" xfId="0" applyFont="1" applyFill="1" applyBorder="1" applyAlignment="1">
      <alignment vertical="center"/>
    </xf>
    <xf numFmtId="0" fontId="83" fillId="0" borderId="68" xfId="0" applyFont="1" applyFill="1" applyBorder="1" applyAlignment="1">
      <alignment horizontal="left" vertical="center"/>
    </xf>
    <xf numFmtId="0" fontId="83" fillId="0" borderId="37" xfId="0" applyFont="1" applyFill="1" applyBorder="1" applyAlignment="1">
      <alignment horizontal="left" vertical="center"/>
    </xf>
    <xf numFmtId="180" fontId="83" fillId="0" borderId="37" xfId="0" applyNumberFormat="1" applyFont="1" applyFill="1" applyBorder="1" applyAlignment="1">
      <alignment horizontal="left" vertical="center"/>
    </xf>
    <xf numFmtId="179" fontId="83" fillId="0" borderId="37" xfId="0" applyNumberFormat="1" applyFont="1" applyFill="1" applyBorder="1" applyAlignment="1">
      <alignment horizontal="left" vertical="center"/>
    </xf>
    <xf numFmtId="0" fontId="87" fillId="0" borderId="37" xfId="0" applyFont="1" applyFill="1" applyBorder="1"/>
    <xf numFmtId="178" fontId="87" fillId="0" borderId="37" xfId="0" applyNumberFormat="1" applyFont="1" applyFill="1" applyBorder="1"/>
    <xf numFmtId="0" fontId="87" fillId="0" borderId="37" xfId="0" applyFon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87" fillId="0" borderId="15" xfId="0" applyFont="1" applyFill="1" applyBorder="1" applyAlignment="1" applyProtection="1">
      <alignment horizontal="left" vertical="center"/>
      <protection locked="0"/>
    </xf>
    <xf numFmtId="0" fontId="86" fillId="7" borderId="15" xfId="0" applyFont="1" applyFill="1" applyBorder="1" applyAlignment="1" applyProtection="1">
      <alignment horizontal="left" vertical="center" wrapText="1"/>
      <protection locked="0"/>
    </xf>
    <xf numFmtId="0" fontId="83" fillId="2" borderId="15" xfId="0" applyFont="1" applyFill="1" applyBorder="1" applyAlignment="1" applyProtection="1">
      <alignment horizontal="left" vertical="center"/>
      <protection locked="0"/>
    </xf>
    <xf numFmtId="0" fontId="86" fillId="2" borderId="15" xfId="0" applyFont="1" applyFill="1" applyBorder="1" applyAlignment="1" applyProtection="1">
      <alignment horizontal="left" vertical="center"/>
      <protection locked="0"/>
    </xf>
    <xf numFmtId="178" fontId="86" fillId="2" borderId="15" xfId="0" applyNumberFormat="1" applyFont="1" applyFill="1" applyBorder="1" applyAlignment="1" applyProtection="1">
      <alignment horizontal="left" vertical="center"/>
      <protection locked="0"/>
    </xf>
    <xf numFmtId="177" fontId="86" fillId="2" borderId="15" xfId="0" applyNumberFormat="1" applyFont="1" applyFill="1" applyBorder="1" applyAlignment="1" applyProtection="1">
      <alignment horizontal="left" vertical="center"/>
      <protection locked="0"/>
    </xf>
    <xf numFmtId="0" fontId="86" fillId="2" borderId="15" xfId="0" applyFont="1" applyFill="1" applyBorder="1" applyAlignment="1" applyProtection="1">
      <alignment horizontal="left" vertical="center" wrapText="1"/>
      <protection locked="0"/>
    </xf>
    <xf numFmtId="177" fontId="88" fillId="0" borderId="15" xfId="0" applyNumberFormat="1" applyFont="1" applyFill="1" applyBorder="1" applyAlignment="1" applyProtection="1">
      <alignment horizontal="left" vertical="center"/>
      <protection locked="0"/>
    </xf>
    <xf numFmtId="0" fontId="86" fillId="0" borderId="15" xfId="0" applyFont="1" applyBorder="1" applyAlignment="1" applyProtection="1">
      <alignment horizontal="left" vertical="center"/>
      <protection locked="0"/>
    </xf>
    <xf numFmtId="178" fontId="86" fillId="0" borderId="15" xfId="0" applyNumberFormat="1" applyFont="1" applyBorder="1" applyAlignment="1" applyProtection="1">
      <alignment horizontal="left" vertical="center"/>
      <protection locked="0"/>
    </xf>
    <xf numFmtId="177" fontId="86" fillId="0" borderId="15" xfId="0" applyNumberFormat="1" applyFont="1" applyBorder="1" applyAlignment="1" applyProtection="1">
      <alignment horizontal="left" vertical="center"/>
      <protection locked="0"/>
    </xf>
    <xf numFmtId="0" fontId="83" fillId="7" borderId="15" xfId="0" applyFont="1" applyFill="1" applyBorder="1" applyAlignment="1" applyProtection="1">
      <alignment horizontal="left" vertical="center"/>
      <protection locked="0"/>
    </xf>
    <xf numFmtId="0" fontId="83" fillId="0" borderId="0" xfId="0" applyFont="1" applyFill="1" applyBorder="1" applyAlignment="1">
      <alignment horizontal="left" vertical="center"/>
    </xf>
    <xf numFmtId="180" fontId="83" fillId="0" borderId="0" xfId="0" applyNumberFormat="1" applyFont="1" applyFill="1" applyBorder="1" applyAlignment="1">
      <alignment horizontal="left" vertical="center"/>
    </xf>
    <xf numFmtId="179" fontId="83" fillId="0" borderId="0" xfId="0" applyNumberFormat="1" applyFont="1" applyFill="1" applyBorder="1" applyAlignment="1">
      <alignment horizontal="left" vertical="center"/>
    </xf>
    <xf numFmtId="0" fontId="87" fillId="0" borderId="0" xfId="0" applyFont="1" applyFill="1" applyBorder="1"/>
    <xf numFmtId="178" fontId="87" fillId="0" borderId="0" xfId="0" applyNumberFormat="1" applyFont="1" applyFill="1" applyBorder="1"/>
    <xf numFmtId="0" fontId="87" fillId="0" borderId="0" xfId="0" applyFont="1" applyFill="1" applyBorder="1" applyAlignment="1">
      <alignment vertical="center"/>
    </xf>
    <xf numFmtId="0" fontId="86" fillId="0" borderId="15" xfId="41" applyNumberFormat="1" applyFont="1" applyFill="1" applyBorder="1" applyAlignment="1" applyProtection="1">
      <alignment horizontal="left" vertical="center"/>
      <protection locked="0"/>
    </xf>
    <xf numFmtId="2" fontId="86" fillId="0" borderId="15" xfId="41" applyNumberFormat="1" applyFont="1" applyFill="1" applyBorder="1" applyAlignment="1" applyProtection="1">
      <alignment horizontal="left" vertical="center"/>
      <protection locked="0"/>
    </xf>
    <xf numFmtId="0" fontId="87" fillId="0" borderId="15" xfId="0" applyFont="1" applyFill="1" applyBorder="1" applyAlignment="1">
      <alignment vertical="center" wrapText="1"/>
    </xf>
    <xf numFmtId="0" fontId="3" fillId="0" borderId="73" xfId="0" applyFont="1" applyFill="1" applyBorder="1" applyAlignment="1">
      <alignment vertical="center"/>
    </xf>
    <xf numFmtId="0" fontId="83" fillId="0" borderId="47" xfId="0" applyFont="1" applyFill="1" applyBorder="1" applyAlignment="1" applyProtection="1">
      <alignment horizontal="left" vertical="center"/>
      <protection locked="0"/>
    </xf>
    <xf numFmtId="0" fontId="86" fillId="0" borderId="34" xfId="0" applyNumberFormat="1" applyFont="1" applyFill="1" applyBorder="1" applyAlignment="1">
      <alignment vertical="center"/>
    </xf>
    <xf numFmtId="0" fontId="83" fillId="2" borderId="47" xfId="0" applyFont="1" applyFill="1" applyBorder="1" applyAlignment="1" applyProtection="1">
      <alignment horizontal="left" vertical="center"/>
      <protection locked="0"/>
    </xf>
    <xf numFmtId="0" fontId="86" fillId="0" borderId="15" xfId="0" applyFont="1" applyBorder="1" applyAlignment="1" applyProtection="1">
      <alignment horizontal="left" vertical="center" wrapText="1"/>
      <protection locked="0"/>
    </xf>
    <xf numFmtId="0" fontId="33" fillId="0" borderId="8" xfId="0" applyFont="1" applyBorder="1"/>
    <xf numFmtId="0" fontId="21" fillId="2" borderId="9" xfId="0" applyFont="1" applyFill="1" applyBorder="1" applyAlignment="1">
      <alignment horizontal="left" wrapText="1"/>
    </xf>
    <xf numFmtId="20" fontId="0" fillId="0" borderId="21" xfId="0" applyNumberFormat="1" applyFont="1" applyFill="1" applyBorder="1" applyAlignment="1">
      <alignment horizontal="left" vertical="center" wrapText="1"/>
    </xf>
    <xf numFmtId="0" fontId="41" fillId="10" borderId="10" xfId="0" applyFont="1" applyFill="1" applyBorder="1" applyAlignment="1">
      <alignment horizontal="center" vertical="center"/>
    </xf>
    <xf numFmtId="0" fontId="41" fillId="10" borderId="8" xfId="0" applyFont="1" applyFill="1" applyBorder="1" applyAlignment="1">
      <alignment horizontal="center" vertical="center"/>
    </xf>
    <xf numFmtId="0" fontId="41" fillId="10" borderId="11" xfId="0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/>
    </xf>
    <xf numFmtId="0" fontId="41" fillId="7" borderId="13" xfId="0" applyFont="1" applyFill="1" applyBorder="1" applyAlignment="1">
      <alignment horizontal="center" vertical="center"/>
    </xf>
    <xf numFmtId="0" fontId="41" fillId="7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2" borderId="58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 wrapText="1"/>
    </xf>
    <xf numFmtId="0" fontId="13" fillId="2" borderId="59" xfId="0" applyFont="1" applyFill="1" applyBorder="1" applyAlignment="1">
      <alignment horizontal="left" wrapText="1"/>
    </xf>
    <xf numFmtId="0" fontId="13" fillId="8" borderId="55" xfId="0" applyFont="1" applyFill="1" applyBorder="1" applyAlignment="1">
      <alignment horizontal="left"/>
    </xf>
    <xf numFmtId="0" fontId="13" fillId="8" borderId="56" xfId="0" applyFont="1" applyFill="1" applyBorder="1" applyAlignment="1">
      <alignment horizontal="left"/>
    </xf>
    <xf numFmtId="0" fontId="16" fillId="8" borderId="56" xfId="0" applyFont="1" applyFill="1" applyBorder="1" applyAlignment="1">
      <alignment horizontal="center"/>
    </xf>
    <xf numFmtId="0" fontId="16" fillId="8" borderId="57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wrapText="1"/>
    </xf>
    <xf numFmtId="0" fontId="35" fillId="8" borderId="58" xfId="0" applyFont="1" applyFill="1" applyBorder="1" applyAlignment="1">
      <alignment horizontal="left"/>
    </xf>
    <xf numFmtId="0" fontId="35" fillId="8" borderId="8" xfId="0" applyFont="1" applyFill="1" applyBorder="1" applyAlignment="1">
      <alignment horizontal="left"/>
    </xf>
    <xf numFmtId="0" fontId="35" fillId="8" borderId="59" xfId="0" applyFont="1" applyFill="1" applyBorder="1" applyAlignment="1">
      <alignment horizontal="left"/>
    </xf>
    <xf numFmtId="0" fontId="13" fillId="8" borderId="58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35" fillId="2" borderId="58" xfId="0" applyFont="1" applyFill="1" applyBorder="1" applyAlignment="1">
      <alignment horizontal="left"/>
    </xf>
    <xf numFmtId="0" fontId="35" fillId="2" borderId="8" xfId="0" applyFont="1" applyFill="1" applyBorder="1" applyAlignment="1">
      <alignment horizontal="left"/>
    </xf>
    <xf numFmtId="0" fontId="35" fillId="2" borderId="59" xfId="0" applyFont="1" applyFill="1" applyBorder="1" applyAlignment="1">
      <alignment horizontal="left"/>
    </xf>
    <xf numFmtId="0" fontId="13" fillId="2" borderId="5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2" borderId="63" xfId="0" applyFont="1" applyFill="1" applyBorder="1" applyAlignment="1">
      <alignment horizontal="left"/>
    </xf>
    <xf numFmtId="0" fontId="13" fillId="8" borderId="58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59" xfId="0" applyFont="1" applyFill="1" applyBorder="1" applyAlignment="1">
      <alignment horizontal="left"/>
    </xf>
    <xf numFmtId="0" fontId="35" fillId="8" borderId="58" xfId="0" applyFont="1" applyFill="1" applyBorder="1" applyAlignment="1">
      <alignment horizontal="center"/>
    </xf>
    <xf numFmtId="0" fontId="35" fillId="8" borderId="8" xfId="0" applyFont="1" applyFill="1" applyBorder="1" applyAlignment="1">
      <alignment horizontal="center"/>
    </xf>
    <xf numFmtId="0" fontId="13" fillId="0" borderId="58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left"/>
    </xf>
    <xf numFmtId="0" fontId="13" fillId="0" borderId="59" xfId="0" applyFont="1" applyFill="1" applyBorder="1" applyAlignment="1">
      <alignment horizontal="left"/>
    </xf>
    <xf numFmtId="0" fontId="35" fillId="0" borderId="58" xfId="0" applyFont="1" applyFill="1" applyBorder="1" applyAlignment="1">
      <alignment horizontal="center"/>
    </xf>
    <xf numFmtId="0" fontId="35" fillId="0" borderId="8" xfId="0" applyFont="1" applyFill="1" applyBorder="1" applyAlignment="1">
      <alignment horizontal="center"/>
    </xf>
    <xf numFmtId="0" fontId="35" fillId="0" borderId="9" xfId="0" applyFont="1" applyFill="1" applyBorder="1" applyAlignment="1">
      <alignment horizontal="center"/>
    </xf>
    <xf numFmtId="0" fontId="35" fillId="0" borderId="63" xfId="0" applyFont="1" applyFill="1" applyBorder="1" applyAlignment="1">
      <alignment horizontal="center"/>
    </xf>
  </cellXfs>
  <cellStyles count="42">
    <cellStyle name="Hyperlink 2" xfId="1"/>
    <cellStyle name="Hyperlink 3" xfId="2"/>
    <cellStyle name="Normal 10" xfId="3"/>
    <cellStyle name="Normal 10 10 2" xfId="4"/>
    <cellStyle name="Normal 11" xfId="5"/>
    <cellStyle name="Normal 118" xfId="31"/>
    <cellStyle name="Normal 12" xfId="6"/>
    <cellStyle name="Normal 13" xfId="7"/>
    <cellStyle name="Normal 15" xfId="8"/>
    <cellStyle name="Normal 16" xfId="9"/>
    <cellStyle name="Normal 17" xfId="10"/>
    <cellStyle name="Normal 18" xfId="11"/>
    <cellStyle name="Normal 183" xfId="32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54" xfId="40"/>
    <cellStyle name="Normal 4" xfId="25"/>
    <cellStyle name="Normal 487" xfId="38"/>
    <cellStyle name="Normal 5" xfId="26"/>
    <cellStyle name="Normal 526" xfId="39"/>
    <cellStyle name="Normal 579" xfId="36"/>
    <cellStyle name="Normal 6" xfId="27"/>
    <cellStyle name="Normal 7" xfId="28"/>
    <cellStyle name="Normal 709" xfId="34"/>
    <cellStyle name="Normal 710" xfId="35"/>
    <cellStyle name="Normal 713" xfId="37"/>
    <cellStyle name="Normal 8" xfId="29"/>
    <cellStyle name="Normal 9" xfId="30"/>
    <cellStyle name="Normal_Sheet1" xfId="41"/>
    <cellStyle name="常规_Sheet1 2" xfId="33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25" Type="http://schemas.openxmlformats.org/officeDocument/2006/relationships/revisionHeaders" Target="revisions/revisionHeaders.xml"/><Relationship Id="rId26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revisions/_rels/revisionHeaders.xml.rels><?xml version="1.0" encoding="UTF-8" standalone="yes"?>
<Relationships xmlns="http://schemas.openxmlformats.org/package/2006/relationships"><Relationship Id="rId9" Type="http://schemas.openxmlformats.org/officeDocument/2006/relationships/revisionLog" Target="revisionLog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6" Type="http://schemas.openxmlformats.org/officeDocument/2006/relationships/revisionLog" Target="revisionLog6.xml"/><Relationship Id="rId8" Type="http://schemas.openxmlformats.org/officeDocument/2006/relationships/revisionLog" Target="revisionLog8.xml"/><Relationship Id="rId7" Type="http://schemas.openxmlformats.org/officeDocument/2006/relationships/revisionLog" Target="revisionLog7.xml"/><Relationship Id="rId5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D6BE9FC-F6F1-4446-937E-A89F5A0372BA}" diskRevisions="1" revisionId="156" version="4">
  <header guid="{998EDBDB-2EC1-4BD8-9518-8995142C1BAB}" dateTime="2016-12-23T18:04:45" maxSheetId="21" userName="Frances Lee" r:id="rId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6CDB7751-B2D9-4756-A0D1-802B67C564E6}" dateTime="2016-12-23T18:05:38" maxSheetId="21" userName="Frances Lee" r:id="rId2" minRId="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97247C8B-71A2-4773-BBA5-F77C45A106FC}" dateTime="2016-12-23T18:05:51" maxSheetId="21" userName="Frances Lee" r:id="rId3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B604EC42-BE8C-40D9-8789-BD237310B86D}" dateTime="2016-12-23T18:06:01" maxSheetId="21" userName="Frances Lee" r:id="rId4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79E10CAB-BA77-4215-A1B6-4B4AF3FA746F}" dateTime="2016-12-23T18:07:59" maxSheetId="21" userName="Frances Lee" r:id="rId5" minRId="10" maxRId="12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3F2C5801-5C17-40AC-96C9-489F90BE51CC}" dateTime="2016-12-23T18:08:42" maxSheetId="21" userName="Frances Lee" r:id="rId6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8C61DDB4-7073-4428-AC6F-4D93480C93A1}" dateTime="2016-12-23T18:10:16" maxSheetId="21" userName="Frances Lee" r:id="rId7" minRId="18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54D63D60-5387-4BBD-A28A-763981BA95C5}" dateTime="2016-12-23T18:10:22" maxSheetId="21" userName="Frances Lee" r:id="rId8" minRId="19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A65164E2-C825-4E77-A160-FE0437F98BE1}" dateTime="2016-12-23T18:10:35" maxSheetId="21" userName="Frances Lee" r:id="rId9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9F6BB4B3-3D23-4F1E-8F46-C604DBB604C9}" dateTime="2016-12-23T18:11:03" maxSheetId="21" userName="Frances Lee" r:id="rId10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FF79F69C-EF7B-4CDD-BAFA-255DC67BBC2E}" dateTime="2016-12-23T18:11:41" maxSheetId="21" userName="Frances Lee" r:id="rId1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3984030A-014B-450E-9C6A-899B159890D3}" dateTime="2016-12-23T18:12:16" maxSheetId="21" userName="Frances Lee" r:id="rId12" minRId="43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7E020FA7-A797-4363-973C-823CF07AB095}" dateTime="2016-12-23T18:12:34" maxSheetId="21" userName="Frances Lee" r:id="rId13" minRId="53" maxRId="54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6181B9A2-AEDC-4DB2-B3D3-8AFC2756ABF8}" dateTime="2016-12-23T18:12:53" maxSheetId="21" userName="Frances Lee" r:id="rId14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1E384735-2192-4A62-9188-F268F60E47CD}" dateTime="2016-12-23T18:13:12" maxSheetId="21" userName="Frances Lee" r:id="rId15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2C724D02-8441-4F67-90F9-4C7EB45B0447}" dateTime="2016-12-23T18:13:29" maxSheetId="21" userName="Frances Lee" r:id="rId16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D8A3DB9E-7D65-4A3D-AD58-3EB8B9437CD5}" dateTime="2016-12-23T18:13:42" maxSheetId="21" userName="Frances Lee" r:id="rId17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CB99C6D6-C247-4B27-985A-70BE84BDDD5F}" dateTime="2016-12-23T18:14:22" maxSheetId="21" userName="Frances Lee" r:id="rId18" minRId="10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06485077-2D58-4AEF-87B9-80FEB6E9D709}" dateTime="2016-12-23T18:14:52" maxSheetId="21" userName="Frances Lee" r:id="rId19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D407BC46-A319-42E7-AF84-FB83361285DC}" dateTime="2016-12-23T18:15:26" maxSheetId="21" userName="Frances Lee" r:id="rId20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85FDB1C6-068D-A547-A8F6-6AE37A7A5DBB}" dateTime="2016-12-23T19:26:43" maxSheetId="21" userName="Sean Lu" r:id="rId2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224D15BF-1660-A94B-A5D9-EA05D4B41F14}" dateTime="2016-12-23T19:33:30" maxSheetId="21" userName="Sean Lu" r:id="rId22" minRId="132" maxRId="141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  <header guid="{5D6BE9FC-F6F1-4446-937E-A89F5A0372BA}" dateTime="2016-12-24T00:07:09" maxSheetId="21" userName="Sean Lu" r:id="rId23" minRId="142" maxRId="146">
    <sheetIdMap count="20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</rdn>
  <rdn rId="0" localSheetId="9" customView="1" name="Z_D67E40E9_A663_4B2C_AC97_914027EC2705_.wvu.PrintArea" hidden="1" oldHidden="1">
    <formula>'CH2C#2'!$A$1:$P$31</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2">
    <oc r="K7" t="inlineStr">
      <is>
        <t>DC 2:00PM 上车</t>
      </is>
    </oc>
    <nc r="K7" t="inlineStr">
      <is>
        <t>DC （600 Independence Ave SW, Washington, DC 20560）2:00PM 上车</t>
      </is>
    </nc>
  </rcc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sqref="K20" start="0" length="2147483647">
    <dxf>
      <font>
        <b/>
      </font>
    </dxf>
  </rfmt>
  <rcc rId="53" sId="13" odxf="1" dxf="1">
    <nc r="K21" t="inlineStr">
      <is>
        <t>10:30am 21 S 5th St - Philadelphia, PA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/>
        </patternFill>
      </fill>
      <alignment horizontal="left" vertical="top" readingOrder="0"/>
      <border outline="0">
        <top style="thin">
          <color indexed="64"/>
        </top>
        <bottom style="thin">
          <color indexed="64"/>
        </bottom>
      </border>
    </ndxf>
  </rcc>
  <rcc rId="54" sId="13">
    <oc r="K12" t="inlineStr">
      <is>
        <r>
          <rPr>
            <b/>
            <sz val="11"/>
            <color rgb="FFFF0000"/>
            <rFont val="Calibri"/>
            <family val="2"/>
          </rPr>
          <t>导游代收费用：$772</t>
        </r>
        <r>
          <rPr>
            <sz val="11"/>
            <color theme="1"/>
            <rFont val="Calibri"/>
            <family val="2"/>
          </rPr>
          <t>, 單男配房, 2:00pm 600 Independence Ave DC</t>
        </r>
      </is>
    </oc>
    <nc r="K12" t="inlineStr">
      <is>
        <r>
          <rPr>
            <b/>
            <sz val="11"/>
            <color rgb="FFFF0000"/>
            <rFont val="Calibri"/>
            <family val="2"/>
          </rPr>
          <t>导游代收费用：$772</t>
        </r>
        <r>
          <rPr>
            <sz val="11"/>
            <color theme="1"/>
            <rFont val="Calibri"/>
            <family val="2"/>
          </rPr>
          <t>, 單男配房, 
2:00pm 600 Independence Ave DC</t>
        </r>
      </is>
    </nc>
  </rcc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4" sqref="K7" start="0" length="2147483647">
    <dxf>
      <font>
        <b/>
      </font>
    </dxf>
  </rfmt>
  <rfmt sheetId="14" sqref="K15" start="0" length="2147483647">
    <dxf>
      <font>
        <b/>
      </font>
    </dxf>
  </rfmt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'DC#1'!$A$1:$R$32</formula>
    <oldFormula>'DC#1'!$A$1:$V$32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'DC#1'!$A$1:$R$32</formula>
    <oldFormula>'DC#1'!$A$1:$R$32</oldFormula>
  </rdn>
  <rdn rId="0" localSheetId="5" customView="1" name="Z_D67E40E9_A663_4B2C_AC97_914027EC2705_.wvu.PrintArea" hidden="1" oldHidden="1">
    <formula>'BO#1'!$A$1:$S$27</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6">
    <oc r="K17" t="inlineStr">
      <is>
        <r>
          <t xml:space="preserve">CHANGED FROM 12/26;  </t>
        </r>
        <r>
          <rPr>
            <b/>
            <sz val="11"/>
            <color rgb="FFFF0000"/>
            <rFont val="Calibri"/>
            <family val="2"/>
          </rPr>
          <t>12/24 只有2 客人参团</t>
        </r>
      </is>
    </oc>
    <nc r="K17" t="inlineStr">
      <is>
        <t>CHANGED FROM 12/26; 3 PAX CHANGETO 2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'DC#1'!$A$1:$R$32</formula>
    <oldFormula>'DC#1'!$A$1:$R$32</oldFormula>
  </rdn>
  <rdn rId="0" localSheetId="5" customView="1" name="Z_D67E40E9_A663_4B2C_AC97_914027EC2705_.wvu.PrintArea" hidden="1" oldHidden="1">
    <formula>'BO#1'!$A$1:$S$27</formula>
    <oldFormula>'BO#1'!$A$1:$S$27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J9" t="inlineStr">
      <is>
        <t>FLUSHING 7:00 直发; FLU--51(3) PAX</t>
      </is>
    </oc>
    <nc r="J9" t="inlineStr">
      <is>
        <t>FLUSHING 7:00 直发; FLU--55 PAX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4" start="0" length="0">
    <dxf>
      <numFmt numFmtId="25" formatCode="h:mm"/>
    </dxf>
  </rfmt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'DC#1'!$A$1:$R$32</formula>
    <oldFormula>'DC#1'!$A$1:$R$32</oldFormula>
  </rdn>
  <rdn rId="0" localSheetId="5" customView="1" name="Z_D67E40E9_A663_4B2C_AC97_914027EC2705_.wvu.PrintArea" hidden="1" oldHidden="1">
    <formula>'BO#1'!$A$1:$S$27</formula>
    <oldFormula>'BO#1'!$A$1:$S$27</oldFormula>
  </rdn>
  <rdn rId="0" localSheetId="6" customView="1" name="Z_D67E40E9_A663_4B2C_AC97_914027EC2705_.wvu.PrintArea" hidden="1" oldHidden="1">
    <formula>'NF+NT#1'!$A$1:$S$31</formula>
    <oldFormula>'NF+NT#1'!$A$1:$S$31</oldFormula>
  </rdn>
  <rdn rId="0" localSheetId="8" customView="1" name="Z_D67E40E9_A663_4B2C_AC97_914027EC2705_.wvu.PrintArea" hidden="1" oldHidden="1">
    <formula>'CH2C#1'!$A$1:$P$22</formula>
    <oldFormula>'CH2C#1'!$A$1:$P$22</oldFormula>
  </rdn>
  <rdn rId="0" localSheetId="9" customView="1" name="Z_D67E40E9_A663_4B2C_AC97_914027EC2705_.wvu.PrintArea" hidden="1" oldHidden="1">
    <formula>'CH2C#2'!$A$1:$P$31</formula>
    <oldFormula>'CH2C#2'!$A$1:$P$31</oldFormula>
  </rdn>
  <rdn rId="0" localSheetId="11" customView="1" name="Z_D67E40E9_A663_4B2C_AC97_914027EC2705_.wvu.PrintArea" hidden="1" oldHidden="1">
    <formula>'CH2D#4'!$A$1:$R$25</formula>
    <oldFormula>'CH2D#4'!$A$1:$R$25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4B6692AC_295E_B143_A0B9_A1AC7429D860_.wvu.PrintArea" hidden="1" oldHidden="1">
    <formula>GUIDE!$A$1:$N$109</formula>
  </rdn>
  <rdn rId="0" localSheetId="4" customView="1" name="Z_4B6692AC_295E_B143_A0B9_A1AC7429D860_.wvu.PrintArea" hidden="1" oldHidden="1">
    <formula>'DC#1'!$A$1:$R$32</formula>
  </rdn>
  <rdn rId="0" localSheetId="5" customView="1" name="Z_4B6692AC_295E_B143_A0B9_A1AC7429D860_.wvu.PrintArea" hidden="1" oldHidden="1">
    <formula>'BO#1'!$A$1:$S$27</formula>
  </rdn>
  <rdn rId="0" localSheetId="6" customView="1" name="Z_4B6692AC_295E_B143_A0B9_A1AC7429D860_.wvu.PrintArea" hidden="1" oldHidden="1">
    <formula>'NF+NT#1'!$A$1:$S$31</formula>
  </rdn>
  <rdn rId="0" localSheetId="8" customView="1" name="Z_4B6692AC_295E_B143_A0B9_A1AC7429D860_.wvu.PrintArea" hidden="1" oldHidden="1">
    <formula>'CH2C#1'!$A$1:$P$22</formula>
  </rdn>
  <rdn rId="0" localSheetId="9" customView="1" name="Z_4B6692AC_295E_B143_A0B9_A1AC7429D860_.wvu.PrintArea" hidden="1" oldHidden="1">
    <formula>'CH2C#2'!$A$1:$P$31</formula>
  </rdn>
  <rdn rId="0" localSheetId="11" customView="1" name="Z_4B6692AC_295E_B143_A0B9_A1AC7429D860_.wvu.PrintArea" hidden="1" oldHidden="1">
    <formula>'CH2D#4'!$A$1:$R$25</formula>
  </rdn>
  <rdn rId="0" localSheetId="12" customView="1" name="Z_4B6692AC_295E_B143_A0B9_A1AC7429D860_.wvu.PrintArea" hidden="1" oldHidden="1">
    <formula>'FL8A#1'!$A$1:$Q$27</formula>
  </rdn>
  <rdn rId="0" localSheetId="13" customView="1" name="Z_4B6692AC_295E_B143_A0B9_A1AC7429D860_.wvu.PrintArea" hidden="1" oldHidden="1">
    <formula>'FL8B#2'!$A$1:$O$28</formula>
  </rdn>
  <rdn rId="0" localSheetId="14" customView="1" name="Z_4B6692AC_295E_B143_A0B9_A1AC7429D860_.wvu.PrintArea" hidden="1" oldHidden="1">
    <formula>'FL8C#3'!$A$1:$O$25</formula>
  </rdn>
  <rcv guid="{4B6692AC-295E-B143-A0B9-A1AC7429D860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" sId="6" ref="A19:XFD19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19:XFD19" start="0" length="0"/>
    <rfmt sheetId="6" sqref="A19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B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C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D19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E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F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G19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H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I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J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K19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</rrc>
  <rrc rId="133" sId="6" ref="A19:XFD19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19:XFD19" start="0" length="0"/>
    <rfmt sheetId="6" sqref="A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19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H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19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134" sId="6" ref="A19:XFD19" action="deleteRow">
    <undo index="0" exp="area" dr="F4:F19" r="F20" sId="6"/>
    <undo index="0" exp="area" dr="E4:E19" r="E20" sId="6"/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19:XFD19" start="0" length="0"/>
    <rfmt sheetId="6" sqref="A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19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H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19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135" sId="6" ref="A19:XFD19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19:XFD19" start="0" length="0"/>
    <rfmt sheetId="6" sqref="A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19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E19">
        <f>SUM(E4:E18)</f>
      </nc>
      <ndxf>
        <font>
          <sz val="11"/>
          <color rgb="FFFF0000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F19">
        <f>SUM(F4:F18)</f>
      </nc>
      <ndxf>
        <font>
          <sz val="11"/>
          <color rgb="FFFF0000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6" sqref="G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H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19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136" sId="6" ref="A19:XFD19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19:XFD19" start="0" length="0"/>
    <rfmt sheetId="6" sqref="A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19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19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H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19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19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137" sId="6" ref="A19:XFD19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19:XFD19" start="0" length="0"/>
    <rfmt sheetId="6" sqref="A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B19" t="inlineStr">
        <is>
          <t>NT2(神秘洞)</t>
        </is>
      </nc>
      <n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ndxf>
    </rcc>
    <rfmt sheetId="6" sqref="C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19" start="0" length="0">
      <dxf>
        <font>
          <b/>
          <sz val="18"/>
          <color theme="1"/>
          <name val="宋体"/>
          <scheme val="minor"/>
        </font>
        <numFmt numFmtId="30" formatCode="@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19" start="0" length="0">
      <dxf>
        <font>
          <b/>
          <sz val="18"/>
          <color theme="1"/>
          <name val="宋体"/>
          <scheme val="minor"/>
        </font>
        <numFmt numFmtId="21" formatCode="d\-mmm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19" start="0" length="0">
      <dxf>
        <font>
          <b/>
          <sz val="18"/>
          <color theme="1"/>
          <name val="宋体"/>
          <scheme val="minor"/>
        </font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</rrc>
  <rcc rId="138" sId="6">
    <nc r="E22">
      <f>SUM(E4:E21)</f>
    </nc>
  </rcc>
  <rcc rId="139" sId="6">
    <nc r="F22">
      <f>SUM(F4:F21)</f>
    </nc>
  </rcc>
  <rcc rId="140" sId="1" odxf="1" dxf="1">
    <oc r="C6" t="inlineStr">
      <is>
        <t>1NF2+NT2</t>
      </is>
    </oc>
    <nc r="C6" t="inlineStr">
      <is>
        <t>1NF2</t>
        <phoneticPr fontId="0" type="noConversion"/>
      </is>
    </nc>
    <odxf>
      <border outline="0">
        <bottom/>
      </border>
    </odxf>
    <ndxf>
      <border outline="0">
        <bottom style="dashed">
          <color auto="1"/>
        </bottom>
      </border>
    </ndxf>
  </rcc>
  <rsnm rId="141" sheetId="6" oldName="[1224.xlsx]NF+NT#1" newName="[1224.xlsx]NF#1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2" sId="6" ref="A23:XFD23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23:XFD23" start="0" length="0"/>
    <rfmt sheetId="6" sqref="A23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23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23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143" sId="6" ref="A23:XFD23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rfmt sheetId="6" xfDxf="1" sqref="A23:XFD23" start="0" length="0"/>
    <rfmt sheetId="6" sqref="A23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B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C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D23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E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F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G23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H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I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J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  <rfmt sheetId="6" sqref="K23" start="0" length="0">
      <dxf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</rrc>
  <rrc rId="144" sId="6" ref="A23:XFD23" action="deleteRow">
    <undo index="1" exp="area" dr="G$1:G$1048576" r="N12" sId="6"/>
    <undo index="0" exp="area" dr="E$1:E$1048576" r="N12" sId="6"/>
    <undo index="1" exp="area" dr="G$1:G$1048576" r="N11" sId="6"/>
    <undo index="0" exp="area" dr="E$1:E$1048576" r="N11" sId="6"/>
    <undo index="1" exp="area" dr="G$1:G$1048576" r="N10" sId="6"/>
    <undo index="0" exp="area" dr="E$1:E$1048576" r="N10" sId="6"/>
    <undo index="1" exp="area" dr="G$1:G$1048576" r="N9" sId="6"/>
    <undo index="0" exp="area" dr="E$1:E$1048576" r="N9" sId="6"/>
    <undo index="1" exp="area" dr="G$1:G$1048576" r="N8" sId="6"/>
    <undo index="0" exp="area" dr="E$1:E$1048576" r="N8" sId="6"/>
    <undo index="1" exp="area" dr="G$1:G$1048576" r="N7" sId="6"/>
    <undo index="0" exp="area" dr="E$1:E$1048576" r="N7" sId="6"/>
    <undo index="1" exp="area" dr="G$1:G$1048576" r="N6" sId="6"/>
    <undo index="0" exp="area" dr="E$1:E$1048576" r="N6" sId="6"/>
    <undo index="1" exp="area" dr="G$1:G$1048576" r="N5" sId="6"/>
    <undo index="0" exp="area" dr="E$1:E$1048576" r="N5" sId="6"/>
    <undo index="1" exp="area" dr="G$1:G$1048576" r="N4" sId="6"/>
    <undo index="0" exp="area" dr="E$1:E$1048576" r="N4" sId="6"/>
    <undo index="0" exp="area" ref3D="1" dr="$A$1:$S$23" dn="Z_D67E40E9_A663_4B2C_AC97_914027EC2705_.wvu.PrintArea" sId="6"/>
    <undo index="0" exp="area" ref3D="1" dr="$A$1:$S$23" dn="Z_4B6692AC_295E_B143_A0B9_A1AC7429D860_.wvu.PrintArea" sId="6"/>
    <undo index="0" exp="area" ref3D="1" dr="$A$1:$S$23" dn="Print_Area" sId="6"/>
    <rfmt sheetId="6" xfDxf="1" sqref="A23:XFD23" start="0" length="0"/>
    <rfmt sheetId="6" sqref="A23" start="0" length="0">
      <dxf>
        <alignment horizontal="left" vertical="top" readingOrder="0"/>
        <border outline="0">
          <bottom style="thin">
            <color auto="1"/>
          </bottom>
        </border>
      </dxf>
    </rfmt>
    <rfmt sheetId="6" sqref="B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C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D23" start="0" length="0">
      <dxf>
        <numFmt numFmtId="30" formatCode="@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E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F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G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H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I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J23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dxf>
    </rfmt>
    <rfmt sheetId="6" sqref="K23" start="0" length="0">
      <dxf>
        <alignment horizontal="left" vertical="top" readingOrder="0"/>
        <border outline="0">
          <bottom style="thin">
            <color auto="1"/>
          </bottom>
        </border>
      </dxf>
    </rfmt>
  </rrc>
  <rrc rId="145" sId="6" ref="I1:I1048576" action="deleteCol">
    <rfmt sheetId="6" xfDxf="1" sqref="I1:I1048576" start="0" length="0"/>
    <rfmt sheetId="6" sqref="I1" start="0" length="0">
      <dxf>
        <font>
          <b/>
          <sz val="28"/>
          <color theme="1"/>
          <name val="宋体"/>
          <scheme val="minor"/>
        </font>
        <alignment horizontal="left" vertical="top" readingOrder="0"/>
        <border outline="0">
          <top style="medium">
            <color auto="1"/>
          </top>
          <bottom style="medium">
            <color auto="1"/>
          </bottom>
        </border>
      </dxf>
    </rfmt>
    <rcc rId="0" sId="6" dxf="1">
      <nc r="I2" t="inlineStr">
        <is>
          <t>出發日期</t>
        </is>
      </nc>
      <ndxf>
        <font>
          <sz val="16"/>
          <color theme="1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medium">
            <color auto="1"/>
          </top>
          <bottom style="medium">
            <color auto="1"/>
          </bottom>
        </border>
      </ndxf>
    </rcc>
    <rfmt sheetId="6" sqref="I3" start="0" length="0">
      <dxf>
        <numFmt numFmtId="21" formatCode="d\-mmm"/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 numFmtId="21">
      <nc r="I4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5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6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7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8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9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10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11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12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13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14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15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16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17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 numFmtId="21">
      <nc r="I18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19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20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 numFmtId="21">
      <nc r="I21">
        <v>42728</v>
      </nc>
      <ndxf>
        <numFmt numFmtId="21" formatCode="d\-mmm"/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fmt sheetId="6" sqref="I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</rrc>
  <rrc rId="146" sId="6" ref="H1:H1048576" action="deleteCol">
    <rfmt sheetId="6" xfDxf="1" sqref="H1:H1048576" start="0" length="0"/>
    <rfmt sheetId="6" sqref="H1" start="0" length="0">
      <dxf>
        <font>
          <b/>
          <sz val="28"/>
          <color theme="1"/>
          <name val="宋体"/>
          <scheme val="minor"/>
        </font>
        <alignment horizontal="left" vertical="top" readingOrder="0"/>
        <border outline="0">
          <top style="medium">
            <color auto="1"/>
          </top>
          <bottom style="medium">
            <color auto="1"/>
          </bottom>
        </border>
      </dxf>
    </rfmt>
    <rcc rId="0" sId="6" dxf="1">
      <nc r="H2" t="inlineStr">
        <is>
          <t>團號</t>
        </is>
      </nc>
      <ndxf>
        <font>
          <sz val="16"/>
          <color theme="1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medium">
            <color auto="1"/>
          </top>
          <bottom style="medium">
            <color auto="1"/>
          </bottom>
        </border>
      </ndxf>
    </rcc>
    <rfmt sheetId="6" sqref="H3" start="0" length="0">
      <dxf>
        <fill>
          <patternFill patternType="solid">
            <bgColor theme="3" tint="0.79998168889431442"/>
          </patternFill>
        </fill>
        <alignment horizontal="left" vertical="top" readingOrder="0"/>
        <border outline="0">
          <bottom style="thin">
            <color auto="1"/>
          </bottom>
        </border>
      </dxf>
    </rfmt>
    <rcc rId="0" sId="6" dxf="1">
      <nc r="H4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5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6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7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8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9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10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11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12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13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14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15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16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17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cc rId="0" sId="6" dxf="1">
      <nc r="H18" t="inlineStr">
        <is>
          <t>NF2</t>
        </is>
      </nc>
      <ndxf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19" t="inlineStr">
        <is>
          <t>NT2(神秘洞)</t>
        </is>
      </nc>
      <ndxf>
        <font>
          <b/>
          <sz val="11"/>
          <color theme="1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20" t="inlineStr">
        <is>
          <t>NT2(神秘洞)</t>
        </is>
      </nc>
      <ndxf>
        <font>
          <b/>
          <sz val="11"/>
          <color theme="1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bottom style="thin">
            <color auto="1"/>
          </bottom>
        </border>
      </ndxf>
    </rcc>
    <rcc rId="0" sId="6" dxf="1">
      <nc r="H21" t="inlineStr">
        <is>
          <t>NT2(神秘洞)</t>
        </is>
      </nc>
      <ndxf>
        <font>
          <b/>
          <sz val="11"/>
          <color theme="1"/>
          <name val="宋体"/>
          <scheme val="minor"/>
        </font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ndxf>
    </rcc>
    <rfmt sheetId="6" sqref="H22" start="0" length="0">
      <dxf>
        <fill>
          <patternFill patternType="solid">
            <bgColor theme="0"/>
          </patternFill>
        </fill>
        <alignment horizontal="left" vertical="top" readingOrder="0"/>
        <border outline="0">
          <top style="thin">
            <color auto="1"/>
          </top>
          <bottom style="thin">
            <color auto="1"/>
          </bottom>
        </border>
      </dxf>
    </rfmt>
  </rrc>
  <rcv guid="{4B6692AC-295E-B143-A0B9-A1AC7429D860}" action="delete"/>
  <rdn rId="0" localSheetId="1" customView="1" name="Z_4B6692AC_295E_B143_A0B9_A1AC7429D860_.wvu.PrintArea" hidden="1" oldHidden="1">
    <formula>GUIDE!$A$1:$N$109</formula>
    <oldFormula>GUIDE!$A$1:$N$109</oldFormula>
  </rdn>
  <rdn rId="0" localSheetId="4" customView="1" name="Z_4B6692AC_295E_B143_A0B9_A1AC7429D860_.wvu.PrintArea" hidden="1" oldHidden="1">
    <formula>'DC#1'!$A$1:$R$32</formula>
    <oldFormula>'DC#1'!$A$1:$R$32</oldFormula>
  </rdn>
  <rdn rId="0" localSheetId="5" customView="1" name="Z_4B6692AC_295E_B143_A0B9_A1AC7429D860_.wvu.PrintArea" hidden="1" oldHidden="1">
    <formula>'BO#1'!$A$1:$S$27</formula>
    <oldFormula>'BO#1'!$A$1:$S$27</oldFormula>
  </rdn>
  <rdn rId="0" localSheetId="6" customView="1" name="Z_4B6692AC_295E_B143_A0B9_A1AC7429D860_.wvu.PrintArea" hidden="1" oldHidden="1">
    <formula>'NF#1'!$A$1:$Q$22</formula>
    <oldFormula>'NF#1'!$A$1:$Q$22</oldFormula>
  </rdn>
  <rdn rId="0" localSheetId="8" customView="1" name="Z_4B6692AC_295E_B143_A0B9_A1AC7429D860_.wvu.PrintArea" hidden="1" oldHidden="1">
    <formula>'CH2C#1'!$A$1:$P$22</formula>
    <oldFormula>'CH2C#1'!$A$1:$P$22</oldFormula>
  </rdn>
  <rdn rId="0" localSheetId="9" customView="1" name="Z_4B6692AC_295E_B143_A0B9_A1AC7429D860_.wvu.PrintArea" hidden="1" oldHidden="1">
    <formula>'CH2C#2'!$A$1:$P$31</formula>
    <oldFormula>'CH2C#2'!$A$1:$P$31</oldFormula>
  </rdn>
  <rdn rId="0" localSheetId="11" customView="1" name="Z_4B6692AC_295E_B143_A0B9_A1AC7429D860_.wvu.PrintArea" hidden="1" oldHidden="1">
    <formula>'CH2D#4'!$A$1:$R$25</formula>
    <oldFormula>'CH2D#4'!$A$1:$R$25</oldFormula>
  </rdn>
  <rdn rId="0" localSheetId="12" customView="1" name="Z_4B6692AC_295E_B143_A0B9_A1AC7429D860_.wvu.PrintArea" hidden="1" oldHidden="1">
    <formula>'FL8A#1'!$A$1:$Q$27</formula>
    <oldFormula>'FL8A#1'!$A$1:$Q$27</oldFormula>
  </rdn>
  <rdn rId="0" localSheetId="13" customView="1" name="Z_4B6692AC_295E_B143_A0B9_A1AC7429D860_.wvu.PrintArea" hidden="1" oldHidden="1">
    <formula>'FL8B#2'!$A$1:$O$28</formula>
    <oldFormula>'FL8B#2'!$A$1:$O$28</oldFormula>
  </rdn>
  <rdn rId="0" localSheetId="14" customView="1" name="Z_4B6692AC_295E_B143_A0B9_A1AC7429D860_.wvu.PrintArea" hidden="1" oldHidden="1">
    <formula>'FL8C#3'!$A$1:$O$25</formula>
    <oldFormula>'FL8C#3'!$A$1:$O$25</oldFormula>
  </rdn>
  <rcv guid="{4B6692AC-295E-B143-A0B9-A1AC7429D86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 odxf="1" dxf="1">
    <nc r="B17" t="inlineStr">
      <is>
        <t>现艺术博物馆 Moma 12/24 开放时间:  9:30AM --3:00 PM</t>
      </is>
    </nc>
    <odxf>
      <font>
        <b val="0"/>
        <sz val="11"/>
        <color theme="1"/>
        <name val="Calibri"/>
        <scheme val="minor"/>
      </font>
      <fill>
        <patternFill patternType="solid">
          <bgColor theme="0"/>
        </patternFill>
      </fill>
      <alignment horizontal="left" vertical="top" readingOrder="0"/>
      <border outline="0">
        <bottom style="thin">
          <color indexed="64"/>
        </bottom>
      </border>
    </odxf>
    <ndxf>
      <font>
        <b/>
        <sz val="12"/>
        <color auto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bottom/>
      </border>
    </ndxf>
  </rcc>
  <rfmt sheetId="2" sqref="A17:K17" start="0" length="0">
    <dxf>
      <border>
        <bottom style="thin">
          <color indexed="64"/>
        </bottom>
      </border>
    </dxf>
  </rfmt>
  <rcc rId="11" sId="2" odxf="1" dxf="1">
    <oc r="M16" t="inlineStr">
      <is>
        <t>现艺术博物馆 Moma 12/24 开放时间:  9:30AM --3:00 PM</t>
      </is>
    </oc>
    <nc r="M16" t="inlineStr">
      <is>
        <t>公司TIFFANY  94324;F20777x2 change to 12/25</t>
      </is>
    </nc>
    <ndxf>
      <font>
        <b val="0"/>
        <sz val="12"/>
        <color auto="1"/>
      </font>
    </ndxf>
  </rcc>
  <rcc rId="12" sId="2">
    <oc r="M18" t="inlineStr">
      <is>
        <t>公司TIFFANY  94324;F20777x2 change to 12/25</t>
      </is>
    </oc>
    <nc r="M1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K14" start="0" length="0">
    <dxf>
      <alignment wrapText="1" readingOrder="0"/>
    </dxf>
  </rfmt>
  <rcc rId="18" sId="7">
    <nc r="K14" t="inlineStr">
      <is>
        <t>客人想改期， 已告知代理订单是明天12/24 出发，
 巴士已确定， 无法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7">
    <oc r="K14" t="inlineStr">
      <is>
        <t>客人想改期， 已告知代理订单是明天12/24 出发，
 巴士已确定， 无法</t>
      </is>
    </oc>
    <nc r="K14" t="inlineStr">
      <is>
        <t>客人想改期， 已告知代理订单是明天12/24 出发，
 巴士已确定， 无法更改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67E40E9-A663-4B2C-AC97-914027EC2705}" action="delete"/>
  <rdn rId="0" localSheetId="1" customView="1" name="Z_D67E40E9_A663_4B2C_AC97_914027EC2705_.wvu.PrintArea" hidden="1" oldHidden="1">
    <formula>GUIDE!$A$1:$N$109</formula>
    <oldFormula>GUIDE!$A$1:$N$109</oldFormula>
  </rdn>
  <rdn rId="0" localSheetId="4" customView="1" name="Z_D67E40E9_A663_4B2C_AC97_914027EC2705_.wvu.PrintArea" hidden="1" oldHidden="1">
    <formula>'DC#1'!$A$1:$V$32</formula>
    <oldFormula>'DC#1'!$A$1:$V$32</oldFormula>
  </rdn>
  <rdn rId="0" localSheetId="6" customView="1" name="Z_D67E40E9_A663_4B2C_AC97_914027EC2705_.wvu.PrintArea" hidden="1" oldHidden="1">
    <formula>'NF+NT#1'!$A$1:$S$31</formula>
  </rdn>
  <rdn rId="0" localSheetId="12" customView="1" name="Z_D67E40E9_A663_4B2C_AC97_914027EC2705_.wvu.PrintArea" hidden="1" oldHidden="1">
    <formula>'FL8A#1'!$A$1:$Q$27</formula>
    <oldFormula>'FL8A#1'!$A$1:$Q$27</oldFormula>
  </rdn>
  <rdn rId="0" localSheetId="13" customView="1" name="Z_D67E40E9_A663_4B2C_AC97_914027EC2705_.wvu.PrintArea" hidden="1" oldHidden="1">
    <formula>'FL8B#2'!$A$1:$O$28</formula>
    <oldFormula>'FL8B#2'!$A$1:$O$28</oldFormula>
  </rdn>
  <rdn rId="0" localSheetId="14" customView="1" name="Z_D67E40E9_A663_4B2C_AC97_914027EC2705_.wvu.PrintArea" hidden="1" oldHidden="1">
    <formula>'FL8C#3'!$A$1:$O$25</formula>
    <oldFormula>'FL8C#3'!$A$1:$O$25</oldFormula>
  </rdn>
  <rcv guid="{D67E40E9-A663-4B2C-AC97-914027EC270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9"/>
  <sheetViews>
    <sheetView topLeftCell="A7" zoomScale="70" zoomScaleNormal="70" zoomScalePageLayoutView="70" workbookViewId="0">
      <selection activeCell="K14" sqref="K14"/>
    </sheetView>
  </sheetViews>
  <sheetFormatPr baseColWidth="10" defaultColWidth="8.83203125" defaultRowHeight="45.75" customHeight="1" x14ac:dyDescent="0"/>
  <cols>
    <col min="1" max="1" width="16.5" style="160" customWidth="1"/>
    <col min="2" max="2" width="24" style="160" customWidth="1"/>
    <col min="3" max="3" width="25.1640625" style="160" customWidth="1"/>
    <col min="4" max="4" width="85.1640625" style="160" customWidth="1"/>
    <col min="5" max="5" width="8.83203125" style="160"/>
    <col min="6" max="6" width="25" style="160" customWidth="1"/>
    <col min="7" max="7" width="6.5" style="160" customWidth="1"/>
    <col min="8" max="8" width="25.5" style="160" customWidth="1"/>
    <col min="9" max="9" width="58.5" style="434" customWidth="1"/>
    <col min="10" max="10" width="44.6640625" style="435" customWidth="1"/>
    <col min="11" max="11" width="56" style="434" customWidth="1"/>
    <col min="12" max="12" width="8.83203125" style="160"/>
  </cols>
  <sheetData>
    <row r="1" spans="1:12" ht="45.75" customHeight="1">
      <c r="A1" s="670" t="s">
        <v>926</v>
      </c>
      <c r="B1" s="671"/>
      <c r="C1" s="671"/>
      <c r="D1" s="671"/>
      <c r="E1" s="671"/>
      <c r="F1" s="671"/>
      <c r="G1" s="671"/>
      <c r="H1" s="671"/>
      <c r="I1" s="671"/>
      <c r="J1" s="671"/>
      <c r="K1" s="672"/>
    </row>
    <row r="2" spans="1:12" ht="45.75" customHeight="1" thickBot="1">
      <c r="A2" s="673" t="s">
        <v>1672</v>
      </c>
      <c r="B2" s="674"/>
      <c r="C2" s="674"/>
      <c r="D2" s="674"/>
      <c r="E2" s="674"/>
      <c r="F2" s="674"/>
      <c r="G2" s="674"/>
      <c r="H2" s="674"/>
      <c r="I2" s="674"/>
      <c r="J2" s="674"/>
      <c r="K2" s="675"/>
    </row>
    <row r="3" spans="1:12" ht="45.75" customHeight="1" thickBot="1">
      <c r="A3" s="161" t="s">
        <v>927</v>
      </c>
      <c r="B3" s="161" t="s">
        <v>928</v>
      </c>
      <c r="C3" s="161" t="s">
        <v>929</v>
      </c>
      <c r="D3" s="161" t="s">
        <v>930</v>
      </c>
      <c r="E3" s="161" t="s">
        <v>931</v>
      </c>
      <c r="F3" s="161" t="s">
        <v>932</v>
      </c>
      <c r="G3" s="161" t="s">
        <v>933</v>
      </c>
      <c r="H3" s="161" t="s">
        <v>934</v>
      </c>
      <c r="I3" s="162" t="s">
        <v>935</v>
      </c>
      <c r="J3" s="163" t="s">
        <v>936</v>
      </c>
      <c r="K3" s="162" t="s">
        <v>937</v>
      </c>
      <c r="L3" s="164"/>
    </row>
    <row r="4" spans="1:12" ht="45.75" customHeight="1" thickBot="1">
      <c r="A4" s="165" t="s">
        <v>938</v>
      </c>
      <c r="B4" s="166" t="s">
        <v>939</v>
      </c>
      <c r="C4" s="167" t="s">
        <v>940</v>
      </c>
      <c r="D4" s="168" t="s">
        <v>941</v>
      </c>
      <c r="E4" s="169">
        <v>2</v>
      </c>
      <c r="F4" s="170" t="s">
        <v>942</v>
      </c>
      <c r="G4" s="171" t="s">
        <v>17</v>
      </c>
      <c r="H4" s="172" t="s">
        <v>943</v>
      </c>
      <c r="I4" s="173" t="s">
        <v>944</v>
      </c>
      <c r="J4" s="174"/>
      <c r="K4" s="175"/>
    </row>
    <row r="5" spans="1:12" ht="45.75" customHeight="1" thickBot="1">
      <c r="A5" s="165" t="s">
        <v>938</v>
      </c>
      <c r="B5" s="166" t="s">
        <v>939</v>
      </c>
      <c r="C5" s="167" t="s">
        <v>945</v>
      </c>
      <c r="D5" s="168" t="s">
        <v>946</v>
      </c>
      <c r="E5" s="169">
        <v>2</v>
      </c>
      <c r="F5" s="176" t="s">
        <v>947</v>
      </c>
      <c r="G5" s="171" t="s">
        <v>17</v>
      </c>
      <c r="H5" s="171" t="s">
        <v>948</v>
      </c>
      <c r="I5" s="173" t="s">
        <v>949</v>
      </c>
      <c r="J5" s="174"/>
      <c r="K5" s="175"/>
    </row>
    <row r="6" spans="1:12" ht="45.75" customHeight="1" thickBot="1">
      <c r="A6" s="165" t="s">
        <v>938</v>
      </c>
      <c r="B6" s="177" t="s">
        <v>30</v>
      </c>
      <c r="C6" s="185" t="s">
        <v>1678</v>
      </c>
      <c r="D6" s="168" t="s">
        <v>950</v>
      </c>
      <c r="E6" s="169">
        <v>2</v>
      </c>
      <c r="F6" s="170" t="s">
        <v>951</v>
      </c>
      <c r="G6" s="171" t="s">
        <v>23</v>
      </c>
      <c r="H6" s="178" t="s">
        <v>952</v>
      </c>
      <c r="I6" s="173" t="s">
        <v>953</v>
      </c>
      <c r="J6" s="174"/>
      <c r="K6" s="175"/>
    </row>
    <row r="7" spans="1:12" ht="45.75" customHeight="1" thickBot="1">
      <c r="A7" s="165" t="s">
        <v>938</v>
      </c>
      <c r="B7" s="177" t="s">
        <v>30</v>
      </c>
      <c r="C7" s="167" t="s">
        <v>954</v>
      </c>
      <c r="D7" s="168" t="s">
        <v>955</v>
      </c>
      <c r="E7" s="169">
        <v>1</v>
      </c>
      <c r="F7" s="176" t="s">
        <v>956</v>
      </c>
      <c r="G7" s="171" t="s">
        <v>17</v>
      </c>
      <c r="H7" s="171" t="s">
        <v>957</v>
      </c>
      <c r="I7" s="173"/>
      <c r="J7" s="174"/>
      <c r="K7" s="175"/>
    </row>
    <row r="8" spans="1:12" ht="45.75" customHeight="1" thickBot="1">
      <c r="A8" s="165" t="s">
        <v>938</v>
      </c>
      <c r="B8" s="166" t="s">
        <v>939</v>
      </c>
      <c r="C8" s="167" t="s">
        <v>958</v>
      </c>
      <c r="D8" s="168" t="s">
        <v>959</v>
      </c>
      <c r="E8" s="169">
        <v>2</v>
      </c>
      <c r="F8" s="176" t="s">
        <v>960</v>
      </c>
      <c r="G8" s="171" t="s">
        <v>30</v>
      </c>
      <c r="H8" s="171" t="s">
        <v>961</v>
      </c>
      <c r="I8" s="173" t="s">
        <v>962</v>
      </c>
      <c r="J8" s="179" t="s">
        <v>963</v>
      </c>
      <c r="K8" s="175"/>
    </row>
    <row r="9" spans="1:12" ht="45.75" customHeight="1" thickBot="1">
      <c r="A9" s="165" t="s">
        <v>938</v>
      </c>
      <c r="B9" s="180" t="s">
        <v>964</v>
      </c>
      <c r="C9" s="181" t="s">
        <v>965</v>
      </c>
      <c r="D9" s="168" t="s">
        <v>966</v>
      </c>
      <c r="E9" s="182">
        <v>2</v>
      </c>
      <c r="F9" s="176" t="s">
        <v>967</v>
      </c>
      <c r="G9" s="171" t="s">
        <v>46</v>
      </c>
      <c r="H9" s="171" t="s">
        <v>968</v>
      </c>
      <c r="I9" s="173" t="s">
        <v>962</v>
      </c>
      <c r="J9" s="183" t="s">
        <v>1673</v>
      </c>
      <c r="K9" s="175"/>
    </row>
    <row r="10" spans="1:12" ht="45.75" customHeight="1" thickBot="1">
      <c r="A10" s="165" t="s">
        <v>938</v>
      </c>
      <c r="B10" s="166" t="s">
        <v>969</v>
      </c>
      <c r="C10" s="167" t="s">
        <v>970</v>
      </c>
      <c r="D10" s="168" t="s">
        <v>971</v>
      </c>
      <c r="E10" s="169">
        <v>2</v>
      </c>
      <c r="F10" s="170" t="s">
        <v>972</v>
      </c>
      <c r="G10" s="171" t="s">
        <v>46</v>
      </c>
      <c r="H10" s="171" t="s">
        <v>973</v>
      </c>
      <c r="I10" s="173" t="s">
        <v>974</v>
      </c>
      <c r="J10" s="174"/>
      <c r="K10" s="175"/>
    </row>
    <row r="11" spans="1:12" ht="45.75" customHeight="1" thickBot="1">
      <c r="A11" s="165" t="s">
        <v>938</v>
      </c>
      <c r="B11" s="166" t="s">
        <v>939</v>
      </c>
      <c r="C11" s="181" t="s">
        <v>975</v>
      </c>
      <c r="D11" s="168" t="s">
        <v>976</v>
      </c>
      <c r="E11" s="182">
        <v>2</v>
      </c>
      <c r="F11" s="184" t="s">
        <v>977</v>
      </c>
      <c r="G11" s="171" t="s">
        <v>46</v>
      </c>
      <c r="H11" s="172" t="s">
        <v>978</v>
      </c>
      <c r="I11" s="173" t="s">
        <v>974</v>
      </c>
      <c r="J11" s="174"/>
      <c r="K11" s="175"/>
    </row>
    <row r="12" spans="1:12" ht="99" customHeight="1" thickBot="1">
      <c r="A12" s="165" t="s">
        <v>938</v>
      </c>
      <c r="B12" s="177" t="s">
        <v>30</v>
      </c>
      <c r="C12" s="185" t="s">
        <v>979</v>
      </c>
      <c r="D12" s="168" t="s">
        <v>980</v>
      </c>
      <c r="E12" s="186">
        <v>8</v>
      </c>
      <c r="F12" s="170" t="s">
        <v>981</v>
      </c>
      <c r="G12" s="171" t="s">
        <v>17</v>
      </c>
      <c r="H12" s="187" t="s">
        <v>982</v>
      </c>
      <c r="I12" s="173" t="s">
        <v>983</v>
      </c>
      <c r="J12" s="174"/>
      <c r="K12" s="175"/>
    </row>
    <row r="13" spans="1:12" ht="98.25" customHeight="1" thickBot="1">
      <c r="A13" s="165" t="s">
        <v>938</v>
      </c>
      <c r="B13" s="177" t="s">
        <v>30</v>
      </c>
      <c r="C13" s="167" t="s">
        <v>984</v>
      </c>
      <c r="D13" s="168" t="s">
        <v>985</v>
      </c>
      <c r="E13" s="188">
        <v>8</v>
      </c>
      <c r="F13" s="170" t="s">
        <v>986</v>
      </c>
      <c r="G13" s="189" t="s">
        <v>46</v>
      </c>
      <c r="H13" s="189" t="s">
        <v>987</v>
      </c>
      <c r="I13" s="173" t="s">
        <v>988</v>
      </c>
      <c r="J13" s="174"/>
      <c r="K13" s="175"/>
    </row>
    <row r="14" spans="1:12" ht="114.75" customHeight="1" thickBot="1">
      <c r="A14" s="165" t="s">
        <v>938</v>
      </c>
      <c r="B14" s="177" t="s">
        <v>30</v>
      </c>
      <c r="C14" s="167" t="s">
        <v>989</v>
      </c>
      <c r="D14" s="168" t="s">
        <v>990</v>
      </c>
      <c r="E14" s="188">
        <v>8</v>
      </c>
      <c r="F14" s="170" t="s">
        <v>991</v>
      </c>
      <c r="G14" s="171" t="s">
        <v>46</v>
      </c>
      <c r="H14" s="187" t="s">
        <v>992</v>
      </c>
      <c r="I14" s="173" t="s">
        <v>993</v>
      </c>
      <c r="J14" s="174"/>
      <c r="K14" s="669"/>
    </row>
    <row r="15" spans="1:12" ht="45.75" customHeight="1" thickBot="1">
      <c r="A15" s="165" t="s">
        <v>938</v>
      </c>
      <c r="B15" s="190"/>
      <c r="C15" s="191" t="s">
        <v>994</v>
      </c>
      <c r="D15" s="192" t="s">
        <v>995</v>
      </c>
      <c r="E15" s="169">
        <v>1</v>
      </c>
      <c r="F15" s="193" t="s">
        <v>996</v>
      </c>
      <c r="G15" s="193"/>
      <c r="H15" s="193"/>
      <c r="I15" s="173"/>
      <c r="J15" s="194" t="s">
        <v>997</v>
      </c>
      <c r="K15" s="175"/>
    </row>
    <row r="16" spans="1:12" ht="45.75" customHeight="1" thickBot="1">
      <c r="A16" s="165" t="s">
        <v>938</v>
      </c>
      <c r="B16" s="166" t="s">
        <v>969</v>
      </c>
      <c r="C16" s="167" t="s">
        <v>998</v>
      </c>
      <c r="D16" s="195" t="s">
        <v>999</v>
      </c>
      <c r="E16" s="169">
        <v>1</v>
      </c>
      <c r="F16" s="176" t="s">
        <v>1000</v>
      </c>
      <c r="G16" s="196" t="s">
        <v>1001</v>
      </c>
      <c r="H16" s="196" t="s">
        <v>1002</v>
      </c>
      <c r="I16" s="173"/>
      <c r="J16" s="174"/>
      <c r="K16" s="175"/>
    </row>
    <row r="17" spans="1:11" ht="45.75" customHeight="1">
      <c r="A17" s="165" t="s">
        <v>938</v>
      </c>
      <c r="B17" s="197"/>
      <c r="C17" s="167"/>
      <c r="D17" s="193"/>
      <c r="E17" s="169"/>
      <c r="F17" s="193"/>
      <c r="G17" s="193"/>
      <c r="H17" s="193"/>
      <c r="I17" s="173"/>
      <c r="J17" s="174"/>
      <c r="K17" s="175"/>
    </row>
    <row r="18" spans="1:11" ht="45.75" customHeight="1">
      <c r="A18" s="165" t="s">
        <v>938</v>
      </c>
      <c r="B18" s="197"/>
      <c r="C18" s="167" t="s">
        <v>1003</v>
      </c>
      <c r="D18" s="193" t="s">
        <v>1004</v>
      </c>
      <c r="E18" s="169">
        <v>1</v>
      </c>
      <c r="F18" s="193"/>
      <c r="G18" s="193"/>
      <c r="H18" s="193"/>
      <c r="I18" s="173"/>
      <c r="J18" s="174"/>
      <c r="K18" s="175"/>
    </row>
    <row r="19" spans="1:11" ht="45.75" customHeight="1">
      <c r="A19" s="165" t="s">
        <v>938</v>
      </c>
      <c r="B19" s="197"/>
      <c r="C19" s="167" t="s">
        <v>1005</v>
      </c>
      <c r="D19" s="193" t="s">
        <v>1004</v>
      </c>
      <c r="E19" s="169">
        <v>1</v>
      </c>
      <c r="F19" s="193"/>
      <c r="G19" s="193"/>
      <c r="H19" s="193"/>
      <c r="I19" s="173"/>
      <c r="J19" s="174"/>
      <c r="K19" s="175"/>
    </row>
    <row r="20" spans="1:11" ht="45.75" customHeight="1">
      <c r="A20" s="165" t="s">
        <v>938</v>
      </c>
      <c r="B20" s="197"/>
      <c r="C20" s="167"/>
      <c r="D20" s="193"/>
      <c r="E20" s="169"/>
      <c r="F20" s="193"/>
      <c r="H20" s="193"/>
      <c r="I20" s="173"/>
      <c r="J20" s="174"/>
      <c r="K20" s="175"/>
    </row>
    <row r="21" spans="1:11" ht="45.75" customHeight="1" thickBot="1">
      <c r="A21" s="165" t="s">
        <v>938</v>
      </c>
      <c r="B21" s="198">
        <v>0</v>
      </c>
      <c r="C21" s="199" t="s">
        <v>1006</v>
      </c>
      <c r="D21" s="200" t="s">
        <v>1007</v>
      </c>
      <c r="E21" s="201">
        <v>1</v>
      </c>
      <c r="F21" s="202" t="s">
        <v>1008</v>
      </c>
      <c r="G21" s="203" t="s">
        <v>17</v>
      </c>
      <c r="H21" s="203" t="s">
        <v>1009</v>
      </c>
      <c r="I21" s="204"/>
      <c r="J21" s="205"/>
      <c r="K21" s="206"/>
    </row>
    <row r="22" spans="1:11" ht="45.75" customHeight="1">
      <c r="A22" s="207" t="s">
        <v>1010</v>
      </c>
      <c r="B22" s="208"/>
      <c r="C22" s="209" t="s">
        <v>1003</v>
      </c>
      <c r="D22" s="210" t="s">
        <v>1011</v>
      </c>
      <c r="E22" s="211">
        <v>1</v>
      </c>
      <c r="F22" s="212" t="s">
        <v>1012</v>
      </c>
      <c r="G22" s="213" t="s">
        <v>30</v>
      </c>
      <c r="H22" s="213" t="s">
        <v>1013</v>
      </c>
      <c r="I22" s="214"/>
      <c r="J22" s="215"/>
      <c r="K22" s="216"/>
    </row>
    <row r="23" spans="1:11" ht="45.75" customHeight="1">
      <c r="A23" s="217" t="s">
        <v>1010</v>
      </c>
      <c r="B23" s="218"/>
      <c r="C23" s="219" t="s">
        <v>1014</v>
      </c>
      <c r="D23" s="220" t="s">
        <v>1015</v>
      </c>
      <c r="E23" s="221">
        <v>1</v>
      </c>
      <c r="F23" s="220" t="s">
        <v>1016</v>
      </c>
      <c r="G23" s="213" t="s">
        <v>17</v>
      </c>
      <c r="H23" s="213" t="s">
        <v>1017</v>
      </c>
      <c r="I23" s="222"/>
      <c r="J23" s="223"/>
      <c r="K23" s="224"/>
    </row>
    <row r="24" spans="1:11" ht="45.75" customHeight="1">
      <c r="A24" s="217" t="s">
        <v>1010</v>
      </c>
      <c r="B24" s="218"/>
      <c r="C24" s="219" t="s">
        <v>1018</v>
      </c>
      <c r="D24" s="220" t="s">
        <v>1019</v>
      </c>
      <c r="E24" s="221">
        <v>1</v>
      </c>
      <c r="F24" s="220" t="s">
        <v>1020</v>
      </c>
      <c r="G24" s="213" t="s">
        <v>46</v>
      </c>
      <c r="H24" s="213" t="s">
        <v>1021</v>
      </c>
      <c r="I24" s="222"/>
      <c r="J24" s="223"/>
      <c r="K24" s="224"/>
    </row>
    <row r="25" spans="1:11" ht="45.75" customHeight="1">
      <c r="A25" s="165" t="s">
        <v>1010</v>
      </c>
      <c r="B25" s="225"/>
      <c r="C25" s="197" t="s">
        <v>1005</v>
      </c>
      <c r="D25" s="226" t="s">
        <v>1022</v>
      </c>
      <c r="E25" s="227">
        <v>1</v>
      </c>
      <c r="F25" s="226" t="s">
        <v>1023</v>
      </c>
      <c r="G25" s="228" t="s">
        <v>46</v>
      </c>
      <c r="H25" s="228" t="s">
        <v>1024</v>
      </c>
      <c r="I25" s="229"/>
      <c r="J25" s="230"/>
      <c r="K25" s="231"/>
    </row>
    <row r="26" spans="1:11" ht="45.75" customHeight="1">
      <c r="A26" s="165" t="s">
        <v>1010</v>
      </c>
      <c r="B26" s="225"/>
      <c r="C26" s="197" t="s">
        <v>1025</v>
      </c>
      <c r="D26" s="226" t="s">
        <v>1022</v>
      </c>
      <c r="E26" s="227">
        <v>1</v>
      </c>
      <c r="F26" s="226" t="s">
        <v>1026</v>
      </c>
      <c r="G26" s="213" t="s">
        <v>46</v>
      </c>
      <c r="H26" s="213" t="s">
        <v>1027</v>
      </c>
      <c r="I26" s="229"/>
      <c r="J26" s="230"/>
      <c r="K26" s="231"/>
    </row>
    <row r="27" spans="1:11" ht="45.75" customHeight="1">
      <c r="A27" s="165" t="s">
        <v>1010</v>
      </c>
      <c r="B27" s="225"/>
      <c r="C27" s="197" t="s">
        <v>1028</v>
      </c>
      <c r="D27" s="232" t="s">
        <v>1029</v>
      </c>
      <c r="E27" s="227">
        <v>5</v>
      </c>
      <c r="F27" s="226" t="s">
        <v>1030</v>
      </c>
      <c r="G27" s="213" t="s">
        <v>17</v>
      </c>
      <c r="H27" s="213" t="s">
        <v>1031</v>
      </c>
      <c r="I27" s="229"/>
      <c r="J27" s="230"/>
      <c r="K27" s="231"/>
    </row>
    <row r="28" spans="1:11" ht="45.75" customHeight="1">
      <c r="A28" s="165" t="s">
        <v>1010</v>
      </c>
      <c r="B28" s="225" t="s">
        <v>1032</v>
      </c>
      <c r="C28" s="197" t="s">
        <v>1033</v>
      </c>
      <c r="D28" s="232" t="s">
        <v>1034</v>
      </c>
      <c r="E28" s="227">
        <v>7</v>
      </c>
      <c r="F28" s="226" t="s">
        <v>1035</v>
      </c>
      <c r="G28" s="228" t="s">
        <v>35</v>
      </c>
      <c r="H28" s="228" t="s">
        <v>1036</v>
      </c>
      <c r="I28" s="229"/>
      <c r="J28" s="230" t="s">
        <v>1037</v>
      </c>
      <c r="K28" s="231"/>
    </row>
    <row r="29" spans="1:11" ht="45.75" customHeight="1" thickBot="1">
      <c r="A29" s="165" t="s">
        <v>1010</v>
      </c>
      <c r="B29" s="225" t="s">
        <v>1038</v>
      </c>
      <c r="C29" s="197" t="s">
        <v>1039</v>
      </c>
      <c r="D29" s="226" t="s">
        <v>1040</v>
      </c>
      <c r="E29" s="227">
        <v>1</v>
      </c>
      <c r="F29" s="226" t="s">
        <v>1041</v>
      </c>
      <c r="G29" s="213" t="s">
        <v>46</v>
      </c>
      <c r="H29" s="213" t="s">
        <v>1042</v>
      </c>
      <c r="I29" s="229"/>
      <c r="J29" s="230" t="s">
        <v>1043</v>
      </c>
      <c r="K29" s="231"/>
    </row>
    <row r="30" spans="1:11" ht="45.75" customHeight="1" thickBot="1">
      <c r="A30" s="165" t="s">
        <v>1010</v>
      </c>
      <c r="B30" s="225" t="s">
        <v>1044</v>
      </c>
      <c r="C30" s="197" t="s">
        <v>1045</v>
      </c>
      <c r="D30" s="233" t="s">
        <v>1046</v>
      </c>
      <c r="E30" s="227">
        <v>5</v>
      </c>
      <c r="F30" s="226" t="s">
        <v>1047</v>
      </c>
      <c r="G30" s="213" t="s">
        <v>46</v>
      </c>
      <c r="H30" s="213" t="s">
        <v>1048</v>
      </c>
      <c r="I30" s="229"/>
      <c r="J30" s="230"/>
      <c r="K30" s="231"/>
    </row>
    <row r="31" spans="1:11" ht="45.75" customHeight="1" thickBot="1">
      <c r="A31" s="165" t="s">
        <v>1010</v>
      </c>
      <c r="B31" s="225" t="s">
        <v>1049</v>
      </c>
      <c r="C31" s="197" t="s">
        <v>1050</v>
      </c>
      <c r="D31" s="234" t="s">
        <v>1051</v>
      </c>
      <c r="E31" s="227">
        <v>5</v>
      </c>
      <c r="F31" s="226" t="s">
        <v>1052</v>
      </c>
      <c r="G31" s="213" t="s">
        <v>30</v>
      </c>
      <c r="H31" s="213" t="s">
        <v>1053</v>
      </c>
      <c r="I31" s="229"/>
      <c r="J31" s="230" t="s">
        <v>1054</v>
      </c>
      <c r="K31" s="231"/>
    </row>
    <row r="32" spans="1:11" ht="45.75" customHeight="1">
      <c r="A32" s="165" t="s">
        <v>1010</v>
      </c>
      <c r="B32" s="225"/>
      <c r="C32" s="197"/>
      <c r="D32" s="226"/>
      <c r="E32" s="227"/>
      <c r="F32" s="226"/>
      <c r="G32" s="226"/>
      <c r="H32" s="226"/>
      <c r="I32" s="229"/>
      <c r="J32" s="230"/>
      <c r="K32" s="231"/>
    </row>
    <row r="33" spans="1:12" ht="45.75" customHeight="1">
      <c r="A33" s="165" t="s">
        <v>1010</v>
      </c>
      <c r="B33" s="225"/>
      <c r="C33" s="197"/>
      <c r="D33" s="226"/>
      <c r="E33" s="227"/>
      <c r="F33" s="226"/>
      <c r="G33" s="226"/>
      <c r="H33" s="226"/>
      <c r="I33" s="229"/>
      <c r="J33" s="230"/>
      <c r="K33" s="231"/>
    </row>
    <row r="34" spans="1:12" ht="45.75" customHeight="1">
      <c r="A34" s="165" t="s">
        <v>1055</v>
      </c>
      <c r="B34" s="235"/>
      <c r="C34" s="236" t="s">
        <v>1056</v>
      </c>
      <c r="D34" s="193" t="s">
        <v>1057</v>
      </c>
      <c r="E34" s="169">
        <v>2</v>
      </c>
      <c r="F34" s="193" t="s">
        <v>1058</v>
      </c>
      <c r="G34" s="193" t="s">
        <v>1055</v>
      </c>
      <c r="H34" s="237" t="s">
        <v>1059</v>
      </c>
      <c r="I34" s="173"/>
      <c r="J34" s="174"/>
      <c r="K34" s="175"/>
    </row>
    <row r="35" spans="1:12" ht="45.75" customHeight="1" thickBot="1">
      <c r="A35" s="238" t="s">
        <v>1060</v>
      </c>
      <c r="B35" s="239"/>
      <c r="C35" s="240" t="s">
        <v>1061</v>
      </c>
      <c r="D35" s="241" t="s">
        <v>1062</v>
      </c>
      <c r="E35" s="242">
        <v>3</v>
      </c>
      <c r="F35" s="241" t="s">
        <v>1063</v>
      </c>
      <c r="G35" s="241" t="s">
        <v>1060</v>
      </c>
      <c r="H35" s="241" t="s">
        <v>1064</v>
      </c>
      <c r="I35" s="204"/>
      <c r="J35" s="205"/>
      <c r="K35" s="206"/>
    </row>
    <row r="36" spans="1:12" ht="45.75" customHeight="1" thickBot="1">
      <c r="A36" s="207" t="s">
        <v>1065</v>
      </c>
      <c r="B36" s="211"/>
      <c r="C36" s="209" t="s">
        <v>1066</v>
      </c>
      <c r="D36" s="212" t="s">
        <v>1067</v>
      </c>
      <c r="E36" s="211">
        <v>6</v>
      </c>
      <c r="F36" s="212" t="s">
        <v>1068</v>
      </c>
      <c r="G36" s="212" t="s">
        <v>1010</v>
      </c>
      <c r="H36" s="212" t="s">
        <v>1069</v>
      </c>
      <c r="I36" s="214" t="s">
        <v>1070</v>
      </c>
      <c r="J36" s="215" t="s">
        <v>1071</v>
      </c>
      <c r="K36" s="216" t="s">
        <v>1072</v>
      </c>
    </row>
    <row r="37" spans="1:12" ht="45.75" customHeight="1" thickBot="1">
      <c r="A37" s="165" t="s">
        <v>1065</v>
      </c>
      <c r="B37" s="227"/>
      <c r="C37" s="225" t="s">
        <v>1073</v>
      </c>
      <c r="D37" s="225" t="s">
        <v>1074</v>
      </c>
      <c r="E37" s="227">
        <v>1</v>
      </c>
      <c r="F37" s="225" t="s">
        <v>1075</v>
      </c>
      <c r="G37" s="225" t="s">
        <v>1010</v>
      </c>
      <c r="H37" s="225" t="s">
        <v>1076</v>
      </c>
      <c r="I37" s="229" t="s">
        <v>1077</v>
      </c>
      <c r="J37" s="230" t="s">
        <v>1078</v>
      </c>
      <c r="K37" s="216" t="s">
        <v>1072</v>
      </c>
    </row>
    <row r="38" spans="1:12" ht="45.75" customHeight="1" thickBot="1">
      <c r="A38" s="165" t="s">
        <v>1065</v>
      </c>
      <c r="B38" s="227"/>
      <c r="C38" s="225" t="s">
        <v>1079</v>
      </c>
      <c r="D38" s="225" t="s">
        <v>1080</v>
      </c>
      <c r="E38" s="227">
        <v>1</v>
      </c>
      <c r="F38" s="225" t="s">
        <v>1081</v>
      </c>
      <c r="G38" s="225" t="s">
        <v>1010</v>
      </c>
      <c r="H38" s="225" t="s">
        <v>1081</v>
      </c>
      <c r="I38" s="229" t="s">
        <v>1082</v>
      </c>
      <c r="J38" s="230" t="s">
        <v>1083</v>
      </c>
      <c r="K38" s="216" t="s">
        <v>1072</v>
      </c>
    </row>
    <row r="39" spans="1:12" ht="45.75" customHeight="1" thickBot="1">
      <c r="A39" s="165" t="s">
        <v>1065</v>
      </c>
      <c r="B39" s="169"/>
      <c r="C39" s="235" t="s">
        <v>1084</v>
      </c>
      <c r="D39" s="235" t="s">
        <v>1085</v>
      </c>
      <c r="E39" s="169">
        <v>1</v>
      </c>
      <c r="F39" s="235" t="s">
        <v>1081</v>
      </c>
      <c r="G39" s="235" t="s">
        <v>1010</v>
      </c>
      <c r="H39" s="235" t="s">
        <v>1081</v>
      </c>
      <c r="I39" s="173" t="s">
        <v>1086</v>
      </c>
      <c r="J39" s="174" t="s">
        <v>1087</v>
      </c>
      <c r="K39" s="216" t="s">
        <v>1072</v>
      </c>
    </row>
    <row r="40" spans="1:12" ht="45.75" customHeight="1" thickBot="1">
      <c r="A40" s="165" t="s">
        <v>1065</v>
      </c>
      <c r="B40" s="169"/>
      <c r="C40" s="235" t="s">
        <v>1088</v>
      </c>
      <c r="D40" s="235" t="s">
        <v>1089</v>
      </c>
      <c r="E40" s="169">
        <v>1</v>
      </c>
      <c r="F40" s="235" t="s">
        <v>1090</v>
      </c>
      <c r="G40" s="235" t="s">
        <v>1010</v>
      </c>
      <c r="H40" s="235" t="s">
        <v>1091</v>
      </c>
      <c r="I40" s="173" t="s">
        <v>1092</v>
      </c>
      <c r="J40" s="174" t="s">
        <v>1093</v>
      </c>
      <c r="K40" s="216" t="s">
        <v>1072</v>
      </c>
    </row>
    <row r="41" spans="1:12" ht="45.75" customHeight="1" thickBot="1">
      <c r="A41" s="238" t="s">
        <v>1065</v>
      </c>
      <c r="B41" s="242"/>
      <c r="C41" s="239" t="s">
        <v>1094</v>
      </c>
      <c r="D41" s="239" t="s">
        <v>1095</v>
      </c>
      <c r="E41" s="242">
        <v>1</v>
      </c>
      <c r="F41" s="239" t="s">
        <v>1081</v>
      </c>
      <c r="G41" s="239" t="s">
        <v>1081</v>
      </c>
      <c r="H41" s="239" t="s">
        <v>1081</v>
      </c>
      <c r="I41" s="204" t="s">
        <v>1096</v>
      </c>
      <c r="J41" s="205" t="s">
        <v>1097</v>
      </c>
      <c r="K41" s="216" t="s">
        <v>1072</v>
      </c>
    </row>
    <row r="42" spans="1:12" ht="45.75" customHeight="1">
      <c r="A42" s="207" t="s">
        <v>1098</v>
      </c>
      <c r="B42" s="211"/>
      <c r="C42" s="208"/>
      <c r="D42" s="208"/>
      <c r="E42" s="211"/>
      <c r="F42" s="208"/>
      <c r="G42" s="208"/>
      <c r="H42" s="208"/>
      <c r="I42" s="214"/>
      <c r="J42" s="215"/>
      <c r="K42" s="216"/>
    </row>
    <row r="43" spans="1:12" ht="45.75" customHeight="1" thickBot="1">
      <c r="A43" s="238" t="s">
        <v>1098</v>
      </c>
      <c r="B43" s="242"/>
      <c r="C43" s="239"/>
      <c r="D43" s="239"/>
      <c r="E43" s="242"/>
      <c r="F43" s="239"/>
      <c r="G43" s="239"/>
      <c r="H43" s="239"/>
      <c r="I43" s="204"/>
      <c r="J43" s="205"/>
      <c r="K43" s="206"/>
    </row>
    <row r="44" spans="1:12" ht="45.75" customHeight="1">
      <c r="A44" s="243" t="s">
        <v>1099</v>
      </c>
      <c r="B44" s="211"/>
      <c r="C44" s="208"/>
      <c r="D44" s="244"/>
      <c r="E44" s="211"/>
      <c r="F44" s="244"/>
      <c r="G44" s="208"/>
      <c r="H44" s="208"/>
      <c r="I44" s="214"/>
      <c r="J44" s="215"/>
      <c r="K44" s="216"/>
    </row>
    <row r="45" spans="1:12" ht="45.75" customHeight="1">
      <c r="A45" s="245" t="s">
        <v>1099</v>
      </c>
      <c r="B45" s="227"/>
      <c r="C45" s="218"/>
      <c r="D45" s="246"/>
      <c r="E45" s="227"/>
      <c r="F45" s="246"/>
      <c r="G45" s="218"/>
      <c r="H45" s="218"/>
      <c r="I45" s="222"/>
      <c r="J45" s="223"/>
      <c r="K45" s="224"/>
    </row>
    <row r="46" spans="1:12" ht="45.75" customHeight="1">
      <c r="A46" s="245" t="s">
        <v>1099</v>
      </c>
      <c r="B46" s="227"/>
      <c r="C46" s="218"/>
      <c r="D46" s="246"/>
      <c r="E46" s="227"/>
      <c r="F46" s="247"/>
      <c r="G46" s="248"/>
      <c r="H46" s="248"/>
      <c r="I46" s="249"/>
      <c r="J46" s="250"/>
      <c r="K46" s="251"/>
    </row>
    <row r="47" spans="1:12" ht="45.75" customHeight="1" thickBot="1">
      <c r="A47" s="252" t="s">
        <v>1099</v>
      </c>
      <c r="B47" s="242"/>
      <c r="C47" s="253"/>
      <c r="D47" s="254"/>
      <c r="E47" s="242"/>
      <c r="F47" s="255"/>
      <c r="G47" s="256"/>
      <c r="H47" s="256"/>
      <c r="I47" s="257"/>
      <c r="J47" s="258"/>
      <c r="K47" s="259"/>
    </row>
    <row r="48" spans="1:12" ht="45.75" customHeight="1" thickBot="1">
      <c r="A48" s="260">
        <v>42727</v>
      </c>
      <c r="B48" s="260">
        <v>42728</v>
      </c>
      <c r="C48" s="260">
        <v>42729</v>
      </c>
      <c r="D48" s="261"/>
      <c r="E48" s="262"/>
      <c r="F48" s="263" t="s">
        <v>1100</v>
      </c>
      <c r="G48" s="264"/>
      <c r="H48" s="264" t="s">
        <v>1101</v>
      </c>
      <c r="I48" s="265" t="s">
        <v>1102</v>
      </c>
      <c r="J48" s="266" t="s">
        <v>1103</v>
      </c>
      <c r="K48" s="267" t="s">
        <v>1104</v>
      </c>
      <c r="L48" s="268"/>
    </row>
    <row r="49" spans="1:11" ht="45.75" customHeight="1" thickBot="1">
      <c r="A49" s="269" t="s">
        <v>1105</v>
      </c>
      <c r="B49" s="270" t="s">
        <v>1106</v>
      </c>
      <c r="C49" s="271" t="s">
        <v>1106</v>
      </c>
      <c r="D49" s="272" t="s">
        <v>1107</v>
      </c>
      <c r="E49" s="273"/>
      <c r="F49" s="274"/>
      <c r="G49" s="275"/>
      <c r="H49" s="275"/>
      <c r="I49" s="276"/>
      <c r="J49" s="277"/>
      <c r="K49" s="278"/>
    </row>
    <row r="50" spans="1:11" ht="45.75" customHeight="1" thickBot="1">
      <c r="A50" s="279" t="s">
        <v>1025</v>
      </c>
      <c r="B50" s="270" t="s">
        <v>1106</v>
      </c>
      <c r="C50" s="280"/>
      <c r="D50" s="272" t="s">
        <v>1108</v>
      </c>
      <c r="E50" s="273"/>
      <c r="F50" s="274"/>
      <c r="G50" s="275"/>
      <c r="H50" s="275"/>
      <c r="I50" s="276"/>
      <c r="J50" s="277"/>
      <c r="K50" s="278"/>
    </row>
    <row r="51" spans="1:11" ht="45.75" customHeight="1" thickBot="1">
      <c r="A51" s="281" t="s">
        <v>1106</v>
      </c>
      <c r="B51" s="281" t="s">
        <v>1106</v>
      </c>
      <c r="C51" s="282" t="s">
        <v>1109</v>
      </c>
      <c r="D51" s="283" t="s">
        <v>1110</v>
      </c>
      <c r="E51" s="227"/>
      <c r="F51" s="246"/>
      <c r="G51" s="218"/>
      <c r="H51" s="218"/>
      <c r="I51" s="222"/>
      <c r="J51" s="223"/>
      <c r="K51" s="224"/>
    </row>
    <row r="52" spans="1:11" ht="45.75" customHeight="1" thickBot="1">
      <c r="A52" s="279" t="s">
        <v>1005</v>
      </c>
      <c r="B52" s="281" t="s">
        <v>1106</v>
      </c>
      <c r="C52" s="282" t="s">
        <v>1109</v>
      </c>
      <c r="D52" s="272" t="s">
        <v>1111</v>
      </c>
      <c r="E52" s="227"/>
      <c r="F52" s="246"/>
      <c r="G52" s="218"/>
      <c r="H52" s="218"/>
      <c r="I52" s="222"/>
      <c r="J52" s="223"/>
      <c r="K52" s="224"/>
    </row>
    <row r="53" spans="1:11" ht="45.75" customHeight="1" thickBot="1">
      <c r="A53" s="284" t="s">
        <v>1109</v>
      </c>
      <c r="B53" s="270" t="s">
        <v>1106</v>
      </c>
      <c r="C53" s="282" t="s">
        <v>1109</v>
      </c>
      <c r="D53" s="285" t="s">
        <v>1112</v>
      </c>
      <c r="E53" s="227"/>
      <c r="F53" s="246"/>
      <c r="G53" s="218"/>
      <c r="H53" s="218"/>
      <c r="I53" s="222"/>
      <c r="J53" s="223"/>
      <c r="K53" s="224"/>
    </row>
    <row r="54" spans="1:11" ht="45.75" customHeight="1" thickBot="1">
      <c r="A54" s="281" t="s">
        <v>1106</v>
      </c>
      <c r="B54" s="281" t="s">
        <v>1106</v>
      </c>
      <c r="C54" s="286" t="s">
        <v>1109</v>
      </c>
      <c r="D54" s="287" t="s">
        <v>1113</v>
      </c>
      <c r="E54" s="227"/>
      <c r="F54" s="247"/>
      <c r="G54" s="248"/>
      <c r="H54" s="248"/>
      <c r="I54" s="249"/>
      <c r="J54" s="288"/>
      <c r="K54" s="251"/>
    </row>
    <row r="55" spans="1:11" ht="45.75" customHeight="1" thickBot="1">
      <c r="A55" s="281" t="s">
        <v>1106</v>
      </c>
      <c r="B55" s="281" t="s">
        <v>1106</v>
      </c>
      <c r="C55" s="289" t="s">
        <v>1114</v>
      </c>
      <c r="D55" s="287" t="s">
        <v>1115</v>
      </c>
      <c r="E55" s="227"/>
      <c r="F55" s="247"/>
      <c r="G55" s="248"/>
      <c r="H55" s="248"/>
      <c r="I55" s="249"/>
      <c r="J55" s="288"/>
      <c r="K55" s="251"/>
    </row>
    <row r="56" spans="1:11" ht="45.75" customHeight="1" thickBot="1">
      <c r="A56" s="270" t="s">
        <v>1106</v>
      </c>
      <c r="B56" s="270" t="s">
        <v>1106</v>
      </c>
      <c r="C56" s="271" t="s">
        <v>1106</v>
      </c>
      <c r="D56" s="272" t="s">
        <v>1116</v>
      </c>
      <c r="E56" s="227"/>
      <c r="F56" s="247"/>
      <c r="G56" s="248"/>
      <c r="H56" s="248"/>
      <c r="I56" s="249"/>
      <c r="J56" s="288"/>
      <c r="K56" s="251"/>
    </row>
    <row r="57" spans="1:11" ht="45.75" customHeight="1" thickBot="1">
      <c r="A57" s="281" t="s">
        <v>1106</v>
      </c>
      <c r="B57" s="281" t="s">
        <v>1106</v>
      </c>
      <c r="C57" s="290" t="s">
        <v>1106</v>
      </c>
      <c r="D57" s="291" t="s">
        <v>1117</v>
      </c>
      <c r="E57" s="227"/>
      <c r="F57" s="246"/>
      <c r="G57" s="218"/>
      <c r="H57" s="218"/>
      <c r="I57" s="222"/>
      <c r="J57" s="223"/>
      <c r="K57" s="224"/>
    </row>
    <row r="58" spans="1:11" ht="45.75" customHeight="1" thickBot="1">
      <c r="A58" s="281" t="s">
        <v>1106</v>
      </c>
      <c r="B58" s="281" t="s">
        <v>1106</v>
      </c>
      <c r="C58" s="289" t="s">
        <v>1114</v>
      </c>
      <c r="D58" s="292" t="s">
        <v>1118</v>
      </c>
      <c r="E58" s="227"/>
      <c r="F58" s="247"/>
      <c r="G58" s="248"/>
      <c r="H58" s="248"/>
      <c r="I58" s="249"/>
      <c r="J58" s="250"/>
      <c r="K58" s="251"/>
    </row>
    <row r="59" spans="1:11" ht="45.75" customHeight="1" thickBot="1">
      <c r="A59" s="270" t="s">
        <v>1106</v>
      </c>
      <c r="B59" s="270" t="s">
        <v>1106</v>
      </c>
      <c r="C59" s="271" t="s">
        <v>1106</v>
      </c>
      <c r="D59" s="272" t="s">
        <v>1119</v>
      </c>
      <c r="E59" s="227"/>
      <c r="F59" s="247"/>
      <c r="G59" s="248"/>
      <c r="H59" s="248"/>
      <c r="I59" s="249"/>
      <c r="J59" s="250"/>
      <c r="K59" s="251"/>
    </row>
    <row r="60" spans="1:11" ht="45.75" customHeight="1" thickBot="1">
      <c r="A60" s="293" t="s">
        <v>1120</v>
      </c>
      <c r="B60" s="294" t="s">
        <v>1106</v>
      </c>
      <c r="C60" s="295" t="s">
        <v>1106</v>
      </c>
      <c r="D60" s="296" t="s">
        <v>1121</v>
      </c>
      <c r="E60" s="227"/>
      <c r="F60" s="247"/>
      <c r="G60" s="248"/>
      <c r="H60" s="248"/>
      <c r="I60" s="249"/>
      <c r="J60" s="250"/>
      <c r="K60" s="251"/>
    </row>
    <row r="61" spans="1:11" ht="45.75" customHeight="1">
      <c r="A61" s="245" t="s">
        <v>1122</v>
      </c>
      <c r="B61" s="227"/>
      <c r="C61" s="218"/>
      <c r="D61" s="246"/>
      <c r="E61" s="227"/>
      <c r="F61" s="247"/>
      <c r="G61" s="248"/>
      <c r="H61" s="248"/>
      <c r="I61" s="249"/>
      <c r="J61" s="250"/>
      <c r="K61" s="251"/>
    </row>
    <row r="62" spans="1:11" ht="45.75" customHeight="1">
      <c r="A62" s="245" t="s">
        <v>1122</v>
      </c>
      <c r="B62" s="227"/>
      <c r="C62" s="218"/>
      <c r="D62" s="246"/>
      <c r="E62" s="227"/>
      <c r="F62" s="247"/>
      <c r="G62" s="248"/>
      <c r="H62" s="248"/>
      <c r="I62" s="249"/>
      <c r="J62" s="250"/>
      <c r="K62" s="251"/>
    </row>
    <row r="63" spans="1:11" ht="45.75" customHeight="1">
      <c r="A63" s="245" t="s">
        <v>1122</v>
      </c>
      <c r="B63" s="227"/>
      <c r="C63" s="218"/>
      <c r="D63" s="246"/>
      <c r="E63" s="227"/>
      <c r="F63" s="247"/>
      <c r="G63" s="248"/>
      <c r="H63" s="248"/>
      <c r="I63" s="249"/>
      <c r="J63" s="250"/>
      <c r="K63" s="251"/>
    </row>
    <row r="64" spans="1:11" ht="45.75" customHeight="1">
      <c r="A64" s="245" t="s">
        <v>1122</v>
      </c>
      <c r="B64" s="227"/>
      <c r="C64" s="218"/>
      <c r="D64" s="246"/>
      <c r="E64" s="227"/>
      <c r="F64" s="247"/>
      <c r="G64" s="248"/>
      <c r="H64" s="248"/>
      <c r="I64" s="249"/>
      <c r="J64" s="250"/>
      <c r="K64" s="297"/>
    </row>
    <row r="65" spans="1:11" ht="45.75" customHeight="1">
      <c r="A65" s="245" t="s">
        <v>1122</v>
      </c>
      <c r="B65" s="227"/>
      <c r="C65" s="225"/>
      <c r="D65" s="298"/>
      <c r="E65" s="227"/>
      <c r="F65" s="225"/>
      <c r="G65" s="225"/>
      <c r="H65" s="225"/>
      <c r="I65" s="229"/>
      <c r="J65" s="230"/>
      <c r="K65" s="231"/>
    </row>
    <row r="66" spans="1:11" ht="45.75" customHeight="1" thickBot="1">
      <c r="A66" s="299"/>
      <c r="B66" s="169"/>
      <c r="C66" s="235"/>
      <c r="D66" s="235"/>
      <c r="E66" s="169"/>
      <c r="F66" s="235"/>
      <c r="G66" s="235"/>
      <c r="H66" s="235"/>
      <c r="I66" s="173"/>
      <c r="J66" s="174"/>
      <c r="K66" s="175"/>
    </row>
    <row r="67" spans="1:11" ht="45.75" customHeight="1" thickBot="1">
      <c r="A67" s="300"/>
      <c r="B67" s="301"/>
      <c r="C67" s="302"/>
      <c r="D67" s="302"/>
      <c r="E67" s="301"/>
      <c r="F67" s="302"/>
      <c r="G67" s="302"/>
      <c r="H67" s="302"/>
      <c r="I67" s="303"/>
      <c r="J67" s="304"/>
      <c r="K67" s="305"/>
    </row>
    <row r="68" spans="1:11" ht="45.75" customHeight="1">
      <c r="A68" s="306" t="s">
        <v>1123</v>
      </c>
      <c r="B68" s="221"/>
      <c r="C68" s="219"/>
      <c r="D68" s="220"/>
      <c r="E68" s="221"/>
      <c r="F68" s="307" t="s">
        <v>1124</v>
      </c>
      <c r="G68" s="308" t="s">
        <v>17</v>
      </c>
      <c r="H68" s="308" t="s">
        <v>1125</v>
      </c>
      <c r="I68" s="222" t="s">
        <v>1126</v>
      </c>
      <c r="J68" s="309"/>
      <c r="K68" s="310" t="s">
        <v>1127</v>
      </c>
    </row>
    <row r="69" spans="1:11" ht="45.75" customHeight="1">
      <c r="A69" s="311"/>
      <c r="B69" s="227"/>
      <c r="C69" s="227"/>
      <c r="D69" s="227"/>
      <c r="E69" s="227"/>
      <c r="F69" s="227"/>
      <c r="G69" s="227"/>
      <c r="H69" s="227"/>
      <c r="I69" s="245" t="s">
        <v>1128</v>
      </c>
      <c r="J69" s="312">
        <v>0.28125</v>
      </c>
      <c r="K69" s="313"/>
    </row>
    <row r="70" spans="1:11" ht="45.75" customHeight="1">
      <c r="A70" s="311"/>
      <c r="B70" s="227"/>
      <c r="C70" s="227"/>
      <c r="D70" s="227"/>
      <c r="E70" s="227"/>
      <c r="F70" s="314" t="s">
        <v>1129</v>
      </c>
      <c r="G70" s="315" t="s">
        <v>17</v>
      </c>
      <c r="H70" s="316" t="s">
        <v>1130</v>
      </c>
      <c r="I70" s="245" t="s">
        <v>1131</v>
      </c>
      <c r="J70" s="312">
        <v>0.28125</v>
      </c>
      <c r="K70" s="313" t="s">
        <v>1132</v>
      </c>
    </row>
    <row r="71" spans="1:11" ht="45.75" customHeight="1">
      <c r="A71" s="311"/>
      <c r="B71" s="227"/>
      <c r="C71" s="227"/>
      <c r="D71" s="227"/>
      <c r="E71" s="227"/>
      <c r="F71" s="317" t="s">
        <v>1133</v>
      </c>
      <c r="G71" s="318" t="s">
        <v>30</v>
      </c>
      <c r="H71" s="318" t="s">
        <v>1134</v>
      </c>
      <c r="I71" s="245" t="s">
        <v>1135</v>
      </c>
      <c r="J71" s="312">
        <v>0.28125</v>
      </c>
      <c r="K71" s="313" t="s">
        <v>1136</v>
      </c>
    </row>
    <row r="72" spans="1:11" ht="45.75" customHeight="1">
      <c r="A72" s="311"/>
      <c r="B72" s="227"/>
      <c r="C72" s="227"/>
      <c r="D72" s="227"/>
      <c r="E72" s="227"/>
      <c r="F72" s="317" t="s">
        <v>1137</v>
      </c>
      <c r="G72" s="318" t="s">
        <v>30</v>
      </c>
      <c r="H72" s="319" t="s">
        <v>1138</v>
      </c>
      <c r="I72" s="245" t="s">
        <v>1139</v>
      </c>
      <c r="J72" s="312">
        <v>0.28125</v>
      </c>
      <c r="K72" s="313" t="s">
        <v>1140</v>
      </c>
    </row>
    <row r="73" spans="1:11" ht="45.75" customHeight="1">
      <c r="A73" s="311"/>
      <c r="B73" s="227"/>
      <c r="C73" s="227"/>
      <c r="D73" s="227"/>
      <c r="E73" s="227"/>
      <c r="F73" s="320" t="s">
        <v>1141</v>
      </c>
      <c r="G73" s="321" t="s">
        <v>30</v>
      </c>
      <c r="H73" s="321" t="s">
        <v>1142</v>
      </c>
      <c r="I73" s="245" t="s">
        <v>1143</v>
      </c>
      <c r="J73" s="312">
        <v>0.28125</v>
      </c>
      <c r="K73" s="313" t="s">
        <v>1140</v>
      </c>
    </row>
    <row r="74" spans="1:11" ht="45.75" customHeight="1">
      <c r="A74" s="311"/>
      <c r="B74" s="227"/>
      <c r="C74" s="227"/>
      <c r="D74" s="227"/>
      <c r="E74" s="227"/>
      <c r="F74" s="170" t="s">
        <v>1144</v>
      </c>
      <c r="G74" s="171" t="s">
        <v>17</v>
      </c>
      <c r="H74" s="171" t="s">
        <v>1145</v>
      </c>
      <c r="I74" s="245" t="s">
        <v>1146</v>
      </c>
      <c r="J74" s="312" t="s">
        <v>1147</v>
      </c>
      <c r="K74" s="313" t="s">
        <v>1140</v>
      </c>
    </row>
    <row r="75" spans="1:11" ht="45.75" customHeight="1">
      <c r="A75" s="311"/>
      <c r="B75" s="227"/>
      <c r="C75" s="227"/>
      <c r="D75" s="227"/>
      <c r="E75" s="227"/>
      <c r="F75" s="176" t="s">
        <v>1148</v>
      </c>
      <c r="G75" s="171" t="s">
        <v>30</v>
      </c>
      <c r="H75" s="196" t="s">
        <v>1149</v>
      </c>
      <c r="I75" s="245" t="s">
        <v>1150</v>
      </c>
      <c r="J75" s="312">
        <v>0.28125</v>
      </c>
      <c r="K75" s="313"/>
    </row>
    <row r="76" spans="1:11" ht="45.75" customHeight="1" thickBot="1">
      <c r="A76" s="322"/>
      <c r="B76" s="169"/>
      <c r="C76" s="169"/>
      <c r="D76" s="169"/>
      <c r="E76" s="169"/>
      <c r="F76" s="169"/>
      <c r="G76" s="169"/>
      <c r="H76" s="169"/>
      <c r="I76" s="323" t="s">
        <v>1151</v>
      </c>
      <c r="J76" s="324">
        <v>0.28125</v>
      </c>
      <c r="K76" s="325" t="s">
        <v>1152</v>
      </c>
    </row>
    <row r="77" spans="1:11" ht="45.75" customHeight="1">
      <c r="A77" s="326" t="s">
        <v>1153</v>
      </c>
      <c r="B77" s="327"/>
      <c r="C77" s="327"/>
      <c r="D77" s="327"/>
      <c r="E77" s="327"/>
      <c r="F77" s="327"/>
      <c r="G77" s="327"/>
      <c r="H77" s="327"/>
      <c r="I77" s="328" t="s">
        <v>1154</v>
      </c>
      <c r="J77" s="329" t="s">
        <v>1155</v>
      </c>
      <c r="K77" s="330"/>
    </row>
    <row r="78" spans="1:11" ht="45.75" customHeight="1">
      <c r="A78" s="331" t="s">
        <v>1153</v>
      </c>
      <c r="B78" s="332"/>
      <c r="C78" s="332"/>
      <c r="D78" s="332"/>
      <c r="E78" s="332"/>
      <c r="F78" s="333" t="s">
        <v>1156</v>
      </c>
      <c r="G78" s="213" t="s">
        <v>46</v>
      </c>
      <c r="H78" s="213" t="s">
        <v>1157</v>
      </c>
      <c r="I78" s="334" t="s">
        <v>1158</v>
      </c>
      <c r="J78" s="335" t="s">
        <v>1159</v>
      </c>
      <c r="K78" s="336"/>
    </row>
    <row r="79" spans="1:11" ht="45.75" customHeight="1" thickBot="1">
      <c r="A79" s="337" t="s">
        <v>1153</v>
      </c>
      <c r="B79" s="338"/>
      <c r="C79" s="339"/>
      <c r="D79" s="340"/>
      <c r="E79" s="338"/>
      <c r="F79" s="341"/>
      <c r="G79" s="342"/>
      <c r="H79" s="342"/>
      <c r="I79" s="343" t="s">
        <v>1160</v>
      </c>
      <c r="J79" s="344" t="s">
        <v>1161</v>
      </c>
      <c r="K79" s="345"/>
    </row>
    <row r="80" spans="1:11" ht="45.75" customHeight="1">
      <c r="A80" s="346" t="s">
        <v>1162</v>
      </c>
      <c r="B80" s="347"/>
      <c r="C80" s="348"/>
      <c r="D80" s="349"/>
      <c r="E80" s="347"/>
      <c r="F80" s="307" t="s">
        <v>1163</v>
      </c>
      <c r="G80" s="308" t="s">
        <v>46</v>
      </c>
      <c r="H80" s="308" t="s">
        <v>1164</v>
      </c>
      <c r="I80" s="350" t="s">
        <v>1165</v>
      </c>
      <c r="J80" s="351"/>
      <c r="K80" s="352" t="s">
        <v>1127</v>
      </c>
    </row>
    <row r="81" spans="1:11" ht="45.75" customHeight="1">
      <c r="A81" s="353"/>
      <c r="B81" s="354"/>
      <c r="C81" s="355"/>
      <c r="D81" s="356"/>
      <c r="E81" s="354"/>
      <c r="F81" s="357"/>
      <c r="G81" s="358"/>
      <c r="H81" s="359"/>
      <c r="I81" s="360" t="s">
        <v>1128</v>
      </c>
      <c r="J81" s="361">
        <v>0.26041666666666669</v>
      </c>
      <c r="K81" s="362"/>
    </row>
    <row r="82" spans="1:11" ht="45.75" customHeight="1">
      <c r="A82" s="353"/>
      <c r="B82" s="354"/>
      <c r="C82" s="355"/>
      <c r="D82" s="356"/>
      <c r="E82" s="354"/>
      <c r="F82" s="363"/>
      <c r="G82" s="363"/>
      <c r="H82" s="363"/>
      <c r="I82" s="360" t="s">
        <v>1166</v>
      </c>
      <c r="J82" s="361">
        <v>0.26041666666666669</v>
      </c>
      <c r="K82" s="362" t="s">
        <v>1140</v>
      </c>
    </row>
    <row r="83" spans="1:11" ht="45.75" customHeight="1">
      <c r="A83" s="353"/>
      <c r="B83" s="354"/>
      <c r="C83" s="355"/>
      <c r="D83" s="356"/>
      <c r="E83" s="354"/>
      <c r="F83" s="357"/>
      <c r="G83" s="358"/>
      <c r="H83" s="359"/>
      <c r="I83" s="364" t="s">
        <v>1167</v>
      </c>
      <c r="J83" s="361">
        <v>0.26041666666666669</v>
      </c>
      <c r="K83" s="362" t="s">
        <v>1140</v>
      </c>
    </row>
    <row r="84" spans="1:11" ht="45.75" customHeight="1">
      <c r="A84" s="353"/>
      <c r="B84" s="354"/>
      <c r="C84" s="355"/>
      <c r="D84" s="356"/>
      <c r="E84" s="354"/>
      <c r="F84" s="307" t="s">
        <v>1168</v>
      </c>
      <c r="G84" s="308" t="s">
        <v>46</v>
      </c>
      <c r="H84" s="308" t="s">
        <v>1169</v>
      </c>
      <c r="I84" s="365" t="s">
        <v>1170</v>
      </c>
      <c r="J84" s="361">
        <v>0.26041666666666669</v>
      </c>
      <c r="K84" s="362" t="s">
        <v>1140</v>
      </c>
    </row>
    <row r="85" spans="1:11" ht="45.75" customHeight="1">
      <c r="A85" s="353"/>
      <c r="B85" s="354"/>
      <c r="C85" s="355"/>
      <c r="D85" s="356"/>
      <c r="E85" s="354"/>
      <c r="F85" s="170" t="s">
        <v>1171</v>
      </c>
      <c r="G85" s="171" t="s">
        <v>46</v>
      </c>
      <c r="H85" s="171" t="s">
        <v>1172</v>
      </c>
      <c r="I85" s="366" t="s">
        <v>1170</v>
      </c>
      <c r="J85" s="361">
        <v>0.26041666666666669</v>
      </c>
      <c r="K85" s="362" t="s">
        <v>1140</v>
      </c>
    </row>
    <row r="86" spans="1:11" ht="45.75" customHeight="1">
      <c r="A86" s="353"/>
      <c r="B86" s="354"/>
      <c r="C86" s="355"/>
      <c r="D86" s="356"/>
      <c r="E86" s="354"/>
      <c r="I86" s="367" t="s">
        <v>1173</v>
      </c>
      <c r="J86" s="361">
        <v>0.26041666666666669</v>
      </c>
      <c r="K86" s="362" t="s">
        <v>1140</v>
      </c>
    </row>
    <row r="87" spans="1:11" ht="45.75" customHeight="1">
      <c r="A87" s="353"/>
      <c r="B87" s="354"/>
      <c r="C87" s="355"/>
      <c r="D87" s="356"/>
      <c r="E87" s="354"/>
      <c r="F87" s="363"/>
      <c r="G87" s="363"/>
      <c r="H87" s="363"/>
      <c r="I87" s="367" t="s">
        <v>1174</v>
      </c>
      <c r="J87" s="361">
        <v>0.26041666666666669</v>
      </c>
      <c r="K87" s="362" t="s">
        <v>1140</v>
      </c>
    </row>
    <row r="88" spans="1:11" ht="45.75" customHeight="1">
      <c r="A88" s="353"/>
      <c r="B88" s="354"/>
      <c r="C88" s="355"/>
      <c r="D88" s="356"/>
      <c r="E88" s="354"/>
      <c r="F88" s="363"/>
      <c r="G88" s="363"/>
      <c r="H88" s="363"/>
      <c r="I88" s="367" t="s">
        <v>1175</v>
      </c>
      <c r="J88" s="361">
        <v>0.26041666666666669</v>
      </c>
      <c r="K88" s="362" t="s">
        <v>1140</v>
      </c>
    </row>
    <row r="89" spans="1:11" ht="45.75" customHeight="1">
      <c r="A89" s="353"/>
      <c r="B89" s="354"/>
      <c r="C89" s="355"/>
      <c r="D89" s="356"/>
      <c r="E89" s="354"/>
      <c r="F89" s="363"/>
      <c r="G89" s="363"/>
      <c r="H89" s="363"/>
      <c r="I89" s="367" t="s">
        <v>1176</v>
      </c>
      <c r="J89" s="361">
        <v>0.26041666666666669</v>
      </c>
      <c r="K89" s="362" t="s">
        <v>1140</v>
      </c>
    </row>
    <row r="90" spans="1:11" ht="45.75" customHeight="1">
      <c r="A90" s="353"/>
      <c r="B90" s="354"/>
      <c r="C90" s="355"/>
      <c r="D90" s="356"/>
      <c r="E90" s="356"/>
      <c r="F90" s="356"/>
      <c r="G90" s="356"/>
      <c r="H90" s="356"/>
      <c r="I90" s="367" t="s">
        <v>1177</v>
      </c>
      <c r="J90" s="361">
        <v>0.26041666666666669</v>
      </c>
      <c r="K90" s="362" t="s">
        <v>1140</v>
      </c>
    </row>
    <row r="91" spans="1:11" ht="45.75" customHeight="1">
      <c r="A91" s="353"/>
      <c r="B91" s="354"/>
      <c r="C91" s="355"/>
      <c r="D91" s="356"/>
      <c r="E91" s="356"/>
      <c r="F91" s="176" t="s">
        <v>1178</v>
      </c>
      <c r="G91" s="171" t="s">
        <v>46</v>
      </c>
      <c r="H91" s="171" t="s">
        <v>1179</v>
      </c>
      <c r="I91" s="360" t="s">
        <v>1180</v>
      </c>
      <c r="J91" s="361">
        <v>0.26041666666666669</v>
      </c>
      <c r="K91" s="362" t="s">
        <v>1140</v>
      </c>
    </row>
    <row r="92" spans="1:11" ht="45.75" customHeight="1">
      <c r="A92" s="353"/>
      <c r="B92" s="354"/>
      <c r="C92" s="355"/>
      <c r="D92" s="356"/>
      <c r="E92" s="356"/>
      <c r="F92" s="356"/>
      <c r="G92" s="356"/>
      <c r="H92" s="356"/>
      <c r="I92" s="360" t="s">
        <v>1180</v>
      </c>
      <c r="J92" s="361">
        <v>0.26041666666666669</v>
      </c>
      <c r="K92" s="362" t="s">
        <v>1140</v>
      </c>
    </row>
    <row r="93" spans="1:11" ht="45.75" customHeight="1">
      <c r="A93" s="353"/>
      <c r="B93" s="354"/>
      <c r="C93" s="355"/>
      <c r="D93" s="356"/>
      <c r="E93" s="356"/>
      <c r="F93" s="368" t="s">
        <v>1181</v>
      </c>
      <c r="G93" s="369" t="s">
        <v>46</v>
      </c>
      <c r="H93" s="369" t="s">
        <v>1182</v>
      </c>
      <c r="I93" s="360" t="s">
        <v>1183</v>
      </c>
      <c r="J93" s="361">
        <v>0.26041666666666669</v>
      </c>
      <c r="K93" s="362" t="s">
        <v>1140</v>
      </c>
    </row>
    <row r="94" spans="1:11" ht="45.75" customHeight="1">
      <c r="A94" s="353"/>
      <c r="B94" s="354"/>
      <c r="C94" s="355"/>
      <c r="D94" s="356"/>
      <c r="E94" s="356"/>
      <c r="F94" s="176" t="s">
        <v>1184</v>
      </c>
      <c r="G94" s="171" t="s">
        <v>46</v>
      </c>
      <c r="H94" s="171" t="s">
        <v>1185</v>
      </c>
      <c r="I94" s="360" t="s">
        <v>1186</v>
      </c>
      <c r="J94" s="361">
        <v>0.26041666666666669</v>
      </c>
      <c r="K94" s="362" t="s">
        <v>1140</v>
      </c>
    </row>
    <row r="95" spans="1:11" ht="45.75" customHeight="1">
      <c r="A95" s="353"/>
      <c r="B95" s="354"/>
      <c r="C95" s="355"/>
      <c r="D95" s="356"/>
      <c r="E95" s="354"/>
      <c r="F95" s="368" t="s">
        <v>1187</v>
      </c>
      <c r="G95" s="369" t="s">
        <v>46</v>
      </c>
      <c r="H95" s="369" t="s">
        <v>1188</v>
      </c>
      <c r="I95" s="360" t="s">
        <v>1189</v>
      </c>
      <c r="J95" s="361">
        <v>0.26041666666666669</v>
      </c>
      <c r="K95" s="362" t="s">
        <v>1140</v>
      </c>
    </row>
    <row r="96" spans="1:11" ht="45.75" customHeight="1">
      <c r="A96" s="353"/>
      <c r="B96" s="354"/>
      <c r="C96" s="355"/>
      <c r="D96" s="356"/>
      <c r="E96" s="354"/>
      <c r="F96" s="176" t="s">
        <v>1178</v>
      </c>
      <c r="G96" s="171" t="s">
        <v>46</v>
      </c>
      <c r="H96" s="171" t="s">
        <v>1179</v>
      </c>
      <c r="I96" s="360" t="s">
        <v>1190</v>
      </c>
      <c r="J96" s="361">
        <v>0.26041666666666669</v>
      </c>
      <c r="K96" s="362" t="s">
        <v>1140</v>
      </c>
    </row>
    <row r="97" spans="1:11" ht="45.75" customHeight="1" thickBot="1">
      <c r="A97" s="337" t="s">
        <v>1191</v>
      </c>
      <c r="B97" s="370"/>
      <c r="C97" s="371"/>
      <c r="D97" s="372"/>
      <c r="E97" s="370"/>
      <c r="F97" s="373"/>
      <c r="G97" s="373"/>
      <c r="H97" s="373"/>
      <c r="I97" s="343" t="s">
        <v>1160</v>
      </c>
      <c r="J97" s="344" t="s">
        <v>1161</v>
      </c>
      <c r="K97" s="374"/>
    </row>
    <row r="98" spans="1:11" ht="45.75" customHeight="1" thickBot="1">
      <c r="A98" s="375"/>
      <c r="B98" s="301"/>
      <c r="C98" s="376"/>
      <c r="D98" s="377"/>
      <c r="E98" s="301"/>
      <c r="F98" s="378"/>
      <c r="G98" s="378"/>
      <c r="H98" s="378"/>
      <c r="I98" s="379"/>
      <c r="J98" s="380"/>
      <c r="K98" s="381"/>
    </row>
    <row r="99" spans="1:11" ht="45.75" customHeight="1" thickBot="1">
      <c r="A99" s="382" t="s">
        <v>1192</v>
      </c>
      <c r="B99" s="383"/>
      <c r="C99" s="384"/>
      <c r="D99" s="385"/>
      <c r="E99" s="383"/>
      <c r="F99" s="386"/>
      <c r="G99" s="387"/>
      <c r="H99" s="387"/>
      <c r="I99" s="388"/>
      <c r="J99" s="389"/>
      <c r="K99" s="390"/>
    </row>
    <row r="100" spans="1:11" ht="45.75" customHeight="1">
      <c r="A100" s="391" t="s">
        <v>1193</v>
      </c>
      <c r="B100" s="211"/>
      <c r="C100" s="209"/>
      <c r="D100" s="212"/>
      <c r="E100" s="211"/>
      <c r="F100" s="392"/>
      <c r="G100" s="393"/>
      <c r="H100" s="393"/>
      <c r="I100" s="394"/>
      <c r="J100" s="395" t="s">
        <v>1194</v>
      </c>
      <c r="K100" s="396"/>
    </row>
    <row r="101" spans="1:11" ht="45.75" customHeight="1">
      <c r="A101" s="397"/>
      <c r="B101" s="227"/>
      <c r="C101" s="197"/>
      <c r="D101" s="398"/>
      <c r="E101" s="227"/>
      <c r="F101" s="399"/>
      <c r="G101" s="400"/>
      <c r="H101" s="401"/>
      <c r="I101" s="402"/>
      <c r="J101" s="403"/>
      <c r="K101" s="404"/>
    </row>
    <row r="102" spans="1:11" ht="45.75" customHeight="1">
      <c r="A102" s="405"/>
      <c r="B102" s="227"/>
      <c r="C102" s="197"/>
      <c r="D102" s="226"/>
      <c r="E102" s="227"/>
      <c r="F102" s="399"/>
      <c r="G102" s="400"/>
      <c r="H102" s="401"/>
      <c r="I102" s="406"/>
      <c r="J102" s="407"/>
      <c r="K102" s="408"/>
    </row>
    <row r="103" spans="1:11" ht="45.75" customHeight="1" thickBot="1">
      <c r="A103" s="409"/>
      <c r="B103" s="242"/>
      <c r="C103" s="240"/>
      <c r="D103" s="241"/>
      <c r="E103" s="242"/>
      <c r="F103" s="410"/>
      <c r="G103" s="411"/>
      <c r="H103" s="412"/>
      <c r="I103" s="413"/>
      <c r="J103" s="414"/>
      <c r="K103" s="415"/>
    </row>
    <row r="104" spans="1:11" ht="45.75" customHeight="1">
      <c r="A104" s="391" t="s">
        <v>1195</v>
      </c>
      <c r="B104" s="211"/>
      <c r="C104" s="209"/>
      <c r="D104" s="212"/>
      <c r="E104" s="211"/>
      <c r="F104" s="416" t="s">
        <v>1196</v>
      </c>
      <c r="G104" s="417" t="s">
        <v>23</v>
      </c>
      <c r="H104" s="369" t="s">
        <v>1197</v>
      </c>
      <c r="I104" s="394"/>
      <c r="J104" s="395">
        <v>0.32291666666666669</v>
      </c>
      <c r="K104" s="418"/>
    </row>
    <row r="105" spans="1:11" ht="45.75" customHeight="1">
      <c r="A105" s="419"/>
      <c r="B105" s="227"/>
      <c r="C105" s="197"/>
      <c r="D105" s="226"/>
      <c r="E105" s="227"/>
      <c r="F105" s="420"/>
      <c r="G105" s="421"/>
      <c r="H105" s="421"/>
      <c r="I105" s="422"/>
      <c r="J105" s="423"/>
      <c r="K105" s="424"/>
    </row>
    <row r="106" spans="1:11" ht="45.75" customHeight="1" thickBot="1">
      <c r="A106" s="425"/>
      <c r="B106" s="242"/>
      <c r="C106" s="240"/>
      <c r="D106" s="241"/>
      <c r="E106" s="242"/>
      <c r="F106" s="410"/>
      <c r="G106" s="411"/>
      <c r="H106" s="412"/>
      <c r="I106" s="426"/>
      <c r="J106" s="414"/>
      <c r="K106" s="427"/>
    </row>
    <row r="107" spans="1:11" ht="45.75" customHeight="1" thickBot="1">
      <c r="A107" s="391" t="s">
        <v>1198</v>
      </c>
      <c r="B107" s="166" t="s">
        <v>969</v>
      </c>
      <c r="C107" s="167" t="s">
        <v>970</v>
      </c>
      <c r="D107" s="168" t="s">
        <v>971</v>
      </c>
      <c r="E107" s="211"/>
      <c r="F107" s="428" t="s">
        <v>1199</v>
      </c>
      <c r="G107" s="315" t="s">
        <v>17</v>
      </c>
      <c r="H107" s="316" t="s">
        <v>1200</v>
      </c>
      <c r="I107" s="429"/>
      <c r="J107" s="395">
        <v>0.27083333333333331</v>
      </c>
      <c r="K107" s="418"/>
    </row>
    <row r="108" spans="1:11" ht="45.75" customHeight="1" thickBot="1">
      <c r="A108" s="430"/>
      <c r="B108" s="166" t="s">
        <v>969</v>
      </c>
      <c r="C108" s="167" t="s">
        <v>998</v>
      </c>
      <c r="D108" s="195" t="s">
        <v>999</v>
      </c>
      <c r="E108" s="227"/>
      <c r="F108" s="399"/>
      <c r="G108" s="400"/>
      <c r="H108" s="401"/>
      <c r="I108" s="185"/>
      <c r="J108" s="403"/>
      <c r="K108" s="431"/>
    </row>
    <row r="109" spans="1:11" ht="45.75" customHeight="1" thickBot="1">
      <c r="A109" s="432"/>
      <c r="B109" s="242"/>
      <c r="C109" s="240"/>
      <c r="D109" s="241"/>
      <c r="E109" s="242"/>
      <c r="F109" s="410"/>
      <c r="G109" s="411"/>
      <c r="H109" s="412"/>
      <c r="I109" s="426"/>
      <c r="J109" s="433"/>
      <c r="K109" s="427"/>
    </row>
  </sheetData>
  <customSheetViews>
    <customSheetView guid="{4B6692AC-295E-B143-A0B9-A1AC7429D860}" scale="70" showPageBreaks="1" printArea="1" topLeftCell="A7">
      <selection activeCell="K14" sqref="K14"/>
      <pageSetup paperSize="9" scale="25" orientation="portrait"/>
    </customSheetView>
    <customSheetView guid="{5D60D567-9293-4EFC-8C16-54B2B64E0D3A}" scale="90" topLeftCell="A97">
      <selection activeCell="D105" sqref="D105"/>
      <pageSetup paperSize="9" scale="25" orientation="portrait"/>
    </customSheetView>
    <customSheetView guid="{D67E40E9-A663-4B2C-AC97-914027EC2705}" scale="70" showPageBreaks="1" printArea="1" topLeftCell="A7">
      <selection activeCell="K14" sqref="K14"/>
      <pageSetup paperSize="9" scale="25" orientation="portrait"/>
    </customSheetView>
  </customSheetViews>
  <mergeCells count="2">
    <mergeCell ref="A1:K1"/>
    <mergeCell ref="A2:K2"/>
  </mergeCells>
  <phoneticPr fontId="90" type="noConversion"/>
  <pageMargins left="0.75" right="0.75" top="1" bottom="1" header="0.5" footer="0.5"/>
  <pageSetup paperSize="9" scale="25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6" zoomScale="90" zoomScaleNormal="90" zoomScalePageLayoutView="90" workbookViewId="0">
      <selection activeCell="D12" sqref="D12"/>
    </sheetView>
  </sheetViews>
  <sheetFormatPr baseColWidth="10" defaultColWidth="8.83203125" defaultRowHeight="32.25" customHeight="1" x14ac:dyDescent="0"/>
  <cols>
    <col min="1" max="1" width="13.33203125" customWidth="1"/>
    <col min="2" max="2" width="35" customWidth="1"/>
    <col min="3" max="3" width="30.5" customWidth="1"/>
    <col min="4" max="4" width="37.33203125" customWidth="1"/>
    <col min="5" max="5" width="13.6640625" customWidth="1"/>
    <col min="6" max="6" width="10.33203125" customWidth="1"/>
    <col min="7" max="7" width="11.5" customWidth="1"/>
    <col min="8" max="8" width="15.6640625" customWidth="1"/>
    <col min="9" max="9" width="13.6640625" customWidth="1"/>
    <col min="10" max="10" width="19.1640625" customWidth="1"/>
    <col min="11" max="11" width="50" customWidth="1"/>
    <col min="13" max="13" width="18.1640625" customWidth="1"/>
  </cols>
  <sheetData>
    <row r="1" spans="1:14" ht="44.25" customHeight="1" thickBot="1">
      <c r="A1" s="676" t="s">
        <v>270</v>
      </c>
      <c r="B1" s="677"/>
      <c r="C1" s="677"/>
      <c r="D1" s="677"/>
      <c r="E1" s="677"/>
      <c r="F1" s="677"/>
      <c r="G1" s="689" t="s">
        <v>476</v>
      </c>
      <c r="H1" s="689"/>
      <c r="I1" s="689"/>
      <c r="J1" s="683"/>
      <c r="K1" s="690"/>
    </row>
    <row r="2" spans="1:14" ht="32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2.25" customHeight="1">
      <c r="A3" s="89"/>
      <c r="B3" s="90" t="s">
        <v>477</v>
      </c>
      <c r="C3" s="89"/>
      <c r="D3" s="91"/>
      <c r="E3" s="89"/>
      <c r="F3" s="89"/>
      <c r="G3" s="89"/>
      <c r="H3" s="90"/>
      <c r="I3" s="92"/>
      <c r="J3" s="89"/>
      <c r="K3" s="90"/>
      <c r="M3" s="11" t="s">
        <v>20</v>
      </c>
      <c r="N3" s="11">
        <f>N2-N14</f>
        <v>6</v>
      </c>
    </row>
    <row r="4" spans="1:14" ht="32.25" customHeight="1">
      <c r="A4" s="93" t="s">
        <v>478</v>
      </c>
      <c r="B4" s="93"/>
      <c r="C4" s="94"/>
      <c r="D4" s="95"/>
      <c r="E4" s="94"/>
      <c r="F4" s="94"/>
      <c r="G4" s="94"/>
      <c r="H4" s="96"/>
      <c r="I4" s="97"/>
      <c r="J4" s="94"/>
      <c r="K4" s="96"/>
      <c r="M4" t="s">
        <v>26</v>
      </c>
      <c r="N4">
        <f>SUMIFS(E:E,G:G,"CTT")</f>
        <v>31</v>
      </c>
    </row>
    <row r="5" spans="1:14" ht="32.25" customHeight="1">
      <c r="A5" s="56"/>
      <c r="B5" s="56" t="s">
        <v>546</v>
      </c>
      <c r="C5" s="56"/>
      <c r="D5" s="57"/>
      <c r="E5" s="56"/>
      <c r="F5" s="56"/>
      <c r="G5" s="56"/>
      <c r="H5" s="56"/>
      <c r="I5" s="98"/>
      <c r="J5" s="56"/>
      <c r="K5" s="56"/>
      <c r="M5" t="s">
        <v>32</v>
      </c>
      <c r="N5">
        <f>SUMIFS(E:E,G:G,"FLU")</f>
        <v>0</v>
      </c>
    </row>
    <row r="6" spans="1:14" ht="32.25" customHeight="1">
      <c r="A6" s="102">
        <v>1</v>
      </c>
      <c r="B6" s="33" t="s">
        <v>547</v>
      </c>
      <c r="C6" s="33" t="s">
        <v>548</v>
      </c>
      <c r="D6" s="103" t="s">
        <v>549</v>
      </c>
      <c r="E6" s="33">
        <v>1</v>
      </c>
      <c r="F6" s="33">
        <v>1</v>
      </c>
      <c r="G6" s="33" t="s">
        <v>30</v>
      </c>
      <c r="H6" s="48" t="s">
        <v>483</v>
      </c>
      <c r="I6" s="104">
        <v>42728</v>
      </c>
      <c r="J6" s="33" t="s">
        <v>550</v>
      </c>
      <c r="K6" s="105" t="s">
        <v>551</v>
      </c>
      <c r="M6" t="s">
        <v>36</v>
      </c>
      <c r="N6">
        <f>SUMIFS(E:E,G:G,"JCC")</f>
        <v>3</v>
      </c>
    </row>
    <row r="7" spans="1:14" ht="32.25" customHeight="1">
      <c r="A7" s="106">
        <v>2</v>
      </c>
      <c r="B7" s="33" t="s">
        <v>353</v>
      </c>
      <c r="C7" s="33" t="s">
        <v>552</v>
      </c>
      <c r="D7" s="103" t="s">
        <v>553</v>
      </c>
      <c r="E7" s="33">
        <v>1</v>
      </c>
      <c r="F7" s="33">
        <v>1</v>
      </c>
      <c r="G7" s="33" t="s">
        <v>30</v>
      </c>
      <c r="H7" s="48" t="s">
        <v>483</v>
      </c>
      <c r="I7" s="104">
        <v>42728</v>
      </c>
      <c r="J7" s="33" t="s">
        <v>554</v>
      </c>
      <c r="K7" s="48" t="s">
        <v>555</v>
      </c>
      <c r="M7" t="s">
        <v>39</v>
      </c>
      <c r="N7">
        <f>SUMIFS(E:E,G:G,"EDI")</f>
        <v>0</v>
      </c>
    </row>
    <row r="8" spans="1:14" ht="32.25" customHeight="1">
      <c r="A8" s="102">
        <v>3</v>
      </c>
      <c r="B8" s="61" t="s">
        <v>27</v>
      </c>
      <c r="C8" s="61" t="s">
        <v>556</v>
      </c>
      <c r="D8" s="100" t="s">
        <v>557</v>
      </c>
      <c r="E8" s="61">
        <v>2</v>
      </c>
      <c r="F8" s="61">
        <v>1</v>
      </c>
      <c r="G8" s="61" t="s">
        <v>30</v>
      </c>
      <c r="H8" s="9" t="s">
        <v>483</v>
      </c>
      <c r="I8" s="101">
        <v>42728</v>
      </c>
      <c r="J8" s="61" t="s">
        <v>31</v>
      </c>
      <c r="K8" s="9"/>
      <c r="M8" t="s">
        <v>42</v>
      </c>
      <c r="N8">
        <f>SUMIFS(E:E,G:G,"par")</f>
        <v>0</v>
      </c>
    </row>
    <row r="9" spans="1:14" ht="32.25" customHeight="1">
      <c r="A9" s="106">
        <v>4</v>
      </c>
      <c r="B9" s="61" t="s">
        <v>27</v>
      </c>
      <c r="C9" s="61" t="s">
        <v>558</v>
      </c>
      <c r="D9" s="100" t="s">
        <v>559</v>
      </c>
      <c r="E9" s="61">
        <v>2</v>
      </c>
      <c r="F9" s="61">
        <v>1</v>
      </c>
      <c r="G9" s="61" t="s">
        <v>23</v>
      </c>
      <c r="H9" s="9" t="s">
        <v>483</v>
      </c>
      <c r="I9" s="101">
        <v>42728</v>
      </c>
      <c r="J9" s="61" t="s">
        <v>31</v>
      </c>
      <c r="K9" s="107"/>
      <c r="M9" t="s">
        <v>49</v>
      </c>
      <c r="N9">
        <f>SUMIFS(E:E,G:G,"phi")</f>
        <v>0</v>
      </c>
    </row>
    <row r="10" spans="1:14" ht="32.25" customHeight="1">
      <c r="A10" s="102">
        <v>5</v>
      </c>
      <c r="B10" s="61" t="s">
        <v>560</v>
      </c>
      <c r="C10" s="61" t="s">
        <v>561</v>
      </c>
      <c r="D10" s="100" t="s">
        <v>562</v>
      </c>
      <c r="E10" s="61">
        <v>7</v>
      </c>
      <c r="F10" s="61">
        <v>2</v>
      </c>
      <c r="G10" s="61" t="s">
        <v>17</v>
      </c>
      <c r="H10" s="9" t="s">
        <v>483</v>
      </c>
      <c r="I10" s="101">
        <v>42728</v>
      </c>
      <c r="J10" s="61" t="s">
        <v>563</v>
      </c>
      <c r="K10" s="9" t="s">
        <v>564</v>
      </c>
      <c r="M10" t="s">
        <v>55</v>
      </c>
      <c r="N10">
        <f>SUMIFS(E:E,G:G,"BRK")</f>
        <v>15</v>
      </c>
    </row>
    <row r="11" spans="1:14" ht="32.25" customHeight="1">
      <c r="A11" s="106">
        <v>6</v>
      </c>
      <c r="B11" s="33" t="s">
        <v>565</v>
      </c>
      <c r="C11" s="33" t="s">
        <v>566</v>
      </c>
      <c r="D11" s="103" t="s">
        <v>567</v>
      </c>
      <c r="E11" s="33">
        <v>3</v>
      </c>
      <c r="F11" s="33">
        <v>1</v>
      </c>
      <c r="G11" s="33" t="s">
        <v>17</v>
      </c>
      <c r="H11" s="48" t="s">
        <v>483</v>
      </c>
      <c r="I11" s="104">
        <v>42728</v>
      </c>
      <c r="J11" s="33" t="s">
        <v>568</v>
      </c>
      <c r="K11" s="33" t="s">
        <v>569</v>
      </c>
      <c r="M11" s="18" t="s">
        <v>60</v>
      </c>
      <c r="N11" s="18">
        <f>SUMIFS(E:E,G:G,"SPC")</f>
        <v>0</v>
      </c>
    </row>
    <row r="12" spans="1:14" ht="32.25" customHeight="1">
      <c r="A12" s="102">
        <v>7</v>
      </c>
      <c r="B12" s="61" t="s">
        <v>570</v>
      </c>
      <c r="C12" s="61">
        <v>93874</v>
      </c>
      <c r="D12" s="100" t="s">
        <v>571</v>
      </c>
      <c r="E12" s="61">
        <v>2</v>
      </c>
      <c r="F12" s="61">
        <v>1</v>
      </c>
      <c r="G12" s="106" t="s">
        <v>30</v>
      </c>
      <c r="H12" s="9" t="s">
        <v>483</v>
      </c>
      <c r="I12" s="101">
        <v>42728</v>
      </c>
      <c r="J12" s="61" t="s">
        <v>572</v>
      </c>
      <c r="K12" s="73" t="s">
        <v>573</v>
      </c>
      <c r="M12" s="20" t="s">
        <v>66</v>
      </c>
      <c r="N12" s="20">
        <f>SUMIFS(E:E,G:G,"H")</f>
        <v>0</v>
      </c>
    </row>
    <row r="13" spans="1:14" ht="32.25" customHeight="1">
      <c r="A13" s="106">
        <v>8</v>
      </c>
      <c r="B13" s="61" t="s">
        <v>574</v>
      </c>
      <c r="C13" s="61" t="s">
        <v>575</v>
      </c>
      <c r="D13" s="100" t="s">
        <v>576</v>
      </c>
      <c r="E13" s="61">
        <v>2</v>
      </c>
      <c r="F13" s="61">
        <v>1</v>
      </c>
      <c r="G13" s="106" t="s">
        <v>30</v>
      </c>
      <c r="H13" s="9" t="s">
        <v>483</v>
      </c>
      <c r="I13" s="101">
        <v>42728</v>
      </c>
      <c r="J13" s="61" t="s">
        <v>577</v>
      </c>
      <c r="K13" s="106"/>
      <c r="M13" s="20"/>
      <c r="N13" s="20"/>
    </row>
    <row r="14" spans="1:14" ht="32.25" customHeight="1">
      <c r="A14" s="102">
        <v>9</v>
      </c>
      <c r="B14" s="33" t="s">
        <v>578</v>
      </c>
      <c r="C14" s="33" t="s">
        <v>579</v>
      </c>
      <c r="D14" s="103" t="s">
        <v>580</v>
      </c>
      <c r="E14" s="33">
        <v>3</v>
      </c>
      <c r="F14" s="33">
        <v>1</v>
      </c>
      <c r="G14" s="33" t="s">
        <v>17</v>
      </c>
      <c r="H14" s="9" t="s">
        <v>483</v>
      </c>
      <c r="I14" s="104">
        <v>42728</v>
      </c>
      <c r="J14" s="33" t="s">
        <v>581</v>
      </c>
      <c r="K14" s="48" t="s">
        <v>582</v>
      </c>
      <c r="M14" s="21" t="s">
        <v>77</v>
      </c>
      <c r="N14" s="21">
        <f>SUM(M4:N12)</f>
        <v>49</v>
      </c>
    </row>
    <row r="15" spans="1:14" ht="32.25" customHeight="1">
      <c r="A15" s="106">
        <v>10</v>
      </c>
      <c r="B15" s="77" t="s">
        <v>583</v>
      </c>
      <c r="C15" s="77" t="s">
        <v>584</v>
      </c>
      <c r="D15" s="78" t="s">
        <v>585</v>
      </c>
      <c r="E15" s="77">
        <v>8</v>
      </c>
      <c r="F15" s="77">
        <v>2</v>
      </c>
      <c r="G15" s="77" t="s">
        <v>30</v>
      </c>
      <c r="H15" s="79" t="s">
        <v>483</v>
      </c>
      <c r="I15" s="80">
        <v>42728</v>
      </c>
      <c r="J15" s="80" t="s">
        <v>586</v>
      </c>
      <c r="K15" s="77"/>
    </row>
    <row r="16" spans="1:14" ht="32.25" customHeight="1">
      <c r="A16" s="102">
        <v>11</v>
      </c>
      <c r="B16" s="33" t="s">
        <v>166</v>
      </c>
      <c r="C16" s="33" t="s">
        <v>587</v>
      </c>
      <c r="D16" s="103" t="s">
        <v>588</v>
      </c>
      <c r="E16" s="33">
        <v>3</v>
      </c>
      <c r="F16" s="33">
        <v>1</v>
      </c>
      <c r="G16" s="33" t="s">
        <v>30</v>
      </c>
      <c r="H16" s="9" t="s">
        <v>483</v>
      </c>
      <c r="I16" s="101">
        <v>42728</v>
      </c>
      <c r="J16" s="33" t="s">
        <v>589</v>
      </c>
      <c r="K16" s="108" t="s">
        <v>590</v>
      </c>
      <c r="M16" t="s">
        <v>537</v>
      </c>
    </row>
    <row r="17" spans="1:11" ht="32.25" customHeight="1">
      <c r="A17" s="106">
        <v>12</v>
      </c>
      <c r="B17" s="61" t="s">
        <v>591</v>
      </c>
      <c r="C17" s="61" t="s">
        <v>592</v>
      </c>
      <c r="D17" s="100" t="s">
        <v>593</v>
      </c>
      <c r="E17" s="61">
        <v>6</v>
      </c>
      <c r="F17" s="61">
        <v>2</v>
      </c>
      <c r="G17" s="61" t="s">
        <v>30</v>
      </c>
      <c r="H17" s="9" t="s">
        <v>483</v>
      </c>
      <c r="I17" s="101">
        <v>42728</v>
      </c>
      <c r="J17" s="61" t="s">
        <v>594</v>
      </c>
      <c r="K17" s="61" t="s">
        <v>595</v>
      </c>
    </row>
    <row r="18" spans="1:11" ht="32.25" customHeight="1">
      <c r="A18" s="102">
        <v>13</v>
      </c>
      <c r="B18" s="33" t="s">
        <v>56</v>
      </c>
      <c r="C18" s="33" t="s">
        <v>596</v>
      </c>
      <c r="D18" s="103" t="s">
        <v>597</v>
      </c>
      <c r="E18" s="33">
        <v>2</v>
      </c>
      <c r="F18" s="33">
        <v>1</v>
      </c>
      <c r="G18" s="33" t="s">
        <v>30</v>
      </c>
      <c r="H18" s="9" t="s">
        <v>483</v>
      </c>
      <c r="I18" s="101">
        <v>42728</v>
      </c>
      <c r="J18" s="33" t="s">
        <v>598</v>
      </c>
      <c r="K18" s="110" t="s">
        <v>617</v>
      </c>
    </row>
    <row r="19" spans="1:11" ht="32.25" customHeight="1">
      <c r="A19" s="106">
        <v>14</v>
      </c>
      <c r="B19" s="61" t="s">
        <v>599</v>
      </c>
      <c r="C19" s="61" t="s">
        <v>600</v>
      </c>
      <c r="D19" s="100" t="s">
        <v>601</v>
      </c>
      <c r="E19" s="61">
        <v>2</v>
      </c>
      <c r="F19" s="61">
        <v>1</v>
      </c>
      <c r="G19" s="61" t="s">
        <v>30</v>
      </c>
      <c r="H19" s="9" t="s">
        <v>483</v>
      </c>
      <c r="I19" s="101">
        <v>42728</v>
      </c>
      <c r="J19" s="61" t="s">
        <v>602</v>
      </c>
      <c r="K19" s="9" t="s">
        <v>603</v>
      </c>
    </row>
    <row r="20" spans="1:11" ht="32.25" customHeight="1">
      <c r="A20" s="102">
        <v>15</v>
      </c>
      <c r="B20" s="33" t="s">
        <v>604</v>
      </c>
      <c r="C20" s="33" t="s">
        <v>605</v>
      </c>
      <c r="D20" s="103" t="s">
        <v>606</v>
      </c>
      <c r="E20" s="33">
        <v>2</v>
      </c>
      <c r="F20" s="33">
        <v>1</v>
      </c>
      <c r="G20" s="33" t="s">
        <v>30</v>
      </c>
      <c r="H20" s="48" t="s">
        <v>483</v>
      </c>
      <c r="I20" s="104">
        <v>42728</v>
      </c>
      <c r="J20" s="33" t="s">
        <v>607</v>
      </c>
      <c r="K20" s="48" t="s">
        <v>608</v>
      </c>
    </row>
    <row r="21" spans="1:11" ht="32.25" customHeight="1">
      <c r="A21" s="106">
        <v>16</v>
      </c>
      <c r="B21" s="33" t="s">
        <v>56</v>
      </c>
      <c r="C21" s="33" t="s">
        <v>609</v>
      </c>
      <c r="D21" s="103" t="s">
        <v>610</v>
      </c>
      <c r="E21" s="33">
        <v>1</v>
      </c>
      <c r="F21" s="33">
        <v>1</v>
      </c>
      <c r="G21" s="33" t="s">
        <v>23</v>
      </c>
      <c r="H21" s="48" t="s">
        <v>483</v>
      </c>
      <c r="I21" s="104">
        <v>42728</v>
      </c>
      <c r="J21" s="33" t="s">
        <v>611</v>
      </c>
      <c r="K21" s="33" t="s">
        <v>612</v>
      </c>
    </row>
    <row r="22" spans="1:11" ht="32.25" customHeight="1">
      <c r="A22" s="6">
        <v>17</v>
      </c>
      <c r="B22" s="13" t="s">
        <v>613</v>
      </c>
      <c r="C22" s="13" t="s">
        <v>614</v>
      </c>
      <c r="D22" s="14" t="s">
        <v>615</v>
      </c>
      <c r="E22" s="13">
        <v>2</v>
      </c>
      <c r="F22" s="13">
        <v>1</v>
      </c>
      <c r="G22" s="13" t="s">
        <v>17</v>
      </c>
      <c r="H22" s="48" t="s">
        <v>346</v>
      </c>
      <c r="I22" s="15">
        <v>42728</v>
      </c>
      <c r="J22" s="13" t="s">
        <v>616</v>
      </c>
      <c r="K22" s="48" t="s">
        <v>193</v>
      </c>
    </row>
    <row r="23" spans="1:11" ht="32.25" customHeight="1">
      <c r="A23" s="61"/>
      <c r="B23" s="33"/>
      <c r="C23" s="33"/>
      <c r="D23" s="103"/>
      <c r="E23" s="33"/>
      <c r="F23" s="33"/>
      <c r="G23" s="33"/>
      <c r="H23" s="48"/>
      <c r="I23" s="104"/>
      <c r="J23" s="33"/>
      <c r="K23" s="33"/>
    </row>
    <row r="24" spans="1:11" ht="32.25" customHeight="1">
      <c r="A24" s="61"/>
      <c r="B24" s="33"/>
      <c r="C24" s="33"/>
      <c r="D24" s="103"/>
      <c r="E24" s="33"/>
      <c r="F24" s="33"/>
      <c r="G24" s="33"/>
      <c r="H24" s="48"/>
      <c r="I24" s="104"/>
      <c r="J24" s="33"/>
      <c r="K24" s="33"/>
    </row>
    <row r="25" spans="1:11" ht="32.25" customHeight="1">
      <c r="A25" s="61"/>
      <c r="B25" s="33"/>
      <c r="C25" s="33"/>
      <c r="D25" s="103"/>
      <c r="E25" s="33"/>
      <c r="F25" s="33"/>
      <c r="G25" s="33"/>
      <c r="H25" s="48"/>
      <c r="I25" s="104"/>
      <c r="J25" s="33"/>
      <c r="K25" s="33"/>
    </row>
    <row r="26" spans="1:11" ht="32.25" customHeight="1">
      <c r="A26" s="61"/>
      <c r="B26" s="33"/>
      <c r="C26" s="33"/>
      <c r="D26" s="103"/>
      <c r="E26" s="24">
        <f>SUM(E6:E23)</f>
        <v>49</v>
      </c>
      <c r="F26" s="24">
        <f>SUM(F6:F23)</f>
        <v>20</v>
      </c>
      <c r="G26" s="33"/>
      <c r="H26" s="48"/>
      <c r="I26" s="104"/>
      <c r="J26" s="33"/>
      <c r="K26" s="33"/>
    </row>
    <row r="27" spans="1:11" ht="32.25" customHeight="1">
      <c r="A27" s="13"/>
      <c r="B27" s="13"/>
      <c r="C27" s="13"/>
      <c r="D27" s="14"/>
      <c r="E27" s="13"/>
      <c r="F27" s="13"/>
      <c r="G27" s="13"/>
      <c r="H27" s="9"/>
      <c r="I27" s="15"/>
      <c r="J27" s="13"/>
      <c r="K27" s="33"/>
    </row>
  </sheetData>
  <customSheetViews>
    <customSheetView guid="{4B6692AC-295E-B143-A0B9-A1AC7429D860}" scale="90" topLeftCell="A6">
      <selection activeCell="D12" sqref="D12"/>
    </customSheetView>
    <customSheetView guid="{5D60D567-9293-4EFC-8C16-54B2B64E0D3A}" scale="90" topLeftCell="A13">
      <selection activeCell="A22" sqref="A22:K22"/>
    </customSheetView>
    <customSheetView guid="{D67E40E9-A663-4B2C-AC97-914027EC2705}" scale="90" showPageBreaks="1" topLeftCell="A6">
      <selection activeCell="D12" sqref="D12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zoomScalePageLayoutView="80" workbookViewId="0">
      <selection activeCell="D25" sqref="D25"/>
    </sheetView>
  </sheetViews>
  <sheetFormatPr baseColWidth="10" defaultColWidth="8.83203125" defaultRowHeight="42.75" customHeight="1" x14ac:dyDescent="0"/>
  <cols>
    <col min="1" max="1" width="13.33203125" customWidth="1"/>
    <col min="2" max="2" width="35" customWidth="1"/>
    <col min="3" max="3" width="30.5" customWidth="1"/>
    <col min="4" max="4" width="37.33203125" customWidth="1"/>
    <col min="5" max="5" width="13.6640625" customWidth="1"/>
    <col min="6" max="6" width="10.33203125" customWidth="1"/>
    <col min="7" max="7" width="11.5" customWidth="1"/>
    <col min="8" max="8" width="15.6640625" customWidth="1"/>
    <col min="9" max="9" width="13.6640625" customWidth="1"/>
    <col min="10" max="10" width="19.1640625" customWidth="1"/>
    <col min="11" max="11" width="65.83203125" customWidth="1"/>
    <col min="13" max="13" width="18.1640625" customWidth="1"/>
  </cols>
  <sheetData>
    <row r="1" spans="1:14" ht="42.75" customHeight="1" thickBot="1">
      <c r="A1" s="676" t="s">
        <v>270</v>
      </c>
      <c r="B1" s="677"/>
      <c r="C1" s="677"/>
      <c r="D1" s="677"/>
      <c r="E1" s="677"/>
      <c r="F1" s="677"/>
      <c r="G1" s="689" t="s">
        <v>476</v>
      </c>
      <c r="H1" s="689"/>
      <c r="I1" s="689"/>
      <c r="J1" s="683"/>
      <c r="K1" s="690"/>
    </row>
    <row r="2" spans="1:14" ht="42.7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2.75" customHeight="1">
      <c r="A3" s="89"/>
      <c r="B3" s="90" t="s">
        <v>477</v>
      </c>
      <c r="C3" s="89"/>
      <c r="D3" s="91"/>
      <c r="E3" s="89"/>
      <c r="F3" s="89"/>
      <c r="G3" s="89"/>
      <c r="H3" s="90"/>
      <c r="I3" s="92"/>
      <c r="J3" s="89"/>
      <c r="K3" s="90"/>
      <c r="M3" s="11" t="s">
        <v>20</v>
      </c>
      <c r="N3" s="11">
        <f>N2-N14</f>
        <v>12</v>
      </c>
    </row>
    <row r="4" spans="1:14" ht="42.75" customHeight="1">
      <c r="A4" s="93" t="s">
        <v>478</v>
      </c>
      <c r="B4" s="93"/>
      <c r="C4" s="94"/>
      <c r="D4" s="95"/>
      <c r="E4" s="94"/>
      <c r="F4" s="94"/>
      <c r="G4" s="94"/>
      <c r="H4" s="96"/>
      <c r="I4" s="97"/>
      <c r="J4" s="94"/>
      <c r="K4" s="96"/>
      <c r="M4" t="s">
        <v>26</v>
      </c>
      <c r="N4">
        <f>SUMIFS(E:E,G:G,"CTT")</f>
        <v>12</v>
      </c>
    </row>
    <row r="5" spans="1:14" ht="42.75" customHeight="1">
      <c r="A5" s="56"/>
      <c r="B5" s="56" t="s">
        <v>479</v>
      </c>
      <c r="C5" s="56"/>
      <c r="D5" s="57"/>
      <c r="E5" s="56"/>
      <c r="F5" s="56"/>
      <c r="G5" s="56"/>
      <c r="H5" s="56"/>
      <c r="I5" s="98"/>
      <c r="J5" s="56"/>
      <c r="K5" s="56"/>
      <c r="M5" t="s">
        <v>32</v>
      </c>
      <c r="N5">
        <f>SUMIFS(E:E,G:G,"FLU")</f>
        <v>31</v>
      </c>
    </row>
    <row r="6" spans="1:14" ht="42.75" customHeight="1">
      <c r="A6" s="6">
        <v>1</v>
      </c>
      <c r="B6" s="7" t="s">
        <v>480</v>
      </c>
      <c r="C6" s="7" t="s">
        <v>481</v>
      </c>
      <c r="D6" s="8" t="s">
        <v>482</v>
      </c>
      <c r="E6" s="7">
        <v>3</v>
      </c>
      <c r="F6" s="7">
        <v>1</v>
      </c>
      <c r="G6" s="7" t="s">
        <v>46</v>
      </c>
      <c r="H6" s="9" t="s">
        <v>483</v>
      </c>
      <c r="I6" s="10">
        <v>42728</v>
      </c>
      <c r="J6" s="7" t="s">
        <v>484</v>
      </c>
      <c r="K6" s="99" t="s">
        <v>485</v>
      </c>
      <c r="M6" t="s">
        <v>36</v>
      </c>
      <c r="N6">
        <f>SUMIFS(E:E,G:G,"JCC")</f>
        <v>0</v>
      </c>
    </row>
    <row r="7" spans="1:14" ht="42.75" customHeight="1">
      <c r="A7" s="23">
        <v>2</v>
      </c>
      <c r="B7" s="13" t="s">
        <v>332</v>
      </c>
      <c r="C7" s="13" t="s">
        <v>486</v>
      </c>
      <c r="D7" s="14" t="s">
        <v>487</v>
      </c>
      <c r="E7" s="13">
        <v>3</v>
      </c>
      <c r="F7" s="13">
        <v>2</v>
      </c>
      <c r="G7" s="13" t="s">
        <v>46</v>
      </c>
      <c r="H7" s="48" t="s">
        <v>483</v>
      </c>
      <c r="I7" s="15">
        <v>42728</v>
      </c>
      <c r="J7" s="13" t="s">
        <v>488</v>
      </c>
      <c r="K7" s="48" t="s">
        <v>489</v>
      </c>
      <c r="M7" t="s">
        <v>39</v>
      </c>
      <c r="N7">
        <f>SUMIFS(E:E,G:G,"EDI")</f>
        <v>0</v>
      </c>
    </row>
    <row r="8" spans="1:14" ht="42.75" customHeight="1">
      <c r="A8" s="6">
        <v>3</v>
      </c>
      <c r="B8" s="7" t="s">
        <v>490</v>
      </c>
      <c r="C8" s="7">
        <v>10142</v>
      </c>
      <c r="D8" s="8" t="s">
        <v>491</v>
      </c>
      <c r="E8" s="7">
        <v>4</v>
      </c>
      <c r="F8" s="7">
        <v>1</v>
      </c>
      <c r="G8" s="7" t="s">
        <v>30</v>
      </c>
      <c r="H8" s="9" t="s">
        <v>483</v>
      </c>
      <c r="I8" s="10">
        <v>42728</v>
      </c>
      <c r="J8" s="7" t="s">
        <v>492</v>
      </c>
      <c r="K8" s="9" t="s">
        <v>493</v>
      </c>
      <c r="M8" t="s">
        <v>42</v>
      </c>
      <c r="N8">
        <f>SUMIFS(E:E,G:G,"par")</f>
        <v>0</v>
      </c>
    </row>
    <row r="9" spans="1:14" ht="42.75" customHeight="1">
      <c r="A9" s="23">
        <v>4</v>
      </c>
      <c r="B9" s="7" t="s">
        <v>494</v>
      </c>
      <c r="C9" s="7" t="s">
        <v>495</v>
      </c>
      <c r="D9" s="8" t="s">
        <v>496</v>
      </c>
      <c r="E9" s="7">
        <v>1</v>
      </c>
      <c r="F9" s="7">
        <v>1</v>
      </c>
      <c r="G9" s="7" t="s">
        <v>46</v>
      </c>
      <c r="H9" s="9" t="s">
        <v>483</v>
      </c>
      <c r="I9" s="10">
        <v>42728</v>
      </c>
      <c r="J9" s="13" t="s">
        <v>497</v>
      </c>
      <c r="K9" s="64" t="s">
        <v>498</v>
      </c>
      <c r="M9" t="s">
        <v>49</v>
      </c>
      <c r="N9">
        <f>SUMIFS(E:E,G:G,"phi")</f>
        <v>0</v>
      </c>
    </row>
    <row r="10" spans="1:14" ht="42.75" customHeight="1">
      <c r="A10" s="6">
        <v>5</v>
      </c>
      <c r="B10" s="7" t="s">
        <v>499</v>
      </c>
      <c r="C10" s="7" t="s">
        <v>500</v>
      </c>
      <c r="D10" s="8" t="s">
        <v>501</v>
      </c>
      <c r="E10" s="7">
        <v>1</v>
      </c>
      <c r="F10" s="7">
        <v>1</v>
      </c>
      <c r="G10" s="7" t="s">
        <v>46</v>
      </c>
      <c r="H10" s="9" t="s">
        <v>483</v>
      </c>
      <c r="I10" s="10">
        <v>42728</v>
      </c>
      <c r="J10" s="7" t="s">
        <v>502</v>
      </c>
      <c r="K10" s="9" t="s">
        <v>503</v>
      </c>
      <c r="M10" t="s">
        <v>55</v>
      </c>
      <c r="N10">
        <f>SUMIFS(E:E,G:G,"BRK")</f>
        <v>0</v>
      </c>
    </row>
    <row r="11" spans="1:14" ht="42.75" customHeight="1">
      <c r="A11" s="23">
        <v>6</v>
      </c>
      <c r="B11" s="13" t="s">
        <v>504</v>
      </c>
      <c r="C11" s="13" t="s">
        <v>505</v>
      </c>
      <c r="D11" s="14" t="s">
        <v>506</v>
      </c>
      <c r="E11" s="13">
        <v>2</v>
      </c>
      <c r="F11" s="13">
        <v>1</v>
      </c>
      <c r="G11" s="13" t="s">
        <v>30</v>
      </c>
      <c r="H11" s="48" t="s">
        <v>483</v>
      </c>
      <c r="I11" s="15">
        <v>42728</v>
      </c>
      <c r="J11" s="13" t="s">
        <v>507</v>
      </c>
      <c r="K11" s="48" t="s">
        <v>508</v>
      </c>
      <c r="M11" s="18" t="s">
        <v>60</v>
      </c>
      <c r="N11" s="18">
        <f>SUMIFS(E:E,G:G,"SPC")</f>
        <v>0</v>
      </c>
    </row>
    <row r="12" spans="1:14" ht="42.75" customHeight="1">
      <c r="A12" s="6">
        <v>7</v>
      </c>
      <c r="B12" s="7" t="s">
        <v>509</v>
      </c>
      <c r="C12" s="7" t="s">
        <v>510</v>
      </c>
      <c r="D12" s="8" t="s">
        <v>511</v>
      </c>
      <c r="E12" s="7">
        <v>8</v>
      </c>
      <c r="F12" s="7">
        <v>3</v>
      </c>
      <c r="G12" s="7" t="s">
        <v>46</v>
      </c>
      <c r="H12" s="9" t="s">
        <v>483</v>
      </c>
      <c r="I12" s="10">
        <v>42728</v>
      </c>
      <c r="J12" s="7" t="s">
        <v>512</v>
      </c>
      <c r="K12" s="7" t="s">
        <v>513</v>
      </c>
      <c r="M12" s="20" t="s">
        <v>66</v>
      </c>
      <c r="N12" s="20">
        <f>SUMIFS(E:E,G:G,"H")</f>
        <v>0</v>
      </c>
    </row>
    <row r="13" spans="1:14" ht="42.75" customHeight="1">
      <c r="A13" s="23">
        <v>8</v>
      </c>
      <c r="B13" s="61" t="s">
        <v>194</v>
      </c>
      <c r="C13" s="61" t="s">
        <v>514</v>
      </c>
      <c r="D13" s="100" t="s">
        <v>515</v>
      </c>
      <c r="E13" s="61">
        <v>4</v>
      </c>
      <c r="F13" s="61">
        <v>1</v>
      </c>
      <c r="G13" s="61" t="s">
        <v>30</v>
      </c>
      <c r="H13" s="9" t="s">
        <v>483</v>
      </c>
      <c r="I13" s="101">
        <v>42728</v>
      </c>
      <c r="J13" s="61" t="s">
        <v>516</v>
      </c>
      <c r="K13" s="40" t="s">
        <v>517</v>
      </c>
      <c r="M13" s="20"/>
      <c r="N13" s="20"/>
    </row>
    <row r="14" spans="1:14" ht="42.75" customHeight="1">
      <c r="A14" s="6">
        <v>9</v>
      </c>
      <c r="B14" s="7" t="s">
        <v>518</v>
      </c>
      <c r="C14" s="7" t="s">
        <v>519</v>
      </c>
      <c r="D14" s="8" t="s">
        <v>520</v>
      </c>
      <c r="E14" s="7">
        <v>2</v>
      </c>
      <c r="F14" s="7">
        <v>1</v>
      </c>
      <c r="G14" s="7" t="s">
        <v>46</v>
      </c>
      <c r="H14" s="9" t="s">
        <v>483</v>
      </c>
      <c r="I14" s="10">
        <v>42728</v>
      </c>
      <c r="J14" s="7" t="s">
        <v>521</v>
      </c>
      <c r="K14" s="33" t="s">
        <v>522</v>
      </c>
      <c r="M14" s="21" t="s">
        <v>77</v>
      </c>
      <c r="N14" s="21">
        <f>SUM(M4:N12)</f>
        <v>43</v>
      </c>
    </row>
    <row r="15" spans="1:14" ht="42.75" customHeight="1">
      <c r="A15" s="23">
        <v>10</v>
      </c>
      <c r="B15" s="7" t="s">
        <v>523</v>
      </c>
      <c r="C15" s="7" t="s">
        <v>524</v>
      </c>
      <c r="D15" s="8" t="s">
        <v>525</v>
      </c>
      <c r="E15" s="7">
        <v>4</v>
      </c>
      <c r="F15" s="7">
        <v>2</v>
      </c>
      <c r="G15" s="7" t="s">
        <v>46</v>
      </c>
      <c r="H15" s="9" t="s">
        <v>483</v>
      </c>
      <c r="I15" s="10">
        <v>42728</v>
      </c>
      <c r="J15" s="7" t="s">
        <v>526</v>
      </c>
      <c r="K15" s="9" t="s">
        <v>527</v>
      </c>
    </row>
    <row r="16" spans="1:14" ht="42.75" customHeight="1">
      <c r="A16" s="6">
        <v>11</v>
      </c>
      <c r="B16" s="13" t="s">
        <v>61</v>
      </c>
      <c r="C16" s="13" t="s">
        <v>528</v>
      </c>
      <c r="D16" s="14" t="s">
        <v>529</v>
      </c>
      <c r="E16" s="13">
        <v>4</v>
      </c>
      <c r="F16" s="13">
        <v>1</v>
      </c>
      <c r="G16" s="13" t="s">
        <v>46</v>
      </c>
      <c r="H16" s="9" t="s">
        <v>483</v>
      </c>
      <c r="I16" s="15">
        <v>42728</v>
      </c>
      <c r="J16" s="13" t="s">
        <v>530</v>
      </c>
      <c r="K16" s="48" t="s">
        <v>531</v>
      </c>
      <c r="M16" t="s">
        <v>537</v>
      </c>
    </row>
    <row r="17" spans="1:11" ht="42.75" customHeight="1">
      <c r="A17" s="23">
        <v>12</v>
      </c>
      <c r="B17" s="7" t="s">
        <v>532</v>
      </c>
      <c r="C17" s="7" t="s">
        <v>533</v>
      </c>
      <c r="D17" s="8" t="s">
        <v>534</v>
      </c>
      <c r="E17" s="7">
        <v>2</v>
      </c>
      <c r="F17" s="7">
        <v>1</v>
      </c>
      <c r="G17" s="7" t="s">
        <v>46</v>
      </c>
      <c r="H17" s="9" t="s">
        <v>483</v>
      </c>
      <c r="I17" s="10">
        <v>42728</v>
      </c>
      <c r="J17" s="10" t="s">
        <v>535</v>
      </c>
      <c r="K17" s="9" t="s">
        <v>536</v>
      </c>
    </row>
    <row r="18" spans="1:11" ht="42.75" customHeight="1">
      <c r="A18" s="6">
        <v>13</v>
      </c>
      <c r="B18" s="13" t="s">
        <v>194</v>
      </c>
      <c r="C18" s="13" t="s">
        <v>538</v>
      </c>
      <c r="D18" s="14" t="s">
        <v>539</v>
      </c>
      <c r="E18" s="13">
        <v>2</v>
      </c>
      <c r="F18" s="13">
        <v>1</v>
      </c>
      <c r="G18" s="13" t="s">
        <v>30</v>
      </c>
      <c r="H18" s="9" t="s">
        <v>483</v>
      </c>
      <c r="I18" s="15">
        <v>42728</v>
      </c>
      <c r="J18" s="13" t="s">
        <v>540</v>
      </c>
      <c r="K18" s="48" t="s">
        <v>541</v>
      </c>
    </row>
    <row r="19" spans="1:11" ht="42.75" customHeight="1">
      <c r="A19" s="23">
        <v>14</v>
      </c>
      <c r="B19" s="7" t="s">
        <v>542</v>
      </c>
      <c r="C19" s="7" t="s">
        <v>543</v>
      </c>
      <c r="D19" s="8" t="s">
        <v>544</v>
      </c>
      <c r="E19" s="7">
        <v>3</v>
      </c>
      <c r="F19" s="7">
        <v>1</v>
      </c>
      <c r="G19" s="7" t="s">
        <v>46</v>
      </c>
      <c r="H19" s="9" t="s">
        <v>483</v>
      </c>
      <c r="I19" s="10">
        <v>42728</v>
      </c>
      <c r="J19" s="7" t="s">
        <v>545</v>
      </c>
      <c r="K19" s="9"/>
    </row>
    <row r="20" spans="1:11" ht="42.75" customHeight="1">
      <c r="A20" s="13"/>
      <c r="B20" s="13"/>
      <c r="C20" s="13"/>
      <c r="D20" s="14"/>
      <c r="E20" s="13"/>
      <c r="F20" s="13"/>
      <c r="G20" s="13"/>
      <c r="H20" s="9"/>
      <c r="I20" s="15"/>
      <c r="J20" s="13"/>
      <c r="K20" s="48"/>
    </row>
    <row r="21" spans="1:11" ht="42.75" customHeight="1">
      <c r="A21" s="39"/>
      <c r="B21" s="13"/>
      <c r="C21" s="13"/>
      <c r="D21" s="14"/>
      <c r="E21" s="13"/>
      <c r="F21" s="13"/>
      <c r="G21" s="13"/>
      <c r="H21" s="48"/>
      <c r="I21" s="15"/>
      <c r="J21" s="13"/>
      <c r="K21" s="33"/>
    </row>
    <row r="22" spans="1:11" ht="42.75" customHeight="1">
      <c r="A22" s="7"/>
      <c r="B22" s="7"/>
      <c r="C22" s="7"/>
      <c r="D22" s="8"/>
      <c r="E22" s="7"/>
      <c r="F22" s="7"/>
      <c r="G22" s="7"/>
      <c r="H22" s="9"/>
      <c r="I22" s="10"/>
      <c r="J22" s="7"/>
      <c r="K22" s="9"/>
    </row>
    <row r="23" spans="1:11" ht="42.75" customHeight="1">
      <c r="A23" s="13"/>
      <c r="B23" s="7"/>
      <c r="C23" s="7"/>
      <c r="D23" s="8"/>
      <c r="E23" s="7"/>
      <c r="F23" s="7"/>
      <c r="G23" s="7"/>
      <c r="H23" s="9"/>
      <c r="I23" s="10"/>
      <c r="J23" s="7"/>
      <c r="K23" s="33"/>
    </row>
    <row r="24" spans="1:11" ht="42.75" customHeight="1">
      <c r="A24" s="13"/>
      <c r="B24" s="13"/>
      <c r="C24" s="13"/>
      <c r="D24" s="14"/>
      <c r="E24" s="24">
        <f>SUM(E6:E23)</f>
        <v>43</v>
      </c>
      <c r="F24" s="24">
        <f>SUM(F6:F23)</f>
        <v>18</v>
      </c>
      <c r="G24" s="13"/>
      <c r="H24" s="9"/>
      <c r="I24" s="15"/>
      <c r="J24" s="13"/>
      <c r="K24" s="48"/>
    </row>
    <row r="25" spans="1:11" ht="42.75" customHeight="1">
      <c r="A25" s="13"/>
      <c r="B25" s="13"/>
      <c r="C25" s="13"/>
      <c r="D25" s="14"/>
      <c r="E25" s="13"/>
      <c r="F25" s="13"/>
      <c r="G25" s="13"/>
      <c r="H25" s="9"/>
      <c r="I25" s="15"/>
      <c r="J25" s="13"/>
      <c r="K25" s="33"/>
    </row>
  </sheetData>
  <customSheetViews>
    <customSheetView guid="{4B6692AC-295E-B143-A0B9-A1AC7429D860}" scale="80" showPageBreaks="1" printArea="1">
      <selection activeCell="D25" sqref="D25"/>
      <pageSetup paperSize="9" scale="25" orientation="portrait"/>
    </customSheetView>
    <customSheetView guid="{5D60D567-9293-4EFC-8C16-54B2B64E0D3A}" scale="80">
      <selection activeCell="K25" sqref="K25"/>
      <pageSetup paperSize="9" orientation="portrait"/>
    </customSheetView>
    <customSheetView guid="{D67E40E9-A663-4B2C-AC97-914027EC2705}" scale="80" showPageBreaks="1" printArea="1">
      <selection activeCell="D25" sqref="D25"/>
      <pageSetup paperSize="9" scale="25" orientation="portrait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paperSize="9" scale="2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9"/>
  <sheetViews>
    <sheetView topLeftCell="A4" zoomScale="70" zoomScaleNormal="70" zoomScalePageLayoutView="70" workbookViewId="0">
      <selection activeCell="K9" sqref="K9"/>
    </sheetView>
  </sheetViews>
  <sheetFormatPr baseColWidth="10" defaultColWidth="8.83203125" defaultRowHeight="40.5" customHeight="1" x14ac:dyDescent="0"/>
  <cols>
    <col min="1" max="1" width="12" customWidth="1"/>
    <col min="2" max="2" width="25.6640625" customWidth="1"/>
    <col min="3" max="3" width="34.33203125" customWidth="1"/>
    <col min="4" max="4" width="45.1640625" customWidth="1"/>
    <col min="5" max="5" width="10.5" customWidth="1"/>
    <col min="6" max="6" width="10.33203125" customWidth="1"/>
    <col min="7" max="7" width="10.5" customWidth="1"/>
    <col min="8" max="8" width="14.33203125" customWidth="1"/>
    <col min="9" max="9" width="13" customWidth="1"/>
    <col min="10" max="10" width="15.1640625" customWidth="1"/>
    <col min="11" max="11" width="76.33203125" customWidth="1"/>
    <col min="13" max="13" width="18.1640625" customWidth="1"/>
  </cols>
  <sheetData>
    <row r="1" spans="1:15" ht="47.25" customHeight="1" thickBot="1">
      <c r="A1" s="676" t="s">
        <v>270</v>
      </c>
      <c r="B1" s="677"/>
      <c r="C1" s="677"/>
      <c r="D1" s="677"/>
      <c r="E1" s="677"/>
      <c r="F1" s="677"/>
      <c r="G1" s="689" t="s">
        <v>618</v>
      </c>
      <c r="H1" s="689"/>
      <c r="I1" s="689"/>
      <c r="J1" s="683"/>
      <c r="K1" s="690"/>
      <c r="M1" s="111" t="s">
        <v>619</v>
      </c>
    </row>
    <row r="2" spans="1:15" ht="40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  <c r="O2" s="112"/>
    </row>
    <row r="3" spans="1:15" ht="40.5" customHeight="1">
      <c r="A3" s="93" t="s">
        <v>620</v>
      </c>
      <c r="B3" s="93"/>
      <c r="C3" s="25"/>
      <c r="D3" s="26"/>
      <c r="E3" s="25"/>
      <c r="F3" s="25"/>
      <c r="G3" s="25"/>
      <c r="H3" s="25"/>
      <c r="I3" s="27"/>
      <c r="J3" s="25"/>
      <c r="K3" s="25"/>
      <c r="M3" s="11" t="s">
        <v>20</v>
      </c>
      <c r="N3" s="11">
        <f>N2-N14</f>
        <v>0</v>
      </c>
    </row>
    <row r="4" spans="1:15" ht="40.5" customHeight="1">
      <c r="A4" s="93"/>
      <c r="B4" s="93"/>
      <c r="C4" s="25"/>
      <c r="D4" s="26"/>
      <c r="E4" s="25"/>
      <c r="F4" s="25"/>
      <c r="G4" s="25"/>
      <c r="H4" s="25"/>
      <c r="I4" s="27"/>
      <c r="J4" s="113" t="s">
        <v>621</v>
      </c>
      <c r="K4" s="25"/>
      <c r="M4" t="s">
        <v>26</v>
      </c>
      <c r="N4">
        <f>SUMIFS(E:E,G:G,"CTT")</f>
        <v>11</v>
      </c>
    </row>
    <row r="5" spans="1:15" ht="40.5" customHeight="1">
      <c r="A5" s="6">
        <v>1</v>
      </c>
      <c r="B5" s="7" t="s">
        <v>622</v>
      </c>
      <c r="C5" s="7" t="s">
        <v>623</v>
      </c>
      <c r="D5" s="8" t="s">
        <v>624</v>
      </c>
      <c r="E5" s="9">
        <v>4</v>
      </c>
      <c r="F5" s="7">
        <v>1</v>
      </c>
      <c r="G5" s="7" t="s">
        <v>46</v>
      </c>
      <c r="H5" s="9" t="s">
        <v>625</v>
      </c>
      <c r="I5" s="10">
        <v>42728</v>
      </c>
      <c r="J5" s="7" t="s">
        <v>626</v>
      </c>
      <c r="K5" s="7" t="s">
        <v>627</v>
      </c>
      <c r="M5" t="s">
        <v>32</v>
      </c>
      <c r="N5">
        <f>SUMIFS(E:E,G:G,"FLU")</f>
        <v>26</v>
      </c>
    </row>
    <row r="6" spans="1:15" ht="40.5" customHeight="1">
      <c r="A6" s="114" t="s">
        <v>628</v>
      </c>
      <c r="B6" s="114" t="s">
        <v>14</v>
      </c>
      <c r="C6" s="13" t="s">
        <v>629</v>
      </c>
      <c r="D6" s="14" t="s">
        <v>630</v>
      </c>
      <c r="E6" s="13">
        <v>1</v>
      </c>
      <c r="F6" s="13">
        <v>1</v>
      </c>
      <c r="G6" s="13" t="s">
        <v>46</v>
      </c>
      <c r="H6" s="48" t="s">
        <v>625</v>
      </c>
      <c r="I6" s="15">
        <v>42728</v>
      </c>
      <c r="J6" s="13" t="s">
        <v>631</v>
      </c>
      <c r="K6" s="23"/>
      <c r="M6" t="s">
        <v>36</v>
      </c>
      <c r="N6">
        <f>SUMIFS(E:E,G:G,"JCC")</f>
        <v>0</v>
      </c>
    </row>
    <row r="7" spans="1:15" ht="40.5" customHeight="1">
      <c r="A7" s="114" t="s">
        <v>632</v>
      </c>
      <c r="B7" s="114" t="s">
        <v>14</v>
      </c>
      <c r="C7" s="13" t="s">
        <v>629</v>
      </c>
      <c r="D7" s="14" t="s">
        <v>630</v>
      </c>
      <c r="E7" s="25">
        <v>2</v>
      </c>
      <c r="F7" s="13">
        <v>0</v>
      </c>
      <c r="G7" s="24" t="s">
        <v>101</v>
      </c>
      <c r="H7" s="9"/>
      <c r="I7" s="7"/>
      <c r="J7" s="7"/>
      <c r="K7" s="105" t="s">
        <v>1675</v>
      </c>
      <c r="M7" t="s">
        <v>39</v>
      </c>
      <c r="N7">
        <f>SUMIFS(E:E,G:G,"EDI")</f>
        <v>8</v>
      </c>
    </row>
    <row r="8" spans="1:15" ht="40.5" customHeight="1">
      <c r="A8" s="23">
        <v>3</v>
      </c>
      <c r="B8" s="7" t="s">
        <v>442</v>
      </c>
      <c r="C8" s="7" t="s">
        <v>633</v>
      </c>
      <c r="D8" s="8" t="s">
        <v>634</v>
      </c>
      <c r="E8" s="7">
        <v>2</v>
      </c>
      <c r="F8" s="7">
        <v>1</v>
      </c>
      <c r="G8" s="7" t="s">
        <v>17</v>
      </c>
      <c r="H8" s="9" t="s">
        <v>625</v>
      </c>
      <c r="I8" s="10">
        <v>42728</v>
      </c>
      <c r="J8" s="7" t="s">
        <v>635</v>
      </c>
      <c r="K8" s="7"/>
      <c r="M8" t="s">
        <v>42</v>
      </c>
      <c r="N8">
        <f>SUMIFS(E:E,G:G,"par")</f>
        <v>0</v>
      </c>
    </row>
    <row r="9" spans="1:15" ht="40.5" customHeight="1">
      <c r="A9" s="6">
        <v>4</v>
      </c>
      <c r="B9" s="7" t="s">
        <v>27</v>
      </c>
      <c r="C9" s="7" t="s">
        <v>636</v>
      </c>
      <c r="D9" s="8" t="s">
        <v>637</v>
      </c>
      <c r="E9" s="7">
        <v>2</v>
      </c>
      <c r="F9" s="7">
        <v>1</v>
      </c>
      <c r="G9" s="7" t="s">
        <v>17</v>
      </c>
      <c r="H9" s="9" t="s">
        <v>625</v>
      </c>
      <c r="I9" s="10">
        <v>42728</v>
      </c>
      <c r="J9" s="10" t="s">
        <v>31</v>
      </c>
      <c r="K9" s="7"/>
      <c r="M9" t="s">
        <v>49</v>
      </c>
      <c r="N9">
        <f>SUMIFS(E:E,G:G,"phi")</f>
        <v>0</v>
      </c>
    </row>
    <row r="10" spans="1:15" ht="40.5" customHeight="1">
      <c r="A10" s="23">
        <v>5</v>
      </c>
      <c r="B10" s="7" t="s">
        <v>638</v>
      </c>
      <c r="C10" s="7" t="s">
        <v>639</v>
      </c>
      <c r="D10" s="8" t="s">
        <v>640</v>
      </c>
      <c r="E10" s="7">
        <v>4</v>
      </c>
      <c r="F10" s="7">
        <v>1</v>
      </c>
      <c r="G10" s="7" t="s">
        <v>46</v>
      </c>
      <c r="H10" s="9" t="s">
        <v>625</v>
      </c>
      <c r="I10" s="10">
        <v>42728</v>
      </c>
      <c r="J10" s="10" t="s">
        <v>641</v>
      </c>
      <c r="K10" s="7"/>
      <c r="M10" t="s">
        <v>55</v>
      </c>
      <c r="N10">
        <f>SUMIFS(E:E,G:G,"BRK")</f>
        <v>8</v>
      </c>
    </row>
    <row r="11" spans="1:15" ht="40.5" customHeight="1">
      <c r="A11" s="6">
        <v>6</v>
      </c>
      <c r="B11" s="7" t="s">
        <v>642</v>
      </c>
      <c r="C11" s="7" t="s">
        <v>643</v>
      </c>
      <c r="D11" s="8" t="s">
        <v>644</v>
      </c>
      <c r="E11" s="7">
        <v>2</v>
      </c>
      <c r="F11" s="7">
        <v>1</v>
      </c>
      <c r="G11" s="7" t="s">
        <v>46</v>
      </c>
      <c r="H11" s="9" t="s">
        <v>625</v>
      </c>
      <c r="I11" s="10">
        <v>42728</v>
      </c>
      <c r="J11" s="10" t="s">
        <v>645</v>
      </c>
      <c r="K11" s="7"/>
      <c r="M11" s="18" t="s">
        <v>60</v>
      </c>
      <c r="N11" s="18">
        <f>SUMIFS(E:E,G:G,"SPC")</f>
        <v>2</v>
      </c>
    </row>
    <row r="12" spans="1:15" ht="40.5" customHeight="1">
      <c r="A12" s="23">
        <v>7</v>
      </c>
      <c r="B12" s="13" t="s">
        <v>646</v>
      </c>
      <c r="C12" s="13" t="s">
        <v>647</v>
      </c>
      <c r="D12" s="14" t="s">
        <v>648</v>
      </c>
      <c r="E12" s="13">
        <v>2</v>
      </c>
      <c r="F12" s="13">
        <v>1</v>
      </c>
      <c r="G12" s="13" t="s">
        <v>35</v>
      </c>
      <c r="H12" s="48" t="s">
        <v>625</v>
      </c>
      <c r="I12" s="15">
        <v>42728</v>
      </c>
      <c r="J12" s="13" t="s">
        <v>649</v>
      </c>
      <c r="K12" s="13"/>
      <c r="M12" s="20" t="s">
        <v>66</v>
      </c>
      <c r="N12" s="20">
        <f>SUMIFS(E:E,G:G,"H")</f>
        <v>0</v>
      </c>
    </row>
    <row r="13" spans="1:15" ht="40.5" customHeight="1">
      <c r="A13" s="6">
        <v>8</v>
      </c>
      <c r="B13" s="7" t="s">
        <v>650</v>
      </c>
      <c r="C13" s="7" t="s">
        <v>651</v>
      </c>
      <c r="D13" s="35" t="s">
        <v>652</v>
      </c>
      <c r="E13" s="7">
        <v>4</v>
      </c>
      <c r="F13" s="7">
        <v>1</v>
      </c>
      <c r="G13" s="7" t="s">
        <v>17</v>
      </c>
      <c r="H13" s="9" t="s">
        <v>625</v>
      </c>
      <c r="I13" s="10">
        <v>42728</v>
      </c>
      <c r="J13" s="10" t="s">
        <v>653</v>
      </c>
      <c r="K13" s="7"/>
      <c r="M13" s="20"/>
      <c r="N13" s="20"/>
    </row>
    <row r="14" spans="1:15" ht="40.5" customHeight="1">
      <c r="A14" s="23">
        <v>9</v>
      </c>
      <c r="B14" s="7" t="s">
        <v>654</v>
      </c>
      <c r="C14" s="7" t="s">
        <v>655</v>
      </c>
      <c r="D14" s="8" t="s">
        <v>656</v>
      </c>
      <c r="E14" s="7">
        <v>3</v>
      </c>
      <c r="F14" s="7">
        <v>1</v>
      </c>
      <c r="G14" s="7" t="s">
        <v>30</v>
      </c>
      <c r="H14" s="9" t="s">
        <v>625</v>
      </c>
      <c r="I14" s="10">
        <v>42728</v>
      </c>
      <c r="J14" s="7" t="s">
        <v>657</v>
      </c>
      <c r="K14" s="7"/>
      <c r="M14" s="21" t="s">
        <v>77</v>
      </c>
      <c r="N14" s="21">
        <f>SUM(M4:N12)</f>
        <v>55</v>
      </c>
    </row>
    <row r="15" spans="1:15" ht="70">
      <c r="A15" s="7">
        <v>10</v>
      </c>
      <c r="B15" s="7" t="s">
        <v>658</v>
      </c>
      <c r="C15" s="7" t="s">
        <v>659</v>
      </c>
      <c r="D15" s="8" t="s">
        <v>660</v>
      </c>
      <c r="E15" s="7">
        <v>4</v>
      </c>
      <c r="F15" s="7">
        <v>1</v>
      </c>
      <c r="G15" s="7" t="s">
        <v>46</v>
      </c>
      <c r="H15" s="9" t="s">
        <v>625</v>
      </c>
      <c r="I15" s="10">
        <v>42728</v>
      </c>
      <c r="J15" s="7" t="s">
        <v>661</v>
      </c>
      <c r="K15" s="115" t="s">
        <v>662</v>
      </c>
    </row>
    <row r="16" spans="1:15" ht="40.5" customHeight="1">
      <c r="A16" s="23">
        <v>11</v>
      </c>
      <c r="B16" s="7" t="s">
        <v>27</v>
      </c>
      <c r="C16" s="7" t="s">
        <v>663</v>
      </c>
      <c r="D16" s="8" t="s">
        <v>664</v>
      </c>
      <c r="E16" s="45">
        <v>2</v>
      </c>
      <c r="F16" s="7">
        <v>1</v>
      </c>
      <c r="G16" s="7" t="s">
        <v>35</v>
      </c>
      <c r="H16" s="9" t="s">
        <v>625</v>
      </c>
      <c r="I16" s="10">
        <v>42728</v>
      </c>
      <c r="J16" s="10" t="s">
        <v>31</v>
      </c>
      <c r="K16" s="6"/>
    </row>
    <row r="17" spans="1:11" ht="40.5" customHeight="1">
      <c r="A17" s="6">
        <v>12</v>
      </c>
      <c r="B17" s="7" t="s">
        <v>27</v>
      </c>
      <c r="C17" s="7" t="s">
        <v>665</v>
      </c>
      <c r="D17" s="8" t="s">
        <v>666</v>
      </c>
      <c r="E17" s="7">
        <v>2</v>
      </c>
      <c r="F17" s="7">
        <v>1</v>
      </c>
      <c r="G17" s="7" t="s">
        <v>35</v>
      </c>
      <c r="H17" s="9" t="s">
        <v>625</v>
      </c>
      <c r="I17" s="10">
        <v>42728</v>
      </c>
      <c r="J17" s="10" t="s">
        <v>31</v>
      </c>
      <c r="K17" s="7"/>
    </row>
    <row r="18" spans="1:11" ht="40.5" customHeight="1">
      <c r="A18" s="23">
        <v>13</v>
      </c>
      <c r="B18" s="13" t="s">
        <v>667</v>
      </c>
      <c r="C18" s="13" t="s">
        <v>668</v>
      </c>
      <c r="D18" s="14" t="s">
        <v>669</v>
      </c>
      <c r="E18" s="13">
        <v>3</v>
      </c>
      <c r="F18" s="13">
        <v>1</v>
      </c>
      <c r="G18" s="13" t="s">
        <v>46</v>
      </c>
      <c r="H18" s="48" t="s">
        <v>625</v>
      </c>
      <c r="I18" s="15">
        <v>42728</v>
      </c>
      <c r="J18" s="13" t="s">
        <v>670</v>
      </c>
      <c r="K18" s="13"/>
    </row>
    <row r="19" spans="1:11" ht="40.5" customHeight="1">
      <c r="A19" s="6">
        <v>14</v>
      </c>
      <c r="B19" s="7" t="s">
        <v>317</v>
      </c>
      <c r="C19" s="7" t="s">
        <v>671</v>
      </c>
      <c r="D19" s="8" t="s">
        <v>672</v>
      </c>
      <c r="E19" s="7">
        <v>4</v>
      </c>
      <c r="F19" s="7">
        <v>2</v>
      </c>
      <c r="G19" s="7" t="s">
        <v>46</v>
      </c>
      <c r="H19" s="9" t="s">
        <v>625</v>
      </c>
      <c r="I19" s="10">
        <v>42728</v>
      </c>
      <c r="J19" s="7" t="s">
        <v>673</v>
      </c>
      <c r="K19" s="7"/>
    </row>
    <row r="20" spans="1:11" ht="40.5" customHeight="1">
      <c r="A20" s="23">
        <v>15</v>
      </c>
      <c r="B20" s="13" t="s">
        <v>134</v>
      </c>
      <c r="C20" s="13" t="s">
        <v>674</v>
      </c>
      <c r="D20" s="14" t="s">
        <v>675</v>
      </c>
      <c r="E20" s="13">
        <v>4</v>
      </c>
      <c r="F20" s="13">
        <v>2</v>
      </c>
      <c r="G20" s="13" t="s">
        <v>46</v>
      </c>
      <c r="H20" s="9" t="s">
        <v>625</v>
      </c>
      <c r="I20" s="15">
        <v>42728</v>
      </c>
      <c r="J20" s="13" t="s">
        <v>676</v>
      </c>
      <c r="K20" s="13" t="s">
        <v>677</v>
      </c>
    </row>
    <row r="21" spans="1:11" ht="40.5" customHeight="1">
      <c r="A21" s="6">
        <v>16</v>
      </c>
      <c r="B21" s="7" t="s">
        <v>678</v>
      </c>
      <c r="C21" s="7" t="s">
        <v>679</v>
      </c>
      <c r="D21" s="8" t="s">
        <v>680</v>
      </c>
      <c r="E21" s="7">
        <v>2</v>
      </c>
      <c r="F21" s="7">
        <v>1</v>
      </c>
      <c r="G21" s="7" t="s">
        <v>30</v>
      </c>
      <c r="H21" s="9" t="s">
        <v>625</v>
      </c>
      <c r="I21" s="10">
        <v>42728</v>
      </c>
      <c r="J21" s="10" t="s">
        <v>681</v>
      </c>
      <c r="K21" s="34" t="s">
        <v>682</v>
      </c>
    </row>
    <row r="22" spans="1:11" ht="40.5" customHeight="1">
      <c r="A22" s="23">
        <v>17</v>
      </c>
      <c r="B22" s="13" t="s">
        <v>683</v>
      </c>
      <c r="C22" s="34" t="s">
        <v>684</v>
      </c>
      <c r="D22" s="8" t="s">
        <v>685</v>
      </c>
      <c r="E22" s="7">
        <v>2</v>
      </c>
      <c r="F22" s="7">
        <v>1</v>
      </c>
      <c r="G22" s="7" t="s">
        <v>35</v>
      </c>
      <c r="H22" s="9" t="s">
        <v>625</v>
      </c>
      <c r="I22" s="10">
        <v>42728</v>
      </c>
      <c r="J22" s="10" t="s">
        <v>686</v>
      </c>
      <c r="K22" s="23"/>
    </row>
    <row r="23" spans="1:11" ht="40.5" customHeight="1">
      <c r="A23" s="6">
        <v>18</v>
      </c>
      <c r="B23" s="13" t="s">
        <v>683</v>
      </c>
      <c r="C23" s="34" t="s">
        <v>687</v>
      </c>
      <c r="D23" s="8" t="s">
        <v>688</v>
      </c>
      <c r="E23" s="7">
        <v>4</v>
      </c>
      <c r="F23" s="7">
        <v>2</v>
      </c>
      <c r="G23" s="6" t="s">
        <v>30</v>
      </c>
      <c r="H23" s="9" t="s">
        <v>625</v>
      </c>
      <c r="I23" s="10">
        <v>42728</v>
      </c>
      <c r="J23" s="7" t="s">
        <v>689</v>
      </c>
      <c r="K23" s="6" t="s">
        <v>690</v>
      </c>
    </row>
    <row r="24" spans="1:11" ht="40.5" customHeight="1">
      <c r="A24" s="6">
        <v>19</v>
      </c>
      <c r="B24" s="7" t="s">
        <v>691</v>
      </c>
      <c r="C24" s="7">
        <v>5622</v>
      </c>
      <c r="D24" s="8" t="s">
        <v>692</v>
      </c>
      <c r="E24" s="7">
        <v>2</v>
      </c>
      <c r="F24" s="7">
        <v>1</v>
      </c>
      <c r="G24" s="7" t="s">
        <v>30</v>
      </c>
      <c r="H24" s="9" t="s">
        <v>625</v>
      </c>
      <c r="I24" s="10">
        <v>42728</v>
      </c>
      <c r="J24" s="7" t="s">
        <v>693</v>
      </c>
      <c r="K24" s="7" t="s">
        <v>694</v>
      </c>
    </row>
    <row r="25" spans="1:11" ht="40.5" customHeight="1">
      <c r="A25" s="23"/>
      <c r="B25" s="13"/>
      <c r="C25" s="13"/>
      <c r="D25" s="14"/>
      <c r="E25" s="24">
        <f>SUM(E5:E24)</f>
        <v>55</v>
      </c>
      <c r="F25" s="24">
        <f>SUM(F5:F24)</f>
        <v>22</v>
      </c>
      <c r="G25" s="13"/>
      <c r="H25" s="116" t="s">
        <v>695</v>
      </c>
      <c r="I25" s="13"/>
      <c r="J25" s="13"/>
      <c r="K25" s="23"/>
    </row>
    <row r="26" spans="1:11" ht="40.5" customHeight="1">
      <c r="A26" s="6"/>
      <c r="B26" s="7"/>
      <c r="C26" s="7"/>
      <c r="D26" s="8"/>
      <c r="E26" s="7"/>
      <c r="F26" s="7"/>
      <c r="G26" s="6"/>
      <c r="H26" s="116"/>
      <c r="I26" s="7"/>
      <c r="J26" s="7"/>
      <c r="K26" s="6"/>
    </row>
    <row r="27" spans="1:11" ht="40.5" customHeight="1">
      <c r="A27" s="6"/>
      <c r="B27" s="7"/>
      <c r="C27" s="7"/>
      <c r="D27" s="8"/>
      <c r="E27" s="7"/>
      <c r="F27" s="7"/>
      <c r="G27" s="7"/>
      <c r="H27" s="7"/>
      <c r="I27" s="10"/>
      <c r="J27" s="10"/>
      <c r="K27" s="6"/>
    </row>
    <row r="28" spans="1:11" ht="40.5" customHeight="1">
      <c r="A28" s="6"/>
      <c r="B28" s="7"/>
      <c r="C28" s="7"/>
      <c r="D28" s="8"/>
      <c r="E28" s="7"/>
      <c r="F28" s="7"/>
      <c r="G28" s="6"/>
      <c r="H28" s="7"/>
      <c r="I28" s="7"/>
      <c r="J28" s="7"/>
      <c r="K28" s="6"/>
    </row>
    <row r="29" spans="1:11" ht="40.5" customHeight="1">
      <c r="A29" s="6"/>
      <c r="B29" s="7"/>
      <c r="C29" s="7"/>
      <c r="D29" s="8"/>
      <c r="E29" s="7"/>
      <c r="F29" s="7"/>
      <c r="G29" s="6"/>
      <c r="H29" s="7"/>
      <c r="I29" s="7"/>
      <c r="J29" s="7"/>
      <c r="K29" s="6"/>
    </row>
  </sheetData>
  <customSheetViews>
    <customSheetView guid="{4B6692AC-295E-B143-A0B9-A1AC7429D860}" scale="70" showPageBreaks="1" fitToPage="1" printArea="1" topLeftCell="A4">
      <selection activeCell="K9" sqref="K9"/>
      <colBreaks count="1" manualBreakCount="1">
        <brk id="18" max="1048575" man="1"/>
      </colBreaks>
      <pageSetup paperSize="9" scale="37" orientation="landscape"/>
    </customSheetView>
    <customSheetView guid="{5D60D567-9293-4EFC-8C16-54B2B64E0D3A}" scale="70" fitToPage="1">
      <selection activeCell="I28" sqref="I28"/>
      <colBreaks count="1" manualBreakCount="1">
        <brk id="18" max="1048575" man="1"/>
      </colBreaks>
      <pageSetup paperSize="9" scale="42" orientation="landscape"/>
    </customSheetView>
    <customSheetView guid="{D67E40E9-A663-4B2C-AC97-914027EC2705}" scale="70" showPageBreaks="1" fitToPage="1" printArea="1" topLeftCell="A4">
      <selection activeCell="K9" sqref="K9"/>
      <colBreaks count="1" manualBreakCount="1">
        <brk id="18" max="1048575" man="1"/>
      </colBreaks>
      <pageSetup paperSize="9" scale="39" orientation="landscape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paperSize="9" scale="37" orientation="landscape"/>
  <colBreaks count="1" manualBreakCount="1">
    <brk id="1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0"/>
  <sheetViews>
    <sheetView topLeftCell="A10" zoomScale="70" zoomScaleNormal="70" zoomScalePageLayoutView="70" workbookViewId="0">
      <selection activeCell="K19" sqref="K19"/>
    </sheetView>
  </sheetViews>
  <sheetFormatPr baseColWidth="10" defaultColWidth="8.83203125" defaultRowHeight="40.5" customHeight="1" x14ac:dyDescent="0"/>
  <cols>
    <col min="1" max="1" width="11.5" customWidth="1"/>
    <col min="2" max="3" width="29.5" customWidth="1"/>
    <col min="4" max="4" width="39.5" customWidth="1"/>
    <col min="5" max="5" width="10.5" customWidth="1"/>
    <col min="6" max="6" width="10.33203125" customWidth="1"/>
    <col min="7" max="7" width="11.83203125" customWidth="1"/>
    <col min="8" max="8" width="15" customWidth="1"/>
    <col min="9" max="9" width="16" customWidth="1"/>
    <col min="10" max="10" width="15.1640625" customWidth="1"/>
    <col min="11" max="11" width="66.5" customWidth="1"/>
    <col min="13" max="13" width="18.1640625" customWidth="1"/>
    <col min="14" max="14" width="13.33203125" customWidth="1"/>
    <col min="15" max="15" width="24" customWidth="1"/>
    <col min="16" max="16" width="21.5" customWidth="1"/>
    <col min="17" max="17" width="26.5" customWidth="1"/>
  </cols>
  <sheetData>
    <row r="1" spans="1:14" ht="40.5" customHeight="1" thickBot="1">
      <c r="A1" s="676" t="s">
        <v>270</v>
      </c>
      <c r="B1" s="677"/>
      <c r="C1" s="677"/>
      <c r="D1" s="677"/>
      <c r="E1" s="677"/>
      <c r="F1" s="677"/>
      <c r="G1" s="677" t="s">
        <v>696</v>
      </c>
      <c r="H1" s="677"/>
      <c r="I1" s="677"/>
      <c r="J1" s="678"/>
      <c r="K1" s="679"/>
      <c r="M1" s="111" t="s">
        <v>619</v>
      </c>
    </row>
    <row r="2" spans="1:14" ht="40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40.5" customHeight="1">
      <c r="A3" s="93" t="s">
        <v>620</v>
      </c>
      <c r="B3" s="93"/>
      <c r="C3" s="25"/>
      <c r="D3" s="26"/>
      <c r="E3" s="25"/>
      <c r="F3" s="25"/>
      <c r="G3" s="25"/>
      <c r="H3" s="25"/>
      <c r="I3" s="27"/>
      <c r="J3" s="25"/>
      <c r="K3" s="25"/>
      <c r="M3" s="11" t="s">
        <v>20</v>
      </c>
      <c r="N3" s="11">
        <f>N2-N14</f>
        <v>1</v>
      </c>
    </row>
    <row r="4" spans="1:14" ht="40.5" customHeight="1">
      <c r="A4" s="93"/>
      <c r="B4" s="93"/>
      <c r="C4" s="25"/>
      <c r="D4" s="26"/>
      <c r="E4" s="25"/>
      <c r="F4" s="25"/>
      <c r="G4" s="25"/>
      <c r="H4" s="25"/>
      <c r="I4" s="27"/>
      <c r="J4" s="113" t="s">
        <v>621</v>
      </c>
      <c r="K4" s="25"/>
      <c r="M4" t="s">
        <v>26</v>
      </c>
      <c r="N4">
        <f>SUMIFS(E:E,G:G,"CTT")</f>
        <v>14</v>
      </c>
    </row>
    <row r="5" spans="1:14" ht="40.5" customHeight="1">
      <c r="A5" s="7">
        <v>1</v>
      </c>
      <c r="B5" s="7" t="s">
        <v>697</v>
      </c>
      <c r="C5" s="7" t="s">
        <v>698</v>
      </c>
      <c r="D5" s="35" t="s">
        <v>699</v>
      </c>
      <c r="E5" s="7">
        <v>3</v>
      </c>
      <c r="F5" s="7">
        <v>1</v>
      </c>
      <c r="G5" s="7" t="s">
        <v>30</v>
      </c>
      <c r="H5" s="9" t="s">
        <v>700</v>
      </c>
      <c r="I5" s="10">
        <v>42728</v>
      </c>
      <c r="J5" s="7" t="s">
        <v>701</v>
      </c>
      <c r="K5" s="7"/>
      <c r="M5" t="s">
        <v>32</v>
      </c>
      <c r="N5">
        <f>SUMIFS(E:E,G:G,"FLU")</f>
        <v>26</v>
      </c>
    </row>
    <row r="6" spans="1:14" ht="40.5" customHeight="1">
      <c r="A6" s="6">
        <v>2</v>
      </c>
      <c r="B6" s="7" t="s">
        <v>702</v>
      </c>
      <c r="C6" s="7" t="s">
        <v>703</v>
      </c>
      <c r="D6" s="8" t="s">
        <v>704</v>
      </c>
      <c r="E6" s="7">
        <v>4</v>
      </c>
      <c r="F6" s="7">
        <v>2</v>
      </c>
      <c r="G6" s="7" t="s">
        <v>46</v>
      </c>
      <c r="H6" s="9" t="s">
        <v>700</v>
      </c>
      <c r="I6" s="10">
        <v>42728</v>
      </c>
      <c r="J6" s="7" t="s">
        <v>705</v>
      </c>
      <c r="K6" s="60"/>
      <c r="M6" t="s">
        <v>36</v>
      </c>
      <c r="N6">
        <f>SUMIFS(E:E,G:G,"JCC")</f>
        <v>0</v>
      </c>
    </row>
    <row r="7" spans="1:14" ht="40.5" customHeight="1">
      <c r="A7" s="7">
        <v>3</v>
      </c>
      <c r="B7" s="7" t="s">
        <v>166</v>
      </c>
      <c r="C7" s="7" t="s">
        <v>706</v>
      </c>
      <c r="D7" s="8" t="s">
        <v>707</v>
      </c>
      <c r="E7" s="7">
        <v>6</v>
      </c>
      <c r="F7" s="7">
        <v>2</v>
      </c>
      <c r="G7" s="7" t="s">
        <v>30</v>
      </c>
      <c r="H7" s="9" t="s">
        <v>700</v>
      </c>
      <c r="I7" s="10">
        <v>42728</v>
      </c>
      <c r="J7" s="10" t="s">
        <v>708</v>
      </c>
      <c r="K7" s="60" t="s">
        <v>709</v>
      </c>
      <c r="M7" t="s">
        <v>39</v>
      </c>
      <c r="N7">
        <f>SUMIFS(E:E,G:G,"EDI")</f>
        <v>4</v>
      </c>
    </row>
    <row r="8" spans="1:14" ht="40.5" customHeight="1">
      <c r="A8" s="6">
        <v>4</v>
      </c>
      <c r="B8" s="7" t="s">
        <v>134</v>
      </c>
      <c r="C8" s="7" t="s">
        <v>710</v>
      </c>
      <c r="D8" s="8" t="s">
        <v>711</v>
      </c>
      <c r="E8" s="7">
        <v>2</v>
      </c>
      <c r="F8" s="7">
        <v>1</v>
      </c>
      <c r="G8" s="7" t="s">
        <v>46</v>
      </c>
      <c r="H8" s="9" t="s">
        <v>700</v>
      </c>
      <c r="I8" s="10">
        <v>42728</v>
      </c>
      <c r="J8" s="13" t="s">
        <v>712</v>
      </c>
      <c r="K8" s="6"/>
      <c r="M8" t="s">
        <v>42</v>
      </c>
      <c r="N8">
        <f>SUMIFS(E:E,G:G,"par")</f>
        <v>0</v>
      </c>
    </row>
    <row r="9" spans="1:14" ht="40.5" customHeight="1">
      <c r="A9" s="7">
        <v>5</v>
      </c>
      <c r="B9" s="13" t="s">
        <v>322</v>
      </c>
      <c r="C9" s="13" t="s">
        <v>713</v>
      </c>
      <c r="D9" s="14" t="s">
        <v>714</v>
      </c>
      <c r="E9" s="13">
        <v>3</v>
      </c>
      <c r="F9" s="13">
        <v>1</v>
      </c>
      <c r="G9" s="13" t="s">
        <v>46</v>
      </c>
      <c r="H9" s="48" t="s">
        <v>700</v>
      </c>
      <c r="I9" s="15">
        <v>42728</v>
      </c>
      <c r="J9" s="13" t="s">
        <v>715</v>
      </c>
      <c r="K9" s="13" t="s">
        <v>716</v>
      </c>
      <c r="M9" t="s">
        <v>49</v>
      </c>
      <c r="N9">
        <f>SUMIFS(E:E,G:G,"phi")</f>
        <v>5</v>
      </c>
    </row>
    <row r="10" spans="1:14" ht="40.5" customHeight="1">
      <c r="A10" s="6">
        <v>6</v>
      </c>
      <c r="B10" s="7" t="s">
        <v>717</v>
      </c>
      <c r="C10" s="7" t="s">
        <v>718</v>
      </c>
      <c r="D10" s="8" t="s">
        <v>719</v>
      </c>
      <c r="E10" s="7">
        <v>3</v>
      </c>
      <c r="F10" s="7">
        <v>1</v>
      </c>
      <c r="G10" s="7" t="s">
        <v>46</v>
      </c>
      <c r="H10" s="9" t="s">
        <v>700</v>
      </c>
      <c r="I10" s="10">
        <v>42728</v>
      </c>
      <c r="J10" s="7" t="s">
        <v>720</v>
      </c>
      <c r="K10" s="6"/>
      <c r="M10" t="s">
        <v>55</v>
      </c>
      <c r="N10">
        <f>SUMIFS(E:E,G:G,"BRK")</f>
        <v>4</v>
      </c>
    </row>
    <row r="11" spans="1:14" ht="40.5" customHeight="1">
      <c r="A11" s="7">
        <v>7</v>
      </c>
      <c r="B11" s="117" t="s">
        <v>721</v>
      </c>
      <c r="C11" s="7" t="s">
        <v>722</v>
      </c>
      <c r="D11" s="8" t="s">
        <v>723</v>
      </c>
      <c r="E11" s="7">
        <v>1</v>
      </c>
      <c r="F11" s="7">
        <v>1</v>
      </c>
      <c r="G11" s="40" t="s">
        <v>724</v>
      </c>
      <c r="H11" s="9" t="s">
        <v>700</v>
      </c>
      <c r="I11" s="10">
        <v>42728</v>
      </c>
      <c r="J11" s="7" t="s">
        <v>725</v>
      </c>
      <c r="K11" s="9" t="s">
        <v>726</v>
      </c>
      <c r="M11" s="18" t="s">
        <v>60</v>
      </c>
      <c r="N11" s="18">
        <f>SUMIFS(E:E,G:G,"SPC")</f>
        <v>1</v>
      </c>
    </row>
    <row r="12" spans="1:14" ht="40.5" customHeight="1">
      <c r="A12" s="6">
        <v>8</v>
      </c>
      <c r="B12" s="117" t="s">
        <v>727</v>
      </c>
      <c r="C12" s="7" t="s">
        <v>728</v>
      </c>
      <c r="D12" s="35" t="s">
        <v>729</v>
      </c>
      <c r="E12" s="7">
        <v>1</v>
      </c>
      <c r="F12" s="7">
        <v>1</v>
      </c>
      <c r="G12" s="40" t="s">
        <v>101</v>
      </c>
      <c r="H12" s="9" t="s">
        <v>700</v>
      </c>
      <c r="I12" s="10">
        <v>42728</v>
      </c>
      <c r="J12" s="7" t="s">
        <v>730</v>
      </c>
      <c r="K12" s="34" t="s">
        <v>1676</v>
      </c>
      <c r="M12" s="20" t="s">
        <v>66</v>
      </c>
      <c r="N12" s="20">
        <f>SUMIFS(E:E,G:G,"H")</f>
        <v>0</v>
      </c>
    </row>
    <row r="13" spans="1:14" ht="40.5" customHeight="1">
      <c r="A13" s="7">
        <v>9</v>
      </c>
      <c r="B13" s="7" t="s">
        <v>731</v>
      </c>
      <c r="C13" s="7">
        <v>94005</v>
      </c>
      <c r="D13" s="8" t="s">
        <v>732</v>
      </c>
      <c r="E13" s="7">
        <v>3</v>
      </c>
      <c r="F13" s="7">
        <v>1</v>
      </c>
      <c r="G13" s="7" t="s">
        <v>46</v>
      </c>
      <c r="H13" s="9" t="s">
        <v>700</v>
      </c>
      <c r="I13" s="10">
        <v>42728</v>
      </c>
      <c r="J13" s="7" t="s">
        <v>733</v>
      </c>
      <c r="K13" s="7"/>
      <c r="M13" s="20"/>
      <c r="N13" s="20"/>
    </row>
    <row r="14" spans="1:14" ht="40.5" customHeight="1">
      <c r="A14" s="6">
        <v>10</v>
      </c>
      <c r="B14" s="7" t="s">
        <v>27</v>
      </c>
      <c r="C14" s="7" t="s">
        <v>734</v>
      </c>
      <c r="D14" s="8" t="s">
        <v>735</v>
      </c>
      <c r="E14" s="7">
        <v>3</v>
      </c>
      <c r="F14" s="7">
        <v>1</v>
      </c>
      <c r="G14" s="7" t="s">
        <v>30</v>
      </c>
      <c r="H14" s="9" t="s">
        <v>700</v>
      </c>
      <c r="I14" s="10">
        <v>42728</v>
      </c>
      <c r="J14" s="7" t="s">
        <v>31</v>
      </c>
      <c r="K14" s="7"/>
      <c r="M14" s="21" t="s">
        <v>77</v>
      </c>
      <c r="N14" s="21">
        <f>SUM(M4:N12)</f>
        <v>54</v>
      </c>
    </row>
    <row r="15" spans="1:14" ht="40.5" customHeight="1">
      <c r="A15" s="7">
        <v>11</v>
      </c>
      <c r="B15" s="7" t="s">
        <v>736</v>
      </c>
      <c r="C15" s="7" t="s">
        <v>737</v>
      </c>
      <c r="D15" s="8" t="s">
        <v>738</v>
      </c>
      <c r="E15" s="7">
        <v>2</v>
      </c>
      <c r="F15" s="7">
        <v>1</v>
      </c>
      <c r="G15" s="7" t="s">
        <v>17</v>
      </c>
      <c r="H15" s="9" t="s">
        <v>700</v>
      </c>
      <c r="I15" s="10">
        <v>42728</v>
      </c>
      <c r="J15" s="7" t="s">
        <v>739</v>
      </c>
      <c r="K15" s="7"/>
    </row>
    <row r="16" spans="1:14" ht="40.5" customHeight="1">
      <c r="A16" s="6">
        <v>12</v>
      </c>
      <c r="B16" s="7" t="s">
        <v>740</v>
      </c>
      <c r="C16" s="7" t="s">
        <v>741</v>
      </c>
      <c r="D16" s="8" t="s">
        <v>742</v>
      </c>
      <c r="E16" s="7">
        <v>3</v>
      </c>
      <c r="F16" s="7">
        <v>1</v>
      </c>
      <c r="G16" s="7" t="s">
        <v>46</v>
      </c>
      <c r="H16" s="9" t="s">
        <v>700</v>
      </c>
      <c r="I16" s="10">
        <v>42728</v>
      </c>
      <c r="J16" s="10" t="s">
        <v>743</v>
      </c>
      <c r="K16" s="7"/>
      <c r="M16" s="118" t="s">
        <v>744</v>
      </c>
    </row>
    <row r="17" spans="1:11" ht="40.5" customHeight="1">
      <c r="A17" s="7">
        <v>13</v>
      </c>
      <c r="B17" s="13" t="s">
        <v>646</v>
      </c>
      <c r="C17" s="13" t="s">
        <v>745</v>
      </c>
      <c r="D17" s="103" t="s">
        <v>746</v>
      </c>
      <c r="E17" s="13">
        <v>2</v>
      </c>
      <c r="F17" s="13">
        <v>1</v>
      </c>
      <c r="G17" s="13" t="s">
        <v>35</v>
      </c>
      <c r="H17" s="48" t="s">
        <v>700</v>
      </c>
      <c r="I17" s="15">
        <v>42728</v>
      </c>
      <c r="J17" s="13" t="s">
        <v>747</v>
      </c>
      <c r="K17" s="7"/>
    </row>
    <row r="18" spans="1:11" ht="40.5" customHeight="1">
      <c r="A18" s="6">
        <v>14</v>
      </c>
      <c r="B18" s="13" t="s">
        <v>332</v>
      </c>
      <c r="C18" s="13" t="s">
        <v>748</v>
      </c>
      <c r="D18" s="14" t="s">
        <v>749</v>
      </c>
      <c r="E18" s="82">
        <v>2</v>
      </c>
      <c r="F18" s="13">
        <v>1</v>
      </c>
      <c r="G18" s="13" t="s">
        <v>17</v>
      </c>
      <c r="H18" s="9" t="s">
        <v>700</v>
      </c>
      <c r="I18" s="15">
        <v>42728</v>
      </c>
      <c r="J18" s="13" t="s">
        <v>750</v>
      </c>
    </row>
    <row r="19" spans="1:11" ht="40.5" customHeight="1">
      <c r="A19" s="7">
        <v>15</v>
      </c>
      <c r="B19" s="13" t="s">
        <v>751</v>
      </c>
      <c r="C19" s="13" t="s">
        <v>752</v>
      </c>
      <c r="D19" s="39" t="s">
        <v>753</v>
      </c>
      <c r="E19" s="82">
        <v>4</v>
      </c>
      <c r="F19" s="13">
        <v>1</v>
      </c>
      <c r="G19" s="13" t="s">
        <v>46</v>
      </c>
      <c r="H19" s="9" t="s">
        <v>700</v>
      </c>
      <c r="I19" s="15">
        <v>42728</v>
      </c>
      <c r="J19" s="13" t="s">
        <v>754</v>
      </c>
      <c r="K19" s="7"/>
    </row>
    <row r="20" spans="1:11" ht="40.5" customHeight="1">
      <c r="A20" s="6" t="s">
        <v>755</v>
      </c>
      <c r="B20" s="70" t="s">
        <v>27</v>
      </c>
      <c r="C20" s="119" t="s">
        <v>756</v>
      </c>
      <c r="D20" s="7">
        <v>6145929718</v>
      </c>
      <c r="E20" s="7">
        <v>2</v>
      </c>
      <c r="F20" s="7">
        <v>1</v>
      </c>
      <c r="G20" s="40" t="s">
        <v>724</v>
      </c>
      <c r="H20" s="9" t="s">
        <v>700</v>
      </c>
      <c r="I20" s="10">
        <v>42728</v>
      </c>
      <c r="J20" s="7" t="s">
        <v>31</v>
      </c>
      <c r="K20" s="9" t="s">
        <v>757</v>
      </c>
    </row>
    <row r="21" spans="1:11" ht="40.5" customHeight="1">
      <c r="A21" t="s">
        <v>758</v>
      </c>
      <c r="B21" s="114" t="s">
        <v>27</v>
      </c>
      <c r="C21" s="114" t="s">
        <v>759</v>
      </c>
      <c r="D21" s="14" t="s">
        <v>760</v>
      </c>
      <c r="E21" s="120">
        <v>2</v>
      </c>
      <c r="F21" s="13">
        <v>1</v>
      </c>
      <c r="G21" s="121" t="s">
        <v>724</v>
      </c>
      <c r="H21" s="9" t="s">
        <v>700</v>
      </c>
      <c r="I21" s="10">
        <v>42728</v>
      </c>
      <c r="J21" s="7" t="s">
        <v>31</v>
      </c>
      <c r="K21" s="9" t="s">
        <v>757</v>
      </c>
    </row>
    <row r="22" spans="1:11" ht="40.5" customHeight="1">
      <c r="A22" s="7">
        <v>17</v>
      </c>
      <c r="B22" s="7" t="s">
        <v>574</v>
      </c>
      <c r="C22" s="7" t="s">
        <v>761</v>
      </c>
      <c r="D22" s="6">
        <v>8572053057</v>
      </c>
      <c r="E22" s="7">
        <v>2</v>
      </c>
      <c r="F22" s="7">
        <v>1</v>
      </c>
      <c r="G22" s="7" t="s">
        <v>30</v>
      </c>
      <c r="H22" s="9" t="s">
        <v>700</v>
      </c>
      <c r="I22" s="75">
        <v>42728</v>
      </c>
      <c r="J22" s="60" t="s">
        <v>762</v>
      </c>
      <c r="K22" s="60" t="s">
        <v>763</v>
      </c>
    </row>
    <row r="23" spans="1:11" ht="40.5" customHeight="1">
      <c r="A23" s="6">
        <v>18</v>
      </c>
      <c r="B23" s="13" t="s">
        <v>442</v>
      </c>
      <c r="C23" s="13" t="s">
        <v>764</v>
      </c>
      <c r="D23" s="122" t="s">
        <v>765</v>
      </c>
      <c r="E23" s="82">
        <v>2</v>
      </c>
      <c r="F23" s="13">
        <v>1</v>
      </c>
      <c r="G23" s="13" t="s">
        <v>46</v>
      </c>
      <c r="H23" s="9" t="s">
        <v>700</v>
      </c>
      <c r="I23" s="15">
        <v>42728</v>
      </c>
      <c r="J23" s="13" t="s">
        <v>766</v>
      </c>
      <c r="K23" s="13"/>
    </row>
    <row r="24" spans="1:11" ht="40.5" customHeight="1">
      <c r="A24" s="7">
        <v>19</v>
      </c>
      <c r="B24" s="13" t="s">
        <v>767</v>
      </c>
      <c r="C24" s="13">
        <v>94247</v>
      </c>
      <c r="D24" s="14" t="s">
        <v>768</v>
      </c>
      <c r="E24" s="13">
        <v>2</v>
      </c>
      <c r="F24" s="13">
        <v>1</v>
      </c>
      <c r="G24" s="13" t="s">
        <v>46</v>
      </c>
      <c r="H24" s="9" t="s">
        <v>700</v>
      </c>
      <c r="I24" s="15">
        <v>42728</v>
      </c>
      <c r="J24" s="13" t="s">
        <v>769</v>
      </c>
      <c r="K24" s="13" t="s">
        <v>770</v>
      </c>
    </row>
    <row r="25" spans="1:11" ht="40.5" customHeight="1">
      <c r="A25" s="23">
        <v>20</v>
      </c>
      <c r="B25" s="49" t="s">
        <v>771</v>
      </c>
      <c r="C25" s="49" t="s">
        <v>772</v>
      </c>
      <c r="D25" s="123" t="s">
        <v>773</v>
      </c>
      <c r="E25" s="49">
        <v>1</v>
      </c>
      <c r="F25" s="49">
        <v>1</v>
      </c>
      <c r="G25" s="49" t="s">
        <v>35</v>
      </c>
      <c r="H25" s="49" t="s">
        <v>700</v>
      </c>
      <c r="I25" s="67">
        <v>42728</v>
      </c>
      <c r="J25" s="49" t="s">
        <v>774</v>
      </c>
      <c r="K25" s="49" t="s">
        <v>775</v>
      </c>
    </row>
    <row r="26" spans="1:11" ht="40.5" customHeight="1">
      <c r="A26" s="13">
        <v>21</v>
      </c>
      <c r="B26" s="49" t="s">
        <v>771</v>
      </c>
      <c r="C26" s="49" t="s">
        <v>776</v>
      </c>
      <c r="D26" s="123" t="s">
        <v>777</v>
      </c>
      <c r="E26" s="49">
        <v>1</v>
      </c>
      <c r="F26" s="49">
        <v>1</v>
      </c>
      <c r="G26" s="49" t="s">
        <v>35</v>
      </c>
      <c r="H26" s="49" t="s">
        <v>700</v>
      </c>
      <c r="I26" s="67">
        <v>42728</v>
      </c>
      <c r="J26" s="49" t="s">
        <v>778</v>
      </c>
      <c r="K26" s="49" t="s">
        <v>779</v>
      </c>
    </row>
    <row r="27" spans="1:11" ht="40.5" customHeight="1">
      <c r="A27" s="13"/>
      <c r="B27" s="49"/>
      <c r="C27" s="49"/>
      <c r="D27" s="123"/>
      <c r="E27" s="49"/>
      <c r="F27" s="49"/>
      <c r="G27" s="49"/>
      <c r="H27" s="49"/>
      <c r="I27" s="67"/>
      <c r="J27" s="49"/>
      <c r="K27" s="49"/>
    </row>
    <row r="28" spans="1:11" ht="40.5" customHeight="1">
      <c r="A28" s="13"/>
      <c r="B28" s="13"/>
      <c r="C28" s="13"/>
      <c r="D28" s="14"/>
      <c r="E28" s="24">
        <f>SUM(E5:E26)</f>
        <v>54</v>
      </c>
      <c r="F28" s="13"/>
      <c r="G28" s="13"/>
      <c r="H28" s="124" t="s">
        <v>780</v>
      </c>
      <c r="I28" s="13"/>
      <c r="J28" s="13"/>
      <c r="K28" s="13"/>
    </row>
    <row r="29" spans="1:11" ht="40.5" customHeight="1">
      <c r="A29" s="6"/>
      <c r="B29" s="7"/>
      <c r="C29" s="7"/>
      <c r="D29" s="8"/>
      <c r="E29" s="7"/>
      <c r="F29" s="7"/>
      <c r="G29" s="7"/>
      <c r="H29" s="7"/>
      <c r="I29" s="10"/>
      <c r="J29" s="10"/>
      <c r="K29" s="6"/>
    </row>
    <row r="30" spans="1:11" ht="40.5" customHeight="1">
      <c r="A30" s="23"/>
      <c r="B30" s="13"/>
      <c r="C30" s="13"/>
      <c r="D30" s="14"/>
      <c r="E30" s="13"/>
      <c r="F30" s="13"/>
      <c r="G30" s="13"/>
      <c r="H30" s="13"/>
      <c r="I30" s="13"/>
      <c r="J30" s="13"/>
      <c r="K30" s="23"/>
    </row>
  </sheetData>
  <customSheetViews>
    <customSheetView guid="{4B6692AC-295E-B143-A0B9-A1AC7429D860}" scale="70" showPageBreaks="1" fitToPage="1" printArea="1" topLeftCell="A10">
      <selection activeCell="K19" sqref="K19"/>
      <colBreaks count="1" manualBreakCount="1">
        <brk id="16" max="40" man="1"/>
      </colBreaks>
      <pageSetup paperSize="9" scale="38" orientation="landscape"/>
    </customSheetView>
    <customSheetView guid="{5D60D567-9293-4EFC-8C16-54B2B64E0D3A}" scale="70" fitToPage="1">
      <selection activeCell="K41" sqref="K41"/>
      <colBreaks count="1" manualBreakCount="1">
        <brk id="16" max="40" man="1"/>
      </colBreaks>
      <pageSetup paperSize="9" scale="42" orientation="landscape"/>
    </customSheetView>
    <customSheetView guid="{D67E40E9-A663-4B2C-AC97-914027EC2705}" scale="70" showPageBreaks="1" fitToPage="1" printArea="1" topLeftCell="A10">
      <selection activeCell="K19" sqref="K19"/>
      <colBreaks count="1" manualBreakCount="1">
        <brk id="16" max="40" man="1"/>
      </colBreaks>
      <pageSetup paperSize="9" scale="41" orientation="landscape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paperSize="9" scale="38" orientation="landscape"/>
  <colBreaks count="1" manualBreakCount="1">
    <brk id="16" max="40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8"/>
  <sheetViews>
    <sheetView zoomScale="70" zoomScaleNormal="70" zoomScalePageLayoutView="70" workbookViewId="0">
      <selection activeCell="H16" sqref="H16"/>
    </sheetView>
  </sheetViews>
  <sheetFormatPr baseColWidth="10" defaultColWidth="8.83203125" defaultRowHeight="39" customHeight="1" x14ac:dyDescent="0"/>
  <cols>
    <col min="1" max="1" width="14" customWidth="1"/>
    <col min="2" max="2" width="35" customWidth="1"/>
    <col min="3" max="3" width="30.6640625" customWidth="1"/>
    <col min="4" max="4" width="35.5" customWidth="1"/>
    <col min="5" max="5" width="10.5" customWidth="1"/>
    <col min="6" max="6" width="10.33203125" customWidth="1"/>
    <col min="7" max="7" width="12.5" customWidth="1"/>
    <col min="8" max="8" width="13.5" customWidth="1"/>
    <col min="9" max="9" width="16" customWidth="1"/>
    <col min="10" max="10" width="15.1640625" customWidth="1"/>
    <col min="11" max="11" width="64" customWidth="1"/>
    <col min="13" max="13" width="18.1640625" customWidth="1"/>
  </cols>
  <sheetData>
    <row r="1" spans="1:14" ht="56.25" customHeight="1" thickBot="1">
      <c r="A1" s="676" t="s">
        <v>270</v>
      </c>
      <c r="B1" s="677"/>
      <c r="C1" s="677"/>
      <c r="D1" s="677"/>
      <c r="E1" s="677"/>
      <c r="F1" s="677"/>
      <c r="G1" s="677" t="s">
        <v>781</v>
      </c>
      <c r="H1" s="677"/>
      <c r="I1" s="677"/>
      <c r="J1" s="678"/>
      <c r="K1" s="679"/>
      <c r="M1" s="111" t="s">
        <v>619</v>
      </c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9" customHeight="1">
      <c r="A3" s="93" t="s">
        <v>620</v>
      </c>
      <c r="B3" s="93"/>
      <c r="C3" s="25"/>
      <c r="D3" s="26"/>
      <c r="E3" s="25"/>
      <c r="F3" s="25"/>
      <c r="G3" s="25"/>
      <c r="H3" s="25"/>
      <c r="I3" s="27"/>
      <c r="J3" s="25"/>
      <c r="K3" s="25"/>
      <c r="M3" s="11" t="s">
        <v>20</v>
      </c>
      <c r="N3" s="11">
        <f>N2-N14</f>
        <v>0</v>
      </c>
    </row>
    <row r="4" spans="1:14" ht="39" customHeight="1">
      <c r="A4" s="93"/>
      <c r="B4" s="93"/>
      <c r="C4" s="25"/>
      <c r="D4" s="26"/>
      <c r="E4" s="25"/>
      <c r="F4" s="25"/>
      <c r="G4" s="25"/>
      <c r="H4" s="25"/>
      <c r="I4" s="27"/>
      <c r="J4" s="113" t="s">
        <v>621</v>
      </c>
      <c r="K4" s="25"/>
      <c r="M4" t="s">
        <v>26</v>
      </c>
      <c r="N4">
        <f>SUMIFS(E:E,G:G,"CTT")</f>
        <v>15</v>
      </c>
    </row>
    <row r="5" spans="1:14" ht="39" customHeight="1">
      <c r="A5" s="106">
        <v>1</v>
      </c>
      <c r="B5" s="61" t="s">
        <v>782</v>
      </c>
      <c r="C5" s="61" t="s">
        <v>783</v>
      </c>
      <c r="D5" s="100" t="s">
        <v>784</v>
      </c>
      <c r="E5" s="61">
        <v>4</v>
      </c>
      <c r="F5" s="61">
        <v>1</v>
      </c>
      <c r="G5" s="61" t="s">
        <v>35</v>
      </c>
      <c r="H5" s="9" t="s">
        <v>785</v>
      </c>
      <c r="I5" s="101">
        <v>42728</v>
      </c>
      <c r="J5" s="101" t="s">
        <v>786</v>
      </c>
      <c r="K5" s="106"/>
      <c r="M5" t="s">
        <v>32</v>
      </c>
      <c r="N5">
        <f>SUMIFS(E:E,G:G,"FLU")</f>
        <v>15</v>
      </c>
    </row>
    <row r="6" spans="1:14" ht="39" customHeight="1">
      <c r="A6" s="102">
        <v>2</v>
      </c>
      <c r="B6" s="33" t="s">
        <v>787</v>
      </c>
      <c r="C6" s="33" t="s">
        <v>788</v>
      </c>
      <c r="D6" s="103" t="s">
        <v>789</v>
      </c>
      <c r="E6" s="33">
        <v>4</v>
      </c>
      <c r="F6" s="33">
        <v>1</v>
      </c>
      <c r="G6" s="33" t="s">
        <v>30</v>
      </c>
      <c r="H6" s="48" t="s">
        <v>785</v>
      </c>
      <c r="I6" s="104">
        <v>42728</v>
      </c>
      <c r="J6" s="33" t="s">
        <v>790</v>
      </c>
      <c r="K6" s="33" t="s">
        <v>791</v>
      </c>
      <c r="M6" t="s">
        <v>36</v>
      </c>
      <c r="N6">
        <f>SUMIFS(E:E,G:G,"JCC")</f>
        <v>0</v>
      </c>
    </row>
    <row r="7" spans="1:14" ht="39" customHeight="1">
      <c r="A7" s="106">
        <v>3</v>
      </c>
      <c r="B7" s="33" t="s">
        <v>27</v>
      </c>
      <c r="C7" s="33" t="s">
        <v>792</v>
      </c>
      <c r="D7" s="103" t="s">
        <v>793</v>
      </c>
      <c r="E7" s="33">
        <v>1</v>
      </c>
      <c r="F7" s="33">
        <v>1</v>
      </c>
      <c r="G7" s="24" t="s">
        <v>724</v>
      </c>
      <c r="H7" s="48" t="s">
        <v>785</v>
      </c>
      <c r="I7" s="104">
        <v>42728</v>
      </c>
      <c r="J7" s="33" t="s">
        <v>31</v>
      </c>
      <c r="K7" s="79" t="s">
        <v>794</v>
      </c>
      <c r="M7" t="s">
        <v>39</v>
      </c>
      <c r="N7">
        <f>SUMIFS(E:E,G:G,"EDI")</f>
        <v>4</v>
      </c>
    </row>
    <row r="8" spans="1:14" ht="39" customHeight="1">
      <c r="A8" s="102">
        <v>4</v>
      </c>
      <c r="B8" s="33" t="s">
        <v>795</v>
      </c>
      <c r="C8" s="33" t="s">
        <v>796</v>
      </c>
      <c r="D8" s="103" t="s">
        <v>797</v>
      </c>
      <c r="E8" s="33">
        <v>3</v>
      </c>
      <c r="F8" s="33">
        <v>1</v>
      </c>
      <c r="G8" s="33" t="s">
        <v>17</v>
      </c>
      <c r="H8" s="48" t="s">
        <v>785</v>
      </c>
      <c r="I8" s="104">
        <v>42728</v>
      </c>
      <c r="J8" s="33" t="s">
        <v>798</v>
      </c>
      <c r="K8" s="33" t="s">
        <v>799</v>
      </c>
      <c r="M8" t="s">
        <v>42</v>
      </c>
      <c r="N8">
        <f>SUMIFS(E:E,G:G,"par")</f>
        <v>0</v>
      </c>
    </row>
    <row r="9" spans="1:14" ht="39" customHeight="1">
      <c r="A9" s="106">
        <v>5</v>
      </c>
      <c r="B9" s="61" t="s">
        <v>27</v>
      </c>
      <c r="C9" s="61" t="s">
        <v>800</v>
      </c>
      <c r="D9" s="100" t="s">
        <v>801</v>
      </c>
      <c r="E9" s="61">
        <v>2</v>
      </c>
      <c r="F9" s="61">
        <v>1</v>
      </c>
      <c r="G9" s="106" t="s">
        <v>30</v>
      </c>
      <c r="H9" s="48" t="s">
        <v>785</v>
      </c>
      <c r="I9" s="104">
        <v>42728</v>
      </c>
      <c r="J9" s="33" t="s">
        <v>31</v>
      </c>
      <c r="K9" s="126" t="s">
        <v>802</v>
      </c>
      <c r="M9" t="s">
        <v>49</v>
      </c>
      <c r="N9">
        <f>SUMIFS(E:E,G:G,"phi")</f>
        <v>3</v>
      </c>
    </row>
    <row r="10" spans="1:14" ht="39" customHeight="1">
      <c r="A10" s="102">
        <v>6</v>
      </c>
      <c r="B10" s="61" t="s">
        <v>388</v>
      </c>
      <c r="C10" s="61" t="s">
        <v>803</v>
      </c>
      <c r="D10" s="100" t="s">
        <v>804</v>
      </c>
      <c r="E10" s="61">
        <v>3</v>
      </c>
      <c r="F10" s="61">
        <v>1</v>
      </c>
      <c r="G10" s="61" t="s">
        <v>30</v>
      </c>
      <c r="H10" s="9" t="s">
        <v>785</v>
      </c>
      <c r="I10" s="101">
        <v>42728</v>
      </c>
      <c r="J10" s="61" t="s">
        <v>805</v>
      </c>
      <c r="K10" s="127"/>
      <c r="M10" t="s">
        <v>55</v>
      </c>
      <c r="N10">
        <f>SUMIFS(E:E,G:G,"BRK")</f>
        <v>10</v>
      </c>
    </row>
    <row r="11" spans="1:14" ht="39" customHeight="1">
      <c r="A11" s="106">
        <v>7</v>
      </c>
      <c r="B11" s="61" t="s">
        <v>166</v>
      </c>
      <c r="C11" s="61" t="s">
        <v>806</v>
      </c>
      <c r="D11" s="100" t="s">
        <v>807</v>
      </c>
      <c r="E11" s="61">
        <v>7</v>
      </c>
      <c r="F11" s="61">
        <v>2</v>
      </c>
      <c r="G11" s="61" t="s">
        <v>17</v>
      </c>
      <c r="H11" s="9" t="s">
        <v>785</v>
      </c>
      <c r="I11" s="101">
        <v>42728</v>
      </c>
      <c r="J11" s="33" t="s">
        <v>808</v>
      </c>
      <c r="K11" s="33"/>
      <c r="M11" s="18" t="s">
        <v>60</v>
      </c>
      <c r="N11" s="18">
        <f>SUMIFS(E:E,G:G,"SPC")</f>
        <v>8</v>
      </c>
    </row>
    <row r="12" spans="1:14" ht="39" customHeight="1">
      <c r="A12" s="102">
        <v>8</v>
      </c>
      <c r="B12" s="61" t="s">
        <v>27</v>
      </c>
      <c r="C12" s="61" t="s">
        <v>809</v>
      </c>
      <c r="D12" s="100" t="s">
        <v>810</v>
      </c>
      <c r="E12" s="61">
        <v>2</v>
      </c>
      <c r="F12" s="61">
        <v>1</v>
      </c>
      <c r="G12" s="40" t="s">
        <v>724</v>
      </c>
      <c r="H12" s="48" t="s">
        <v>785</v>
      </c>
      <c r="I12" s="104">
        <v>42728</v>
      </c>
      <c r="J12" s="33" t="s">
        <v>31</v>
      </c>
      <c r="K12" s="77" t="s">
        <v>811</v>
      </c>
      <c r="M12" s="20" t="s">
        <v>66</v>
      </c>
      <c r="N12" s="20">
        <f>SUMIFS(E:E,G:G,"H")</f>
        <v>0</v>
      </c>
    </row>
    <row r="13" spans="1:14" ht="39" customHeight="1">
      <c r="A13" s="106">
        <v>9</v>
      </c>
      <c r="B13" s="109" t="s">
        <v>56</v>
      </c>
      <c r="C13" s="109" t="s">
        <v>812</v>
      </c>
      <c r="D13" s="106">
        <v>9173260182</v>
      </c>
      <c r="E13" s="106">
        <v>3</v>
      </c>
      <c r="F13" s="106">
        <v>1</v>
      </c>
      <c r="G13" s="106" t="s">
        <v>46</v>
      </c>
      <c r="H13" s="48" t="s">
        <v>785</v>
      </c>
      <c r="I13" s="104">
        <v>42728</v>
      </c>
      <c r="J13" s="109" t="s">
        <v>813</v>
      </c>
      <c r="K13" s="109"/>
      <c r="M13" s="20"/>
      <c r="N13" s="20"/>
    </row>
    <row r="14" spans="1:14" ht="39" customHeight="1">
      <c r="A14" s="102">
        <v>10</v>
      </c>
      <c r="B14" s="61" t="s">
        <v>27</v>
      </c>
      <c r="C14" s="61" t="s">
        <v>814</v>
      </c>
      <c r="D14" s="103" t="s">
        <v>815</v>
      </c>
      <c r="E14" s="61">
        <v>2</v>
      </c>
      <c r="F14" s="61">
        <v>1</v>
      </c>
      <c r="G14" s="61" t="s">
        <v>30</v>
      </c>
      <c r="H14" s="48" t="s">
        <v>785</v>
      </c>
      <c r="I14" s="101">
        <v>42728</v>
      </c>
      <c r="J14" s="61" t="s">
        <v>31</v>
      </c>
      <c r="K14" s="106"/>
      <c r="M14" s="21" t="s">
        <v>77</v>
      </c>
      <c r="N14" s="21">
        <f>SUM(M4:N12)</f>
        <v>55</v>
      </c>
    </row>
    <row r="15" spans="1:14" ht="39" customHeight="1">
      <c r="A15" s="106">
        <v>11</v>
      </c>
      <c r="B15" s="33" t="s">
        <v>816</v>
      </c>
      <c r="C15" s="33" t="s">
        <v>817</v>
      </c>
      <c r="D15" s="103" t="s">
        <v>818</v>
      </c>
      <c r="E15" s="33">
        <v>8</v>
      </c>
      <c r="F15" s="33">
        <v>3</v>
      </c>
      <c r="G15" s="24" t="s">
        <v>101</v>
      </c>
      <c r="H15" s="9" t="s">
        <v>785</v>
      </c>
      <c r="I15" s="104">
        <v>42728</v>
      </c>
      <c r="J15" s="33" t="s">
        <v>819</v>
      </c>
      <c r="K15" s="668" t="s">
        <v>820</v>
      </c>
    </row>
    <row r="16" spans="1:14" ht="39" customHeight="1">
      <c r="A16" s="102">
        <v>12</v>
      </c>
      <c r="B16" s="61" t="s">
        <v>27</v>
      </c>
      <c r="C16" s="61" t="s">
        <v>821</v>
      </c>
      <c r="D16" s="100" t="s">
        <v>822</v>
      </c>
      <c r="E16" s="61">
        <v>2</v>
      </c>
      <c r="F16" s="61">
        <v>1</v>
      </c>
      <c r="G16" s="106" t="s">
        <v>46</v>
      </c>
      <c r="H16" s="9" t="s">
        <v>785</v>
      </c>
      <c r="I16" s="101">
        <v>42728</v>
      </c>
      <c r="J16" s="61" t="s">
        <v>31</v>
      </c>
      <c r="K16" s="106"/>
    </row>
    <row r="17" spans="1:11" ht="39" customHeight="1">
      <c r="A17" s="106">
        <v>13</v>
      </c>
      <c r="B17" s="61" t="s">
        <v>358</v>
      </c>
      <c r="C17" s="61" t="s">
        <v>823</v>
      </c>
      <c r="D17" s="128" t="s">
        <v>824</v>
      </c>
      <c r="E17" s="61">
        <v>2</v>
      </c>
      <c r="F17" s="61">
        <v>1</v>
      </c>
      <c r="G17" s="106" t="s">
        <v>46</v>
      </c>
      <c r="H17" s="9" t="s">
        <v>785</v>
      </c>
      <c r="I17" s="101">
        <v>42728</v>
      </c>
      <c r="J17" s="61" t="s">
        <v>825</v>
      </c>
      <c r="K17" s="106"/>
    </row>
    <row r="18" spans="1:11" ht="39" customHeight="1">
      <c r="A18" s="102">
        <v>14</v>
      </c>
      <c r="B18" s="127" t="s">
        <v>826</v>
      </c>
      <c r="C18" s="127" t="s">
        <v>827</v>
      </c>
      <c r="D18" s="61">
        <v>7188848606</v>
      </c>
      <c r="E18" s="61">
        <v>2</v>
      </c>
      <c r="F18" s="61">
        <v>1</v>
      </c>
      <c r="G18" s="61" t="s">
        <v>46</v>
      </c>
      <c r="H18" s="9" t="s">
        <v>785</v>
      </c>
      <c r="I18" s="101">
        <v>42728</v>
      </c>
      <c r="J18" s="127" t="s">
        <v>828</v>
      </c>
      <c r="K18" s="127"/>
    </row>
    <row r="19" spans="1:11" ht="39" customHeight="1">
      <c r="A19" s="106">
        <v>15</v>
      </c>
      <c r="B19" s="33" t="s">
        <v>829</v>
      </c>
      <c r="C19" s="33" t="s">
        <v>830</v>
      </c>
      <c r="D19" s="103" t="s">
        <v>831</v>
      </c>
      <c r="E19" s="33">
        <v>2</v>
      </c>
      <c r="F19" s="33">
        <v>1</v>
      </c>
      <c r="G19" s="33" t="s">
        <v>46</v>
      </c>
      <c r="H19" s="48" t="s">
        <v>785</v>
      </c>
      <c r="I19" s="104">
        <v>42728</v>
      </c>
      <c r="J19" s="33" t="s">
        <v>832</v>
      </c>
      <c r="K19" s="33"/>
    </row>
    <row r="20" spans="1:11" ht="39" customHeight="1">
      <c r="A20" s="102">
        <v>16</v>
      </c>
      <c r="B20" s="61" t="s">
        <v>353</v>
      </c>
      <c r="C20" s="61" t="s">
        <v>833</v>
      </c>
      <c r="D20" s="100" t="s">
        <v>834</v>
      </c>
      <c r="E20" s="61">
        <v>3</v>
      </c>
      <c r="F20" s="61">
        <v>1</v>
      </c>
      <c r="G20" s="61" t="s">
        <v>30</v>
      </c>
      <c r="H20" s="9" t="s">
        <v>785</v>
      </c>
      <c r="I20" s="101">
        <v>42728</v>
      </c>
      <c r="J20" s="61" t="s">
        <v>835</v>
      </c>
      <c r="K20" s="61"/>
    </row>
    <row r="21" spans="1:11" ht="39" customHeight="1">
      <c r="A21" s="61" t="s">
        <v>836</v>
      </c>
      <c r="B21" s="129" t="s">
        <v>837</v>
      </c>
      <c r="C21" s="61" t="s">
        <v>838</v>
      </c>
      <c r="D21" s="100" t="s">
        <v>839</v>
      </c>
      <c r="E21" s="61">
        <v>1</v>
      </c>
      <c r="F21" s="61">
        <v>1</v>
      </c>
      <c r="G21" s="61" t="s">
        <v>46</v>
      </c>
      <c r="H21" s="9" t="s">
        <v>785</v>
      </c>
      <c r="I21" s="101">
        <v>42728</v>
      </c>
      <c r="J21" s="101" t="s">
        <v>840</v>
      </c>
      <c r="K21" s="61" t="s">
        <v>841</v>
      </c>
    </row>
    <row r="22" spans="1:11" ht="39" customHeight="1">
      <c r="A22" s="61" t="s">
        <v>842</v>
      </c>
      <c r="B22" s="129" t="s">
        <v>843</v>
      </c>
      <c r="C22" s="61" t="s">
        <v>844</v>
      </c>
      <c r="D22" s="100" t="s">
        <v>845</v>
      </c>
      <c r="E22" s="61">
        <v>1</v>
      </c>
      <c r="F22" s="61">
        <v>0</v>
      </c>
      <c r="G22" s="61" t="s">
        <v>30</v>
      </c>
      <c r="H22" s="9" t="s">
        <v>785</v>
      </c>
      <c r="I22" s="101">
        <v>42728</v>
      </c>
      <c r="J22" s="61"/>
      <c r="K22" s="61"/>
    </row>
    <row r="23" spans="1:11" ht="39" customHeight="1">
      <c r="A23" s="106">
        <v>18</v>
      </c>
      <c r="B23" s="61" t="s">
        <v>846</v>
      </c>
      <c r="C23" s="61" t="s">
        <v>847</v>
      </c>
      <c r="D23" s="100" t="s">
        <v>848</v>
      </c>
      <c r="E23" s="61">
        <v>3</v>
      </c>
      <c r="F23" s="61">
        <v>1</v>
      </c>
      <c r="G23" s="61" t="s">
        <v>46</v>
      </c>
      <c r="H23" s="9" t="s">
        <v>785</v>
      </c>
      <c r="I23" s="101">
        <v>42728</v>
      </c>
      <c r="J23" s="101" t="s">
        <v>849</v>
      </c>
      <c r="K23" s="61"/>
    </row>
    <row r="24" spans="1:11" ht="39" customHeight="1">
      <c r="A24" s="6"/>
      <c r="B24" s="7"/>
      <c r="C24" s="7"/>
      <c r="D24" s="8"/>
      <c r="E24" s="40">
        <f>SUM(E5:E23)</f>
        <v>55</v>
      </c>
      <c r="F24" s="40">
        <f>SUM(F5:F23)</f>
        <v>21</v>
      </c>
      <c r="G24" s="6"/>
      <c r="H24" s="130" t="s">
        <v>850</v>
      </c>
      <c r="I24" s="131"/>
      <c r="J24" s="131"/>
      <c r="K24" s="131"/>
    </row>
    <row r="25" spans="1:11" ht="39" customHeight="1">
      <c r="A25" s="23"/>
      <c r="B25" s="13"/>
      <c r="C25" s="13"/>
      <c r="D25" s="14"/>
      <c r="E25" s="13"/>
      <c r="F25" s="13"/>
      <c r="G25" s="13"/>
      <c r="H25" s="13"/>
      <c r="I25" s="13"/>
      <c r="J25" s="13"/>
      <c r="K25" s="23"/>
    </row>
    <row r="26" spans="1:11" ht="39" customHeight="1">
      <c r="A26" s="6"/>
      <c r="B26" s="7"/>
      <c r="C26" s="7"/>
      <c r="D26" s="8"/>
      <c r="E26" s="7"/>
      <c r="F26" s="7"/>
      <c r="G26" s="6"/>
      <c r="H26" s="7"/>
      <c r="I26" s="7"/>
      <c r="J26" s="7"/>
      <c r="K26" s="6"/>
    </row>
    <row r="27" spans="1:11" ht="39" customHeight="1">
      <c r="A27" s="6"/>
      <c r="B27" s="7"/>
      <c r="C27" s="7"/>
      <c r="D27" s="8"/>
      <c r="E27" s="7"/>
      <c r="F27" s="7"/>
      <c r="G27" s="6"/>
      <c r="H27" s="7"/>
      <c r="I27" s="7"/>
      <c r="J27" s="7"/>
      <c r="K27" s="6"/>
    </row>
    <row r="28" spans="1:11" ht="39" customHeight="1">
      <c r="A28" s="6"/>
      <c r="B28" s="7"/>
      <c r="C28" s="7"/>
      <c r="D28" s="8"/>
      <c r="E28" s="7"/>
      <c r="F28" s="7"/>
      <c r="G28" s="6"/>
      <c r="H28" s="7"/>
      <c r="I28" s="7"/>
      <c r="J28" s="7"/>
      <c r="K28" s="6"/>
    </row>
  </sheetData>
  <customSheetViews>
    <customSheetView guid="{4B6692AC-295E-B143-A0B9-A1AC7429D860}" scale="70" showPageBreaks="1" fitToPage="1" printArea="1">
      <selection activeCell="H16" sqref="H16"/>
      <pageSetup paperSize="9" scale="40" orientation="landscape"/>
    </customSheetView>
    <customSheetView guid="{5D60D567-9293-4EFC-8C16-54B2B64E0D3A}" scale="70" fitToPage="1">
      <selection activeCell="M14" sqref="M14"/>
      <pageSetup paperSize="9" scale="45" orientation="landscape"/>
    </customSheetView>
    <customSheetView guid="{D67E40E9-A663-4B2C-AC97-914027EC2705}" scale="70" showPageBreaks="1" fitToPage="1" printArea="1">
      <selection activeCell="H16" sqref="H16"/>
      <pageSetup paperSize="9" scale="43" orientation="landscape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paperSize="9" scale="4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90" zoomScaleNormal="90" zoomScalePageLayoutView="90" workbookViewId="0">
      <selection activeCell="I22" sqref="I22"/>
    </sheetView>
  </sheetViews>
  <sheetFormatPr baseColWidth="10" defaultColWidth="8.83203125" defaultRowHeight="29.25" customHeight="1" x14ac:dyDescent="0"/>
  <cols>
    <col min="2" max="2" width="26.5" customWidth="1"/>
    <col min="3" max="3" width="26.83203125" customWidth="1"/>
    <col min="4" max="4" width="27.16406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37" customWidth="1"/>
    <col min="13" max="13" width="18.1640625" customWidth="1"/>
  </cols>
  <sheetData>
    <row r="1" spans="1:15" ht="45.75" customHeight="1" thickBot="1">
      <c r="A1" s="676" t="s">
        <v>270</v>
      </c>
      <c r="B1" s="677"/>
      <c r="C1" s="677"/>
      <c r="D1" s="677"/>
      <c r="E1" s="677"/>
      <c r="F1" s="677"/>
      <c r="G1" s="689" t="s">
        <v>851</v>
      </c>
      <c r="H1" s="689"/>
      <c r="I1" s="689"/>
      <c r="J1" s="683"/>
      <c r="K1" s="690"/>
    </row>
    <row r="2" spans="1:15" ht="29.2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13</v>
      </c>
      <c r="O2" t="s">
        <v>852</v>
      </c>
    </row>
    <row r="3" spans="1:15" ht="42.75" customHeight="1">
      <c r="A3" s="6">
        <v>1</v>
      </c>
      <c r="B3" s="7" t="s">
        <v>129</v>
      </c>
      <c r="C3" s="7" t="s">
        <v>853</v>
      </c>
      <c r="D3" s="8" t="s">
        <v>854</v>
      </c>
      <c r="E3" s="7">
        <v>1</v>
      </c>
      <c r="F3" s="7">
        <v>0</v>
      </c>
      <c r="G3" s="7" t="s">
        <v>30</v>
      </c>
      <c r="H3" s="7" t="s">
        <v>855</v>
      </c>
      <c r="I3" s="10">
        <v>42728</v>
      </c>
      <c r="J3" s="7" t="s">
        <v>856</v>
      </c>
      <c r="K3" s="6"/>
      <c r="M3" s="11" t="s">
        <v>20</v>
      </c>
      <c r="N3" s="11">
        <f>N2-N14</f>
        <v>0</v>
      </c>
    </row>
    <row r="4" spans="1:15" ht="29.25" customHeight="1">
      <c r="A4" s="23">
        <v>2</v>
      </c>
      <c r="B4" s="30" t="s">
        <v>159</v>
      </c>
      <c r="C4" s="132" t="s">
        <v>857</v>
      </c>
      <c r="D4" s="8" t="s">
        <v>858</v>
      </c>
      <c r="E4" s="7">
        <v>2</v>
      </c>
      <c r="F4" s="7">
        <v>0</v>
      </c>
      <c r="G4" s="7" t="s">
        <v>30</v>
      </c>
      <c r="H4" s="7" t="s">
        <v>855</v>
      </c>
      <c r="I4" s="10">
        <v>42728</v>
      </c>
      <c r="J4" s="10" t="s">
        <v>859</v>
      </c>
      <c r="K4" s="7" t="s">
        <v>860</v>
      </c>
      <c r="M4" t="s">
        <v>26</v>
      </c>
      <c r="N4">
        <f>SUMIFS(E:E,G:G,"CTT")</f>
        <v>3</v>
      </c>
    </row>
    <row r="5" spans="1:15" ht="29.25" customHeight="1">
      <c r="A5" s="7"/>
      <c r="B5" s="133" t="s">
        <v>861</v>
      </c>
      <c r="C5" s="30"/>
      <c r="D5" s="53"/>
      <c r="E5" s="30">
        <v>0</v>
      </c>
      <c r="F5" s="30"/>
      <c r="G5" s="30"/>
      <c r="H5" s="30"/>
      <c r="I5" s="125"/>
      <c r="J5" s="125"/>
      <c r="K5" s="30"/>
      <c r="M5" t="s">
        <v>32</v>
      </c>
      <c r="N5">
        <f>SUMIFS(E:E,G:G,"FLU")</f>
        <v>5</v>
      </c>
    </row>
    <row r="6" spans="1:15" ht="29.25" customHeight="1">
      <c r="A6" s="6">
        <v>3</v>
      </c>
      <c r="B6" s="7" t="s">
        <v>862</v>
      </c>
      <c r="C6" s="7" t="s">
        <v>863</v>
      </c>
      <c r="D6" s="8" t="s">
        <v>864</v>
      </c>
      <c r="E6" s="7">
        <v>5</v>
      </c>
      <c r="F6" s="7">
        <v>0</v>
      </c>
      <c r="G6" s="7" t="s">
        <v>17</v>
      </c>
      <c r="H6" s="7" t="s">
        <v>855</v>
      </c>
      <c r="I6" s="10">
        <v>42728</v>
      </c>
      <c r="J6" s="10" t="s">
        <v>865</v>
      </c>
      <c r="K6" s="7"/>
      <c r="M6" t="s">
        <v>36</v>
      </c>
      <c r="N6">
        <f>SUMIFS(E:E,G:G,"JCC")</f>
        <v>0</v>
      </c>
    </row>
    <row r="7" spans="1:15" ht="29.25" customHeight="1">
      <c r="A7" s="6">
        <v>4</v>
      </c>
      <c r="B7" s="25" t="s">
        <v>27</v>
      </c>
      <c r="C7" s="25" t="s">
        <v>866</v>
      </c>
      <c r="D7" s="14" t="s">
        <v>867</v>
      </c>
      <c r="E7" s="13">
        <v>2</v>
      </c>
      <c r="F7" s="13">
        <v>0</v>
      </c>
      <c r="G7" s="13" t="s">
        <v>46</v>
      </c>
      <c r="H7" s="7" t="s">
        <v>855</v>
      </c>
      <c r="I7" s="10">
        <v>42728</v>
      </c>
      <c r="J7" s="13" t="s">
        <v>31</v>
      </c>
      <c r="K7" s="115" t="s">
        <v>868</v>
      </c>
      <c r="M7" t="s">
        <v>39</v>
      </c>
      <c r="N7">
        <f>SUMIFS(E:E,G:G,"EDI")</f>
        <v>0</v>
      </c>
    </row>
    <row r="8" spans="1:15" ht="29.25" customHeight="1">
      <c r="A8" s="23"/>
      <c r="B8" s="133" t="s">
        <v>861</v>
      </c>
      <c r="C8" s="30"/>
      <c r="D8" s="53"/>
      <c r="E8" s="30">
        <v>0</v>
      </c>
      <c r="F8" s="30"/>
      <c r="G8" s="30"/>
      <c r="H8" s="30"/>
      <c r="I8" s="125"/>
      <c r="J8" s="125"/>
      <c r="K8" s="30"/>
      <c r="M8" t="s">
        <v>42</v>
      </c>
      <c r="N8">
        <f>SUMIFS(E:E,G:G,"par")</f>
        <v>0</v>
      </c>
    </row>
    <row r="9" spans="1:15" ht="29.25" customHeight="1">
      <c r="A9" s="6">
        <v>5</v>
      </c>
      <c r="B9" s="7" t="s">
        <v>869</v>
      </c>
      <c r="C9" s="7" t="s">
        <v>870</v>
      </c>
      <c r="D9" s="8" t="s">
        <v>871</v>
      </c>
      <c r="E9" s="7">
        <v>1</v>
      </c>
      <c r="F9" s="7">
        <v>0</v>
      </c>
      <c r="G9" s="7" t="s">
        <v>46</v>
      </c>
      <c r="H9" s="7" t="s">
        <v>855</v>
      </c>
      <c r="I9" s="10">
        <v>42728</v>
      </c>
      <c r="J9" s="7" t="s">
        <v>872</v>
      </c>
      <c r="K9" s="7"/>
      <c r="M9" t="s">
        <v>49</v>
      </c>
      <c r="N9">
        <f>SUMIFS(E:E,G:G,"phi")</f>
        <v>0</v>
      </c>
    </row>
    <row r="10" spans="1:15" ht="29.25" customHeight="1">
      <c r="A10" s="7">
        <v>6</v>
      </c>
      <c r="B10" s="7" t="s">
        <v>873</v>
      </c>
      <c r="C10" s="7" t="s">
        <v>874</v>
      </c>
      <c r="D10" s="8" t="s">
        <v>875</v>
      </c>
      <c r="E10" s="7">
        <v>2</v>
      </c>
      <c r="F10" s="7">
        <v>0</v>
      </c>
      <c r="G10" s="7" t="s">
        <v>46</v>
      </c>
      <c r="H10" s="7" t="s">
        <v>855</v>
      </c>
      <c r="I10" s="10">
        <v>42728</v>
      </c>
      <c r="J10" s="7" t="s">
        <v>876</v>
      </c>
      <c r="K10" s="7"/>
      <c r="M10" t="s">
        <v>55</v>
      </c>
      <c r="N10">
        <f>SUMIFS(E:E,G:G,"BRK")</f>
        <v>5</v>
      </c>
    </row>
    <row r="11" spans="1:15" ht="29.25" customHeight="1">
      <c r="A11" s="7"/>
      <c r="B11" s="7"/>
      <c r="C11" s="7"/>
      <c r="D11" s="8"/>
      <c r="E11" s="40">
        <f>SUM(E3:E10)</f>
        <v>13</v>
      </c>
      <c r="F11" s="7"/>
      <c r="G11" s="7"/>
      <c r="H11" s="7"/>
      <c r="I11" s="134" t="s">
        <v>877</v>
      </c>
      <c r="J11" s="7"/>
      <c r="K11" s="7"/>
      <c r="M11" s="18" t="s">
        <v>60</v>
      </c>
      <c r="N11" s="18">
        <f>SUMIFS(E:E,G:G,"SPC")</f>
        <v>0</v>
      </c>
    </row>
    <row r="12" spans="1:15" ht="29.25" customHeight="1">
      <c r="A12" s="7"/>
      <c r="B12" s="7"/>
      <c r="C12" s="7"/>
      <c r="D12" s="8"/>
      <c r="E12" s="7"/>
      <c r="F12" s="7"/>
      <c r="G12" s="7"/>
      <c r="H12" s="7"/>
      <c r="I12" s="7"/>
      <c r="J12" s="13"/>
      <c r="K12" s="13"/>
      <c r="M12" s="20" t="s">
        <v>66</v>
      </c>
      <c r="N12" s="20">
        <f>SUMIFS(E:E,G:G,"H")</f>
        <v>0</v>
      </c>
    </row>
    <row r="13" spans="1:15" ht="29.25" customHeight="1">
      <c r="A13" s="23"/>
      <c r="B13" s="135"/>
      <c r="C13" s="13"/>
      <c r="D13" s="14"/>
      <c r="E13" s="13"/>
      <c r="F13" s="13"/>
      <c r="G13" s="13"/>
      <c r="H13" s="13"/>
      <c r="I13" s="13"/>
      <c r="J13" s="13"/>
      <c r="K13" s="23"/>
      <c r="M13" s="20"/>
      <c r="N13" s="20"/>
    </row>
    <row r="14" spans="1:15" ht="29.25" customHeight="1">
      <c r="A14" s="13"/>
      <c r="B14" s="13"/>
      <c r="C14" s="135"/>
      <c r="D14" s="14"/>
      <c r="E14" s="13"/>
      <c r="F14" s="13"/>
      <c r="G14" s="13"/>
      <c r="H14" s="13"/>
      <c r="I14" s="134"/>
      <c r="J14" s="13"/>
      <c r="K14" s="13"/>
      <c r="M14" s="21" t="s">
        <v>77</v>
      </c>
      <c r="N14" s="21">
        <f>SUM(M4:N12)</f>
        <v>13</v>
      </c>
    </row>
    <row r="15" spans="1:15" ht="29.25" customHeight="1">
      <c r="A15" s="6"/>
      <c r="B15" s="136" t="s">
        <v>878</v>
      </c>
      <c r="C15" s="136"/>
      <c r="D15" s="136"/>
      <c r="E15" s="136"/>
      <c r="F15" s="136"/>
      <c r="G15" s="136"/>
      <c r="H15" s="136"/>
      <c r="I15" s="136"/>
      <c r="J15" s="136"/>
      <c r="K15" s="136"/>
    </row>
    <row r="16" spans="1:15" ht="29.25" customHeight="1">
      <c r="A16" s="23"/>
      <c r="B16" s="13"/>
      <c r="C16" s="13"/>
      <c r="D16" s="14"/>
      <c r="E16" s="13"/>
      <c r="F16" s="13"/>
      <c r="G16" s="13"/>
      <c r="H16" s="13"/>
      <c r="I16" s="13"/>
      <c r="J16" s="13"/>
      <c r="K16" s="23"/>
    </row>
    <row r="17" spans="1:11" ht="29.25" customHeight="1">
      <c r="A17" s="23"/>
      <c r="B17" s="13"/>
      <c r="C17" s="13"/>
      <c r="D17" s="14"/>
      <c r="E17" s="13"/>
      <c r="F17" s="13"/>
      <c r="G17" s="13"/>
      <c r="H17" s="13"/>
      <c r="I17" s="13"/>
      <c r="J17" s="13"/>
      <c r="K17" s="23"/>
    </row>
    <row r="18" spans="1:11" ht="29.25" customHeight="1">
      <c r="A18" s="6"/>
      <c r="B18" s="7"/>
      <c r="C18" s="7"/>
      <c r="D18" s="8"/>
      <c r="E18" s="7"/>
      <c r="F18" s="7"/>
      <c r="G18" s="6"/>
      <c r="H18" s="7"/>
      <c r="I18" s="7"/>
      <c r="J18" s="7"/>
      <c r="K18" s="6"/>
    </row>
    <row r="19" spans="1:11" ht="29.25" customHeight="1">
      <c r="A19" s="6"/>
      <c r="B19" s="7"/>
      <c r="C19" s="7"/>
      <c r="D19" s="8"/>
      <c r="E19" s="7"/>
      <c r="F19" s="7"/>
      <c r="G19" s="6"/>
      <c r="H19" s="7"/>
      <c r="I19" s="7"/>
      <c r="J19" s="7"/>
      <c r="K19" s="6"/>
    </row>
    <row r="20" spans="1:11" ht="29.25" customHeight="1">
      <c r="A20" s="23"/>
      <c r="B20" s="13"/>
      <c r="C20" s="13"/>
      <c r="D20" s="14"/>
      <c r="E20" s="13"/>
      <c r="F20" s="13"/>
      <c r="G20" s="13"/>
      <c r="H20" s="13"/>
      <c r="I20" s="13"/>
      <c r="J20" s="13"/>
      <c r="K20" s="23"/>
    </row>
    <row r="21" spans="1:11" ht="29.25" customHeight="1">
      <c r="A21" s="6"/>
      <c r="B21" s="7"/>
      <c r="C21" s="7"/>
      <c r="D21" s="8"/>
      <c r="E21" s="7"/>
      <c r="F21" s="7"/>
      <c r="G21" s="6"/>
      <c r="H21" s="7"/>
      <c r="I21" s="7"/>
      <c r="J21" s="7"/>
      <c r="K21" s="6"/>
    </row>
    <row r="22" spans="1:11" ht="29.25" customHeight="1">
      <c r="A22" s="6"/>
      <c r="B22" s="7"/>
      <c r="C22" s="7"/>
      <c r="D22" s="8"/>
      <c r="E22" s="7"/>
      <c r="F22" s="7"/>
      <c r="G22" s="7"/>
      <c r="H22" s="7"/>
      <c r="I22" s="10"/>
      <c r="J22" s="10"/>
      <c r="K22" s="6"/>
    </row>
    <row r="23" spans="1:11" ht="29.25" customHeight="1">
      <c r="A23" s="23"/>
      <c r="B23" s="13"/>
      <c r="C23" s="13"/>
      <c r="D23" s="14"/>
      <c r="E23" s="13"/>
      <c r="F23" s="13"/>
      <c r="G23" s="13"/>
      <c r="H23" s="13"/>
      <c r="I23" s="13"/>
      <c r="J23" s="13"/>
      <c r="K23" s="23"/>
    </row>
    <row r="24" spans="1:11" ht="29.25" customHeight="1">
      <c r="A24" s="23"/>
      <c r="B24" s="13"/>
      <c r="C24" s="13"/>
      <c r="D24" s="14"/>
      <c r="E24" s="13"/>
      <c r="F24" s="13"/>
      <c r="G24" s="13"/>
      <c r="H24" s="13"/>
      <c r="I24" s="13"/>
      <c r="J24" s="13"/>
      <c r="K24" s="23"/>
    </row>
    <row r="25" spans="1:11" ht="29.25" customHeight="1">
      <c r="A25" s="6"/>
      <c r="B25" s="7"/>
      <c r="C25" s="7"/>
      <c r="D25" s="8"/>
      <c r="E25" s="7"/>
      <c r="F25" s="7"/>
      <c r="G25" s="6"/>
      <c r="H25" s="7"/>
      <c r="I25" s="7"/>
      <c r="J25" s="7"/>
      <c r="K25" s="6"/>
    </row>
    <row r="26" spans="1:11" ht="29.25" customHeight="1">
      <c r="A26" s="6"/>
      <c r="B26" s="7"/>
      <c r="C26" s="7"/>
      <c r="D26" s="8"/>
      <c r="E26" s="7"/>
      <c r="F26" s="7"/>
      <c r="G26" s="7"/>
      <c r="H26" s="7"/>
      <c r="I26" s="10"/>
      <c r="J26" s="10"/>
      <c r="K26" s="6"/>
    </row>
    <row r="27" spans="1:11" ht="29.25" customHeight="1">
      <c r="A27" s="23"/>
      <c r="B27" s="13"/>
      <c r="C27" s="13"/>
      <c r="D27" s="14"/>
      <c r="E27" s="13"/>
      <c r="F27" s="13"/>
      <c r="G27" s="13"/>
      <c r="H27" s="13"/>
      <c r="I27" s="13"/>
      <c r="J27" s="13"/>
      <c r="K27" s="23"/>
    </row>
    <row r="28" spans="1:11" ht="29.25" customHeight="1">
      <c r="A28" s="23"/>
      <c r="B28" s="13"/>
      <c r="C28" s="13"/>
      <c r="D28" s="14"/>
      <c r="E28" s="13"/>
      <c r="F28" s="13"/>
      <c r="G28" s="13"/>
      <c r="H28" s="13"/>
      <c r="I28" s="13"/>
      <c r="J28" s="13"/>
      <c r="K28" s="23"/>
    </row>
    <row r="29" spans="1:11" ht="29.25" customHeight="1">
      <c r="A29" s="6"/>
      <c r="B29" s="7"/>
      <c r="C29" s="7"/>
      <c r="D29" s="8"/>
      <c r="E29" s="7"/>
      <c r="F29" s="7"/>
      <c r="G29" s="6"/>
      <c r="H29" s="7"/>
      <c r="I29" s="7"/>
      <c r="J29" s="7"/>
      <c r="K29" s="6"/>
    </row>
    <row r="30" spans="1:11" ht="29.25" customHeight="1">
      <c r="A30" s="6"/>
      <c r="B30" s="7"/>
      <c r="C30" s="7"/>
      <c r="D30" s="8"/>
      <c r="E30" s="7"/>
      <c r="F30" s="7"/>
      <c r="G30" s="7"/>
      <c r="H30" s="7"/>
      <c r="I30" s="10"/>
      <c r="J30" s="10"/>
      <c r="K30" s="6"/>
    </row>
    <row r="31" spans="1:11" ht="29.25" customHeight="1">
      <c r="A31" s="6"/>
      <c r="B31" s="7"/>
      <c r="C31" s="7"/>
      <c r="D31" s="8"/>
      <c r="E31" s="7"/>
      <c r="F31" s="7"/>
      <c r="G31" s="7"/>
      <c r="H31" s="7"/>
      <c r="I31" s="10"/>
      <c r="J31" s="10"/>
      <c r="K31" s="6"/>
    </row>
    <row r="32" spans="1:11" ht="29.25" customHeight="1">
      <c r="A32" s="6"/>
      <c r="B32" s="7"/>
      <c r="C32" s="7"/>
      <c r="D32" s="8"/>
      <c r="E32" s="7"/>
      <c r="F32" s="7"/>
      <c r="G32" s="6"/>
      <c r="H32" s="7"/>
      <c r="I32" s="7"/>
      <c r="J32" s="7"/>
      <c r="K32" s="6"/>
    </row>
    <row r="33" spans="1:11" ht="29.25" customHeight="1">
      <c r="A33" s="6"/>
      <c r="B33" s="7"/>
      <c r="C33" s="7"/>
      <c r="D33" s="8"/>
      <c r="E33" s="7"/>
      <c r="F33" s="7"/>
      <c r="G33" s="6"/>
      <c r="H33" s="7"/>
      <c r="I33" s="7"/>
      <c r="J33" s="7"/>
      <c r="K33" s="6"/>
    </row>
    <row r="34" spans="1:11" ht="29.25" customHeight="1">
      <c r="A34" s="6"/>
      <c r="B34" s="7"/>
      <c r="C34" s="7"/>
      <c r="D34" s="8"/>
      <c r="E34" s="7"/>
      <c r="F34" s="7"/>
      <c r="G34" s="6"/>
      <c r="H34" s="7"/>
      <c r="I34" s="7"/>
      <c r="J34" s="7"/>
      <c r="K34" s="6"/>
    </row>
  </sheetData>
  <customSheetViews>
    <customSheetView guid="{4B6692AC-295E-B143-A0B9-A1AC7429D860}" scale="90">
      <selection activeCell="I22" sqref="I22"/>
      <pageSetup paperSize="9" scale="33" orientation="portrait"/>
    </customSheetView>
    <customSheetView guid="{5D60D567-9293-4EFC-8C16-54B2B64E0D3A}" scale="90">
      <selection activeCell="D20" sqref="D20"/>
      <pageSetup paperSize="9" orientation="portrait"/>
    </customSheetView>
    <customSheetView guid="{D67E40E9-A663-4B2C-AC97-914027EC2705}" scale="90" showPageBreaks="1">
      <selection activeCell="I22" sqref="I22"/>
      <pageSetup paperSize="9" scale="33" orientation="portrait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paperSize="9" scale="33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8" sqref="C8"/>
    </sheetView>
  </sheetViews>
  <sheetFormatPr baseColWidth="10" defaultColWidth="8.83203125" defaultRowHeight="32.25" customHeight="1" x14ac:dyDescent="0"/>
  <cols>
    <col min="1" max="1" width="12.33203125" customWidth="1"/>
    <col min="2" max="2" width="29" customWidth="1"/>
    <col min="3" max="3" width="30.83203125" customWidth="1"/>
    <col min="4" max="4" width="41.5" customWidth="1"/>
    <col min="5" max="5" width="17.5" customWidth="1"/>
    <col min="6" max="6" width="12.33203125" customWidth="1"/>
    <col min="7" max="7" width="14" customWidth="1"/>
    <col min="8" max="8" width="13" customWidth="1"/>
    <col min="9" max="9" width="19.33203125" customWidth="1"/>
    <col min="10" max="10" width="21.1640625" customWidth="1"/>
    <col min="11" max="11" width="52.5" customWidth="1"/>
  </cols>
  <sheetData>
    <row r="1" spans="1:11" ht="32.25" customHeight="1">
      <c r="A1" s="143" t="s">
        <v>923</v>
      </c>
      <c r="B1" s="144"/>
      <c r="C1" s="145"/>
      <c r="D1" s="146"/>
      <c r="E1" s="147"/>
      <c r="F1" s="148"/>
      <c r="G1" s="148"/>
      <c r="H1" s="148"/>
      <c r="I1" s="148"/>
      <c r="J1" s="148"/>
      <c r="K1" s="148"/>
    </row>
    <row r="2" spans="1:11" ht="32.25" customHeight="1" thickBot="1">
      <c r="A2" s="149" t="s">
        <v>924</v>
      </c>
      <c r="B2" s="150"/>
      <c r="C2" s="150"/>
      <c r="D2" s="151"/>
      <c r="E2" s="152"/>
      <c r="F2" s="153"/>
      <c r="G2" s="153"/>
      <c r="H2" s="153"/>
      <c r="I2" s="153"/>
      <c r="J2" s="153"/>
      <c r="K2" s="153"/>
    </row>
    <row r="3" spans="1:11" ht="32.25" customHeight="1" thickBot="1">
      <c r="A3" s="1" t="s">
        <v>2</v>
      </c>
      <c r="B3" s="2" t="s">
        <v>3</v>
      </c>
      <c r="C3" s="2" t="s">
        <v>4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4" t="s">
        <v>925</v>
      </c>
    </row>
    <row r="4" spans="1:11" ht="32.25" customHeight="1">
      <c r="A4" s="7"/>
      <c r="B4" s="7" t="s">
        <v>14</v>
      </c>
      <c r="C4" s="7" t="s">
        <v>15</v>
      </c>
      <c r="D4" s="8" t="s">
        <v>16</v>
      </c>
      <c r="E4" s="7">
        <v>2</v>
      </c>
      <c r="F4" s="7">
        <v>1</v>
      </c>
      <c r="G4" s="6" t="s">
        <v>17</v>
      </c>
      <c r="H4" s="9" t="s">
        <v>18</v>
      </c>
      <c r="I4" s="10">
        <v>42728</v>
      </c>
      <c r="J4" s="7" t="s">
        <v>19</v>
      </c>
      <c r="K4" s="6"/>
    </row>
    <row r="5" spans="1:11" ht="32.25" customHeight="1">
      <c r="A5" s="7"/>
      <c r="B5" s="7" t="s">
        <v>14</v>
      </c>
      <c r="C5" s="7" t="s">
        <v>143</v>
      </c>
      <c r="D5" s="8" t="s">
        <v>144</v>
      </c>
      <c r="E5" s="7">
        <v>2</v>
      </c>
      <c r="F5" s="7">
        <v>1</v>
      </c>
      <c r="G5" s="6" t="s">
        <v>17</v>
      </c>
      <c r="H5" s="7" t="s">
        <v>121</v>
      </c>
      <c r="I5" s="10">
        <v>42728</v>
      </c>
      <c r="J5" s="7" t="s">
        <v>145</v>
      </c>
      <c r="K5" s="6"/>
    </row>
    <row r="6" spans="1:11" ht="32.25" customHeight="1">
      <c r="A6" s="7"/>
      <c r="B6" s="7" t="s">
        <v>151</v>
      </c>
      <c r="C6" s="7">
        <v>94221</v>
      </c>
      <c r="D6" s="8" t="s">
        <v>152</v>
      </c>
      <c r="E6" s="7">
        <v>2</v>
      </c>
      <c r="F6" s="7">
        <v>1</v>
      </c>
      <c r="G6" s="7" t="s">
        <v>17</v>
      </c>
      <c r="H6" s="7" t="s">
        <v>121</v>
      </c>
      <c r="I6" s="10">
        <v>42728</v>
      </c>
      <c r="J6" s="7" t="s">
        <v>153</v>
      </c>
      <c r="K6" s="7" t="s">
        <v>154</v>
      </c>
    </row>
    <row r="7" spans="1:11" ht="32.25" customHeight="1">
      <c r="A7" s="7"/>
      <c r="B7" s="7" t="s">
        <v>166</v>
      </c>
      <c r="C7" s="7" t="s">
        <v>177</v>
      </c>
      <c r="D7" s="8" t="s">
        <v>178</v>
      </c>
      <c r="E7" s="7">
        <v>1</v>
      </c>
      <c r="F7" s="7">
        <v>1</v>
      </c>
      <c r="G7" s="7" t="s">
        <v>17</v>
      </c>
      <c r="H7" s="7" t="s">
        <v>121</v>
      </c>
      <c r="I7" s="10">
        <v>42728</v>
      </c>
      <c r="J7" s="38" t="s">
        <v>179</v>
      </c>
      <c r="K7" s="13" t="s">
        <v>180</v>
      </c>
    </row>
    <row r="8" spans="1:11" ht="32.25" customHeight="1">
      <c r="A8" s="23" t="s">
        <v>203</v>
      </c>
      <c r="B8" s="7" t="s">
        <v>14</v>
      </c>
      <c r="C8" s="7" t="s">
        <v>204</v>
      </c>
      <c r="D8" s="8" t="s">
        <v>205</v>
      </c>
      <c r="E8" s="7">
        <v>2</v>
      </c>
      <c r="F8" s="7">
        <v>1</v>
      </c>
      <c r="G8" s="7" t="s">
        <v>17</v>
      </c>
      <c r="H8" s="7" t="s">
        <v>196</v>
      </c>
      <c r="I8" s="10">
        <v>42728</v>
      </c>
      <c r="J8" s="10" t="s">
        <v>206</v>
      </c>
      <c r="K8" s="6"/>
    </row>
    <row r="9" spans="1:11" ht="32.25" customHeight="1">
      <c r="A9" s="7"/>
      <c r="B9" s="13" t="s">
        <v>27</v>
      </c>
      <c r="C9" s="13" t="s">
        <v>288</v>
      </c>
      <c r="D9" s="14" t="s">
        <v>289</v>
      </c>
      <c r="E9" s="13">
        <v>4</v>
      </c>
      <c r="F9" s="13">
        <v>0</v>
      </c>
      <c r="G9" s="13" t="s">
        <v>17</v>
      </c>
      <c r="H9" s="48" t="s">
        <v>275</v>
      </c>
      <c r="I9" s="15">
        <v>42728</v>
      </c>
      <c r="J9" s="13" t="s">
        <v>31</v>
      </c>
      <c r="K9" s="23"/>
    </row>
    <row r="10" spans="1:11" ht="32.25" customHeight="1">
      <c r="A10" s="7"/>
      <c r="B10" s="13" t="s">
        <v>308</v>
      </c>
      <c r="C10" s="13">
        <v>94177</v>
      </c>
      <c r="D10" s="14" t="s">
        <v>309</v>
      </c>
      <c r="E10" s="13">
        <v>3</v>
      </c>
      <c r="F10" s="13">
        <v>0</v>
      </c>
      <c r="G10" s="13" t="s">
        <v>17</v>
      </c>
      <c r="H10" s="48" t="s">
        <v>275</v>
      </c>
      <c r="I10" s="15">
        <v>42728</v>
      </c>
      <c r="J10" s="13" t="s">
        <v>310</v>
      </c>
      <c r="K10" s="23"/>
    </row>
    <row r="11" spans="1:11" ht="32.25" customHeight="1">
      <c r="A11" s="7"/>
      <c r="B11" s="45" t="s">
        <v>465</v>
      </c>
      <c r="C11" s="84" t="s">
        <v>466</v>
      </c>
      <c r="D11" s="85" t="s">
        <v>467</v>
      </c>
      <c r="E11" s="45">
        <v>2</v>
      </c>
      <c r="F11" s="45">
        <v>1</v>
      </c>
      <c r="G11" s="45" t="s">
        <v>17</v>
      </c>
      <c r="H11" s="48" t="s">
        <v>346</v>
      </c>
      <c r="I11" s="15">
        <v>42728</v>
      </c>
      <c r="J11" s="86" t="s">
        <v>468</v>
      </c>
      <c r="K11" s="39"/>
    </row>
    <row r="12" spans="1:11" ht="32.25" customHeight="1">
      <c r="A12" s="7"/>
      <c r="B12" s="61" t="s">
        <v>560</v>
      </c>
      <c r="C12" s="61" t="s">
        <v>561</v>
      </c>
      <c r="D12" s="100" t="s">
        <v>562</v>
      </c>
      <c r="E12" s="61">
        <v>7</v>
      </c>
      <c r="F12" s="61">
        <v>2</v>
      </c>
      <c r="G12" s="61" t="s">
        <v>17</v>
      </c>
      <c r="H12" s="9" t="s">
        <v>483</v>
      </c>
      <c r="I12" s="101">
        <v>42728</v>
      </c>
      <c r="J12" s="61" t="s">
        <v>563</v>
      </c>
      <c r="K12" s="9" t="s">
        <v>564</v>
      </c>
    </row>
    <row r="13" spans="1:11" ht="32.25" customHeight="1">
      <c r="A13" s="7"/>
      <c r="B13" s="33" t="s">
        <v>565</v>
      </c>
      <c r="C13" s="33" t="s">
        <v>566</v>
      </c>
      <c r="D13" s="103" t="s">
        <v>567</v>
      </c>
      <c r="E13" s="33">
        <v>3</v>
      </c>
      <c r="F13" s="33">
        <v>1</v>
      </c>
      <c r="G13" s="33" t="s">
        <v>17</v>
      </c>
      <c r="H13" s="48" t="s">
        <v>483</v>
      </c>
      <c r="I13" s="104">
        <v>42728</v>
      </c>
      <c r="J13" s="33" t="s">
        <v>568</v>
      </c>
      <c r="K13" s="33" t="s">
        <v>569</v>
      </c>
    </row>
    <row r="14" spans="1:11" ht="32.25" customHeight="1">
      <c r="A14" s="7"/>
      <c r="B14" s="33" t="s">
        <v>578</v>
      </c>
      <c r="C14" s="33" t="s">
        <v>579</v>
      </c>
      <c r="D14" s="103" t="s">
        <v>580</v>
      </c>
      <c r="E14" s="33">
        <v>3</v>
      </c>
      <c r="F14" s="33">
        <v>1</v>
      </c>
      <c r="G14" s="33" t="s">
        <v>17</v>
      </c>
      <c r="H14" s="9" t="s">
        <v>483</v>
      </c>
      <c r="I14" s="104">
        <v>42728</v>
      </c>
      <c r="J14" s="33" t="s">
        <v>581</v>
      </c>
      <c r="K14" s="48" t="s">
        <v>582</v>
      </c>
    </row>
    <row r="15" spans="1:11" ht="32.25" customHeight="1">
      <c r="A15" s="7"/>
      <c r="B15" s="7" t="s">
        <v>442</v>
      </c>
      <c r="C15" s="7" t="s">
        <v>633</v>
      </c>
      <c r="D15" s="8" t="s">
        <v>634</v>
      </c>
      <c r="E15" s="7">
        <v>2</v>
      </c>
      <c r="F15" s="7">
        <v>1</v>
      </c>
      <c r="G15" s="7" t="s">
        <v>17</v>
      </c>
      <c r="H15" s="9" t="s">
        <v>625</v>
      </c>
      <c r="I15" s="10">
        <v>42728</v>
      </c>
      <c r="J15" s="7" t="s">
        <v>635</v>
      </c>
      <c r="K15" s="7"/>
    </row>
    <row r="16" spans="1:11" ht="32.25" customHeight="1">
      <c r="A16" s="7"/>
      <c r="B16" s="7" t="s">
        <v>27</v>
      </c>
      <c r="C16" s="7" t="s">
        <v>636</v>
      </c>
      <c r="D16" s="8" t="s">
        <v>637</v>
      </c>
      <c r="E16" s="7">
        <v>2</v>
      </c>
      <c r="F16" s="7">
        <v>1</v>
      </c>
      <c r="G16" s="7" t="s">
        <v>17</v>
      </c>
      <c r="H16" s="9" t="s">
        <v>625</v>
      </c>
      <c r="I16" s="10">
        <v>42728</v>
      </c>
      <c r="J16" s="10" t="s">
        <v>31</v>
      </c>
      <c r="K16" s="7"/>
    </row>
    <row r="17" spans="1:11" ht="32.25" customHeight="1">
      <c r="A17" s="147"/>
      <c r="B17" s="7" t="s">
        <v>650</v>
      </c>
      <c r="C17" s="7" t="s">
        <v>651</v>
      </c>
      <c r="D17" s="35" t="s">
        <v>652</v>
      </c>
      <c r="E17" s="7">
        <v>4</v>
      </c>
      <c r="F17" s="7">
        <v>1</v>
      </c>
      <c r="G17" s="7" t="s">
        <v>17</v>
      </c>
      <c r="H17" s="9" t="s">
        <v>625</v>
      </c>
      <c r="I17" s="10">
        <v>42728</v>
      </c>
      <c r="J17" s="10" t="s">
        <v>653</v>
      </c>
      <c r="K17" s="7"/>
    </row>
    <row r="18" spans="1:11" ht="32.25" customHeight="1">
      <c r="A18" s="154"/>
      <c r="B18" s="7" t="s">
        <v>736</v>
      </c>
      <c r="C18" s="7" t="s">
        <v>737</v>
      </c>
      <c r="D18" s="8" t="s">
        <v>738</v>
      </c>
      <c r="E18" s="7">
        <v>2</v>
      </c>
      <c r="F18" s="7">
        <v>1</v>
      </c>
      <c r="G18" s="7" t="s">
        <v>17</v>
      </c>
      <c r="H18" s="9" t="s">
        <v>700</v>
      </c>
      <c r="I18" s="10">
        <v>42728</v>
      </c>
      <c r="J18" s="7" t="s">
        <v>739</v>
      </c>
      <c r="K18" s="7"/>
    </row>
    <row r="19" spans="1:11" ht="32.25" customHeight="1">
      <c r="A19" s="147"/>
      <c r="B19" s="13" t="s">
        <v>332</v>
      </c>
      <c r="C19" s="13" t="s">
        <v>748</v>
      </c>
      <c r="D19" s="14" t="s">
        <v>749</v>
      </c>
      <c r="E19" s="82">
        <v>2</v>
      </c>
      <c r="F19" s="13">
        <v>1</v>
      </c>
      <c r="G19" s="13" t="s">
        <v>17</v>
      </c>
      <c r="H19" s="9" t="s">
        <v>700</v>
      </c>
      <c r="I19" s="15">
        <v>42728</v>
      </c>
      <c r="J19" s="13" t="s">
        <v>750</v>
      </c>
      <c r="K19" s="60"/>
    </row>
    <row r="20" spans="1:11" ht="32.25" customHeight="1">
      <c r="A20" s="147"/>
      <c r="B20" s="33" t="s">
        <v>795</v>
      </c>
      <c r="C20" s="33" t="s">
        <v>796</v>
      </c>
      <c r="D20" s="103" t="s">
        <v>797</v>
      </c>
      <c r="E20" s="33">
        <v>3</v>
      </c>
      <c r="F20" s="33">
        <v>1</v>
      </c>
      <c r="G20" s="33" t="s">
        <v>17</v>
      </c>
      <c r="H20" s="48" t="s">
        <v>785</v>
      </c>
      <c r="I20" s="104">
        <v>42728</v>
      </c>
      <c r="J20" s="33" t="s">
        <v>798</v>
      </c>
      <c r="K20" s="33" t="s">
        <v>799</v>
      </c>
    </row>
    <row r="21" spans="1:11" ht="32.25" customHeight="1">
      <c r="A21" s="147"/>
      <c r="B21" s="61" t="s">
        <v>166</v>
      </c>
      <c r="C21" s="61" t="s">
        <v>806</v>
      </c>
      <c r="D21" s="100" t="s">
        <v>807</v>
      </c>
      <c r="E21" s="61">
        <v>7</v>
      </c>
      <c r="F21" s="61">
        <v>2</v>
      </c>
      <c r="G21" s="61" t="s">
        <v>17</v>
      </c>
      <c r="H21" s="9" t="s">
        <v>785</v>
      </c>
      <c r="I21" s="101">
        <v>42728</v>
      </c>
      <c r="J21" s="33" t="s">
        <v>808</v>
      </c>
      <c r="K21" s="33"/>
    </row>
    <row r="22" spans="1:11" ht="32.25" customHeight="1">
      <c r="A22" s="147"/>
      <c r="B22" s="7" t="s">
        <v>862</v>
      </c>
      <c r="C22" s="7" t="s">
        <v>863</v>
      </c>
      <c r="D22" s="8" t="s">
        <v>864</v>
      </c>
      <c r="E22" s="7">
        <v>5</v>
      </c>
      <c r="F22" s="7">
        <v>0</v>
      </c>
      <c r="G22" s="7" t="s">
        <v>17</v>
      </c>
      <c r="H22" s="7" t="s">
        <v>855</v>
      </c>
      <c r="I22" s="10">
        <v>42728</v>
      </c>
      <c r="J22" s="10" t="s">
        <v>865</v>
      </c>
      <c r="K22" s="7"/>
    </row>
    <row r="23" spans="1:11" ht="32.25" customHeight="1">
      <c r="A23" s="6">
        <v>17</v>
      </c>
      <c r="B23" s="13" t="s">
        <v>613</v>
      </c>
      <c r="C23" s="13" t="s">
        <v>614</v>
      </c>
      <c r="D23" s="14" t="s">
        <v>615</v>
      </c>
      <c r="E23" s="13">
        <v>2</v>
      </c>
      <c r="F23" s="13">
        <v>1</v>
      </c>
      <c r="G23" s="13" t="s">
        <v>17</v>
      </c>
      <c r="H23" s="48" t="s">
        <v>346</v>
      </c>
      <c r="I23" s="15">
        <v>42728</v>
      </c>
      <c r="J23" s="13" t="s">
        <v>616</v>
      </c>
      <c r="K23" s="48" t="s">
        <v>193</v>
      </c>
    </row>
    <row r="24" spans="1:11" ht="32.25" customHeight="1">
      <c r="A24" s="6"/>
      <c r="B24" s="13"/>
      <c r="C24" s="13"/>
      <c r="D24" s="14"/>
      <c r="E24" s="13"/>
      <c r="F24" s="13"/>
      <c r="G24" s="13"/>
      <c r="H24" s="48"/>
      <c r="I24" s="15"/>
      <c r="J24" s="13"/>
      <c r="K24" s="48"/>
    </row>
    <row r="25" spans="1:11" ht="32.25" customHeight="1">
      <c r="A25" s="6"/>
      <c r="B25" s="13"/>
      <c r="C25" s="13"/>
      <c r="D25" s="14"/>
      <c r="E25" s="13"/>
      <c r="F25" s="13"/>
      <c r="G25" s="13"/>
      <c r="H25" s="48"/>
      <c r="I25" s="15"/>
      <c r="J25" s="13"/>
      <c r="K25" s="48"/>
    </row>
    <row r="26" spans="1:11" ht="32.25" customHeight="1">
      <c r="A26" s="147"/>
      <c r="B26" s="154"/>
      <c r="C26" s="154"/>
      <c r="D26" s="154"/>
      <c r="E26" s="159">
        <f>SUM(E4:E23)</f>
        <v>60</v>
      </c>
      <c r="F26" s="155"/>
      <c r="G26" s="156"/>
      <c r="H26" s="154"/>
      <c r="I26" s="157"/>
      <c r="J26" s="154"/>
      <c r="K26" s="158"/>
    </row>
    <row r="27" spans="1:11" ht="32.25" customHeight="1">
      <c r="A27" s="147"/>
      <c r="B27" s="154"/>
      <c r="C27" s="154"/>
      <c r="D27" s="154"/>
      <c r="E27" s="154"/>
      <c r="F27" s="155"/>
      <c r="G27" s="156"/>
      <c r="H27" s="154"/>
      <c r="I27" s="157"/>
      <c r="J27" s="154"/>
      <c r="K27" s="158"/>
    </row>
  </sheetData>
  <customSheetViews>
    <customSheetView guid="{4B6692AC-295E-B143-A0B9-A1AC7429D860}">
      <selection activeCell="C8" sqref="C8"/>
      <pageSetup paperSize="9" scale="32" orientation="portrait"/>
    </customSheetView>
    <customSheetView guid="{5D60D567-9293-4EFC-8C16-54B2B64E0D3A}">
      <selection activeCell="H14" sqref="H14"/>
      <pageSetup paperSize="9" orientation="portrait"/>
    </customSheetView>
    <customSheetView guid="{D67E40E9-A663-4B2C-AC97-914027EC2705}" showPageBreaks="1">
      <selection activeCell="C8" sqref="C8"/>
      <pageSetup paperSize="9" scale="32" orientation="portrait"/>
    </customSheetView>
  </customSheetViews>
  <phoneticPr fontId="90" type="noConversion"/>
  <pageMargins left="0.75" right="0.75" top="1" bottom="1" header="0.5" footer="0.5"/>
  <pageSetup paperSize="9" scale="3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D15" sqref="D15"/>
    </sheetView>
  </sheetViews>
  <sheetFormatPr baseColWidth="10" defaultColWidth="8.83203125" defaultRowHeight="14" x14ac:dyDescent="0"/>
  <cols>
    <col min="1" max="1" width="10.5" customWidth="1"/>
    <col min="2" max="3" width="34.6640625" customWidth="1"/>
    <col min="4" max="4" width="59.5" style="63" customWidth="1"/>
    <col min="5" max="5" width="10.5" style="436" customWidth="1"/>
    <col min="6" max="6" width="15.33203125" style="436" customWidth="1"/>
    <col min="7" max="7" width="13.6640625" customWidth="1"/>
    <col min="8" max="8" width="14.33203125" customWidth="1"/>
    <col min="9" max="9" width="13.5" bestFit="1" customWidth="1"/>
    <col min="10" max="10" width="28.5" customWidth="1"/>
    <col min="11" max="11" width="85.33203125" style="63" customWidth="1"/>
    <col min="13" max="13" width="18.1640625" customWidth="1"/>
    <col min="14" max="14" width="8.83203125" style="436"/>
    <col min="16" max="16" width="12.83203125" customWidth="1"/>
    <col min="17" max="17" width="15.33203125" customWidth="1"/>
  </cols>
  <sheetData>
    <row r="1" spans="1:15" ht="34" thickBot="1">
      <c r="A1" s="676" t="s">
        <v>1201</v>
      </c>
      <c r="B1" s="677"/>
      <c r="C1" s="677"/>
      <c r="D1" s="677"/>
      <c r="E1" s="677"/>
      <c r="F1" s="677"/>
      <c r="G1" s="677" t="s">
        <v>1202</v>
      </c>
      <c r="H1" s="677"/>
      <c r="I1" s="677"/>
      <c r="J1" s="678"/>
      <c r="K1" s="679"/>
    </row>
    <row r="2" spans="1:15" ht="20" thickBot="1">
      <c r="A2" s="1" t="s">
        <v>2</v>
      </c>
      <c r="B2" s="2" t="s">
        <v>3</v>
      </c>
      <c r="C2" s="2" t="s">
        <v>4</v>
      </c>
      <c r="D2" s="437" t="s">
        <v>5</v>
      </c>
      <c r="E2" s="438" t="s">
        <v>6</v>
      </c>
      <c r="F2" s="438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39" t="s">
        <v>12</v>
      </c>
      <c r="M2" s="5" t="s">
        <v>13</v>
      </c>
      <c r="N2" s="440">
        <v>56</v>
      </c>
    </row>
    <row r="3" spans="1:15" ht="21">
      <c r="A3" s="441"/>
      <c r="B3" s="442" t="s">
        <v>1203</v>
      </c>
      <c r="C3" s="441"/>
      <c r="D3" s="443"/>
      <c r="E3" s="444"/>
      <c r="F3" s="444"/>
      <c r="G3" s="445"/>
      <c r="H3" s="445"/>
      <c r="I3" s="446"/>
      <c r="J3" s="441"/>
      <c r="K3" s="447"/>
      <c r="M3" s="11" t="s">
        <v>20</v>
      </c>
      <c r="N3" s="448">
        <f>N2-N13</f>
        <v>44</v>
      </c>
      <c r="O3" s="449"/>
    </row>
    <row r="4" spans="1:15" ht="19">
      <c r="A4" s="450" t="s">
        <v>1204</v>
      </c>
      <c r="B4" s="451" t="s">
        <v>1205</v>
      </c>
      <c r="C4" s="451" t="s">
        <v>1206</v>
      </c>
      <c r="D4" s="452" t="s">
        <v>1207</v>
      </c>
      <c r="E4" s="453">
        <v>2</v>
      </c>
      <c r="F4" s="453">
        <v>1</v>
      </c>
      <c r="G4" s="451" t="s">
        <v>30</v>
      </c>
      <c r="H4" s="454" t="s">
        <v>1208</v>
      </c>
      <c r="I4" s="455">
        <v>42728</v>
      </c>
      <c r="J4" s="454" t="s">
        <v>1209</v>
      </c>
      <c r="K4" s="456"/>
      <c r="M4" t="s">
        <v>26</v>
      </c>
      <c r="N4" s="436">
        <v>9</v>
      </c>
    </row>
    <row r="5" spans="1:15" ht="19">
      <c r="A5" s="450" t="s">
        <v>1210</v>
      </c>
      <c r="B5" s="451" t="s">
        <v>1211</v>
      </c>
      <c r="C5" s="451" t="s">
        <v>1212</v>
      </c>
      <c r="D5" s="452" t="s">
        <v>1213</v>
      </c>
      <c r="E5" s="453">
        <v>3</v>
      </c>
      <c r="F5" s="453">
        <v>1</v>
      </c>
      <c r="G5" s="451" t="s">
        <v>46</v>
      </c>
      <c r="H5" s="454" t="s">
        <v>1208</v>
      </c>
      <c r="I5" s="455">
        <v>42728</v>
      </c>
      <c r="J5" s="454" t="s">
        <v>1214</v>
      </c>
      <c r="K5" s="456"/>
      <c r="M5" t="s">
        <v>32</v>
      </c>
      <c r="N5" s="436">
        <v>3</v>
      </c>
    </row>
    <row r="6" spans="1:15" ht="38">
      <c r="A6" s="450" t="s">
        <v>1215</v>
      </c>
      <c r="B6" s="451" t="s">
        <v>1216</v>
      </c>
      <c r="C6" s="451" t="s">
        <v>1217</v>
      </c>
      <c r="D6" s="452" t="s">
        <v>1218</v>
      </c>
      <c r="E6" s="453">
        <v>4</v>
      </c>
      <c r="F6" s="453">
        <v>1</v>
      </c>
      <c r="G6" s="451" t="s">
        <v>30</v>
      </c>
      <c r="H6" s="454" t="s">
        <v>1219</v>
      </c>
      <c r="I6" s="455">
        <v>42728</v>
      </c>
      <c r="J6" s="454" t="s">
        <v>1220</v>
      </c>
      <c r="K6" s="456"/>
      <c r="M6" t="s">
        <v>36</v>
      </c>
      <c r="N6" s="436">
        <f>SUMIFS(E:E,G:G,"JCC")</f>
        <v>0</v>
      </c>
    </row>
    <row r="7" spans="1:15" ht="19">
      <c r="A7" s="450" t="s">
        <v>1221</v>
      </c>
      <c r="B7" s="451" t="s">
        <v>1222</v>
      </c>
      <c r="C7" s="451" t="s">
        <v>1223</v>
      </c>
      <c r="D7" s="452" t="s">
        <v>1224</v>
      </c>
      <c r="E7" s="453">
        <v>2</v>
      </c>
      <c r="F7" s="453">
        <v>1</v>
      </c>
      <c r="G7" s="451" t="s">
        <v>30</v>
      </c>
      <c r="H7" s="454" t="s">
        <v>1208</v>
      </c>
      <c r="I7" s="455">
        <v>42728</v>
      </c>
      <c r="J7" s="454" t="s">
        <v>1225</v>
      </c>
      <c r="K7" s="456" t="s">
        <v>1226</v>
      </c>
      <c r="M7" t="s">
        <v>897</v>
      </c>
      <c r="N7" s="436">
        <v>0</v>
      </c>
    </row>
    <row r="8" spans="1:15" ht="19">
      <c r="A8" s="450"/>
      <c r="B8" s="451"/>
      <c r="C8" s="451"/>
      <c r="D8" s="452"/>
      <c r="E8" s="453"/>
      <c r="F8" s="453"/>
      <c r="G8" s="451"/>
      <c r="H8" s="454"/>
      <c r="I8" s="455"/>
      <c r="J8" s="454"/>
      <c r="K8" s="456"/>
      <c r="M8" t="s">
        <v>42</v>
      </c>
      <c r="N8" s="436">
        <f>SUMIFS(E:E,G:G,"par")</f>
        <v>0</v>
      </c>
    </row>
    <row r="9" spans="1:15" ht="19">
      <c r="A9" s="450"/>
      <c r="B9" s="451"/>
      <c r="C9" s="451"/>
      <c r="D9" s="452"/>
      <c r="E9" s="453"/>
      <c r="F9" s="453"/>
      <c r="G9" s="451"/>
      <c r="H9" s="454"/>
      <c r="I9" s="455"/>
      <c r="J9" s="454"/>
      <c r="K9" s="456"/>
      <c r="M9" t="s">
        <v>49</v>
      </c>
      <c r="N9" s="436">
        <f>SUMIFS(E:E,G:G,"phi")</f>
        <v>0</v>
      </c>
    </row>
    <row r="10" spans="1:15" ht="19">
      <c r="A10" s="450"/>
      <c r="B10" s="451"/>
      <c r="C10" s="451"/>
      <c r="D10" s="452"/>
      <c r="E10" s="453"/>
      <c r="F10" s="453"/>
      <c r="G10" s="451"/>
      <c r="H10" s="454"/>
      <c r="I10" s="455"/>
      <c r="J10" s="454"/>
      <c r="K10" s="456"/>
      <c r="M10" t="s">
        <v>55</v>
      </c>
      <c r="N10" s="436">
        <f>SUMIFS(E:E,G:G,"BRK")</f>
        <v>0</v>
      </c>
    </row>
    <row r="11" spans="1:15" ht="19">
      <c r="A11" s="450"/>
      <c r="B11" s="451"/>
      <c r="C11" s="451"/>
      <c r="D11" s="452"/>
      <c r="E11" s="453"/>
      <c r="F11" s="453"/>
      <c r="G11" s="451"/>
      <c r="H11" s="454"/>
      <c r="I11" s="455"/>
      <c r="J11" s="454"/>
      <c r="K11" s="456"/>
      <c r="M11" s="18" t="s">
        <v>60</v>
      </c>
      <c r="N11" s="457">
        <v>0</v>
      </c>
    </row>
    <row r="12" spans="1:15" ht="19">
      <c r="A12" s="450"/>
      <c r="B12" s="451"/>
      <c r="C12" s="451"/>
      <c r="D12" s="452"/>
      <c r="E12" s="453"/>
      <c r="F12" s="453"/>
      <c r="G12" s="451"/>
      <c r="H12" s="454"/>
      <c r="I12" s="455"/>
      <c r="J12" s="454"/>
      <c r="K12" s="456"/>
      <c r="M12" s="20" t="s">
        <v>66</v>
      </c>
      <c r="N12" s="458">
        <f>SUMIFS(E:E,G:G,"H")</f>
        <v>0</v>
      </c>
    </row>
    <row r="13" spans="1:15" ht="19">
      <c r="A13" s="450"/>
      <c r="B13" s="451"/>
      <c r="C13" s="451"/>
      <c r="D13" s="452"/>
      <c r="E13" s="453"/>
      <c r="F13" s="453"/>
      <c r="G13" s="451"/>
      <c r="H13" s="454"/>
      <c r="I13" s="455"/>
      <c r="J13" s="454"/>
      <c r="K13" s="456"/>
      <c r="M13" s="21" t="s">
        <v>77</v>
      </c>
      <c r="N13" s="459">
        <f>SUM(M4:N12)</f>
        <v>12</v>
      </c>
    </row>
    <row r="14" spans="1:15" ht="19">
      <c r="A14" s="6"/>
      <c r="B14" s="7"/>
      <c r="C14" s="7"/>
      <c r="D14" s="35"/>
      <c r="E14" s="460">
        <f>SUM(E4:E13)</f>
        <v>11</v>
      </c>
      <c r="F14" s="460">
        <f>SUM(F4:F13)</f>
        <v>4</v>
      </c>
      <c r="G14" s="7"/>
      <c r="H14" s="13"/>
      <c r="I14" s="15"/>
      <c r="J14" s="13"/>
      <c r="K14" s="461"/>
      <c r="M14" s="462"/>
      <c r="N14" s="463"/>
    </row>
    <row r="15" spans="1:15">
      <c r="A15" s="6"/>
      <c r="B15" s="7"/>
      <c r="C15" s="7"/>
      <c r="D15" s="35"/>
      <c r="E15" s="464"/>
      <c r="F15" s="464"/>
      <c r="G15" s="7"/>
      <c r="H15" s="13"/>
      <c r="I15" s="15"/>
      <c r="J15" s="13"/>
      <c r="K15" s="461"/>
    </row>
    <row r="16" spans="1:15">
      <c r="A16" s="6"/>
      <c r="B16" s="7"/>
      <c r="C16" s="7"/>
      <c r="D16" s="35"/>
      <c r="E16" s="464"/>
      <c r="F16" s="464"/>
      <c r="G16" s="7"/>
      <c r="H16" s="13"/>
      <c r="I16" s="15"/>
      <c r="J16" s="13"/>
      <c r="K16" s="461"/>
    </row>
    <row r="17" spans="1:18" ht="15" thickBot="1"/>
    <row r="18" spans="1:18" ht="21">
      <c r="A18" s="465"/>
      <c r="B18" s="465"/>
      <c r="G18" s="466"/>
      <c r="H18" s="466"/>
      <c r="I18" s="466"/>
      <c r="J18" s="467"/>
      <c r="K18" s="468"/>
      <c r="L18" s="467"/>
      <c r="M18" s="694" t="s">
        <v>1227</v>
      </c>
      <c r="N18" s="695"/>
      <c r="O18" s="696" t="s">
        <v>1030</v>
      </c>
      <c r="P18" s="696"/>
      <c r="Q18" s="697"/>
    </row>
    <row r="19" spans="1:18" ht="21">
      <c r="A19" s="698" t="s">
        <v>1228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469" t="s">
        <v>1229</v>
      </c>
      <c r="Q19" s="469" t="s">
        <v>1230</v>
      </c>
    </row>
    <row r="20" spans="1:18" ht="21">
      <c r="A20" s="691" t="s">
        <v>1231</v>
      </c>
      <c r="B20" s="692"/>
      <c r="C20" s="692"/>
      <c r="D20" s="692"/>
      <c r="E20" s="692"/>
      <c r="F20" s="693"/>
      <c r="G20" s="470"/>
      <c r="H20" s="471"/>
      <c r="I20" s="471"/>
      <c r="J20" s="471"/>
      <c r="K20" s="471"/>
      <c r="L20" s="471"/>
      <c r="M20" s="471"/>
      <c r="N20" s="472"/>
      <c r="O20" s="471"/>
      <c r="P20" s="473">
        <v>12</v>
      </c>
      <c r="Q20" s="474">
        <v>4</v>
      </c>
    </row>
    <row r="21" spans="1:18" ht="21">
      <c r="A21" s="475" t="s">
        <v>1232</v>
      </c>
      <c r="B21" s="699" t="s">
        <v>1233</v>
      </c>
      <c r="C21" s="700"/>
      <c r="D21" s="700"/>
      <c r="E21" s="700"/>
      <c r="F21" s="701"/>
      <c r="G21" s="702"/>
      <c r="H21" s="703"/>
      <c r="I21" s="703"/>
      <c r="J21" s="703"/>
      <c r="K21" s="703"/>
      <c r="L21" s="703"/>
      <c r="M21" s="703"/>
      <c r="N21" s="703"/>
      <c r="O21" s="703"/>
      <c r="P21" s="476"/>
      <c r="Q21" s="477"/>
    </row>
    <row r="22" spans="1:18" ht="21">
      <c r="A22" s="478" t="s">
        <v>1234</v>
      </c>
      <c r="B22" s="704" t="s">
        <v>1235</v>
      </c>
      <c r="C22" s="705"/>
      <c r="D22" s="705"/>
      <c r="E22" s="705"/>
      <c r="F22" s="706"/>
      <c r="G22" s="707"/>
      <c r="H22" s="708"/>
      <c r="I22" s="708"/>
      <c r="J22" s="708"/>
      <c r="K22" s="708"/>
      <c r="L22" s="708"/>
      <c r="M22" s="708"/>
      <c r="N22" s="708"/>
      <c r="O22" s="708"/>
      <c r="P22" s="479"/>
      <c r="Q22" s="480"/>
    </row>
    <row r="23" spans="1:18" ht="21">
      <c r="A23" s="475" t="s">
        <v>1234</v>
      </c>
      <c r="B23" s="699" t="s">
        <v>1236</v>
      </c>
      <c r="C23" s="700"/>
      <c r="D23" s="700"/>
      <c r="E23" s="700"/>
      <c r="F23" s="701"/>
      <c r="G23" s="702"/>
      <c r="H23" s="703"/>
      <c r="I23" s="703"/>
      <c r="J23" s="703"/>
      <c r="K23" s="703"/>
      <c r="L23" s="703"/>
      <c r="M23" s="703"/>
      <c r="N23" s="703"/>
      <c r="O23" s="703"/>
      <c r="P23" s="481" t="s">
        <v>1237</v>
      </c>
      <c r="Q23" s="482">
        <v>0</v>
      </c>
    </row>
    <row r="24" spans="1:18" ht="21">
      <c r="A24" s="478" t="s">
        <v>1234</v>
      </c>
      <c r="B24" s="704" t="s">
        <v>1238</v>
      </c>
      <c r="C24" s="705"/>
      <c r="D24" s="705"/>
      <c r="E24" s="705"/>
      <c r="F24" s="706"/>
      <c r="G24" s="707"/>
      <c r="H24" s="708"/>
      <c r="I24" s="708"/>
      <c r="J24" s="708"/>
      <c r="K24" s="708"/>
      <c r="L24" s="708"/>
      <c r="M24" s="708"/>
      <c r="N24" s="708"/>
      <c r="O24" s="708"/>
      <c r="P24" s="479" t="s">
        <v>1239</v>
      </c>
      <c r="Q24" s="480">
        <v>0</v>
      </c>
    </row>
    <row r="25" spans="1:18" ht="23">
      <c r="A25" s="713" t="s">
        <v>1240</v>
      </c>
      <c r="B25" s="714"/>
      <c r="C25" s="714"/>
      <c r="D25" s="714"/>
      <c r="E25" s="714"/>
      <c r="F25" s="715"/>
      <c r="G25" s="716"/>
      <c r="H25" s="717"/>
      <c r="I25" s="717"/>
      <c r="J25" s="717"/>
      <c r="K25" s="717"/>
      <c r="L25" s="717"/>
      <c r="M25" s="717"/>
      <c r="N25" s="717"/>
      <c r="O25" s="717"/>
      <c r="P25" s="483">
        <f>SUM(P20:P24)</f>
        <v>12</v>
      </c>
      <c r="Q25" s="484">
        <f>SUM(Q20:Q24)</f>
        <v>4</v>
      </c>
      <c r="R25" s="485"/>
    </row>
    <row r="26" spans="1:18" ht="21">
      <c r="A26" s="718" t="s">
        <v>1241</v>
      </c>
      <c r="B26" s="719"/>
      <c r="C26" s="719"/>
      <c r="D26" s="719"/>
      <c r="E26" s="719"/>
      <c r="F26" s="720"/>
      <c r="G26" s="721" t="s">
        <v>1242</v>
      </c>
      <c r="H26" s="722"/>
      <c r="I26" s="722"/>
      <c r="J26" s="722"/>
      <c r="K26" s="722"/>
      <c r="L26" s="722"/>
      <c r="M26" s="722"/>
      <c r="N26" s="722"/>
      <c r="O26" s="722"/>
      <c r="P26" s="723"/>
      <c r="Q26" s="724"/>
    </row>
    <row r="27" spans="1:18" ht="21">
      <c r="A27" s="709" t="s">
        <v>1243</v>
      </c>
      <c r="B27" s="710"/>
      <c r="C27" s="710"/>
      <c r="D27" s="710"/>
      <c r="E27" s="710"/>
      <c r="F27" s="710"/>
      <c r="G27" s="711"/>
      <c r="H27" s="711"/>
      <c r="I27" s="711"/>
      <c r="J27" s="711"/>
      <c r="K27" s="711"/>
      <c r="L27" s="711"/>
      <c r="M27" s="711"/>
      <c r="N27" s="711"/>
      <c r="O27" s="711"/>
      <c r="P27" s="711"/>
      <c r="Q27" s="712"/>
    </row>
  </sheetData>
  <customSheetViews>
    <customSheetView guid="{4B6692AC-295E-B143-A0B9-A1AC7429D860}">
      <selection activeCell="D15" sqref="D15"/>
    </customSheetView>
    <customSheetView guid="{D67E40E9-A663-4B2C-AC97-914027EC2705}" showPageBreaks="1">
      <selection activeCell="D15" sqref="D15"/>
    </customSheetView>
  </customSheetViews>
  <mergeCells count="19">
    <mergeCell ref="A27:Q27"/>
    <mergeCell ref="B24:F24"/>
    <mergeCell ref="G24:O24"/>
    <mergeCell ref="A25:F25"/>
    <mergeCell ref="G25:O25"/>
    <mergeCell ref="A26:F26"/>
    <mergeCell ref="G26:Q26"/>
    <mergeCell ref="B21:F21"/>
    <mergeCell ref="G21:O21"/>
    <mergeCell ref="B22:F22"/>
    <mergeCell ref="G22:O22"/>
    <mergeCell ref="B23:F23"/>
    <mergeCell ref="G23:O23"/>
    <mergeCell ref="A20:F20"/>
    <mergeCell ref="A1:F1"/>
    <mergeCell ref="G1:K1"/>
    <mergeCell ref="M18:N18"/>
    <mergeCell ref="O18:Q18"/>
    <mergeCell ref="A19:O19"/>
  </mergeCell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G14" sqref="G14"/>
    </sheetView>
  </sheetViews>
  <sheetFormatPr baseColWidth="10" defaultColWidth="8.83203125" defaultRowHeight="19" x14ac:dyDescent="0"/>
  <cols>
    <col min="1" max="1" width="16.83203125" style="495" customWidth="1"/>
    <col min="2" max="2" width="13.33203125" style="495" customWidth="1"/>
    <col min="3" max="3" width="34.1640625" style="495" customWidth="1"/>
    <col min="4" max="5" width="14.6640625" style="495" customWidth="1"/>
    <col min="6" max="6" width="29.5" style="495" customWidth="1"/>
    <col min="7" max="7" width="9.83203125" style="495" customWidth="1"/>
    <col min="8" max="8" width="9.6640625" style="495" customWidth="1"/>
    <col min="9" max="9" width="8.1640625" style="495" customWidth="1"/>
    <col min="10" max="10" width="10.5" style="495" customWidth="1"/>
    <col min="11" max="11" width="12.83203125" style="495" customWidth="1"/>
    <col min="12" max="12" width="11" style="495" customWidth="1"/>
    <col min="13" max="13" width="10.83203125" style="495" customWidth="1"/>
    <col min="14" max="14" width="13.5" style="495" bestFit="1" customWidth="1"/>
    <col min="15" max="15" width="13" style="495" customWidth="1"/>
    <col min="16" max="16" width="31.33203125" style="495" bestFit="1" customWidth="1"/>
    <col min="17" max="17" width="47.5" style="495" customWidth="1"/>
    <col min="18" max="16384" width="8.83203125" style="495"/>
  </cols>
  <sheetData>
    <row r="1" spans="1:17" ht="21" customHeight="1">
      <c r="A1" s="486"/>
      <c r="B1" s="487" t="s">
        <v>1244</v>
      </c>
      <c r="C1" s="488">
        <v>42728</v>
      </c>
      <c r="D1" s="489" t="s">
        <v>1245</v>
      </c>
      <c r="E1" s="489"/>
      <c r="F1" s="490"/>
      <c r="G1" s="491"/>
      <c r="H1" s="492"/>
      <c r="I1" s="492"/>
      <c r="J1" s="493"/>
      <c r="K1" s="494"/>
      <c r="L1" s="492"/>
      <c r="M1" s="492"/>
      <c r="N1" s="493"/>
      <c r="O1" s="493"/>
      <c r="P1" s="492"/>
      <c r="Q1" s="492"/>
    </row>
    <row r="2" spans="1:17" ht="21" customHeight="1">
      <c r="A2" s="486"/>
      <c r="B2" s="496"/>
      <c r="C2" s="497" t="s">
        <v>1246</v>
      </c>
      <c r="D2" s="489" t="s">
        <v>1247</v>
      </c>
      <c r="E2" s="489"/>
      <c r="F2" s="490"/>
      <c r="G2" s="491"/>
      <c r="H2" s="492"/>
      <c r="I2" s="492"/>
      <c r="J2" s="493"/>
      <c r="K2" s="494"/>
      <c r="L2" s="492"/>
      <c r="M2" s="492"/>
      <c r="N2" s="493"/>
      <c r="O2" s="493"/>
      <c r="P2" s="492"/>
      <c r="Q2" s="492"/>
    </row>
    <row r="3" spans="1:17" ht="20" thickBot="1">
      <c r="A3" s="486"/>
      <c r="B3" s="496"/>
      <c r="C3" s="498" t="s">
        <v>1248</v>
      </c>
      <c r="D3" s="499" t="s">
        <v>1052</v>
      </c>
      <c r="E3" s="500"/>
      <c r="F3" s="490"/>
      <c r="G3" s="491"/>
      <c r="H3" s="492"/>
      <c r="I3" s="492"/>
      <c r="J3" s="493"/>
      <c r="K3" s="494"/>
      <c r="L3" s="492"/>
      <c r="M3" s="492"/>
      <c r="N3" s="493"/>
      <c r="O3" s="493"/>
      <c r="P3" s="492"/>
      <c r="Q3" s="492"/>
    </row>
    <row r="4" spans="1:17" ht="21" customHeight="1">
      <c r="A4" s="501"/>
      <c r="B4" s="502" t="s">
        <v>1249</v>
      </c>
      <c r="C4" s="503"/>
      <c r="D4" s="504"/>
      <c r="E4" s="504"/>
      <c r="F4" s="505"/>
      <c r="G4" s="506"/>
      <c r="H4" s="506"/>
      <c r="I4" s="504"/>
      <c r="J4" s="507"/>
      <c r="K4" s="506"/>
      <c r="L4" s="504"/>
      <c r="M4" s="504"/>
      <c r="N4" s="508"/>
      <c r="O4" s="508"/>
      <c r="P4" s="509"/>
      <c r="Q4" s="510"/>
    </row>
    <row r="5" spans="1:17" ht="21" customHeight="1">
      <c r="A5" s="511" t="s">
        <v>11</v>
      </c>
      <c r="B5" s="512" t="s">
        <v>1250</v>
      </c>
      <c r="C5" s="513" t="s">
        <v>1251</v>
      </c>
      <c r="D5" s="512" t="s">
        <v>880</v>
      </c>
      <c r="E5" s="512" t="s">
        <v>1252</v>
      </c>
      <c r="F5" s="514" t="s">
        <v>1253</v>
      </c>
      <c r="G5" s="515" t="s">
        <v>1254</v>
      </c>
      <c r="H5" s="512" t="s">
        <v>1255</v>
      </c>
      <c r="I5" s="512" t="s">
        <v>1256</v>
      </c>
      <c r="J5" s="516" t="s">
        <v>1257</v>
      </c>
      <c r="K5" s="515" t="s">
        <v>1258</v>
      </c>
      <c r="L5" s="512" t="s">
        <v>1255</v>
      </c>
      <c r="M5" s="512" t="s">
        <v>1256</v>
      </c>
      <c r="N5" s="516" t="s">
        <v>1257</v>
      </c>
      <c r="O5" s="516" t="s">
        <v>1259</v>
      </c>
      <c r="P5" s="512" t="s">
        <v>1260</v>
      </c>
      <c r="Q5" s="517" t="s">
        <v>1261</v>
      </c>
    </row>
    <row r="6" spans="1:17">
      <c r="A6" s="518" t="s">
        <v>1262</v>
      </c>
      <c r="B6" s="519" t="s">
        <v>1263</v>
      </c>
      <c r="C6" s="520" t="s">
        <v>1264</v>
      </c>
      <c r="D6" s="521">
        <v>3</v>
      </c>
      <c r="E6" s="521">
        <v>1</v>
      </c>
      <c r="F6" s="520" t="s">
        <v>1265</v>
      </c>
      <c r="G6" s="522">
        <v>42728</v>
      </c>
      <c r="H6" s="520" t="s">
        <v>1266</v>
      </c>
      <c r="I6" s="520"/>
      <c r="J6" s="523" t="s">
        <v>1267</v>
      </c>
      <c r="K6" s="522">
        <v>42732</v>
      </c>
      <c r="L6" s="520"/>
      <c r="M6" s="520"/>
      <c r="N6" s="523"/>
      <c r="O6" s="520" t="s">
        <v>1268</v>
      </c>
      <c r="P6" s="520"/>
      <c r="Q6" s="524" t="s">
        <v>1269</v>
      </c>
    </row>
    <row r="7" spans="1:17" ht="21" customHeight="1">
      <c r="A7" s="525"/>
      <c r="B7" s="526"/>
      <c r="C7" s="527"/>
      <c r="D7" s="528"/>
      <c r="E7" s="528"/>
      <c r="F7" s="529"/>
      <c r="G7" s="530"/>
      <c r="H7" s="531"/>
      <c r="I7" s="531"/>
      <c r="J7" s="532"/>
      <c r="K7" s="530"/>
      <c r="L7" s="531"/>
      <c r="M7" s="531"/>
      <c r="N7" s="532"/>
      <c r="O7" s="531"/>
      <c r="P7" s="531"/>
      <c r="Q7" s="533"/>
    </row>
    <row r="8" spans="1:17" ht="20" thickBot="1">
      <c r="A8" s="534"/>
      <c r="B8" s="535" t="s">
        <v>1270</v>
      </c>
      <c r="C8" s="536"/>
      <c r="D8" s="537">
        <v>3</v>
      </c>
      <c r="E8" s="537">
        <v>1</v>
      </c>
      <c r="F8" s="538"/>
      <c r="G8" s="539"/>
      <c r="H8" s="539"/>
      <c r="I8" s="539"/>
      <c r="J8" s="539"/>
      <c r="K8" s="539"/>
      <c r="L8" s="539"/>
      <c r="M8" s="539"/>
      <c r="N8" s="540"/>
      <c r="O8" s="540"/>
      <c r="P8" s="540"/>
      <c r="Q8" s="541"/>
    </row>
    <row r="9" spans="1:17" ht="20" thickBot="1">
      <c r="D9" s="542"/>
      <c r="E9" s="542"/>
    </row>
    <row r="10" spans="1:17">
      <c r="A10" s="543"/>
      <c r="B10" s="502" t="s">
        <v>1271</v>
      </c>
      <c r="C10" s="544"/>
      <c r="D10" s="545"/>
      <c r="E10" s="545"/>
      <c r="F10" s="546"/>
      <c r="G10" s="547"/>
      <c r="H10" s="548"/>
      <c r="I10" s="548"/>
      <c r="J10" s="548"/>
      <c r="K10" s="548"/>
      <c r="L10" s="548"/>
      <c r="M10" s="548"/>
      <c r="N10" s="549"/>
      <c r="O10" s="549"/>
      <c r="P10" s="550"/>
      <c r="Q10" s="551"/>
    </row>
    <row r="11" spans="1:17">
      <c r="A11" s="552" t="s">
        <v>1272</v>
      </c>
      <c r="B11" s="553" t="s">
        <v>1273</v>
      </c>
      <c r="C11" s="554" t="s">
        <v>1274</v>
      </c>
      <c r="D11" s="554">
        <v>4</v>
      </c>
      <c r="E11" s="555">
        <v>2</v>
      </c>
      <c r="F11" s="554" t="s">
        <v>114</v>
      </c>
      <c r="G11" s="556">
        <v>42728</v>
      </c>
      <c r="H11" s="554" t="s">
        <v>46</v>
      </c>
      <c r="I11" s="554"/>
      <c r="J11" s="557">
        <v>0.29166666666666669</v>
      </c>
      <c r="K11" s="556">
        <v>42732</v>
      </c>
      <c r="L11" s="554"/>
      <c r="M11" s="554"/>
      <c r="N11" s="557"/>
      <c r="O11" s="554" t="s">
        <v>1275</v>
      </c>
      <c r="P11" s="554" t="s">
        <v>1276</v>
      </c>
      <c r="Q11" s="558" t="s">
        <v>1277</v>
      </c>
    </row>
    <row r="12" spans="1:17">
      <c r="A12" s="552" t="s">
        <v>1278</v>
      </c>
      <c r="B12" s="553" t="s">
        <v>1279</v>
      </c>
      <c r="C12" s="554" t="s">
        <v>1280</v>
      </c>
      <c r="D12" s="554">
        <v>1</v>
      </c>
      <c r="E12" s="559">
        <v>1</v>
      </c>
      <c r="F12" s="554" t="s">
        <v>1281</v>
      </c>
      <c r="G12" s="556">
        <v>42728</v>
      </c>
      <c r="H12" s="554" t="s">
        <v>46</v>
      </c>
      <c r="I12" s="554"/>
      <c r="J12" s="557">
        <v>0.29166666666666669</v>
      </c>
      <c r="K12" s="556">
        <v>42732</v>
      </c>
      <c r="L12" s="554"/>
      <c r="M12" s="554"/>
      <c r="N12" s="557"/>
      <c r="O12" s="554" t="s">
        <v>1275</v>
      </c>
      <c r="P12" s="554"/>
      <c r="Q12" s="558" t="s">
        <v>1282</v>
      </c>
    </row>
    <row r="13" spans="1:17">
      <c r="A13" s="552" t="s">
        <v>1283</v>
      </c>
      <c r="B13" s="553" t="s">
        <v>1284</v>
      </c>
      <c r="C13" s="554" t="s">
        <v>1285</v>
      </c>
      <c r="D13" s="554">
        <v>3</v>
      </c>
      <c r="E13" s="559">
        <v>1</v>
      </c>
      <c r="F13" s="554" t="s">
        <v>1281</v>
      </c>
      <c r="G13" s="556">
        <v>42728</v>
      </c>
      <c r="H13" s="554" t="s">
        <v>46</v>
      </c>
      <c r="I13" s="554"/>
      <c r="J13" s="557">
        <v>0.29166666666666669</v>
      </c>
      <c r="K13" s="556">
        <v>42732</v>
      </c>
      <c r="L13" s="554"/>
      <c r="M13" s="554"/>
      <c r="N13" s="557"/>
      <c r="O13" s="554" t="s">
        <v>1275</v>
      </c>
      <c r="P13" s="554"/>
      <c r="Q13" s="558" t="s">
        <v>1282</v>
      </c>
    </row>
    <row r="14" spans="1:17" ht="36">
      <c r="A14" s="552" t="s">
        <v>1286</v>
      </c>
      <c r="B14" s="553" t="s">
        <v>1287</v>
      </c>
      <c r="C14" s="554" t="s">
        <v>1288</v>
      </c>
      <c r="D14" s="554">
        <v>3</v>
      </c>
      <c r="E14" s="555">
        <v>1</v>
      </c>
      <c r="F14" s="554" t="s">
        <v>114</v>
      </c>
      <c r="G14" s="556">
        <v>42728</v>
      </c>
      <c r="H14" s="554" t="s">
        <v>46</v>
      </c>
      <c r="I14" s="554"/>
      <c r="J14" s="557">
        <v>0.29166666666666669</v>
      </c>
      <c r="K14" s="556">
        <v>42732</v>
      </c>
      <c r="L14" s="554"/>
      <c r="M14" s="554"/>
      <c r="N14" s="557"/>
      <c r="O14" s="554" t="s">
        <v>1275</v>
      </c>
      <c r="P14" s="560" t="s">
        <v>1289</v>
      </c>
      <c r="Q14" s="558" t="s">
        <v>1290</v>
      </c>
    </row>
    <row r="15" spans="1:17" ht="21" customHeight="1">
      <c r="A15" s="561"/>
      <c r="B15" s="562"/>
      <c r="C15" s="563"/>
      <c r="D15" s="564"/>
      <c r="E15" s="564"/>
      <c r="F15" s="565"/>
      <c r="G15" s="566"/>
      <c r="H15" s="567"/>
      <c r="I15" s="567"/>
      <c r="J15" s="568"/>
      <c r="K15" s="566"/>
      <c r="L15" s="567"/>
      <c r="M15" s="567"/>
      <c r="N15" s="568"/>
      <c r="O15" s="567"/>
      <c r="P15" s="563"/>
      <c r="Q15" s="569"/>
    </row>
    <row r="16" spans="1:17" ht="20" thickBot="1">
      <c r="A16" s="534"/>
      <c r="B16" s="535" t="s">
        <v>1270</v>
      </c>
      <c r="C16" s="536"/>
      <c r="D16" s="537">
        <v>11</v>
      </c>
      <c r="E16" s="537">
        <v>5</v>
      </c>
      <c r="F16" s="538"/>
      <c r="G16" s="539"/>
      <c r="H16" s="539"/>
      <c r="I16" s="539"/>
      <c r="J16" s="539"/>
      <c r="K16" s="539"/>
      <c r="L16" s="539"/>
      <c r="M16" s="539"/>
      <c r="N16" s="540"/>
      <c r="O16" s="540"/>
      <c r="P16" s="570"/>
      <c r="Q16" s="541"/>
    </row>
    <row r="17" spans="1:17" ht="20" thickBot="1">
      <c r="A17" s="571"/>
      <c r="B17" s="572"/>
      <c r="C17" s="572"/>
      <c r="D17" s="573"/>
      <c r="E17" s="573"/>
      <c r="F17" s="571"/>
      <c r="G17" s="571"/>
      <c r="H17" s="571"/>
      <c r="I17" s="571"/>
      <c r="J17" s="571"/>
      <c r="K17" s="571"/>
      <c r="L17" s="571"/>
      <c r="M17" s="571"/>
      <c r="N17" s="574"/>
      <c r="O17" s="574"/>
      <c r="P17" s="574"/>
      <c r="Q17" s="574"/>
    </row>
    <row r="18" spans="1:17" ht="21" customHeight="1">
      <c r="A18" s="543"/>
      <c r="B18" s="502" t="s">
        <v>1291</v>
      </c>
      <c r="C18" s="544"/>
      <c r="D18" s="545"/>
      <c r="E18" s="545"/>
      <c r="F18" s="546"/>
      <c r="G18" s="547"/>
      <c r="H18" s="548"/>
      <c r="I18" s="548"/>
      <c r="J18" s="548"/>
      <c r="K18" s="548"/>
      <c r="L18" s="548"/>
      <c r="M18" s="548"/>
      <c r="N18" s="549"/>
      <c r="O18" s="549"/>
      <c r="P18" s="549"/>
      <c r="Q18" s="551"/>
    </row>
    <row r="19" spans="1:17" ht="21" customHeight="1">
      <c r="A19" s="575"/>
      <c r="B19" s="576"/>
      <c r="C19" s="577"/>
      <c r="D19" s="578"/>
      <c r="E19" s="578"/>
      <c r="F19" s="579"/>
      <c r="G19" s="580"/>
      <c r="H19" s="581"/>
      <c r="I19" s="581"/>
      <c r="J19" s="582"/>
      <c r="K19" s="580"/>
      <c r="L19" s="581"/>
      <c r="M19" s="581"/>
      <c r="N19" s="582"/>
      <c r="O19" s="581"/>
      <c r="P19" s="581"/>
      <c r="Q19" s="583"/>
    </row>
    <row r="20" spans="1:17" ht="20" thickBot="1">
      <c r="A20" s="534"/>
      <c r="B20" s="535" t="s">
        <v>1270</v>
      </c>
      <c r="C20" s="536"/>
      <c r="D20" s="537"/>
      <c r="E20" s="537"/>
      <c r="F20" s="538"/>
      <c r="G20" s="539"/>
      <c r="H20" s="539"/>
      <c r="I20" s="539"/>
      <c r="J20" s="539"/>
      <c r="K20" s="539"/>
      <c r="L20" s="539"/>
      <c r="M20" s="539"/>
      <c r="N20" s="540"/>
      <c r="O20" s="540"/>
      <c r="P20" s="540"/>
      <c r="Q20" s="541"/>
    </row>
    <row r="21" spans="1:17" ht="20" thickBot="1">
      <c r="A21" s="571"/>
      <c r="B21" s="572"/>
      <c r="C21" s="572"/>
      <c r="D21" s="573"/>
      <c r="E21" s="573"/>
      <c r="F21" s="571"/>
      <c r="G21" s="571"/>
      <c r="H21" s="571"/>
      <c r="I21" s="571"/>
      <c r="J21" s="571"/>
      <c r="K21" s="571"/>
      <c r="L21" s="571"/>
      <c r="M21" s="571"/>
      <c r="N21" s="574"/>
      <c r="O21" s="574"/>
      <c r="P21" s="574"/>
      <c r="Q21" s="574"/>
    </row>
    <row r="22" spans="1:17" ht="21" customHeight="1">
      <c r="A22" s="543"/>
      <c r="B22" s="502" t="s">
        <v>1292</v>
      </c>
      <c r="C22" s="544"/>
      <c r="D22" s="545"/>
      <c r="E22" s="545"/>
      <c r="F22" s="546"/>
      <c r="G22" s="547"/>
      <c r="H22" s="548"/>
      <c r="I22" s="548"/>
      <c r="J22" s="548"/>
      <c r="K22" s="548"/>
      <c r="L22" s="548"/>
      <c r="M22" s="548"/>
      <c r="N22" s="549"/>
      <c r="O22" s="549"/>
      <c r="P22" s="549"/>
      <c r="Q22" s="551"/>
    </row>
    <row r="23" spans="1:17" ht="21" customHeight="1">
      <c r="A23" s="584"/>
      <c r="B23" s="585"/>
      <c r="C23" s="586"/>
      <c r="D23" s="587"/>
      <c r="E23" s="587"/>
      <c r="F23" s="588"/>
      <c r="G23" s="589"/>
      <c r="H23" s="590"/>
      <c r="I23" s="590"/>
      <c r="J23" s="591"/>
      <c r="K23" s="589"/>
      <c r="L23" s="589"/>
      <c r="M23" s="590"/>
      <c r="N23" s="591"/>
      <c r="O23" s="590"/>
      <c r="P23" s="590"/>
      <c r="Q23" s="592"/>
    </row>
    <row r="24" spans="1:17" ht="20" thickBot="1">
      <c r="A24" s="534"/>
      <c r="B24" s="535" t="s">
        <v>1270</v>
      </c>
      <c r="C24" s="536"/>
      <c r="D24" s="593"/>
      <c r="E24" s="593"/>
      <c r="F24" s="538"/>
      <c r="G24" s="539"/>
      <c r="H24" s="539"/>
      <c r="I24" s="539"/>
      <c r="J24" s="539"/>
      <c r="K24" s="539"/>
      <c r="L24" s="539"/>
      <c r="M24" s="539"/>
      <c r="N24" s="540"/>
      <c r="O24" s="540"/>
      <c r="P24" s="540"/>
      <c r="Q24" s="541"/>
    </row>
  </sheetData>
  <customSheetViews>
    <customSheetView guid="{4B6692AC-295E-B143-A0B9-A1AC7429D860}">
      <selection activeCell="G14" sqref="G14"/>
    </customSheetView>
    <customSheetView guid="{D67E40E9-A663-4B2C-AC97-914027EC2705}" showPageBreaks="1">
      <selection activeCell="G14" sqref="G14"/>
    </customSheetView>
  </customSheetView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selection activeCell="E20" sqref="E20"/>
    </sheetView>
  </sheetViews>
  <sheetFormatPr baseColWidth="10" defaultColWidth="8.83203125" defaultRowHeight="14" x14ac:dyDescent="0"/>
  <cols>
    <col min="1" max="1" width="11.6640625" style="160" customWidth="1"/>
    <col min="2" max="2" width="31.33203125" style="160" bestFit="1" customWidth="1"/>
    <col min="3" max="3" width="5" style="160" bestFit="1" customWidth="1"/>
    <col min="4" max="4" width="6.1640625" style="160" bestFit="1" customWidth="1"/>
    <col min="5" max="5" width="27.5" style="160" customWidth="1"/>
    <col min="6" max="6" width="5.5" style="160" bestFit="1" customWidth="1"/>
    <col min="7" max="7" width="10" style="160" customWidth="1"/>
    <col min="8" max="8" width="8.1640625" style="160" bestFit="1" customWidth="1"/>
    <col min="9" max="9" width="7" style="160" bestFit="1" customWidth="1"/>
    <col min="10" max="10" width="5.5" style="160" bestFit="1" customWidth="1"/>
    <col min="11" max="11" width="8.6640625" style="160" customWidth="1"/>
    <col min="12" max="12" width="8.1640625" style="160" bestFit="1" customWidth="1"/>
    <col min="13" max="13" width="5.5" style="160" bestFit="1" customWidth="1"/>
    <col min="14" max="14" width="9.5" style="160" bestFit="1" customWidth="1"/>
    <col min="15" max="15" width="29.5" style="160" customWidth="1"/>
    <col min="16" max="16" width="18.5" style="160" customWidth="1"/>
    <col min="17" max="17" width="12.83203125" style="160" bestFit="1" customWidth="1"/>
    <col min="18" max="18" width="14.83203125" style="160" bestFit="1" customWidth="1"/>
    <col min="19" max="16384" width="8.83203125" style="160"/>
  </cols>
  <sheetData>
    <row r="1" spans="1:18" ht="21">
      <c r="A1" s="594">
        <v>42728</v>
      </c>
      <c r="Q1" s="595"/>
      <c r="R1" s="595"/>
    </row>
    <row r="2" spans="1:18">
      <c r="Q2" s="595"/>
      <c r="R2" s="595"/>
    </row>
    <row r="3" spans="1:18" ht="23">
      <c r="A3" s="596" t="s">
        <v>1293</v>
      </c>
      <c r="Q3" s="595"/>
      <c r="R3" s="595"/>
    </row>
    <row r="4" spans="1:18" ht="15" thickBot="1">
      <c r="Q4" s="595"/>
      <c r="R4" s="595"/>
    </row>
    <row r="5" spans="1:18" ht="28">
      <c r="A5" s="597" t="s">
        <v>1294</v>
      </c>
      <c r="B5" s="598"/>
      <c r="C5" s="599"/>
      <c r="D5" s="600"/>
      <c r="E5" s="601"/>
      <c r="F5" s="601"/>
      <c r="G5" s="600"/>
      <c r="H5" s="601"/>
      <c r="I5" s="601"/>
      <c r="J5" s="602"/>
      <c r="K5" s="603"/>
      <c r="L5" s="604"/>
      <c r="M5" s="601"/>
      <c r="N5" s="601"/>
      <c r="O5" s="605" t="s">
        <v>1019</v>
      </c>
      <c r="P5" s="606"/>
      <c r="Q5" s="607"/>
      <c r="R5" s="608"/>
    </row>
    <row r="6" spans="1:18">
      <c r="A6" s="609" t="s">
        <v>1250</v>
      </c>
      <c r="B6" s="610" t="s">
        <v>1251</v>
      </c>
      <c r="C6" s="611" t="s">
        <v>1295</v>
      </c>
      <c r="D6" s="612" t="s">
        <v>1296</v>
      </c>
      <c r="E6" s="612" t="s">
        <v>1253</v>
      </c>
      <c r="F6" s="613" t="s">
        <v>1254</v>
      </c>
      <c r="G6" s="612" t="s">
        <v>1255</v>
      </c>
      <c r="H6" s="612" t="s">
        <v>1256</v>
      </c>
      <c r="I6" s="614" t="s">
        <v>1257</v>
      </c>
      <c r="J6" s="613" t="s">
        <v>1258</v>
      </c>
      <c r="K6" s="615" t="s">
        <v>1255</v>
      </c>
      <c r="L6" s="612" t="s">
        <v>1256</v>
      </c>
      <c r="M6" s="614" t="s">
        <v>1257</v>
      </c>
      <c r="N6" s="614" t="s">
        <v>1259</v>
      </c>
      <c r="O6" s="616" t="s">
        <v>1260</v>
      </c>
      <c r="P6" s="617" t="s">
        <v>1261</v>
      </c>
      <c r="Q6" s="616" t="s">
        <v>1297</v>
      </c>
      <c r="R6" s="618" t="s">
        <v>1298</v>
      </c>
    </row>
    <row r="7" spans="1:18" ht="21">
      <c r="A7" s="619" t="s">
        <v>1299</v>
      </c>
      <c r="B7" s="620"/>
      <c r="C7" s="621"/>
      <c r="D7" s="621"/>
      <c r="E7" s="622"/>
      <c r="F7" s="622"/>
      <c r="G7" s="622"/>
      <c r="H7" s="622"/>
      <c r="I7" s="622"/>
      <c r="J7" s="622"/>
      <c r="K7" s="622"/>
      <c r="L7" s="622"/>
      <c r="M7" s="622"/>
      <c r="N7" s="622"/>
      <c r="O7" s="622"/>
      <c r="P7" s="620"/>
      <c r="Q7" s="623"/>
      <c r="R7" s="624"/>
    </row>
    <row r="8" spans="1:18">
      <c r="A8" s="611" t="s">
        <v>1300</v>
      </c>
      <c r="B8" s="625" t="s">
        <v>1301</v>
      </c>
      <c r="C8" s="626">
        <v>3</v>
      </c>
      <c r="D8" s="627">
        <v>2</v>
      </c>
      <c r="E8" s="625" t="s">
        <v>1302</v>
      </c>
      <c r="F8" s="628">
        <v>42727</v>
      </c>
      <c r="G8" s="625" t="s">
        <v>46</v>
      </c>
      <c r="H8" s="625"/>
      <c r="I8" s="629" t="s">
        <v>1303</v>
      </c>
      <c r="J8" s="628">
        <v>42731</v>
      </c>
      <c r="K8" s="625"/>
      <c r="L8" s="625"/>
      <c r="M8" s="629"/>
      <c r="N8" s="630" t="s">
        <v>1304</v>
      </c>
      <c r="O8" s="630"/>
      <c r="P8" s="630" t="s">
        <v>1305</v>
      </c>
      <c r="Q8" s="631" t="s">
        <v>1015</v>
      </c>
      <c r="R8" s="632" t="s">
        <v>1020</v>
      </c>
    </row>
    <row r="9" spans="1:18" ht="24">
      <c r="A9" s="611" t="s">
        <v>1306</v>
      </c>
      <c r="B9" s="625" t="s">
        <v>1307</v>
      </c>
      <c r="C9" s="626">
        <v>2</v>
      </c>
      <c r="D9" s="627">
        <v>1</v>
      </c>
      <c r="E9" s="625" t="s">
        <v>1308</v>
      </c>
      <c r="F9" s="628">
        <v>42727</v>
      </c>
      <c r="G9" s="625" t="s">
        <v>46</v>
      </c>
      <c r="H9" s="625"/>
      <c r="I9" s="629">
        <v>0.70833333333333337</v>
      </c>
      <c r="J9" s="628">
        <v>42731</v>
      </c>
      <c r="K9" s="625" t="s">
        <v>46</v>
      </c>
      <c r="L9" s="625"/>
      <c r="M9" s="629"/>
      <c r="N9" s="630" t="s">
        <v>1304</v>
      </c>
      <c r="O9" s="630" t="s">
        <v>1309</v>
      </c>
      <c r="P9" s="630" t="s">
        <v>1310</v>
      </c>
      <c r="Q9" s="631" t="s">
        <v>1015</v>
      </c>
      <c r="R9" s="632" t="s">
        <v>1020</v>
      </c>
    </row>
    <row r="10" spans="1:18" ht="21">
      <c r="A10" s="619" t="s">
        <v>1311</v>
      </c>
      <c r="B10" s="620"/>
      <c r="C10" s="621"/>
      <c r="D10" s="621"/>
      <c r="E10" s="622"/>
      <c r="F10" s="622"/>
      <c r="G10" s="622"/>
      <c r="H10" s="622"/>
      <c r="I10" s="622"/>
      <c r="J10" s="622"/>
      <c r="K10" s="622"/>
      <c r="L10" s="622"/>
      <c r="M10" s="622"/>
      <c r="N10" s="622"/>
      <c r="O10" s="622"/>
      <c r="P10" s="620"/>
      <c r="Q10" s="623"/>
      <c r="R10" s="624"/>
    </row>
    <row r="11" spans="1:18" ht="60">
      <c r="A11" s="611" t="s">
        <v>1312</v>
      </c>
      <c r="B11" s="630" t="s">
        <v>1313</v>
      </c>
      <c r="C11" s="625">
        <v>2</v>
      </c>
      <c r="D11" s="627">
        <v>1</v>
      </c>
      <c r="E11" s="625" t="s">
        <v>1314</v>
      </c>
      <c r="F11" s="628">
        <v>42727</v>
      </c>
      <c r="G11" s="625" t="s">
        <v>1315</v>
      </c>
      <c r="H11" s="625"/>
      <c r="I11" s="629"/>
      <c r="J11" s="628">
        <v>42735</v>
      </c>
      <c r="K11" s="625" t="s">
        <v>1316</v>
      </c>
      <c r="L11" s="625" t="s">
        <v>1316</v>
      </c>
      <c r="M11" s="629"/>
      <c r="N11" s="625" t="s">
        <v>1317</v>
      </c>
      <c r="O11" s="630" t="s">
        <v>1318</v>
      </c>
      <c r="P11" s="625" t="s">
        <v>1319</v>
      </c>
      <c r="Q11" s="631" t="s">
        <v>1015</v>
      </c>
      <c r="R11" s="632" t="s">
        <v>1020</v>
      </c>
    </row>
    <row r="12" spans="1:18" ht="15" thickBot="1">
      <c r="A12" s="633" t="s">
        <v>1270</v>
      </c>
      <c r="B12" s="634"/>
      <c r="C12" s="635">
        <f>SUM(C6:C11)</f>
        <v>7</v>
      </c>
      <c r="D12" s="636">
        <f>SUM(D6:D11)</f>
        <v>4</v>
      </c>
      <c r="E12" s="637"/>
      <c r="F12" s="638"/>
      <c r="G12" s="637"/>
      <c r="H12" s="637"/>
      <c r="I12" s="637"/>
      <c r="J12" s="638"/>
      <c r="K12" s="637"/>
      <c r="L12" s="637"/>
      <c r="M12" s="637"/>
      <c r="N12" s="637"/>
      <c r="O12" s="637"/>
      <c r="P12" s="637"/>
      <c r="Q12" s="639"/>
      <c r="R12" s="640"/>
    </row>
    <row r="13" spans="1:18" ht="15" thickBot="1">
      <c r="Q13" s="595"/>
      <c r="R13" s="595"/>
    </row>
    <row r="14" spans="1:18" ht="42">
      <c r="A14" s="597" t="s">
        <v>1294</v>
      </c>
      <c r="B14" s="598"/>
      <c r="C14" s="599"/>
      <c r="D14" s="600"/>
      <c r="E14" s="601"/>
      <c r="F14" s="601"/>
      <c r="G14" s="600"/>
      <c r="H14" s="601"/>
      <c r="I14" s="601"/>
      <c r="J14" s="602"/>
      <c r="K14" s="603"/>
      <c r="L14" s="604"/>
      <c r="M14" s="601"/>
      <c r="N14" s="601"/>
      <c r="O14" s="605" t="s">
        <v>1011</v>
      </c>
      <c r="P14" s="606"/>
      <c r="Q14" s="607"/>
      <c r="R14" s="608"/>
    </row>
    <row r="15" spans="1:18">
      <c r="A15" s="609" t="s">
        <v>1250</v>
      </c>
      <c r="B15" s="610" t="s">
        <v>1251</v>
      </c>
      <c r="C15" s="611" t="s">
        <v>1295</v>
      </c>
      <c r="D15" s="612" t="s">
        <v>1296</v>
      </c>
      <c r="E15" s="612" t="s">
        <v>1253</v>
      </c>
      <c r="F15" s="613" t="s">
        <v>1254</v>
      </c>
      <c r="G15" s="612" t="s">
        <v>1255</v>
      </c>
      <c r="H15" s="612" t="s">
        <v>1256</v>
      </c>
      <c r="I15" s="614" t="s">
        <v>1257</v>
      </c>
      <c r="J15" s="613" t="s">
        <v>1258</v>
      </c>
      <c r="K15" s="615" t="s">
        <v>1255</v>
      </c>
      <c r="L15" s="612" t="s">
        <v>1256</v>
      </c>
      <c r="M15" s="614" t="s">
        <v>1257</v>
      </c>
      <c r="N15" s="614" t="s">
        <v>1259</v>
      </c>
      <c r="O15" s="616" t="s">
        <v>1260</v>
      </c>
      <c r="P15" s="617" t="s">
        <v>1261</v>
      </c>
      <c r="Q15" s="616" t="s">
        <v>1297</v>
      </c>
      <c r="R15" s="618" t="s">
        <v>1298</v>
      </c>
    </row>
    <row r="16" spans="1:18" ht="21">
      <c r="A16" s="619" t="s">
        <v>1320</v>
      </c>
      <c r="B16" s="620"/>
      <c r="C16" s="621"/>
      <c r="D16" s="621"/>
      <c r="E16" s="622"/>
      <c r="F16" s="622"/>
      <c r="G16" s="622"/>
      <c r="H16" s="622"/>
      <c r="I16" s="622"/>
      <c r="J16" s="622"/>
      <c r="K16" s="622"/>
      <c r="L16" s="622"/>
      <c r="M16" s="622"/>
      <c r="N16" s="622"/>
      <c r="O16" s="622"/>
      <c r="P16" s="620"/>
      <c r="Q16" s="623"/>
      <c r="R16" s="624"/>
    </row>
    <row r="17" spans="1:18" ht="48">
      <c r="A17" s="611" t="s">
        <v>1321</v>
      </c>
      <c r="B17" s="625" t="s">
        <v>1322</v>
      </c>
      <c r="C17" s="625">
        <v>4</v>
      </c>
      <c r="D17" s="627">
        <v>1</v>
      </c>
      <c r="E17" s="625" t="s">
        <v>1323</v>
      </c>
      <c r="F17" s="628">
        <v>42727</v>
      </c>
      <c r="G17" s="625" t="s">
        <v>1316</v>
      </c>
      <c r="H17" s="625" t="s">
        <v>1324</v>
      </c>
      <c r="I17" s="629">
        <v>0.5625</v>
      </c>
      <c r="J17" s="628">
        <v>42734</v>
      </c>
      <c r="K17" s="625" t="s">
        <v>1325</v>
      </c>
      <c r="L17" s="625"/>
      <c r="M17" s="629"/>
      <c r="N17" s="625" t="s">
        <v>1326</v>
      </c>
      <c r="O17" s="630" t="s">
        <v>1327</v>
      </c>
      <c r="P17" s="625" t="s">
        <v>1328</v>
      </c>
      <c r="Q17" s="631" t="s">
        <v>1015</v>
      </c>
      <c r="R17" s="632" t="s">
        <v>1012</v>
      </c>
    </row>
    <row r="18" spans="1:18" ht="48">
      <c r="A18" s="611" t="s">
        <v>1329</v>
      </c>
      <c r="B18" s="625" t="s">
        <v>1330</v>
      </c>
      <c r="C18" s="625">
        <v>1</v>
      </c>
      <c r="D18" s="627">
        <v>1</v>
      </c>
      <c r="E18" s="625" t="s">
        <v>1331</v>
      </c>
      <c r="F18" s="628">
        <v>42727</v>
      </c>
      <c r="G18" s="625" t="s">
        <v>1316</v>
      </c>
      <c r="H18" s="625" t="s">
        <v>1324</v>
      </c>
      <c r="I18" s="629">
        <v>0.5625</v>
      </c>
      <c r="J18" s="628">
        <v>42734</v>
      </c>
      <c r="K18" s="625" t="s">
        <v>1325</v>
      </c>
      <c r="L18" s="625"/>
      <c r="M18" s="629"/>
      <c r="N18" s="625" t="s">
        <v>1326</v>
      </c>
      <c r="O18" s="630" t="s">
        <v>1332</v>
      </c>
      <c r="P18" s="625" t="s">
        <v>1328</v>
      </c>
      <c r="Q18" s="631" t="s">
        <v>1015</v>
      </c>
      <c r="R18" s="632" t="s">
        <v>1012</v>
      </c>
    </row>
    <row r="19" spans="1:18">
      <c r="A19" s="611" t="s">
        <v>1333</v>
      </c>
      <c r="B19" s="625" t="s">
        <v>1334</v>
      </c>
      <c r="C19" s="625">
        <v>3</v>
      </c>
      <c r="D19" s="627">
        <v>1</v>
      </c>
      <c r="E19" s="625" t="s">
        <v>1335</v>
      </c>
      <c r="F19" s="628">
        <v>42727</v>
      </c>
      <c r="G19" s="625" t="s">
        <v>1316</v>
      </c>
      <c r="H19" s="625" t="s">
        <v>1336</v>
      </c>
      <c r="I19" s="629">
        <v>0.41666666666666669</v>
      </c>
      <c r="J19" s="628">
        <v>42734</v>
      </c>
      <c r="K19" s="625"/>
      <c r="L19" s="625"/>
      <c r="M19" s="629"/>
      <c r="N19" s="625" t="s">
        <v>1337</v>
      </c>
      <c r="O19" s="625"/>
      <c r="P19" s="625"/>
      <c r="Q19" s="631" t="s">
        <v>1015</v>
      </c>
      <c r="R19" s="632" t="s">
        <v>1012</v>
      </c>
    </row>
    <row r="20" spans="1:18">
      <c r="A20" s="611" t="s">
        <v>1338</v>
      </c>
      <c r="B20" s="625" t="s">
        <v>1339</v>
      </c>
      <c r="C20" s="625">
        <v>2</v>
      </c>
      <c r="D20" s="627">
        <v>1</v>
      </c>
      <c r="E20" s="625" t="s">
        <v>1340</v>
      </c>
      <c r="F20" s="628">
        <v>42727</v>
      </c>
      <c r="G20" s="625" t="s">
        <v>1316</v>
      </c>
      <c r="H20" s="625" t="s">
        <v>1341</v>
      </c>
      <c r="I20" s="629">
        <v>0.55902777777777779</v>
      </c>
      <c r="J20" s="628">
        <v>42734</v>
      </c>
      <c r="K20" s="625" t="s">
        <v>1325</v>
      </c>
      <c r="L20" s="625"/>
      <c r="M20" s="629"/>
      <c r="N20" s="630" t="s">
        <v>1326</v>
      </c>
      <c r="O20" s="630"/>
      <c r="P20" s="630" t="s">
        <v>1342</v>
      </c>
      <c r="Q20" s="631" t="s">
        <v>1015</v>
      </c>
      <c r="R20" s="632" t="s">
        <v>1012</v>
      </c>
    </row>
    <row r="21" spans="1:18" ht="36">
      <c r="A21" s="611" t="s">
        <v>1343</v>
      </c>
      <c r="B21" s="625" t="s">
        <v>1344</v>
      </c>
      <c r="C21" s="625">
        <v>2</v>
      </c>
      <c r="D21" s="627">
        <v>1</v>
      </c>
      <c r="E21" s="625" t="s">
        <v>1345</v>
      </c>
      <c r="F21" s="628">
        <v>42727</v>
      </c>
      <c r="G21" s="625" t="s">
        <v>1346</v>
      </c>
      <c r="H21" s="625" t="s">
        <v>1347</v>
      </c>
      <c r="I21" s="629">
        <v>0.625</v>
      </c>
      <c r="J21" s="628">
        <v>42734</v>
      </c>
      <c r="K21" s="625"/>
      <c r="L21" s="625"/>
      <c r="M21" s="629"/>
      <c r="N21" s="625" t="s">
        <v>1326</v>
      </c>
      <c r="O21" s="630" t="s">
        <v>1348</v>
      </c>
      <c r="P21" s="625" t="s">
        <v>1349</v>
      </c>
      <c r="Q21" s="631" t="s">
        <v>1015</v>
      </c>
      <c r="R21" s="632" t="s">
        <v>1012</v>
      </c>
    </row>
    <row r="22" spans="1:18">
      <c r="A22" s="611" t="s">
        <v>1350</v>
      </c>
      <c r="B22" s="625" t="s">
        <v>1351</v>
      </c>
      <c r="C22" s="625">
        <v>2</v>
      </c>
      <c r="D22" s="627">
        <v>1</v>
      </c>
      <c r="E22" s="625" t="s">
        <v>1352</v>
      </c>
      <c r="F22" s="628">
        <v>42727</v>
      </c>
      <c r="G22" s="625" t="s">
        <v>1316</v>
      </c>
      <c r="H22" s="625" t="s">
        <v>1353</v>
      </c>
      <c r="I22" s="629">
        <v>0.79513888888888884</v>
      </c>
      <c r="J22" s="628">
        <v>42734</v>
      </c>
      <c r="K22" s="625" t="s">
        <v>1316</v>
      </c>
      <c r="L22" s="625"/>
      <c r="M22" s="629"/>
      <c r="N22" s="630" t="s">
        <v>1326</v>
      </c>
      <c r="O22" s="630"/>
      <c r="P22" s="630" t="s">
        <v>1354</v>
      </c>
      <c r="Q22" s="631" t="s">
        <v>1015</v>
      </c>
      <c r="R22" s="632" t="s">
        <v>1012</v>
      </c>
    </row>
    <row r="23" spans="1:18" ht="24">
      <c r="A23" s="611" t="s">
        <v>1355</v>
      </c>
      <c r="B23" s="625" t="s">
        <v>1356</v>
      </c>
      <c r="C23" s="625">
        <v>2</v>
      </c>
      <c r="D23" s="627">
        <v>1</v>
      </c>
      <c r="E23" s="625" t="s">
        <v>1357</v>
      </c>
      <c r="F23" s="628">
        <v>42727</v>
      </c>
      <c r="G23" s="625"/>
      <c r="H23" s="625"/>
      <c r="I23" s="629"/>
      <c r="J23" s="628">
        <v>42734</v>
      </c>
      <c r="K23" s="625"/>
      <c r="L23" s="625"/>
      <c r="M23" s="629"/>
      <c r="N23" s="630" t="s">
        <v>1326</v>
      </c>
      <c r="O23" s="630"/>
      <c r="P23" s="630" t="s">
        <v>1358</v>
      </c>
      <c r="Q23" s="631" t="s">
        <v>1015</v>
      </c>
      <c r="R23" s="632" t="s">
        <v>1012</v>
      </c>
    </row>
    <row r="24" spans="1:18">
      <c r="A24" s="611" t="s">
        <v>1359</v>
      </c>
      <c r="B24" s="625" t="s">
        <v>1360</v>
      </c>
      <c r="C24" s="625">
        <v>4</v>
      </c>
      <c r="D24" s="627">
        <v>1</v>
      </c>
      <c r="E24" s="625" t="s">
        <v>1361</v>
      </c>
      <c r="F24" s="628">
        <v>42727</v>
      </c>
      <c r="G24" s="625" t="s">
        <v>1316</v>
      </c>
      <c r="H24" s="625" t="s">
        <v>1362</v>
      </c>
      <c r="I24" s="629">
        <v>0.93888888888888899</v>
      </c>
      <c r="J24" s="628">
        <v>42734</v>
      </c>
      <c r="K24" s="625"/>
      <c r="L24" s="625"/>
      <c r="M24" s="629"/>
      <c r="N24" s="630" t="s">
        <v>1326</v>
      </c>
      <c r="O24" s="630"/>
      <c r="P24" s="630" t="s">
        <v>1363</v>
      </c>
      <c r="Q24" s="631" t="s">
        <v>1015</v>
      </c>
      <c r="R24" s="632" t="s">
        <v>1012</v>
      </c>
    </row>
    <row r="25" spans="1:18" ht="48">
      <c r="A25" s="611" t="s">
        <v>1364</v>
      </c>
      <c r="B25" s="625" t="s">
        <v>1365</v>
      </c>
      <c r="C25" s="625">
        <v>3</v>
      </c>
      <c r="D25" s="627">
        <v>1</v>
      </c>
      <c r="E25" s="625" t="s">
        <v>1366</v>
      </c>
      <c r="F25" s="628">
        <v>42727</v>
      </c>
      <c r="G25" s="625"/>
      <c r="H25" s="625"/>
      <c r="I25" s="629"/>
      <c r="J25" s="628">
        <v>42734</v>
      </c>
      <c r="K25" s="625"/>
      <c r="L25" s="625"/>
      <c r="M25" s="629"/>
      <c r="N25" s="630" t="s">
        <v>1326</v>
      </c>
      <c r="O25" s="630" t="s">
        <v>1367</v>
      </c>
      <c r="P25" s="630" t="s">
        <v>1368</v>
      </c>
      <c r="Q25" s="631" t="s">
        <v>1015</v>
      </c>
      <c r="R25" s="632" t="s">
        <v>1012</v>
      </c>
    </row>
    <row r="26" spans="1:18" ht="21">
      <c r="A26" s="619" t="s">
        <v>1369</v>
      </c>
      <c r="B26" s="620"/>
      <c r="C26" s="621"/>
      <c r="D26" s="621"/>
      <c r="E26" s="622"/>
      <c r="F26" s="622"/>
      <c r="G26" s="622"/>
      <c r="H26" s="622"/>
      <c r="I26" s="622"/>
      <c r="J26" s="622"/>
      <c r="K26" s="622"/>
      <c r="L26" s="622"/>
      <c r="M26" s="622"/>
      <c r="N26" s="622"/>
      <c r="O26" s="622"/>
      <c r="P26" s="620"/>
      <c r="Q26" s="623"/>
      <c r="R26" s="624"/>
    </row>
    <row r="27" spans="1:18">
      <c r="A27" s="611" t="s">
        <v>1370</v>
      </c>
      <c r="B27" s="625" t="s">
        <v>1371</v>
      </c>
      <c r="C27" s="625">
        <v>3</v>
      </c>
      <c r="D27" s="627">
        <v>1</v>
      </c>
      <c r="E27" s="625" t="s">
        <v>114</v>
      </c>
      <c r="F27" s="628">
        <v>42727</v>
      </c>
      <c r="G27" s="625"/>
      <c r="H27" s="625"/>
      <c r="I27" s="629"/>
      <c r="J27" s="628">
        <v>42733</v>
      </c>
      <c r="K27" s="625"/>
      <c r="L27" s="625"/>
      <c r="M27" s="629"/>
      <c r="N27" s="625" t="s">
        <v>1372</v>
      </c>
      <c r="O27" s="625"/>
      <c r="P27" s="625" t="s">
        <v>1373</v>
      </c>
      <c r="Q27" s="631" t="s">
        <v>1015</v>
      </c>
      <c r="R27" s="632" t="s">
        <v>1012</v>
      </c>
    </row>
    <row r="28" spans="1:18" ht="36">
      <c r="A28" s="611" t="s">
        <v>1374</v>
      </c>
      <c r="B28" s="625" t="s">
        <v>1375</v>
      </c>
      <c r="C28" s="625">
        <v>1</v>
      </c>
      <c r="D28" s="627">
        <v>1</v>
      </c>
      <c r="E28" s="625" t="s">
        <v>1376</v>
      </c>
      <c r="F28" s="628">
        <v>42727</v>
      </c>
      <c r="G28" s="625" t="s">
        <v>1346</v>
      </c>
      <c r="H28" s="625" t="s">
        <v>1377</v>
      </c>
      <c r="I28" s="629">
        <v>0.67222222222222217</v>
      </c>
      <c r="J28" s="628">
        <v>42733</v>
      </c>
      <c r="K28" s="625" t="s">
        <v>1378</v>
      </c>
      <c r="L28" s="625" t="s">
        <v>1379</v>
      </c>
      <c r="M28" s="629">
        <v>0.66388888888888886</v>
      </c>
      <c r="N28" s="625" t="s">
        <v>1372</v>
      </c>
      <c r="O28" s="630" t="s">
        <v>1380</v>
      </c>
      <c r="P28" s="625" t="s">
        <v>1381</v>
      </c>
      <c r="Q28" s="631" t="s">
        <v>1015</v>
      </c>
      <c r="R28" s="632" t="s">
        <v>1012</v>
      </c>
    </row>
    <row r="29" spans="1:18" ht="48">
      <c r="A29" s="611" t="s">
        <v>1382</v>
      </c>
      <c r="B29" s="625" t="s">
        <v>1383</v>
      </c>
      <c r="C29" s="625">
        <v>1</v>
      </c>
      <c r="D29" s="627">
        <v>1</v>
      </c>
      <c r="E29" s="625" t="s">
        <v>1216</v>
      </c>
      <c r="F29" s="628">
        <v>42727</v>
      </c>
      <c r="G29" s="625" t="s">
        <v>1316</v>
      </c>
      <c r="H29" s="625" t="s">
        <v>1384</v>
      </c>
      <c r="I29" s="629">
        <v>0.25</v>
      </c>
      <c r="J29" s="628">
        <v>42735</v>
      </c>
      <c r="K29" s="625" t="s">
        <v>1316</v>
      </c>
      <c r="L29" s="625" t="s">
        <v>1385</v>
      </c>
      <c r="M29" s="629">
        <v>0.95833333333333337</v>
      </c>
      <c r="N29" s="625" t="s">
        <v>1317</v>
      </c>
      <c r="O29" s="625"/>
      <c r="P29" s="630" t="s">
        <v>1386</v>
      </c>
      <c r="Q29" s="631" t="s">
        <v>1015</v>
      </c>
      <c r="R29" s="632" t="s">
        <v>1012</v>
      </c>
    </row>
    <row r="30" spans="1:18">
      <c r="A30" s="611" t="s">
        <v>1387</v>
      </c>
      <c r="B30" s="625" t="s">
        <v>1388</v>
      </c>
      <c r="C30" s="625">
        <v>4</v>
      </c>
      <c r="D30" s="627">
        <v>1</v>
      </c>
      <c r="E30" s="625" t="s">
        <v>1335</v>
      </c>
      <c r="F30" s="628">
        <v>42727</v>
      </c>
      <c r="G30" s="625"/>
      <c r="H30" s="625"/>
      <c r="I30" s="629"/>
      <c r="J30" s="628">
        <v>42735</v>
      </c>
      <c r="K30" s="625"/>
      <c r="L30" s="625"/>
      <c r="M30" s="629"/>
      <c r="N30" s="625" t="s">
        <v>1317</v>
      </c>
      <c r="O30" s="625"/>
      <c r="P30" s="625"/>
      <c r="Q30" s="631" t="s">
        <v>1015</v>
      </c>
      <c r="R30" s="632" t="s">
        <v>1012</v>
      </c>
    </row>
    <row r="31" spans="1:18" ht="15" thickBot="1">
      <c r="A31" s="633" t="s">
        <v>1270</v>
      </c>
      <c r="B31" s="634"/>
      <c r="C31" s="635">
        <f>SUM(C17:C30)</f>
        <v>32</v>
      </c>
      <c r="D31" s="636">
        <f>SUM(D17:D30)</f>
        <v>13</v>
      </c>
      <c r="E31" s="637"/>
      <c r="F31" s="638"/>
      <c r="G31" s="637"/>
      <c r="H31" s="637"/>
      <c r="I31" s="637"/>
      <c r="J31" s="638"/>
      <c r="K31" s="637"/>
      <c r="L31" s="637"/>
      <c r="M31" s="637"/>
      <c r="N31" s="637"/>
      <c r="O31" s="637"/>
      <c r="P31" s="637"/>
      <c r="Q31" s="639"/>
      <c r="R31" s="640"/>
    </row>
    <row r="32" spans="1:18" ht="15" thickBot="1">
      <c r="Q32" s="595"/>
      <c r="R32" s="595"/>
    </row>
    <row r="33" spans="1:18" ht="42">
      <c r="A33" s="597" t="s">
        <v>1389</v>
      </c>
      <c r="B33" s="598"/>
      <c r="C33" s="599"/>
      <c r="D33" s="600"/>
      <c r="E33" s="601"/>
      <c r="F33" s="601"/>
      <c r="G33" s="600"/>
      <c r="H33" s="601"/>
      <c r="I33" s="601"/>
      <c r="J33" s="602"/>
      <c r="K33" s="603"/>
      <c r="L33" s="604"/>
      <c r="M33" s="601"/>
      <c r="N33" s="601"/>
      <c r="O33" s="605" t="s">
        <v>1011</v>
      </c>
      <c r="P33" s="606"/>
      <c r="Q33" s="607"/>
      <c r="R33" s="608"/>
    </row>
    <row r="34" spans="1:18">
      <c r="A34" s="609" t="s">
        <v>1250</v>
      </c>
      <c r="B34" s="610" t="s">
        <v>1251</v>
      </c>
      <c r="C34" s="611" t="s">
        <v>1295</v>
      </c>
      <c r="D34" s="612" t="s">
        <v>1296</v>
      </c>
      <c r="E34" s="612" t="s">
        <v>1253</v>
      </c>
      <c r="F34" s="613" t="s">
        <v>1254</v>
      </c>
      <c r="G34" s="612" t="s">
        <v>1255</v>
      </c>
      <c r="H34" s="612" t="s">
        <v>1256</v>
      </c>
      <c r="I34" s="614" t="s">
        <v>1257</v>
      </c>
      <c r="J34" s="613" t="s">
        <v>1258</v>
      </c>
      <c r="K34" s="615" t="s">
        <v>1255</v>
      </c>
      <c r="L34" s="612" t="s">
        <v>1256</v>
      </c>
      <c r="M34" s="614" t="s">
        <v>1257</v>
      </c>
      <c r="N34" s="614" t="s">
        <v>1259</v>
      </c>
      <c r="O34" s="616" t="s">
        <v>1260</v>
      </c>
      <c r="P34" s="617" t="s">
        <v>1261</v>
      </c>
      <c r="Q34" s="616" t="s">
        <v>1297</v>
      </c>
      <c r="R34" s="618" t="s">
        <v>1298</v>
      </c>
    </row>
    <row r="35" spans="1:18" ht="21">
      <c r="A35" s="619" t="s">
        <v>1320</v>
      </c>
      <c r="B35" s="620"/>
      <c r="C35" s="621"/>
      <c r="D35" s="621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0"/>
      <c r="Q35" s="623"/>
      <c r="R35" s="624"/>
    </row>
    <row r="36" spans="1:18">
      <c r="A36" s="611" t="s">
        <v>1390</v>
      </c>
      <c r="B36" s="625" t="s">
        <v>1391</v>
      </c>
      <c r="C36" s="626">
        <v>6</v>
      </c>
      <c r="D36" s="627">
        <v>2</v>
      </c>
      <c r="E36" s="625" t="s">
        <v>1392</v>
      </c>
      <c r="F36" s="628">
        <v>42726</v>
      </c>
      <c r="G36" s="625" t="s">
        <v>1393</v>
      </c>
      <c r="H36" s="625" t="s">
        <v>1394</v>
      </c>
      <c r="I36" s="629">
        <v>0.6791666666666667</v>
      </c>
      <c r="J36" s="628">
        <v>42370</v>
      </c>
      <c r="K36" s="625" t="s">
        <v>1393</v>
      </c>
      <c r="L36" s="625" t="s">
        <v>1395</v>
      </c>
      <c r="M36" s="629">
        <v>0.71180555555555547</v>
      </c>
      <c r="N36" s="630" t="s">
        <v>1396</v>
      </c>
      <c r="O36" s="630"/>
      <c r="P36" s="630"/>
      <c r="Q36" s="631" t="s">
        <v>1012</v>
      </c>
      <c r="R36" s="632" t="s">
        <v>1012</v>
      </c>
    </row>
    <row r="37" spans="1:18" ht="96">
      <c r="A37" s="611" t="s">
        <v>1397</v>
      </c>
      <c r="B37" s="625" t="s">
        <v>1398</v>
      </c>
      <c r="C37" s="626">
        <v>2</v>
      </c>
      <c r="D37" s="627">
        <v>1</v>
      </c>
      <c r="E37" s="625" t="s">
        <v>1399</v>
      </c>
      <c r="F37" s="628">
        <v>42726</v>
      </c>
      <c r="G37" s="625" t="s">
        <v>1393</v>
      </c>
      <c r="H37" s="625" t="s">
        <v>1400</v>
      </c>
      <c r="I37" s="629">
        <v>0.75</v>
      </c>
      <c r="J37" s="628">
        <v>42370</v>
      </c>
      <c r="K37" s="625" t="s">
        <v>1393</v>
      </c>
      <c r="L37" s="625" t="s">
        <v>1401</v>
      </c>
      <c r="M37" s="629">
        <v>0.79166666666666663</v>
      </c>
      <c r="N37" s="630" t="s">
        <v>1402</v>
      </c>
      <c r="O37" s="630" t="s">
        <v>1403</v>
      </c>
      <c r="P37" s="630" t="s">
        <v>1404</v>
      </c>
      <c r="Q37" s="631" t="s">
        <v>1012</v>
      </c>
      <c r="R37" s="632" t="s">
        <v>1012</v>
      </c>
    </row>
    <row r="38" spans="1:18">
      <c r="A38" s="611" t="s">
        <v>1405</v>
      </c>
      <c r="B38" s="625" t="s">
        <v>1406</v>
      </c>
      <c r="C38" s="626">
        <v>3</v>
      </c>
      <c r="D38" s="627">
        <v>1</v>
      </c>
      <c r="E38" s="625" t="s">
        <v>1407</v>
      </c>
      <c r="F38" s="628">
        <v>42727</v>
      </c>
      <c r="G38" s="625" t="s">
        <v>1316</v>
      </c>
      <c r="H38" s="625" t="s">
        <v>1408</v>
      </c>
      <c r="I38" s="629">
        <v>0.25</v>
      </c>
      <c r="J38" s="628">
        <v>42370</v>
      </c>
      <c r="K38" s="625" t="s">
        <v>1316</v>
      </c>
      <c r="L38" s="625" t="s">
        <v>1409</v>
      </c>
      <c r="M38" s="629">
        <v>0.6875</v>
      </c>
      <c r="N38" s="630" t="s">
        <v>1410</v>
      </c>
      <c r="O38" s="630"/>
      <c r="P38" s="630" t="s">
        <v>1411</v>
      </c>
      <c r="Q38" s="631" t="s">
        <v>1012</v>
      </c>
      <c r="R38" s="632" t="s">
        <v>1012</v>
      </c>
    </row>
    <row r="39" spans="1:18">
      <c r="A39" s="611" t="s">
        <v>1412</v>
      </c>
      <c r="B39" s="625" t="s">
        <v>1413</v>
      </c>
      <c r="C39" s="626">
        <v>1</v>
      </c>
      <c r="D39" s="627">
        <v>1</v>
      </c>
      <c r="E39" s="625" t="s">
        <v>1414</v>
      </c>
      <c r="F39" s="628">
        <v>42727</v>
      </c>
      <c r="G39" s="625" t="s">
        <v>1393</v>
      </c>
      <c r="H39" s="625" t="s">
        <v>1415</v>
      </c>
      <c r="I39" s="629">
        <v>0.61249999999999993</v>
      </c>
      <c r="J39" s="628">
        <v>42736</v>
      </c>
      <c r="K39" s="625"/>
      <c r="L39" s="625"/>
      <c r="M39" s="629"/>
      <c r="N39" s="630" t="s">
        <v>1410</v>
      </c>
      <c r="O39" s="630"/>
      <c r="P39" s="630" t="s">
        <v>1416</v>
      </c>
      <c r="Q39" s="631" t="s">
        <v>1012</v>
      </c>
      <c r="R39" s="632" t="s">
        <v>1012</v>
      </c>
    </row>
    <row r="40" spans="1:18" ht="48">
      <c r="A40" s="611" t="s">
        <v>1417</v>
      </c>
      <c r="B40" s="625" t="s">
        <v>1418</v>
      </c>
      <c r="C40" s="626">
        <v>5</v>
      </c>
      <c r="D40" s="627">
        <v>2</v>
      </c>
      <c r="E40" s="625" t="s">
        <v>1216</v>
      </c>
      <c r="F40" s="628">
        <v>42727</v>
      </c>
      <c r="G40" s="625"/>
      <c r="H40" s="625"/>
      <c r="I40" s="629"/>
      <c r="J40" s="628">
        <v>42370</v>
      </c>
      <c r="K40" s="625"/>
      <c r="L40" s="625"/>
      <c r="M40" s="629"/>
      <c r="N40" s="630" t="s">
        <v>1410</v>
      </c>
      <c r="O40" s="630" t="s">
        <v>1419</v>
      </c>
      <c r="P40" s="630" t="s">
        <v>1420</v>
      </c>
      <c r="Q40" s="631" t="s">
        <v>1012</v>
      </c>
      <c r="R40" s="632" t="s">
        <v>1012</v>
      </c>
    </row>
    <row r="41" spans="1:18">
      <c r="A41" s="611" t="s">
        <v>1421</v>
      </c>
      <c r="B41" s="625" t="s">
        <v>1422</v>
      </c>
      <c r="C41" s="626">
        <v>2</v>
      </c>
      <c r="D41" s="627">
        <v>1</v>
      </c>
      <c r="E41" s="625" t="s">
        <v>1423</v>
      </c>
      <c r="F41" s="628">
        <v>42727</v>
      </c>
      <c r="G41" s="625" t="s">
        <v>1316</v>
      </c>
      <c r="H41" s="625" t="s">
        <v>1424</v>
      </c>
      <c r="I41" s="629">
        <v>0.83194444444444438</v>
      </c>
      <c r="J41" s="628">
        <v>42370</v>
      </c>
      <c r="K41" s="625" t="s">
        <v>1425</v>
      </c>
      <c r="L41" s="625"/>
      <c r="M41" s="629"/>
      <c r="N41" s="630" t="s">
        <v>1410</v>
      </c>
      <c r="O41" s="630"/>
      <c r="P41" s="630" t="s">
        <v>1426</v>
      </c>
      <c r="Q41" s="631" t="s">
        <v>1012</v>
      </c>
      <c r="R41" s="632" t="s">
        <v>1012</v>
      </c>
    </row>
    <row r="42" spans="1:18">
      <c r="A42" s="611" t="s">
        <v>1427</v>
      </c>
      <c r="B42" s="625" t="s">
        <v>1428</v>
      </c>
      <c r="C42" s="626">
        <v>1</v>
      </c>
      <c r="D42" s="627">
        <v>0.1</v>
      </c>
      <c r="E42" s="625" t="s">
        <v>1429</v>
      </c>
      <c r="F42" s="628">
        <v>42727</v>
      </c>
      <c r="G42" s="625"/>
      <c r="H42" s="625"/>
      <c r="I42" s="629"/>
      <c r="J42" s="628">
        <v>42370</v>
      </c>
      <c r="K42" s="625"/>
      <c r="L42" s="625"/>
      <c r="M42" s="629"/>
      <c r="N42" s="630" t="s">
        <v>1410</v>
      </c>
      <c r="O42" s="630"/>
      <c r="P42" s="630" t="s">
        <v>1430</v>
      </c>
      <c r="Q42" s="631" t="s">
        <v>1012</v>
      </c>
      <c r="R42" s="632" t="s">
        <v>1012</v>
      </c>
    </row>
    <row r="43" spans="1:18">
      <c r="A43" s="611" t="s">
        <v>1431</v>
      </c>
      <c r="B43" s="625" t="s">
        <v>1432</v>
      </c>
      <c r="C43" s="626">
        <v>1</v>
      </c>
      <c r="D43" s="627">
        <v>0.1</v>
      </c>
      <c r="E43" s="625" t="s">
        <v>1433</v>
      </c>
      <c r="F43" s="628">
        <v>42727</v>
      </c>
      <c r="G43" s="625"/>
      <c r="H43" s="625"/>
      <c r="I43" s="629"/>
      <c r="J43" s="628">
        <v>42370</v>
      </c>
      <c r="K43" s="625"/>
      <c r="L43" s="625"/>
      <c r="M43" s="629"/>
      <c r="N43" s="630" t="s">
        <v>1410</v>
      </c>
      <c r="O43" s="630"/>
      <c r="P43" s="630" t="s">
        <v>1434</v>
      </c>
      <c r="Q43" s="631" t="s">
        <v>1012</v>
      </c>
      <c r="R43" s="632" t="s">
        <v>1012</v>
      </c>
    </row>
    <row r="44" spans="1:18">
      <c r="A44" s="611" t="s">
        <v>1435</v>
      </c>
      <c r="B44" s="625" t="s">
        <v>1436</v>
      </c>
      <c r="C44" s="626">
        <v>1</v>
      </c>
      <c r="D44" s="627">
        <v>0.1</v>
      </c>
      <c r="E44" s="625" t="s">
        <v>1265</v>
      </c>
      <c r="F44" s="628">
        <v>42727</v>
      </c>
      <c r="G44" s="625"/>
      <c r="H44" s="625"/>
      <c r="I44" s="629"/>
      <c r="J44" s="628">
        <v>42370</v>
      </c>
      <c r="K44" s="625"/>
      <c r="L44" s="625"/>
      <c r="M44" s="629"/>
      <c r="N44" s="630" t="s">
        <v>1410</v>
      </c>
      <c r="O44" s="630" t="s">
        <v>1437</v>
      </c>
      <c r="P44" s="630" t="s">
        <v>1438</v>
      </c>
      <c r="Q44" s="631" t="s">
        <v>1012</v>
      </c>
      <c r="R44" s="632" t="s">
        <v>1012</v>
      </c>
    </row>
    <row r="45" spans="1:18" ht="36">
      <c r="A45" s="611" t="s">
        <v>1439</v>
      </c>
      <c r="B45" s="625" t="s">
        <v>1440</v>
      </c>
      <c r="C45" s="626">
        <v>3</v>
      </c>
      <c r="D45" s="627">
        <v>1</v>
      </c>
      <c r="E45" s="625" t="s">
        <v>1441</v>
      </c>
      <c r="F45" s="628">
        <v>42727</v>
      </c>
      <c r="G45" s="625" t="s">
        <v>1316</v>
      </c>
      <c r="H45" s="625" t="s">
        <v>1442</v>
      </c>
      <c r="I45" s="629">
        <v>0.66875000000000007</v>
      </c>
      <c r="J45" s="628">
        <v>42736</v>
      </c>
      <c r="K45" s="625" t="s">
        <v>1316</v>
      </c>
      <c r="L45" s="625" t="s">
        <v>1443</v>
      </c>
      <c r="M45" s="629">
        <v>0.27083333333333331</v>
      </c>
      <c r="N45" s="630" t="s">
        <v>1410</v>
      </c>
      <c r="O45" s="630" t="s">
        <v>1444</v>
      </c>
      <c r="P45" s="630" t="s">
        <v>1445</v>
      </c>
      <c r="Q45" s="631" t="s">
        <v>1012</v>
      </c>
      <c r="R45" s="632" t="s">
        <v>1012</v>
      </c>
    </row>
    <row r="46" spans="1:18" ht="15" thickBot="1">
      <c r="A46" s="633" t="s">
        <v>1270</v>
      </c>
      <c r="B46" s="634"/>
      <c r="C46" s="635">
        <f>SUM(C37:C45)</f>
        <v>19</v>
      </c>
      <c r="D46" s="636">
        <f>SUM(D37:D45)</f>
        <v>7.2999999999999989</v>
      </c>
      <c r="E46" s="637"/>
      <c r="F46" s="638"/>
      <c r="G46" s="637"/>
      <c r="H46" s="637"/>
      <c r="I46" s="637"/>
      <c r="J46" s="638"/>
      <c r="K46" s="637"/>
      <c r="L46" s="637"/>
      <c r="M46" s="637"/>
      <c r="N46" s="637"/>
      <c r="O46" s="637"/>
      <c r="P46" s="637"/>
      <c r="Q46" s="639"/>
      <c r="R46" s="640"/>
    </row>
    <row r="47" spans="1:18" ht="15" thickBot="1">
      <c r="Q47" s="595"/>
      <c r="R47" s="595"/>
    </row>
    <row r="48" spans="1:18" ht="27">
      <c r="A48" s="597" t="s">
        <v>1294</v>
      </c>
      <c r="B48" s="598"/>
      <c r="C48" s="599"/>
      <c r="D48" s="600"/>
      <c r="E48" s="601"/>
      <c r="F48" s="601"/>
      <c r="G48" s="600"/>
      <c r="H48" s="601"/>
      <c r="I48" s="601"/>
      <c r="J48" s="602"/>
      <c r="K48" s="603"/>
      <c r="L48" s="604"/>
      <c r="M48" s="601"/>
      <c r="N48" s="601"/>
      <c r="O48" s="605" t="s">
        <v>1446</v>
      </c>
      <c r="P48" s="606"/>
      <c r="Q48" s="607"/>
      <c r="R48" s="608"/>
    </row>
    <row r="49" spans="1:18">
      <c r="A49" s="609" t="s">
        <v>1250</v>
      </c>
      <c r="B49" s="610" t="s">
        <v>1251</v>
      </c>
      <c r="C49" s="611" t="s">
        <v>1295</v>
      </c>
      <c r="D49" s="612" t="s">
        <v>1296</v>
      </c>
      <c r="E49" s="612" t="s">
        <v>1253</v>
      </c>
      <c r="F49" s="613" t="s">
        <v>1254</v>
      </c>
      <c r="G49" s="612" t="s">
        <v>1255</v>
      </c>
      <c r="H49" s="612" t="s">
        <v>1256</v>
      </c>
      <c r="I49" s="614" t="s">
        <v>1257</v>
      </c>
      <c r="J49" s="613" t="s">
        <v>1258</v>
      </c>
      <c r="K49" s="615" t="s">
        <v>1255</v>
      </c>
      <c r="L49" s="612" t="s">
        <v>1256</v>
      </c>
      <c r="M49" s="614" t="s">
        <v>1257</v>
      </c>
      <c r="N49" s="614" t="s">
        <v>1259</v>
      </c>
      <c r="O49" s="616" t="s">
        <v>1260</v>
      </c>
      <c r="P49" s="617" t="s">
        <v>1261</v>
      </c>
      <c r="Q49" s="616" t="s">
        <v>1297</v>
      </c>
      <c r="R49" s="618" t="s">
        <v>1298</v>
      </c>
    </row>
    <row r="50" spans="1:18" ht="21">
      <c r="A50" s="619" t="s">
        <v>1447</v>
      </c>
      <c r="B50" s="620"/>
      <c r="C50" s="621"/>
      <c r="D50" s="621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0"/>
      <c r="Q50" s="623"/>
      <c r="R50" s="624"/>
    </row>
    <row r="51" spans="1:18" ht="48">
      <c r="A51" s="611" t="s">
        <v>1448</v>
      </c>
      <c r="B51" s="625" t="s">
        <v>1449</v>
      </c>
      <c r="C51" s="625">
        <v>4</v>
      </c>
      <c r="D51" s="627">
        <v>1</v>
      </c>
      <c r="E51" s="625" t="s">
        <v>114</v>
      </c>
      <c r="F51" s="628">
        <v>42727</v>
      </c>
      <c r="G51" s="625" t="s">
        <v>1346</v>
      </c>
      <c r="H51" s="625" t="s">
        <v>1450</v>
      </c>
      <c r="I51" s="629">
        <v>0.32291666666666669</v>
      </c>
      <c r="J51" s="628">
        <v>42733</v>
      </c>
      <c r="K51" s="625" t="s">
        <v>1325</v>
      </c>
      <c r="L51" s="625"/>
      <c r="M51" s="629"/>
      <c r="N51" s="625" t="s">
        <v>1451</v>
      </c>
      <c r="O51" s="630" t="s">
        <v>1452</v>
      </c>
      <c r="P51" s="630" t="s">
        <v>1453</v>
      </c>
      <c r="Q51" s="631" t="s">
        <v>1015</v>
      </c>
      <c r="R51" s="632" t="s">
        <v>1016</v>
      </c>
    </row>
    <row r="52" spans="1:18" ht="48">
      <c r="A52" s="611" t="s">
        <v>1454</v>
      </c>
      <c r="B52" s="625" t="s">
        <v>1455</v>
      </c>
      <c r="C52" s="625">
        <v>4</v>
      </c>
      <c r="D52" s="627">
        <v>1</v>
      </c>
      <c r="E52" s="625" t="s">
        <v>114</v>
      </c>
      <c r="F52" s="628">
        <v>42727</v>
      </c>
      <c r="G52" s="625"/>
      <c r="H52" s="625"/>
      <c r="I52" s="629"/>
      <c r="J52" s="628">
        <v>42733</v>
      </c>
      <c r="K52" s="625"/>
      <c r="L52" s="625"/>
      <c r="M52" s="629"/>
      <c r="N52" s="625" t="s">
        <v>1451</v>
      </c>
      <c r="O52" s="630" t="s">
        <v>1452</v>
      </c>
      <c r="P52" s="630" t="s">
        <v>1456</v>
      </c>
      <c r="Q52" s="631" t="s">
        <v>1015</v>
      </c>
      <c r="R52" s="632" t="s">
        <v>1016</v>
      </c>
    </row>
    <row r="53" spans="1:18" ht="36">
      <c r="A53" s="611" t="s">
        <v>1457</v>
      </c>
      <c r="B53" s="625" t="s">
        <v>1458</v>
      </c>
      <c r="C53" s="625">
        <v>4</v>
      </c>
      <c r="D53" s="627">
        <v>1</v>
      </c>
      <c r="E53" s="625" t="s">
        <v>114</v>
      </c>
      <c r="F53" s="628">
        <v>42727</v>
      </c>
      <c r="G53" s="625"/>
      <c r="H53" s="625"/>
      <c r="I53" s="629"/>
      <c r="J53" s="628">
        <v>42733</v>
      </c>
      <c r="K53" s="625"/>
      <c r="L53" s="625"/>
      <c r="M53" s="629"/>
      <c r="N53" s="625" t="s">
        <v>1451</v>
      </c>
      <c r="O53" s="630" t="s">
        <v>1452</v>
      </c>
      <c r="P53" s="630" t="s">
        <v>1459</v>
      </c>
      <c r="Q53" s="631" t="s">
        <v>1015</v>
      </c>
      <c r="R53" s="632" t="s">
        <v>1016</v>
      </c>
    </row>
    <row r="54" spans="1:18" ht="72">
      <c r="A54" s="611" t="s">
        <v>1460</v>
      </c>
      <c r="B54" s="625" t="s">
        <v>1461</v>
      </c>
      <c r="C54" s="625">
        <v>4</v>
      </c>
      <c r="D54" s="627">
        <v>1</v>
      </c>
      <c r="E54" s="625" t="s">
        <v>114</v>
      </c>
      <c r="F54" s="628">
        <v>42727</v>
      </c>
      <c r="G54" s="625" t="s">
        <v>1316</v>
      </c>
      <c r="H54" s="625" t="s">
        <v>1462</v>
      </c>
      <c r="I54" s="629">
        <v>0.89583333333333337</v>
      </c>
      <c r="J54" s="628">
        <v>42733</v>
      </c>
      <c r="K54" s="625" t="s">
        <v>1316</v>
      </c>
      <c r="L54" s="625"/>
      <c r="M54" s="629"/>
      <c r="N54" s="625" t="s">
        <v>1451</v>
      </c>
      <c r="O54" s="630" t="s">
        <v>1463</v>
      </c>
      <c r="P54" s="625" t="s">
        <v>1464</v>
      </c>
      <c r="Q54" s="631" t="s">
        <v>1015</v>
      </c>
      <c r="R54" s="632" t="s">
        <v>1016</v>
      </c>
    </row>
    <row r="55" spans="1:18" ht="15" thickBot="1">
      <c r="A55" s="633" t="s">
        <v>1270</v>
      </c>
      <c r="B55" s="634"/>
      <c r="C55" s="635">
        <f>SUM(C51:C54)</f>
        <v>16</v>
      </c>
      <c r="D55" s="636">
        <f>SUM(D51:D54)</f>
        <v>4</v>
      </c>
      <c r="E55" s="637"/>
      <c r="F55" s="638"/>
      <c r="G55" s="637"/>
      <c r="H55" s="637"/>
      <c r="I55" s="637"/>
      <c r="J55" s="638"/>
      <c r="K55" s="637"/>
      <c r="L55" s="637"/>
      <c r="M55" s="637"/>
      <c r="N55" s="637"/>
      <c r="O55" s="637"/>
      <c r="P55" s="637"/>
      <c r="Q55" s="639"/>
      <c r="R55" s="640"/>
    </row>
    <row r="56" spans="1:18" ht="15" thickBot="1"/>
    <row r="57" spans="1:18" ht="27">
      <c r="A57" s="597" t="s">
        <v>1465</v>
      </c>
      <c r="B57" s="598"/>
      <c r="C57" s="599"/>
      <c r="D57" s="600"/>
      <c r="E57" s="601"/>
      <c r="F57" s="601"/>
      <c r="G57" s="600"/>
      <c r="H57" s="601"/>
      <c r="I57" s="601"/>
      <c r="J57" s="602"/>
      <c r="K57" s="603"/>
      <c r="L57" s="604"/>
      <c r="M57" s="601"/>
      <c r="N57" s="601"/>
      <c r="O57" s="605" t="s">
        <v>1446</v>
      </c>
      <c r="P57" s="606"/>
      <c r="Q57" s="607"/>
      <c r="R57" s="608"/>
    </row>
    <row r="58" spans="1:18">
      <c r="A58" s="609" t="s">
        <v>1250</v>
      </c>
      <c r="B58" s="610" t="s">
        <v>1251</v>
      </c>
      <c r="C58" s="611" t="s">
        <v>1295</v>
      </c>
      <c r="D58" s="612" t="s">
        <v>1296</v>
      </c>
      <c r="E58" s="612" t="s">
        <v>1253</v>
      </c>
      <c r="F58" s="613" t="s">
        <v>1254</v>
      </c>
      <c r="G58" s="612" t="s">
        <v>1255</v>
      </c>
      <c r="H58" s="612" t="s">
        <v>1256</v>
      </c>
      <c r="I58" s="614" t="s">
        <v>1257</v>
      </c>
      <c r="J58" s="613" t="s">
        <v>1258</v>
      </c>
      <c r="K58" s="615" t="s">
        <v>1255</v>
      </c>
      <c r="L58" s="612" t="s">
        <v>1256</v>
      </c>
      <c r="M58" s="614" t="s">
        <v>1257</v>
      </c>
      <c r="N58" s="614" t="s">
        <v>1259</v>
      </c>
      <c r="O58" s="616" t="s">
        <v>1260</v>
      </c>
      <c r="P58" s="617" t="s">
        <v>1261</v>
      </c>
      <c r="Q58" s="616" t="s">
        <v>1297</v>
      </c>
      <c r="R58" s="618" t="s">
        <v>1298</v>
      </c>
    </row>
    <row r="59" spans="1:18" ht="21">
      <c r="A59" s="619" t="s">
        <v>1466</v>
      </c>
      <c r="B59" s="620"/>
      <c r="C59" s="621"/>
      <c r="D59" s="621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0"/>
      <c r="Q59" s="623"/>
      <c r="R59" s="624"/>
    </row>
    <row r="60" spans="1:18" ht="36">
      <c r="A60" s="611" t="s">
        <v>1467</v>
      </c>
      <c r="B60" s="625" t="s">
        <v>1468</v>
      </c>
      <c r="C60" s="625">
        <v>1</v>
      </c>
      <c r="D60" s="627">
        <v>0.1</v>
      </c>
      <c r="E60" s="625" t="s">
        <v>114</v>
      </c>
      <c r="F60" s="628">
        <v>42720</v>
      </c>
      <c r="G60" s="625" t="s">
        <v>1316</v>
      </c>
      <c r="H60" s="625" t="s">
        <v>1324</v>
      </c>
      <c r="I60" s="629">
        <v>0.5625</v>
      </c>
      <c r="J60" s="628">
        <v>42728</v>
      </c>
      <c r="K60" s="625" t="s">
        <v>1425</v>
      </c>
      <c r="L60" s="625"/>
      <c r="M60" s="629"/>
      <c r="N60" s="625" t="s">
        <v>1469</v>
      </c>
      <c r="O60" s="630" t="s">
        <v>1470</v>
      </c>
      <c r="P60" s="625" t="s">
        <v>1471</v>
      </c>
      <c r="Q60" s="631" t="s">
        <v>1016</v>
      </c>
      <c r="R60" s="632" t="s">
        <v>1016</v>
      </c>
    </row>
    <row r="61" spans="1:18">
      <c r="A61" s="611" t="s">
        <v>1472</v>
      </c>
      <c r="B61" s="625" t="s">
        <v>1473</v>
      </c>
      <c r="C61" s="625">
        <v>3</v>
      </c>
      <c r="D61" s="627">
        <v>1</v>
      </c>
      <c r="E61" s="625" t="s">
        <v>114</v>
      </c>
      <c r="F61" s="628">
        <v>42720</v>
      </c>
      <c r="G61" s="625" t="s">
        <v>1346</v>
      </c>
      <c r="H61" s="625" t="s">
        <v>1474</v>
      </c>
      <c r="I61" s="629">
        <v>0.78472222222222221</v>
      </c>
      <c r="J61" s="628">
        <v>42728</v>
      </c>
      <c r="K61" s="625" t="s">
        <v>1346</v>
      </c>
      <c r="L61" s="625" t="s">
        <v>1475</v>
      </c>
      <c r="M61" s="629">
        <v>0.85416666666666663</v>
      </c>
      <c r="N61" s="630" t="s">
        <v>1469</v>
      </c>
      <c r="O61" s="630"/>
      <c r="P61" s="630" t="s">
        <v>1476</v>
      </c>
      <c r="Q61" s="631" t="s">
        <v>1016</v>
      </c>
      <c r="R61" s="632" t="s">
        <v>1016</v>
      </c>
    </row>
    <row r="62" spans="1:18" ht="72">
      <c r="A62" s="611" t="s">
        <v>1477</v>
      </c>
      <c r="B62" s="641" t="s">
        <v>1478</v>
      </c>
      <c r="C62" s="625">
        <v>0</v>
      </c>
      <c r="D62" s="627">
        <v>1</v>
      </c>
      <c r="E62" s="625" t="s">
        <v>1479</v>
      </c>
      <c r="F62" s="628">
        <v>42720</v>
      </c>
      <c r="G62" s="625" t="s">
        <v>1266</v>
      </c>
      <c r="H62" s="625"/>
      <c r="I62" s="629">
        <v>0.75</v>
      </c>
      <c r="J62" s="628">
        <v>42728</v>
      </c>
      <c r="K62" s="625" t="s">
        <v>1266</v>
      </c>
      <c r="L62" s="625"/>
      <c r="M62" s="629"/>
      <c r="N62" s="630" t="s">
        <v>1480</v>
      </c>
      <c r="O62" s="642" t="s">
        <v>1481</v>
      </c>
      <c r="P62" s="630" t="s">
        <v>1482</v>
      </c>
      <c r="Q62" s="631" t="s">
        <v>1016</v>
      </c>
      <c r="R62" s="632" t="s">
        <v>1016</v>
      </c>
    </row>
    <row r="63" spans="1:18" ht="72">
      <c r="A63" s="611" t="s">
        <v>1483</v>
      </c>
      <c r="B63" s="625" t="s">
        <v>1484</v>
      </c>
      <c r="C63" s="625">
        <v>2</v>
      </c>
      <c r="D63" s="627">
        <v>1</v>
      </c>
      <c r="E63" s="625" t="s">
        <v>1485</v>
      </c>
      <c r="F63" s="628">
        <v>42721</v>
      </c>
      <c r="G63" s="625" t="s">
        <v>1316</v>
      </c>
      <c r="H63" s="625" t="s">
        <v>1486</v>
      </c>
      <c r="I63" s="629">
        <v>0.4375</v>
      </c>
      <c r="J63" s="628">
        <v>42728</v>
      </c>
      <c r="K63" s="625"/>
      <c r="L63" s="625"/>
      <c r="M63" s="629"/>
      <c r="N63" s="625" t="s">
        <v>1326</v>
      </c>
      <c r="O63" s="630" t="s">
        <v>1487</v>
      </c>
      <c r="P63" s="630" t="s">
        <v>1488</v>
      </c>
      <c r="Q63" s="631" t="s">
        <v>1016</v>
      </c>
      <c r="R63" s="632" t="s">
        <v>1016</v>
      </c>
    </row>
    <row r="64" spans="1:18">
      <c r="A64" s="611" t="s">
        <v>1489</v>
      </c>
      <c r="B64" s="625" t="s">
        <v>1490</v>
      </c>
      <c r="C64" s="625">
        <v>1</v>
      </c>
      <c r="D64" s="627">
        <v>0.1</v>
      </c>
      <c r="E64" s="625" t="s">
        <v>1491</v>
      </c>
      <c r="F64" s="628">
        <v>42721</v>
      </c>
      <c r="G64" s="625" t="s">
        <v>1393</v>
      </c>
      <c r="H64" s="625" t="s">
        <v>1492</v>
      </c>
      <c r="I64" s="629">
        <v>0.3444444444444445</v>
      </c>
      <c r="J64" s="628">
        <v>42729</v>
      </c>
      <c r="K64" s="625" t="s">
        <v>1393</v>
      </c>
      <c r="L64" s="625" t="s">
        <v>1493</v>
      </c>
      <c r="M64" s="629">
        <v>0.36319444444444443</v>
      </c>
      <c r="N64" s="630" t="s">
        <v>1494</v>
      </c>
      <c r="O64" s="625" t="s">
        <v>1495</v>
      </c>
      <c r="P64" s="630" t="s">
        <v>1496</v>
      </c>
      <c r="Q64" s="631" t="s">
        <v>1016</v>
      </c>
      <c r="R64" s="632" t="s">
        <v>1016</v>
      </c>
    </row>
    <row r="65" spans="1:18" ht="36">
      <c r="A65" s="611" t="s">
        <v>1497</v>
      </c>
      <c r="B65" s="625" t="s">
        <v>1498</v>
      </c>
      <c r="C65" s="625">
        <v>2</v>
      </c>
      <c r="D65" s="627">
        <v>1</v>
      </c>
      <c r="E65" s="625" t="s">
        <v>1499</v>
      </c>
      <c r="F65" s="628">
        <v>42721</v>
      </c>
      <c r="G65" s="625" t="s">
        <v>1316</v>
      </c>
      <c r="H65" s="625" t="s">
        <v>1500</v>
      </c>
      <c r="I65" s="629">
        <v>0.63472222222222219</v>
      </c>
      <c r="J65" s="628">
        <v>42728</v>
      </c>
      <c r="K65" s="625" t="s">
        <v>1316</v>
      </c>
      <c r="L65" s="625" t="s">
        <v>1501</v>
      </c>
      <c r="M65" s="629">
        <v>0.83263888888888893</v>
      </c>
      <c r="N65" s="625" t="s">
        <v>1326</v>
      </c>
      <c r="O65" s="630" t="s">
        <v>1502</v>
      </c>
      <c r="P65" s="625" t="s">
        <v>1503</v>
      </c>
      <c r="Q65" s="631" t="s">
        <v>1016</v>
      </c>
      <c r="R65" s="632" t="s">
        <v>1016</v>
      </c>
    </row>
    <row r="66" spans="1:18" ht="36">
      <c r="A66" s="611" t="s">
        <v>1504</v>
      </c>
      <c r="B66" s="625" t="s">
        <v>1505</v>
      </c>
      <c r="C66" s="625">
        <v>3</v>
      </c>
      <c r="D66" s="627">
        <v>2</v>
      </c>
      <c r="E66" s="625" t="s">
        <v>114</v>
      </c>
      <c r="F66" s="628">
        <v>42721</v>
      </c>
      <c r="G66" s="625" t="s">
        <v>1316</v>
      </c>
      <c r="H66" s="625" t="s">
        <v>1506</v>
      </c>
      <c r="I66" s="629">
        <v>0.66666666666666663</v>
      </c>
      <c r="J66" s="628">
        <v>42729</v>
      </c>
      <c r="K66" s="625" t="s">
        <v>1316</v>
      </c>
      <c r="L66" s="625" t="s">
        <v>1507</v>
      </c>
      <c r="M66" s="629">
        <v>0.79166666666666663</v>
      </c>
      <c r="N66" s="630" t="s">
        <v>1494</v>
      </c>
      <c r="O66" s="630" t="s">
        <v>1508</v>
      </c>
      <c r="P66" s="630" t="s">
        <v>1509</v>
      </c>
      <c r="Q66" s="631" t="s">
        <v>1016</v>
      </c>
      <c r="R66" s="632" t="s">
        <v>1016</v>
      </c>
    </row>
    <row r="67" spans="1:18" ht="36">
      <c r="A67" s="611" t="s">
        <v>1510</v>
      </c>
      <c r="B67" s="625" t="s">
        <v>1511</v>
      </c>
      <c r="C67" s="625">
        <v>1</v>
      </c>
      <c r="D67" s="627">
        <v>1</v>
      </c>
      <c r="E67" s="625" t="s">
        <v>1512</v>
      </c>
      <c r="F67" s="628">
        <v>42721</v>
      </c>
      <c r="G67" s="625" t="s">
        <v>1346</v>
      </c>
      <c r="H67" s="625" t="s">
        <v>1513</v>
      </c>
      <c r="I67" s="629">
        <v>0.67013888888888884</v>
      </c>
      <c r="J67" s="628">
        <v>42729</v>
      </c>
      <c r="K67" s="625" t="s">
        <v>1346</v>
      </c>
      <c r="L67" s="625" t="s">
        <v>1514</v>
      </c>
      <c r="M67" s="629">
        <v>0.69097222222222221</v>
      </c>
      <c r="N67" s="630" t="s">
        <v>1494</v>
      </c>
      <c r="O67" s="630" t="s">
        <v>1515</v>
      </c>
      <c r="P67" s="630" t="s">
        <v>1516</v>
      </c>
      <c r="Q67" s="631" t="s">
        <v>1016</v>
      </c>
      <c r="R67" s="632" t="s">
        <v>1016</v>
      </c>
    </row>
    <row r="68" spans="1:18">
      <c r="A68" s="611" t="s">
        <v>1517</v>
      </c>
      <c r="B68" s="625" t="s">
        <v>1518</v>
      </c>
      <c r="C68" s="625">
        <v>3</v>
      </c>
      <c r="D68" s="627">
        <v>1</v>
      </c>
      <c r="E68" s="625" t="s">
        <v>1265</v>
      </c>
      <c r="F68" s="628">
        <v>42721</v>
      </c>
      <c r="G68" s="625" t="s">
        <v>1393</v>
      </c>
      <c r="H68" s="625" t="s">
        <v>1519</v>
      </c>
      <c r="I68" s="629">
        <v>0.71458333333333324</v>
      </c>
      <c r="J68" s="628">
        <v>42729</v>
      </c>
      <c r="K68" s="625" t="s">
        <v>1346</v>
      </c>
      <c r="L68" s="625" t="s">
        <v>1520</v>
      </c>
      <c r="M68" s="629">
        <v>0.4375</v>
      </c>
      <c r="N68" s="630" t="s">
        <v>1494</v>
      </c>
      <c r="O68" s="630" t="s">
        <v>1521</v>
      </c>
      <c r="P68" s="630" t="s">
        <v>1522</v>
      </c>
      <c r="Q68" s="631" t="s">
        <v>1016</v>
      </c>
      <c r="R68" s="632" t="s">
        <v>1016</v>
      </c>
    </row>
    <row r="69" spans="1:18">
      <c r="A69" s="643" t="s">
        <v>1523</v>
      </c>
      <c r="B69" s="644" t="s">
        <v>1524</v>
      </c>
      <c r="C69" s="625">
        <v>1</v>
      </c>
      <c r="D69" s="627">
        <v>1</v>
      </c>
      <c r="E69" s="644" t="s">
        <v>1525</v>
      </c>
      <c r="F69" s="645">
        <v>42721</v>
      </c>
      <c r="G69" s="644" t="s">
        <v>1346</v>
      </c>
      <c r="H69" s="644" t="s">
        <v>1526</v>
      </c>
      <c r="I69" s="646">
        <v>0.7416666666666667</v>
      </c>
      <c r="J69" s="645">
        <v>42728</v>
      </c>
      <c r="K69" s="644"/>
      <c r="L69" s="644"/>
      <c r="M69" s="646"/>
      <c r="N69" s="647" t="s">
        <v>1326</v>
      </c>
      <c r="O69" s="630"/>
      <c r="P69" s="647" t="s">
        <v>1527</v>
      </c>
      <c r="Q69" s="631" t="s">
        <v>1016</v>
      </c>
      <c r="R69" s="632" t="s">
        <v>1016</v>
      </c>
    </row>
    <row r="70" spans="1:18">
      <c r="A70" s="611" t="s">
        <v>1528</v>
      </c>
      <c r="B70" s="630" t="s">
        <v>1529</v>
      </c>
      <c r="C70" s="625">
        <v>2</v>
      </c>
      <c r="D70" s="627">
        <v>1</v>
      </c>
      <c r="E70" s="625" t="s">
        <v>1530</v>
      </c>
      <c r="F70" s="628">
        <v>42721</v>
      </c>
      <c r="G70" s="625" t="s">
        <v>1316</v>
      </c>
      <c r="H70" s="625" t="s">
        <v>1531</v>
      </c>
      <c r="I70" s="629">
        <v>0.90138888888888891</v>
      </c>
      <c r="J70" s="628">
        <v>42728</v>
      </c>
      <c r="K70" s="625"/>
      <c r="L70" s="625"/>
      <c r="M70" s="629"/>
      <c r="N70" s="625" t="s">
        <v>1326</v>
      </c>
      <c r="O70" s="625" t="s">
        <v>1532</v>
      </c>
      <c r="P70" s="630"/>
      <c r="Q70" s="631" t="s">
        <v>1016</v>
      </c>
      <c r="R70" s="632" t="s">
        <v>1016</v>
      </c>
    </row>
    <row r="71" spans="1:18">
      <c r="A71" s="611" t="s">
        <v>1533</v>
      </c>
      <c r="B71" s="625" t="s">
        <v>1534</v>
      </c>
      <c r="C71" s="625">
        <v>1</v>
      </c>
      <c r="D71" s="627">
        <v>0.1</v>
      </c>
      <c r="E71" s="625" t="s">
        <v>1535</v>
      </c>
      <c r="F71" s="628">
        <v>42722</v>
      </c>
      <c r="G71" s="625" t="s">
        <v>1536</v>
      </c>
      <c r="H71" s="625"/>
      <c r="I71" s="629">
        <v>0.29166666666666669</v>
      </c>
      <c r="J71" s="628">
        <v>42728</v>
      </c>
      <c r="K71" s="625"/>
      <c r="L71" s="625"/>
      <c r="M71" s="629"/>
      <c r="N71" s="625" t="s">
        <v>1537</v>
      </c>
      <c r="O71" s="625"/>
      <c r="P71" s="625" t="s">
        <v>1538</v>
      </c>
      <c r="Q71" s="631" t="s">
        <v>1016</v>
      </c>
      <c r="R71" s="632" t="s">
        <v>1016</v>
      </c>
    </row>
    <row r="72" spans="1:18" ht="36">
      <c r="A72" s="611" t="s">
        <v>1539</v>
      </c>
      <c r="B72" s="625" t="s">
        <v>1540</v>
      </c>
      <c r="C72" s="625">
        <v>12</v>
      </c>
      <c r="D72" s="627">
        <v>3</v>
      </c>
      <c r="E72" s="625" t="s">
        <v>1216</v>
      </c>
      <c r="F72" s="628">
        <v>42720</v>
      </c>
      <c r="G72" s="625"/>
      <c r="H72" s="625"/>
      <c r="I72" s="629"/>
      <c r="J72" s="628">
        <v>42728</v>
      </c>
      <c r="K72" s="625"/>
      <c r="L72" s="625"/>
      <c r="M72" s="629"/>
      <c r="N72" s="625" t="s">
        <v>1541</v>
      </c>
      <c r="O72" s="625"/>
      <c r="P72" s="630" t="s">
        <v>1542</v>
      </c>
      <c r="Q72" s="631" t="s">
        <v>1023</v>
      </c>
      <c r="R72" s="632" t="s">
        <v>1016</v>
      </c>
    </row>
    <row r="73" spans="1:18" ht="48">
      <c r="A73" s="611" t="s">
        <v>1543</v>
      </c>
      <c r="B73" s="625" t="s">
        <v>1544</v>
      </c>
      <c r="C73" s="625">
        <v>3</v>
      </c>
      <c r="D73" s="627">
        <v>1</v>
      </c>
      <c r="E73" s="625" t="s">
        <v>1545</v>
      </c>
      <c r="F73" s="628">
        <v>42720</v>
      </c>
      <c r="G73" s="625" t="s">
        <v>1346</v>
      </c>
      <c r="H73" s="625" t="s">
        <v>1546</v>
      </c>
      <c r="I73" s="648">
        <v>0.91666666666666663</v>
      </c>
      <c r="J73" s="628">
        <v>42728</v>
      </c>
      <c r="K73" s="625" t="s">
        <v>1425</v>
      </c>
      <c r="L73" s="625"/>
      <c r="M73" s="629"/>
      <c r="N73" s="625" t="s">
        <v>1541</v>
      </c>
      <c r="O73" s="630" t="s">
        <v>1547</v>
      </c>
      <c r="P73" s="625" t="s">
        <v>1548</v>
      </c>
      <c r="Q73" s="631" t="s">
        <v>1023</v>
      </c>
      <c r="R73" s="632" t="s">
        <v>1016</v>
      </c>
    </row>
    <row r="74" spans="1:18">
      <c r="A74" s="611" t="s">
        <v>1549</v>
      </c>
      <c r="B74" s="625" t="s">
        <v>1550</v>
      </c>
      <c r="C74" s="625">
        <v>3</v>
      </c>
      <c r="D74" s="627">
        <v>1</v>
      </c>
      <c r="E74" s="625" t="s">
        <v>1551</v>
      </c>
      <c r="F74" s="628">
        <v>42720</v>
      </c>
      <c r="G74" s="625" t="s">
        <v>1393</v>
      </c>
      <c r="H74" s="625" t="s">
        <v>1552</v>
      </c>
      <c r="I74" s="629">
        <v>0.71527777777777779</v>
      </c>
      <c r="J74" s="628">
        <v>42728</v>
      </c>
      <c r="K74" s="625"/>
      <c r="L74" s="625"/>
      <c r="M74" s="629"/>
      <c r="N74" s="625" t="s">
        <v>1541</v>
      </c>
      <c r="O74" s="625"/>
      <c r="P74" s="625" t="s">
        <v>1553</v>
      </c>
      <c r="Q74" s="631" t="s">
        <v>1023</v>
      </c>
      <c r="R74" s="632" t="s">
        <v>1016</v>
      </c>
    </row>
    <row r="75" spans="1:18" ht="60">
      <c r="A75" s="611" t="s">
        <v>1554</v>
      </c>
      <c r="B75" s="630" t="s">
        <v>1555</v>
      </c>
      <c r="C75" s="625">
        <v>0</v>
      </c>
      <c r="D75" s="627">
        <v>2</v>
      </c>
      <c r="E75" s="625" t="s">
        <v>1216</v>
      </c>
      <c r="F75" s="628">
        <v>42721</v>
      </c>
      <c r="G75" s="625" t="s">
        <v>1315</v>
      </c>
      <c r="H75" s="625"/>
      <c r="I75" s="629"/>
      <c r="J75" s="628">
        <v>42728</v>
      </c>
      <c r="K75" s="625"/>
      <c r="L75" s="625"/>
      <c r="M75" s="629"/>
      <c r="N75" s="625" t="s">
        <v>1556</v>
      </c>
      <c r="O75" s="642" t="s">
        <v>1557</v>
      </c>
      <c r="P75" s="630" t="s">
        <v>1558</v>
      </c>
      <c r="Q75" s="631" t="s">
        <v>1559</v>
      </c>
      <c r="R75" s="632" t="s">
        <v>1016</v>
      </c>
    </row>
    <row r="76" spans="1:18" ht="15" thickBot="1">
      <c r="A76" s="633" t="s">
        <v>1270</v>
      </c>
      <c r="B76" s="634"/>
      <c r="C76" s="635">
        <f>SUM(C59:C75)</f>
        <v>38</v>
      </c>
      <c r="D76" s="636">
        <f>SUM(D56:D75)</f>
        <v>17.299999999999997</v>
      </c>
      <c r="E76" s="637"/>
      <c r="F76" s="638"/>
      <c r="G76" s="637"/>
      <c r="H76" s="637"/>
      <c r="I76" s="637"/>
      <c r="J76" s="638"/>
      <c r="K76" s="637"/>
      <c r="L76" s="637"/>
      <c r="M76" s="637"/>
      <c r="N76" s="637"/>
      <c r="O76" s="637"/>
      <c r="P76" s="637"/>
      <c r="Q76" s="639"/>
      <c r="R76" s="640"/>
    </row>
    <row r="78" spans="1:18" ht="23">
      <c r="A78" s="596" t="s">
        <v>1560</v>
      </c>
      <c r="Q78" s="595"/>
      <c r="R78" s="595"/>
    </row>
    <row r="79" spans="1:18" ht="15" thickBot="1">
      <c r="Q79" s="595"/>
      <c r="R79" s="595"/>
    </row>
    <row r="80" spans="1:18" ht="27">
      <c r="A80" s="597" t="s">
        <v>1561</v>
      </c>
      <c r="B80" s="598"/>
      <c r="C80" s="599"/>
      <c r="D80" s="600"/>
      <c r="E80" s="601"/>
      <c r="F80" s="601"/>
      <c r="G80" s="600"/>
      <c r="H80" s="601"/>
      <c r="I80" s="601"/>
      <c r="J80" s="602"/>
      <c r="K80" s="603"/>
      <c r="L80" s="604"/>
      <c r="M80" s="601"/>
      <c r="N80" s="601"/>
      <c r="O80" s="605" t="s">
        <v>1562</v>
      </c>
      <c r="P80" s="606"/>
      <c r="Q80" s="607"/>
      <c r="R80" s="608"/>
    </row>
    <row r="81" spans="1:19">
      <c r="A81" s="609" t="s">
        <v>1250</v>
      </c>
      <c r="B81" s="610" t="s">
        <v>1251</v>
      </c>
      <c r="C81" s="611" t="s">
        <v>1295</v>
      </c>
      <c r="D81" s="612" t="s">
        <v>1296</v>
      </c>
      <c r="E81" s="612" t="s">
        <v>1253</v>
      </c>
      <c r="F81" s="613" t="s">
        <v>1254</v>
      </c>
      <c r="G81" s="612" t="s">
        <v>1255</v>
      </c>
      <c r="H81" s="612" t="s">
        <v>1256</v>
      </c>
      <c r="I81" s="614" t="s">
        <v>1257</v>
      </c>
      <c r="J81" s="613" t="s">
        <v>1258</v>
      </c>
      <c r="K81" s="615" t="s">
        <v>1255</v>
      </c>
      <c r="L81" s="612" t="s">
        <v>1256</v>
      </c>
      <c r="M81" s="614" t="s">
        <v>1257</v>
      </c>
      <c r="N81" s="614" t="s">
        <v>1259</v>
      </c>
      <c r="O81" s="616" t="s">
        <v>1260</v>
      </c>
      <c r="P81" s="617" t="s">
        <v>1261</v>
      </c>
      <c r="Q81" s="616" t="s">
        <v>1297</v>
      </c>
      <c r="R81" s="618" t="s">
        <v>1298</v>
      </c>
    </row>
    <row r="82" spans="1:19" ht="21">
      <c r="A82" s="619" t="s">
        <v>1563</v>
      </c>
      <c r="B82" s="620"/>
      <c r="C82" s="621"/>
      <c r="D82" s="621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22"/>
      <c r="P82" s="620"/>
      <c r="Q82" s="623"/>
      <c r="R82" s="624"/>
    </row>
    <row r="83" spans="1:19">
      <c r="A83" s="611" t="s">
        <v>1564</v>
      </c>
      <c r="B83" s="625" t="s">
        <v>1565</v>
      </c>
      <c r="C83" s="625">
        <v>3</v>
      </c>
      <c r="D83" s="627">
        <v>1</v>
      </c>
      <c r="E83" s="625" t="s">
        <v>114</v>
      </c>
      <c r="F83" s="628">
        <v>42722</v>
      </c>
      <c r="G83" s="625"/>
      <c r="H83" s="625"/>
      <c r="I83" s="629"/>
      <c r="J83" s="628">
        <v>42728</v>
      </c>
      <c r="K83" s="625" t="s">
        <v>1566</v>
      </c>
      <c r="L83" s="625"/>
      <c r="M83" s="629"/>
      <c r="N83" s="625" t="s">
        <v>1567</v>
      </c>
      <c r="O83" s="625"/>
      <c r="P83" s="625" t="s">
        <v>1568</v>
      </c>
      <c r="Q83" s="631" t="s">
        <v>1016</v>
      </c>
      <c r="R83" s="632" t="s">
        <v>1023</v>
      </c>
    </row>
    <row r="84" spans="1:19">
      <c r="A84" s="643" t="s">
        <v>1569</v>
      </c>
      <c r="B84" s="649" t="s">
        <v>1570</v>
      </c>
      <c r="C84" s="625">
        <v>3</v>
      </c>
      <c r="D84" s="627">
        <v>1</v>
      </c>
      <c r="E84" s="625" t="s">
        <v>1571</v>
      </c>
      <c r="F84" s="650">
        <v>42722</v>
      </c>
      <c r="G84" s="649" t="s">
        <v>1572</v>
      </c>
      <c r="H84" s="649" t="s">
        <v>1573</v>
      </c>
      <c r="I84" s="651">
        <v>0.5493055555555556</v>
      </c>
      <c r="J84" s="650">
        <v>42728</v>
      </c>
      <c r="K84" s="625" t="s">
        <v>1566</v>
      </c>
      <c r="L84" s="649"/>
      <c r="M84" s="651"/>
      <c r="N84" s="649" t="s">
        <v>1567</v>
      </c>
      <c r="O84" s="649"/>
      <c r="P84" s="649" t="s">
        <v>1574</v>
      </c>
      <c r="Q84" s="631" t="s">
        <v>1016</v>
      </c>
      <c r="R84" s="632" t="s">
        <v>1023</v>
      </c>
    </row>
    <row r="85" spans="1:19">
      <c r="A85" s="652" t="s">
        <v>1575</v>
      </c>
      <c r="B85" s="630" t="s">
        <v>1576</v>
      </c>
      <c r="C85" s="625">
        <v>2</v>
      </c>
      <c r="D85" s="627">
        <v>1</v>
      </c>
      <c r="E85" s="625" t="s">
        <v>1577</v>
      </c>
      <c r="F85" s="628">
        <v>42723</v>
      </c>
      <c r="G85" s="625" t="s">
        <v>1060</v>
      </c>
      <c r="H85" s="625"/>
      <c r="I85" s="629">
        <v>0.54166666666666663</v>
      </c>
      <c r="J85" s="628">
        <v>42728</v>
      </c>
      <c r="K85" s="625"/>
      <c r="L85" s="625"/>
      <c r="M85" s="629"/>
      <c r="N85" s="625" t="s">
        <v>1578</v>
      </c>
      <c r="O85" s="625" t="s">
        <v>1579</v>
      </c>
      <c r="P85" s="630" t="s">
        <v>1580</v>
      </c>
      <c r="Q85" s="631" t="s">
        <v>1016</v>
      </c>
      <c r="R85" s="632" t="s">
        <v>1023</v>
      </c>
      <c r="S85" s="160" t="s">
        <v>1581</v>
      </c>
    </row>
    <row r="86" spans="1:19">
      <c r="A86" s="611" t="s">
        <v>1582</v>
      </c>
      <c r="B86" s="630" t="s">
        <v>1583</v>
      </c>
      <c r="C86" s="625">
        <v>1</v>
      </c>
      <c r="D86" s="627">
        <v>0.1</v>
      </c>
      <c r="E86" s="625" t="s">
        <v>1265</v>
      </c>
      <c r="F86" s="628">
        <v>42723</v>
      </c>
      <c r="G86" s="625" t="s">
        <v>1060</v>
      </c>
      <c r="H86" s="625"/>
      <c r="I86" s="629">
        <v>0.54166666666666663</v>
      </c>
      <c r="J86" s="628">
        <v>42728</v>
      </c>
      <c r="K86" s="625" t="s">
        <v>1566</v>
      </c>
      <c r="L86" s="625"/>
      <c r="M86" s="629"/>
      <c r="N86" s="625" t="s">
        <v>1578</v>
      </c>
      <c r="O86" s="625"/>
      <c r="P86" s="630" t="s">
        <v>1584</v>
      </c>
      <c r="Q86" s="631" t="s">
        <v>1016</v>
      </c>
      <c r="R86" s="632" t="s">
        <v>1023</v>
      </c>
    </row>
    <row r="87" spans="1:19" ht="48">
      <c r="A87" s="611" t="s">
        <v>1585</v>
      </c>
      <c r="B87" s="625" t="s">
        <v>1586</v>
      </c>
      <c r="C87" s="625">
        <v>2</v>
      </c>
      <c r="D87" s="627">
        <v>1</v>
      </c>
      <c r="E87" s="625" t="s">
        <v>1587</v>
      </c>
      <c r="F87" s="628">
        <v>42723</v>
      </c>
      <c r="G87" s="625" t="s">
        <v>1060</v>
      </c>
      <c r="H87" s="625"/>
      <c r="I87" s="629">
        <v>0.54166666666666663</v>
      </c>
      <c r="J87" s="628">
        <v>42728</v>
      </c>
      <c r="K87" s="625" t="s">
        <v>1316</v>
      </c>
      <c r="L87" s="625"/>
      <c r="M87" s="629"/>
      <c r="N87" s="625" t="s">
        <v>1578</v>
      </c>
      <c r="O87" s="630" t="s">
        <v>1588</v>
      </c>
      <c r="P87" s="625" t="s">
        <v>1589</v>
      </c>
      <c r="Q87" s="631" t="s">
        <v>1016</v>
      </c>
      <c r="R87" s="632" t="s">
        <v>1023</v>
      </c>
    </row>
    <row r="88" spans="1:19">
      <c r="A88" s="611" t="s">
        <v>1590</v>
      </c>
      <c r="B88" s="630" t="s">
        <v>1591</v>
      </c>
      <c r="C88" s="625">
        <v>3</v>
      </c>
      <c r="D88" s="627">
        <v>1</v>
      </c>
      <c r="E88" s="625" t="s">
        <v>1592</v>
      </c>
      <c r="F88" s="628">
        <v>42724</v>
      </c>
      <c r="G88" s="625" t="s">
        <v>1593</v>
      </c>
      <c r="H88" s="625"/>
      <c r="I88" s="629">
        <v>0.28125</v>
      </c>
      <c r="J88" s="628">
        <v>42728</v>
      </c>
      <c r="K88" s="625"/>
      <c r="L88" s="625"/>
      <c r="M88" s="629"/>
      <c r="N88" s="625" t="s">
        <v>1594</v>
      </c>
      <c r="O88" s="625"/>
      <c r="P88" s="630" t="s">
        <v>1595</v>
      </c>
      <c r="Q88" s="631" t="s">
        <v>1023</v>
      </c>
      <c r="R88" s="632" t="s">
        <v>1023</v>
      </c>
    </row>
    <row r="89" spans="1:19" ht="15" thickBot="1">
      <c r="A89" s="633" t="s">
        <v>1270</v>
      </c>
      <c r="B89" s="634"/>
      <c r="C89" s="635">
        <f>SUM(C83:C88)</f>
        <v>14</v>
      </c>
      <c r="D89" s="636">
        <f>SUM(D83:D88)</f>
        <v>5.0999999999999996</v>
      </c>
      <c r="E89" s="637"/>
      <c r="F89" s="638"/>
      <c r="G89" s="637"/>
      <c r="H89" s="637"/>
      <c r="I89" s="637"/>
      <c r="J89" s="638"/>
      <c r="K89" s="637"/>
      <c r="L89" s="637"/>
      <c r="M89" s="637"/>
      <c r="N89" s="637"/>
      <c r="O89" s="637"/>
      <c r="P89" s="637"/>
      <c r="Q89" s="639"/>
      <c r="R89" s="640"/>
    </row>
    <row r="90" spans="1:19" ht="15" thickBot="1">
      <c r="Q90" s="595"/>
      <c r="R90" s="595"/>
    </row>
    <row r="91" spans="1:19" ht="28">
      <c r="A91" s="597" t="s">
        <v>1596</v>
      </c>
      <c r="B91" s="598"/>
      <c r="C91" s="599"/>
      <c r="D91" s="600"/>
      <c r="E91" s="601"/>
      <c r="F91" s="601"/>
      <c r="G91" s="600"/>
      <c r="H91" s="601"/>
      <c r="I91" s="601"/>
      <c r="J91" s="602"/>
      <c r="K91" s="603"/>
      <c r="L91" s="604"/>
      <c r="M91" s="601"/>
      <c r="N91" s="601"/>
      <c r="O91" s="605" t="s">
        <v>1111</v>
      </c>
      <c r="P91" s="606"/>
      <c r="Q91" s="607"/>
      <c r="R91" s="608"/>
    </row>
    <row r="92" spans="1:19">
      <c r="A92" s="609" t="s">
        <v>1250</v>
      </c>
      <c r="B92" s="610" t="s">
        <v>1251</v>
      </c>
      <c r="C92" s="611" t="s">
        <v>1295</v>
      </c>
      <c r="D92" s="612" t="s">
        <v>1296</v>
      </c>
      <c r="E92" s="612" t="s">
        <v>1253</v>
      </c>
      <c r="F92" s="613" t="s">
        <v>1254</v>
      </c>
      <c r="G92" s="612" t="s">
        <v>1255</v>
      </c>
      <c r="H92" s="612" t="s">
        <v>1256</v>
      </c>
      <c r="I92" s="614" t="s">
        <v>1257</v>
      </c>
      <c r="J92" s="613" t="s">
        <v>1258</v>
      </c>
      <c r="K92" s="615" t="s">
        <v>1255</v>
      </c>
      <c r="L92" s="612" t="s">
        <v>1256</v>
      </c>
      <c r="M92" s="614" t="s">
        <v>1257</v>
      </c>
      <c r="N92" s="614" t="s">
        <v>1259</v>
      </c>
      <c r="O92" s="616" t="s">
        <v>1260</v>
      </c>
      <c r="P92" s="617" t="s">
        <v>1261</v>
      </c>
      <c r="Q92" s="616" t="s">
        <v>1297</v>
      </c>
      <c r="R92" s="618" t="s">
        <v>1298</v>
      </c>
    </row>
    <row r="93" spans="1:19" ht="21">
      <c r="A93" s="619" t="s">
        <v>1597</v>
      </c>
      <c r="B93" s="620"/>
      <c r="C93" s="621"/>
      <c r="D93" s="621"/>
      <c r="E93" s="622"/>
      <c r="F93" s="622"/>
      <c r="G93" s="622"/>
      <c r="H93" s="622"/>
      <c r="I93" s="622"/>
      <c r="J93" s="622"/>
      <c r="K93" s="622"/>
      <c r="L93" s="622"/>
      <c r="M93" s="622"/>
      <c r="N93" s="622"/>
      <c r="O93" s="622"/>
      <c r="P93" s="620"/>
      <c r="Q93" s="623"/>
      <c r="R93" s="624"/>
    </row>
    <row r="94" spans="1:19">
      <c r="A94" s="611" t="s">
        <v>1598</v>
      </c>
      <c r="B94" s="625" t="s">
        <v>1599</v>
      </c>
      <c r="C94" s="626">
        <v>3</v>
      </c>
      <c r="D94" s="627">
        <v>1</v>
      </c>
      <c r="E94" s="625" t="s">
        <v>1600</v>
      </c>
      <c r="F94" s="628">
        <v>42726</v>
      </c>
      <c r="G94" s="625"/>
      <c r="H94" s="625"/>
      <c r="I94" s="629"/>
      <c r="J94" s="628">
        <v>42728</v>
      </c>
      <c r="K94" s="625" t="s">
        <v>1393</v>
      </c>
      <c r="L94" s="625" t="s">
        <v>1601</v>
      </c>
      <c r="M94" s="629">
        <v>0.875</v>
      </c>
      <c r="N94" s="630" t="s">
        <v>1602</v>
      </c>
      <c r="O94" s="630"/>
      <c r="P94" s="630" t="s">
        <v>1603</v>
      </c>
      <c r="Q94" s="631" t="s">
        <v>1604</v>
      </c>
      <c r="R94" s="632" t="s">
        <v>1026</v>
      </c>
    </row>
    <row r="95" spans="1:19">
      <c r="A95" s="611" t="s">
        <v>1605</v>
      </c>
      <c r="B95" s="625" t="s">
        <v>1606</v>
      </c>
      <c r="C95" s="626">
        <v>2</v>
      </c>
      <c r="D95" s="627">
        <v>1</v>
      </c>
      <c r="E95" s="625" t="s">
        <v>1607</v>
      </c>
      <c r="F95" s="628">
        <v>42726</v>
      </c>
      <c r="G95" s="625" t="s">
        <v>1346</v>
      </c>
      <c r="H95" s="625" t="s">
        <v>1608</v>
      </c>
      <c r="I95" s="629">
        <v>0.37986111111111115</v>
      </c>
      <c r="J95" s="628">
        <v>42728</v>
      </c>
      <c r="K95" s="625" t="s">
        <v>1316</v>
      </c>
      <c r="L95" s="625" t="s">
        <v>1609</v>
      </c>
      <c r="M95" s="629">
        <v>0.9375</v>
      </c>
      <c r="N95" s="630" t="s">
        <v>1602</v>
      </c>
      <c r="O95" s="630"/>
      <c r="P95" s="630" t="s">
        <v>1610</v>
      </c>
      <c r="Q95" s="631" t="s">
        <v>1604</v>
      </c>
      <c r="R95" s="632" t="s">
        <v>1026</v>
      </c>
    </row>
    <row r="96" spans="1:19" ht="36">
      <c r="A96" s="611" t="s">
        <v>1611</v>
      </c>
      <c r="B96" s="625" t="s">
        <v>1612</v>
      </c>
      <c r="C96" s="626">
        <v>2</v>
      </c>
      <c r="D96" s="627">
        <v>1</v>
      </c>
      <c r="E96" s="625" t="s">
        <v>1613</v>
      </c>
      <c r="F96" s="628">
        <v>42726</v>
      </c>
      <c r="G96" s="625"/>
      <c r="H96" s="625"/>
      <c r="I96" s="629"/>
      <c r="J96" s="628">
        <v>42728</v>
      </c>
      <c r="K96" s="625"/>
      <c r="L96" s="625"/>
      <c r="M96" s="629"/>
      <c r="N96" s="630" t="s">
        <v>1602</v>
      </c>
      <c r="O96" s="642" t="s">
        <v>1614</v>
      </c>
      <c r="P96" s="630" t="s">
        <v>1615</v>
      </c>
      <c r="Q96" s="631" t="s">
        <v>1604</v>
      </c>
      <c r="R96" s="632" t="s">
        <v>1026</v>
      </c>
    </row>
    <row r="97" spans="1:18" ht="15" thickBot="1">
      <c r="A97" s="633" t="s">
        <v>1270</v>
      </c>
      <c r="B97" s="634"/>
      <c r="C97" s="635">
        <f>SUM(C94:C96)</f>
        <v>7</v>
      </c>
      <c r="D97" s="636">
        <f>SUM(D94:D96)</f>
        <v>3</v>
      </c>
      <c r="E97" s="637"/>
      <c r="F97" s="638"/>
      <c r="G97" s="637"/>
      <c r="H97" s="637"/>
      <c r="I97" s="637"/>
      <c r="J97" s="638"/>
      <c r="K97" s="637"/>
      <c r="L97" s="637"/>
      <c r="M97" s="637"/>
      <c r="N97" s="637"/>
      <c r="O97" s="637"/>
      <c r="P97" s="637"/>
      <c r="Q97" s="639"/>
      <c r="R97" s="640"/>
    </row>
    <row r="98" spans="1:18" ht="15" thickBot="1">
      <c r="A98" s="653"/>
      <c r="B98" s="653"/>
      <c r="C98" s="654"/>
      <c r="D98" s="655"/>
      <c r="E98" s="656"/>
      <c r="F98" s="657"/>
      <c r="G98" s="656"/>
      <c r="H98" s="656"/>
      <c r="I98" s="656"/>
      <c r="J98" s="657"/>
      <c r="K98" s="656"/>
      <c r="L98" s="656"/>
      <c r="M98" s="656"/>
      <c r="N98" s="656"/>
      <c r="O98" s="656"/>
      <c r="P98" s="656"/>
      <c r="Q98" s="658"/>
      <c r="R98" s="622"/>
    </row>
    <row r="99" spans="1:18" ht="28">
      <c r="A99" s="597" t="s">
        <v>1616</v>
      </c>
      <c r="B99" s="598"/>
      <c r="C99" s="599"/>
      <c r="D99" s="600"/>
      <c r="E99" s="601"/>
      <c r="F99" s="601"/>
      <c r="G99" s="600"/>
      <c r="H99" s="601"/>
      <c r="I99" s="601"/>
      <c r="J99" s="602"/>
      <c r="K99" s="603"/>
      <c r="L99" s="604"/>
      <c r="M99" s="601"/>
      <c r="N99" s="601"/>
      <c r="O99" s="605" t="s">
        <v>1111</v>
      </c>
      <c r="P99" s="606"/>
      <c r="Q99" s="607"/>
      <c r="R99" s="608"/>
    </row>
    <row r="100" spans="1:18">
      <c r="A100" s="609" t="s">
        <v>1250</v>
      </c>
      <c r="B100" s="610" t="s">
        <v>1251</v>
      </c>
      <c r="C100" s="611" t="s">
        <v>1295</v>
      </c>
      <c r="D100" s="612" t="s">
        <v>1296</v>
      </c>
      <c r="E100" s="612" t="s">
        <v>1253</v>
      </c>
      <c r="F100" s="613" t="s">
        <v>1254</v>
      </c>
      <c r="G100" s="612" t="s">
        <v>1255</v>
      </c>
      <c r="H100" s="612" t="s">
        <v>1256</v>
      </c>
      <c r="I100" s="614" t="s">
        <v>1257</v>
      </c>
      <c r="J100" s="613" t="s">
        <v>1258</v>
      </c>
      <c r="K100" s="615" t="s">
        <v>1255</v>
      </c>
      <c r="L100" s="612" t="s">
        <v>1256</v>
      </c>
      <c r="M100" s="614" t="s">
        <v>1257</v>
      </c>
      <c r="N100" s="614" t="s">
        <v>1259</v>
      </c>
      <c r="O100" s="616" t="s">
        <v>1260</v>
      </c>
      <c r="P100" s="617" t="s">
        <v>1261</v>
      </c>
      <c r="Q100" s="616" t="s">
        <v>1297</v>
      </c>
      <c r="R100" s="618" t="s">
        <v>1298</v>
      </c>
    </row>
    <row r="101" spans="1:18" ht="21">
      <c r="A101" s="619" t="s">
        <v>1617</v>
      </c>
      <c r="B101" s="620"/>
      <c r="C101" s="621"/>
      <c r="D101" s="621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22"/>
      <c r="P101" s="620"/>
      <c r="Q101" s="623"/>
      <c r="R101" s="624"/>
    </row>
    <row r="102" spans="1:18" ht="24">
      <c r="A102" s="611" t="s">
        <v>1618</v>
      </c>
      <c r="B102" s="625" t="s">
        <v>1619</v>
      </c>
      <c r="C102" s="659">
        <v>3</v>
      </c>
      <c r="D102" s="660">
        <v>1</v>
      </c>
      <c r="E102" s="625" t="s">
        <v>114</v>
      </c>
      <c r="F102" s="628">
        <v>42724</v>
      </c>
      <c r="G102" s="625" t="s">
        <v>1393</v>
      </c>
      <c r="H102" s="625" t="s">
        <v>1620</v>
      </c>
      <c r="I102" s="629">
        <v>0.33333333333333331</v>
      </c>
      <c r="J102" s="628">
        <v>42728</v>
      </c>
      <c r="K102" s="625" t="s">
        <v>1393</v>
      </c>
      <c r="L102" s="625"/>
      <c r="M102" s="629"/>
      <c r="N102" s="625" t="s">
        <v>1621</v>
      </c>
      <c r="O102" s="625"/>
      <c r="P102" s="625" t="s">
        <v>1622</v>
      </c>
      <c r="Q102" s="661" t="s">
        <v>1623</v>
      </c>
      <c r="R102" s="632" t="s">
        <v>1026</v>
      </c>
    </row>
    <row r="103" spans="1:18" ht="15" thickBot="1">
      <c r="A103" s="633" t="s">
        <v>1270</v>
      </c>
      <c r="B103" s="634"/>
      <c r="C103" s="635">
        <f>SUM(C99:C102)</f>
        <v>3</v>
      </c>
      <c r="D103" s="636">
        <f>SUM(D99:D102)</f>
        <v>1</v>
      </c>
      <c r="E103" s="637"/>
      <c r="F103" s="638"/>
      <c r="G103" s="637"/>
      <c r="H103" s="637"/>
      <c r="I103" s="637"/>
      <c r="J103" s="638"/>
      <c r="K103" s="637"/>
      <c r="L103" s="637"/>
      <c r="M103" s="637"/>
      <c r="N103" s="637"/>
      <c r="O103" s="637"/>
      <c r="P103" s="637"/>
      <c r="Q103" s="639"/>
      <c r="R103" s="640"/>
    </row>
    <row r="104" spans="1:18">
      <c r="A104" s="653"/>
      <c r="B104" s="653"/>
      <c r="C104" s="654"/>
      <c r="D104" s="655"/>
      <c r="E104" s="656"/>
      <c r="F104" s="657"/>
      <c r="G104" s="656"/>
      <c r="H104" s="656"/>
      <c r="I104" s="656"/>
      <c r="J104" s="657"/>
      <c r="K104" s="656"/>
      <c r="L104" s="656"/>
      <c r="M104" s="656"/>
      <c r="N104" s="656"/>
      <c r="O104" s="656"/>
      <c r="P104" s="656"/>
      <c r="Q104" s="658"/>
      <c r="R104" s="622"/>
    </row>
    <row r="105" spans="1:18" ht="23">
      <c r="A105" s="596" t="s">
        <v>1624</v>
      </c>
    </row>
    <row r="106" spans="1:18" ht="15" thickBot="1"/>
    <row r="107" spans="1:18" ht="27">
      <c r="A107" s="597" t="s">
        <v>1625</v>
      </c>
      <c r="B107" s="598"/>
      <c r="C107" s="599"/>
      <c r="D107" s="600"/>
      <c r="E107" s="601"/>
      <c r="F107" s="601"/>
      <c r="G107" s="600"/>
      <c r="H107" s="601"/>
      <c r="I107" s="601"/>
      <c r="J107" s="602"/>
      <c r="K107" s="603"/>
      <c r="L107" s="604"/>
      <c r="M107" s="601"/>
      <c r="N107" s="601"/>
      <c r="O107" s="662"/>
      <c r="P107" s="606"/>
      <c r="Q107" s="607"/>
      <c r="R107" s="608"/>
    </row>
    <row r="108" spans="1:18">
      <c r="A108" s="609" t="s">
        <v>1250</v>
      </c>
      <c r="B108" s="610" t="s">
        <v>1251</v>
      </c>
      <c r="C108" s="611" t="s">
        <v>1295</v>
      </c>
      <c r="D108" s="612" t="s">
        <v>1296</v>
      </c>
      <c r="E108" s="612" t="s">
        <v>1253</v>
      </c>
      <c r="F108" s="613" t="s">
        <v>1254</v>
      </c>
      <c r="G108" s="612" t="s">
        <v>1255</v>
      </c>
      <c r="H108" s="612" t="s">
        <v>1256</v>
      </c>
      <c r="I108" s="614" t="s">
        <v>1257</v>
      </c>
      <c r="J108" s="613" t="s">
        <v>1258</v>
      </c>
      <c r="K108" s="615" t="s">
        <v>1255</v>
      </c>
      <c r="L108" s="612" t="s">
        <v>1256</v>
      </c>
      <c r="M108" s="614" t="s">
        <v>1257</v>
      </c>
      <c r="N108" s="614" t="s">
        <v>1259</v>
      </c>
      <c r="O108" s="616" t="s">
        <v>1260</v>
      </c>
      <c r="P108" s="617" t="s">
        <v>1261</v>
      </c>
      <c r="Q108" s="616" t="s">
        <v>1297</v>
      </c>
      <c r="R108" s="618" t="s">
        <v>1298</v>
      </c>
    </row>
    <row r="109" spans="1:18" ht="21">
      <c r="A109" s="619" t="s">
        <v>1626</v>
      </c>
      <c r="B109" s="620"/>
      <c r="C109" s="621"/>
      <c r="D109" s="621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22"/>
      <c r="P109" s="620"/>
      <c r="Q109" s="623"/>
      <c r="R109" s="624"/>
    </row>
    <row r="110" spans="1:18" ht="36">
      <c r="A110" s="663" t="s">
        <v>1627</v>
      </c>
      <c r="B110" s="625" t="s">
        <v>1628</v>
      </c>
      <c r="C110" s="626">
        <v>4</v>
      </c>
      <c r="D110" s="627">
        <v>1</v>
      </c>
      <c r="E110" s="625" t="s">
        <v>1629</v>
      </c>
      <c r="F110" s="628">
        <v>42727</v>
      </c>
      <c r="G110" s="625" t="s">
        <v>1266</v>
      </c>
      <c r="H110" s="625"/>
      <c r="I110" s="629">
        <v>0.72916666666666663</v>
      </c>
      <c r="J110" s="628">
        <v>42729</v>
      </c>
      <c r="K110" s="625"/>
      <c r="L110" s="625"/>
      <c r="M110" s="629"/>
      <c r="N110" s="630" t="s">
        <v>1630</v>
      </c>
      <c r="O110" s="630" t="s">
        <v>1631</v>
      </c>
      <c r="P110" s="630" t="s">
        <v>1632</v>
      </c>
      <c r="Q110" s="631" t="s">
        <v>1015</v>
      </c>
      <c r="R110" s="664" t="s">
        <v>1633</v>
      </c>
    </row>
    <row r="111" spans="1:18">
      <c r="A111" s="663" t="s">
        <v>1634</v>
      </c>
      <c r="B111" s="625" t="s">
        <v>1635</v>
      </c>
      <c r="C111" s="625">
        <v>4</v>
      </c>
      <c r="D111" s="627">
        <v>1</v>
      </c>
      <c r="E111" s="625" t="s">
        <v>1216</v>
      </c>
      <c r="F111" s="628">
        <v>42727</v>
      </c>
      <c r="G111" s="625" t="s">
        <v>1316</v>
      </c>
      <c r="H111" s="625" t="s">
        <v>1636</v>
      </c>
      <c r="I111" s="629">
        <v>0.34722222222222227</v>
      </c>
      <c r="J111" s="628">
        <v>42733</v>
      </c>
      <c r="K111" s="625" t="s">
        <v>1316</v>
      </c>
      <c r="L111" s="625" t="s">
        <v>1637</v>
      </c>
      <c r="M111" s="629">
        <v>0.86458333333333337</v>
      </c>
      <c r="N111" s="625" t="s">
        <v>1638</v>
      </c>
      <c r="O111" s="625"/>
      <c r="P111" s="625" t="s">
        <v>1639</v>
      </c>
      <c r="Q111" s="631" t="s">
        <v>1015</v>
      </c>
      <c r="R111" s="632" t="s">
        <v>1633</v>
      </c>
    </row>
    <row r="112" spans="1:18" ht="21">
      <c r="A112" s="619" t="s">
        <v>1640</v>
      </c>
      <c r="B112" s="620"/>
      <c r="C112" s="621"/>
      <c r="D112" s="621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0"/>
      <c r="Q112" s="623"/>
      <c r="R112" s="624"/>
    </row>
    <row r="113" spans="1:18" ht="48">
      <c r="A113" s="663" t="s">
        <v>1467</v>
      </c>
      <c r="B113" s="625" t="s">
        <v>1641</v>
      </c>
      <c r="C113" s="625">
        <v>2</v>
      </c>
      <c r="D113" s="627">
        <v>1</v>
      </c>
      <c r="E113" s="625" t="s">
        <v>1642</v>
      </c>
      <c r="F113" s="628">
        <v>42727</v>
      </c>
      <c r="G113" s="625" t="s">
        <v>1393</v>
      </c>
      <c r="H113" s="625" t="s">
        <v>1643</v>
      </c>
      <c r="I113" s="629">
        <v>0.73611111111111116</v>
      </c>
      <c r="J113" s="628">
        <v>42736</v>
      </c>
      <c r="K113" s="625" t="s">
        <v>1346</v>
      </c>
      <c r="L113" s="625" t="s">
        <v>1644</v>
      </c>
      <c r="M113" s="629">
        <v>0.375</v>
      </c>
      <c r="N113" s="625" t="s">
        <v>1645</v>
      </c>
      <c r="O113" s="630" t="s">
        <v>1646</v>
      </c>
      <c r="P113" s="630" t="s">
        <v>1647</v>
      </c>
      <c r="Q113" s="631" t="s">
        <v>1015</v>
      </c>
      <c r="R113" s="632" t="s">
        <v>1633</v>
      </c>
    </row>
    <row r="114" spans="1:18" ht="24">
      <c r="A114" s="663" t="s">
        <v>1648</v>
      </c>
      <c r="B114" s="625" t="s">
        <v>1649</v>
      </c>
      <c r="C114" s="625">
        <v>3</v>
      </c>
      <c r="D114" s="627">
        <v>1</v>
      </c>
      <c r="E114" s="625" t="s">
        <v>114</v>
      </c>
      <c r="F114" s="628">
        <v>42727</v>
      </c>
      <c r="G114" s="625"/>
      <c r="H114" s="625"/>
      <c r="I114" s="629"/>
      <c r="J114" s="628">
        <v>42735</v>
      </c>
      <c r="K114" s="625"/>
      <c r="L114" s="625"/>
      <c r="M114" s="629"/>
      <c r="N114" s="630" t="s">
        <v>1469</v>
      </c>
      <c r="O114" s="630"/>
      <c r="P114" s="630" t="s">
        <v>1650</v>
      </c>
      <c r="Q114" s="631" t="s">
        <v>1015</v>
      </c>
      <c r="R114" s="632" t="s">
        <v>1633</v>
      </c>
    </row>
    <row r="115" spans="1:18" ht="15" thickBot="1">
      <c r="A115" s="633" t="s">
        <v>1270</v>
      </c>
      <c r="B115" s="634"/>
      <c r="C115" s="635">
        <f>SUM(C108:C114)</f>
        <v>13</v>
      </c>
      <c r="D115" s="636">
        <f>SUM(D108:D114)</f>
        <v>4</v>
      </c>
      <c r="E115" s="637"/>
      <c r="F115" s="638"/>
      <c r="G115" s="637"/>
      <c r="H115" s="637"/>
      <c r="I115" s="637"/>
      <c r="J115" s="638"/>
      <c r="K115" s="637"/>
      <c r="L115" s="637"/>
      <c r="M115" s="637"/>
      <c r="N115" s="637"/>
      <c r="O115" s="637"/>
      <c r="P115" s="637"/>
      <c r="Q115" s="639"/>
      <c r="R115" s="640"/>
    </row>
    <row r="116" spans="1:18" ht="15" thickBot="1"/>
    <row r="117" spans="1:18" ht="27">
      <c r="A117" s="597" t="s">
        <v>1651</v>
      </c>
      <c r="B117" s="598"/>
      <c r="C117" s="599"/>
      <c r="D117" s="600"/>
      <c r="E117" s="601"/>
      <c r="F117" s="601"/>
      <c r="G117" s="600"/>
      <c r="H117" s="601"/>
      <c r="I117" s="601"/>
      <c r="J117" s="602"/>
      <c r="K117" s="603"/>
      <c r="L117" s="604"/>
      <c r="M117" s="601"/>
      <c r="N117" s="601"/>
      <c r="O117" s="662"/>
      <c r="P117" s="606"/>
      <c r="Q117" s="607"/>
      <c r="R117" s="608"/>
    </row>
    <row r="118" spans="1:18">
      <c r="A118" s="609" t="s">
        <v>1250</v>
      </c>
      <c r="B118" s="610" t="s">
        <v>1251</v>
      </c>
      <c r="C118" s="611" t="s">
        <v>1295</v>
      </c>
      <c r="D118" s="612" t="s">
        <v>1296</v>
      </c>
      <c r="E118" s="612" t="s">
        <v>1253</v>
      </c>
      <c r="F118" s="613" t="s">
        <v>1254</v>
      </c>
      <c r="G118" s="612" t="s">
        <v>1255</v>
      </c>
      <c r="H118" s="612" t="s">
        <v>1256</v>
      </c>
      <c r="I118" s="614" t="s">
        <v>1257</v>
      </c>
      <c r="J118" s="613" t="s">
        <v>1258</v>
      </c>
      <c r="K118" s="615" t="s">
        <v>1255</v>
      </c>
      <c r="L118" s="612" t="s">
        <v>1256</v>
      </c>
      <c r="M118" s="614" t="s">
        <v>1257</v>
      </c>
      <c r="N118" s="614" t="s">
        <v>1259</v>
      </c>
      <c r="O118" s="616" t="s">
        <v>1260</v>
      </c>
      <c r="P118" s="617" t="s">
        <v>1261</v>
      </c>
      <c r="Q118" s="616" t="s">
        <v>1297</v>
      </c>
      <c r="R118" s="618" t="s">
        <v>1298</v>
      </c>
    </row>
    <row r="119" spans="1:18" ht="21">
      <c r="A119" s="619" t="s">
        <v>1626</v>
      </c>
      <c r="B119" s="620"/>
      <c r="C119" s="621"/>
      <c r="D119" s="621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0"/>
      <c r="Q119" s="623"/>
      <c r="R119" s="624"/>
    </row>
    <row r="120" spans="1:18" ht="24">
      <c r="A120" s="663" t="s">
        <v>1652</v>
      </c>
      <c r="B120" s="625" t="s">
        <v>1653</v>
      </c>
      <c r="C120" s="625">
        <v>4</v>
      </c>
      <c r="D120" s="627">
        <v>1</v>
      </c>
      <c r="E120" s="625" t="s">
        <v>1216</v>
      </c>
      <c r="F120" s="628">
        <v>42727</v>
      </c>
      <c r="G120" s="625"/>
      <c r="H120" s="625"/>
      <c r="I120" s="629"/>
      <c r="J120" s="628">
        <v>42733</v>
      </c>
      <c r="K120" s="625"/>
      <c r="L120" s="625"/>
      <c r="M120" s="629"/>
      <c r="N120" s="630" t="s">
        <v>1654</v>
      </c>
      <c r="O120" s="630"/>
      <c r="P120" s="630" t="s">
        <v>1655</v>
      </c>
      <c r="Q120" s="631" t="s">
        <v>1015</v>
      </c>
      <c r="R120" s="632" t="s">
        <v>1633</v>
      </c>
    </row>
    <row r="121" spans="1:18" ht="24">
      <c r="A121" s="665" t="s">
        <v>1656</v>
      </c>
      <c r="B121" s="649" t="s">
        <v>1657</v>
      </c>
      <c r="C121" s="625">
        <v>1</v>
      </c>
      <c r="D121" s="627">
        <v>1</v>
      </c>
      <c r="E121" s="649" t="s">
        <v>1216</v>
      </c>
      <c r="F121" s="650">
        <v>42727</v>
      </c>
      <c r="G121" s="649" t="s">
        <v>1316</v>
      </c>
      <c r="H121" s="649" t="s">
        <v>1658</v>
      </c>
      <c r="I121" s="651">
        <v>0.72916666666666663</v>
      </c>
      <c r="J121" s="650">
        <v>42735</v>
      </c>
      <c r="K121" s="649" t="s">
        <v>1316</v>
      </c>
      <c r="L121" s="649" t="s">
        <v>1658</v>
      </c>
      <c r="M121" s="651">
        <v>0.83333333333333337</v>
      </c>
      <c r="N121" s="649" t="s">
        <v>1659</v>
      </c>
      <c r="O121" s="649"/>
      <c r="P121" s="666" t="s">
        <v>1660</v>
      </c>
      <c r="Q121" s="631" t="s">
        <v>1015</v>
      </c>
      <c r="R121" s="632" t="s">
        <v>1633</v>
      </c>
    </row>
    <row r="122" spans="1:18" ht="21">
      <c r="A122" s="619" t="s">
        <v>1640</v>
      </c>
      <c r="B122" s="620"/>
      <c r="C122" s="621"/>
      <c r="D122" s="621"/>
      <c r="E122" s="622"/>
      <c r="F122" s="622"/>
      <c r="G122" s="622"/>
      <c r="H122" s="622"/>
      <c r="I122" s="622"/>
      <c r="J122" s="622"/>
      <c r="K122" s="622"/>
      <c r="L122" s="622"/>
      <c r="M122" s="622"/>
      <c r="N122" s="622"/>
      <c r="O122" s="622"/>
      <c r="P122" s="620"/>
      <c r="Q122" s="623"/>
      <c r="R122" s="624"/>
    </row>
    <row r="123" spans="1:18" ht="24">
      <c r="A123" s="663" t="s">
        <v>1661</v>
      </c>
      <c r="B123" s="625" t="s">
        <v>1662</v>
      </c>
      <c r="C123" s="625">
        <v>3</v>
      </c>
      <c r="D123" s="627">
        <v>1</v>
      </c>
      <c r="E123" s="625" t="s">
        <v>114</v>
      </c>
      <c r="F123" s="628">
        <v>42727</v>
      </c>
      <c r="G123" s="625"/>
      <c r="H123" s="625"/>
      <c r="I123" s="629"/>
      <c r="J123" s="628">
        <v>42735</v>
      </c>
      <c r="K123" s="625"/>
      <c r="L123" s="625"/>
      <c r="M123" s="629"/>
      <c r="N123" s="630" t="s">
        <v>1663</v>
      </c>
      <c r="O123" s="630" t="s">
        <v>1664</v>
      </c>
      <c r="P123" s="630" t="s">
        <v>1665</v>
      </c>
      <c r="Q123" s="631" t="s">
        <v>1015</v>
      </c>
      <c r="R123" s="632" t="s">
        <v>1633</v>
      </c>
    </row>
    <row r="124" spans="1:18" ht="15" thickBot="1">
      <c r="A124" s="633" t="s">
        <v>1270</v>
      </c>
      <c r="B124" s="634"/>
      <c r="C124" s="635">
        <f>SUM(C120:C123)</f>
        <v>8</v>
      </c>
      <c r="D124" s="636">
        <f>SUM(D119:D123)</f>
        <v>3</v>
      </c>
      <c r="E124" s="637"/>
      <c r="F124" s="638"/>
      <c r="G124" s="637"/>
      <c r="H124" s="637"/>
      <c r="I124" s="637"/>
      <c r="J124" s="638"/>
      <c r="K124" s="637"/>
      <c r="L124" s="637"/>
      <c r="M124" s="637"/>
      <c r="N124" s="637"/>
      <c r="O124" s="637"/>
      <c r="P124" s="637"/>
      <c r="Q124" s="639"/>
      <c r="R124" s="640"/>
    </row>
    <row r="125" spans="1:18" ht="15" thickBot="1"/>
    <row r="126" spans="1:18" ht="27">
      <c r="A126" s="597" t="s">
        <v>1666</v>
      </c>
      <c r="B126" s="598"/>
      <c r="C126" s="599"/>
      <c r="D126" s="600"/>
      <c r="E126" s="601"/>
      <c r="F126" s="601"/>
      <c r="G126" s="600"/>
      <c r="H126" s="601"/>
      <c r="I126" s="601"/>
      <c r="J126" s="602"/>
      <c r="K126" s="603"/>
      <c r="L126" s="604"/>
      <c r="M126" s="601"/>
      <c r="N126" s="601"/>
      <c r="O126" s="662"/>
      <c r="P126" s="606"/>
      <c r="Q126" s="607"/>
      <c r="R126" s="608"/>
    </row>
    <row r="127" spans="1:18">
      <c r="A127" s="609" t="s">
        <v>1250</v>
      </c>
      <c r="B127" s="610" t="s">
        <v>1251</v>
      </c>
      <c r="C127" s="611" t="s">
        <v>1295</v>
      </c>
      <c r="D127" s="612" t="s">
        <v>1296</v>
      </c>
      <c r="E127" s="612" t="s">
        <v>1253</v>
      </c>
      <c r="F127" s="613" t="s">
        <v>1254</v>
      </c>
      <c r="G127" s="612" t="s">
        <v>1255</v>
      </c>
      <c r="H127" s="612" t="s">
        <v>1256</v>
      </c>
      <c r="I127" s="614" t="s">
        <v>1257</v>
      </c>
      <c r="J127" s="613" t="s">
        <v>1258</v>
      </c>
      <c r="K127" s="615" t="s">
        <v>1255</v>
      </c>
      <c r="L127" s="612" t="s">
        <v>1256</v>
      </c>
      <c r="M127" s="614" t="s">
        <v>1257</v>
      </c>
      <c r="N127" s="614" t="s">
        <v>1259</v>
      </c>
      <c r="O127" s="616" t="s">
        <v>1260</v>
      </c>
      <c r="P127" s="617" t="s">
        <v>1261</v>
      </c>
      <c r="Q127" s="616" t="s">
        <v>1297</v>
      </c>
      <c r="R127" s="618" t="s">
        <v>1298</v>
      </c>
    </row>
    <row r="128" spans="1:18" ht="21">
      <c r="A128" s="619" t="s">
        <v>1667</v>
      </c>
      <c r="B128" s="620"/>
      <c r="C128" s="621"/>
      <c r="D128" s="621"/>
      <c r="E128" s="622"/>
      <c r="F128" s="622"/>
      <c r="G128" s="622"/>
      <c r="H128" s="622"/>
      <c r="I128" s="622"/>
      <c r="J128" s="622"/>
      <c r="K128" s="622"/>
      <c r="L128" s="622"/>
      <c r="M128" s="622"/>
      <c r="N128" s="622"/>
      <c r="O128" s="622"/>
      <c r="P128" s="620"/>
      <c r="Q128" s="623"/>
      <c r="R128" s="624"/>
    </row>
    <row r="129" spans="1:18" ht="72">
      <c r="A129" s="663" t="s">
        <v>1477</v>
      </c>
      <c r="B129" s="641" t="s">
        <v>1478</v>
      </c>
      <c r="C129" s="625">
        <v>2</v>
      </c>
      <c r="D129" s="627">
        <v>0</v>
      </c>
      <c r="E129" s="625" t="s">
        <v>1479</v>
      </c>
      <c r="F129" s="628">
        <v>42720</v>
      </c>
      <c r="G129" s="625" t="s">
        <v>1266</v>
      </c>
      <c r="H129" s="625"/>
      <c r="I129" s="629">
        <v>0.75</v>
      </c>
      <c r="J129" s="628">
        <v>42728</v>
      </c>
      <c r="K129" s="625" t="s">
        <v>1266</v>
      </c>
      <c r="L129" s="625"/>
      <c r="M129" s="629"/>
      <c r="N129" s="630" t="s">
        <v>1480</v>
      </c>
      <c r="O129" s="642" t="s">
        <v>1481</v>
      </c>
      <c r="P129" s="630" t="s">
        <v>1482</v>
      </c>
      <c r="Q129" s="631" t="s">
        <v>1016</v>
      </c>
      <c r="R129" s="632" t="s">
        <v>1633</v>
      </c>
    </row>
    <row r="130" spans="1:18" ht="15" thickBot="1">
      <c r="A130" s="633" t="s">
        <v>1270</v>
      </c>
      <c r="B130" s="634"/>
      <c r="C130" s="635">
        <f>SUM(C127:C129)</f>
        <v>2</v>
      </c>
      <c r="D130" s="636">
        <f>SUM(D127:D129)</f>
        <v>0</v>
      </c>
      <c r="E130" s="637"/>
      <c r="F130" s="638"/>
      <c r="G130" s="637"/>
      <c r="H130" s="637"/>
      <c r="I130" s="637"/>
      <c r="J130" s="638"/>
      <c r="K130" s="637"/>
      <c r="L130" s="637"/>
      <c r="M130" s="637"/>
      <c r="N130" s="637"/>
      <c r="O130" s="637"/>
      <c r="P130" s="637"/>
      <c r="Q130" s="639"/>
      <c r="R130" s="640"/>
    </row>
  </sheetData>
  <customSheetViews>
    <customSheetView guid="{4B6692AC-295E-B143-A0B9-A1AC7429D860}">
      <selection activeCell="E20" sqref="E20"/>
    </customSheetView>
    <customSheetView guid="{D67E40E9-A663-4B2C-AC97-914027EC2705}" showPageBreaks="1">
      <selection activeCell="E20" sqref="E20"/>
    </customSheetView>
  </customSheetView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0" zoomScaleNormal="90" zoomScalePageLayoutView="90" workbookViewId="0">
      <selection activeCell="F14" sqref="F14:F15"/>
    </sheetView>
  </sheetViews>
  <sheetFormatPr baseColWidth="10" defaultColWidth="8.83203125" defaultRowHeight="36" customHeight="1" x14ac:dyDescent="0"/>
  <cols>
    <col min="2" max="2" width="26.83203125" customWidth="1"/>
    <col min="3" max="3" width="20" customWidth="1"/>
    <col min="4" max="4" width="36.33203125" customWidth="1"/>
    <col min="5" max="6" width="10.5" customWidth="1"/>
    <col min="7" max="7" width="11.1640625" customWidth="1"/>
    <col min="9" max="9" width="13.5" bestFit="1" customWidth="1"/>
    <col min="10" max="10" width="11.5" bestFit="1" customWidth="1"/>
    <col min="11" max="11" width="23.83203125" customWidth="1"/>
    <col min="13" max="13" width="18.1640625" customWidth="1"/>
  </cols>
  <sheetData>
    <row r="1" spans="1:14" ht="36" customHeight="1" thickBot="1">
      <c r="A1" s="676" t="s">
        <v>0</v>
      </c>
      <c r="B1" s="677"/>
      <c r="C1" s="677"/>
      <c r="D1" s="677"/>
      <c r="E1" s="677"/>
      <c r="F1" s="137"/>
      <c r="G1" s="137" t="s">
        <v>901</v>
      </c>
      <c r="H1" s="137"/>
      <c r="I1" s="137"/>
      <c r="J1" s="140"/>
      <c r="K1" s="141"/>
    </row>
    <row r="2" spans="1:14" ht="36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880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4" ht="36" customHeight="1">
      <c r="A3" s="28"/>
      <c r="B3" s="28" t="s">
        <v>902</v>
      </c>
      <c r="C3" s="28"/>
      <c r="D3" s="29"/>
      <c r="E3" s="28"/>
      <c r="F3" s="28"/>
      <c r="G3" s="28"/>
      <c r="H3" s="28"/>
      <c r="I3" s="58"/>
      <c r="J3" s="28"/>
      <c r="K3" s="28"/>
      <c r="M3" s="11" t="s">
        <v>20</v>
      </c>
      <c r="N3" s="11">
        <f>N2-N14</f>
        <v>39</v>
      </c>
    </row>
    <row r="4" spans="1:14" ht="36" customHeight="1">
      <c r="A4" s="6">
        <v>1</v>
      </c>
      <c r="B4" s="7" t="s">
        <v>27</v>
      </c>
      <c r="C4" s="7" t="s">
        <v>903</v>
      </c>
      <c r="D4" s="8" t="s">
        <v>904</v>
      </c>
      <c r="E4" s="7">
        <v>1</v>
      </c>
      <c r="F4" s="7">
        <v>0</v>
      </c>
      <c r="G4" s="6" t="s">
        <v>30</v>
      </c>
      <c r="H4" s="13" t="s">
        <v>905</v>
      </c>
      <c r="I4" s="15">
        <v>42728</v>
      </c>
      <c r="J4" s="7"/>
      <c r="K4" s="6"/>
      <c r="M4" t="s">
        <v>26</v>
      </c>
      <c r="N4">
        <f>SUMIFS(E:E,G:G,"CTT")</f>
        <v>12</v>
      </c>
    </row>
    <row r="5" spans="1:14" ht="36" customHeight="1">
      <c r="A5" s="6">
        <v>2</v>
      </c>
      <c r="B5" s="7" t="s">
        <v>906</v>
      </c>
      <c r="C5" s="7">
        <v>1420</v>
      </c>
      <c r="D5" s="8" t="s">
        <v>907</v>
      </c>
      <c r="E5" s="7">
        <v>2</v>
      </c>
      <c r="F5" s="7">
        <v>0</v>
      </c>
      <c r="G5" s="7" t="s">
        <v>30</v>
      </c>
      <c r="H5" s="7" t="s">
        <v>905</v>
      </c>
      <c r="I5" s="10">
        <v>42728</v>
      </c>
      <c r="J5" s="10"/>
      <c r="K5" s="6"/>
      <c r="M5" t="s">
        <v>32</v>
      </c>
      <c r="N5">
        <f>SUMIFS(E:E,G:G,"FLU")</f>
        <v>4</v>
      </c>
    </row>
    <row r="6" spans="1:14" ht="36" customHeight="1">
      <c r="A6" s="6">
        <v>3</v>
      </c>
      <c r="B6" s="7" t="s">
        <v>908</v>
      </c>
      <c r="C6" s="7">
        <v>264771</v>
      </c>
      <c r="D6" s="8" t="s">
        <v>909</v>
      </c>
      <c r="E6" s="7">
        <v>2</v>
      </c>
      <c r="F6" s="7">
        <v>0</v>
      </c>
      <c r="G6" s="7" t="s">
        <v>30</v>
      </c>
      <c r="H6" s="7" t="s">
        <v>905</v>
      </c>
      <c r="I6" s="10">
        <v>42728</v>
      </c>
      <c r="J6" s="10"/>
      <c r="K6" s="6"/>
      <c r="M6" t="s">
        <v>36</v>
      </c>
      <c r="N6">
        <f>SUMIFS(E:E,G:G,"JCC")</f>
        <v>0</v>
      </c>
    </row>
    <row r="7" spans="1:14" ht="36" customHeight="1">
      <c r="A7" s="6">
        <v>4</v>
      </c>
      <c r="B7" s="7" t="s">
        <v>27</v>
      </c>
      <c r="C7" s="7" t="s">
        <v>910</v>
      </c>
      <c r="D7" s="8" t="s">
        <v>911</v>
      </c>
      <c r="E7" s="7">
        <v>2</v>
      </c>
      <c r="F7" s="7">
        <v>0</v>
      </c>
      <c r="G7" s="6" t="s">
        <v>30</v>
      </c>
      <c r="H7" s="7" t="s">
        <v>905</v>
      </c>
      <c r="I7" s="10">
        <v>42728</v>
      </c>
      <c r="J7" s="7"/>
      <c r="K7" s="6"/>
      <c r="M7" t="s">
        <v>897</v>
      </c>
      <c r="N7">
        <f>SUMIFS(E:E,G:G,"EDI")</f>
        <v>0</v>
      </c>
    </row>
    <row r="8" spans="1:14" ht="36" customHeight="1">
      <c r="A8" s="6">
        <v>5</v>
      </c>
      <c r="B8" s="13" t="s">
        <v>912</v>
      </c>
      <c r="C8" s="13">
        <v>94547</v>
      </c>
      <c r="D8" s="14" t="s">
        <v>913</v>
      </c>
      <c r="E8" s="13">
        <v>1</v>
      </c>
      <c r="F8" s="13">
        <v>0</v>
      </c>
      <c r="G8" s="13" t="s">
        <v>30</v>
      </c>
      <c r="H8" s="13" t="s">
        <v>905</v>
      </c>
      <c r="I8" s="15">
        <v>42728</v>
      </c>
      <c r="J8" s="13"/>
      <c r="K8" s="23"/>
      <c r="M8" t="s">
        <v>42</v>
      </c>
      <c r="N8">
        <f>SUMIFS(E:E,G:G,"par")</f>
        <v>0</v>
      </c>
    </row>
    <row r="9" spans="1:14" ht="36" customHeight="1">
      <c r="A9" s="6">
        <v>6</v>
      </c>
      <c r="B9" s="13" t="s">
        <v>14</v>
      </c>
      <c r="C9" s="13" t="s">
        <v>914</v>
      </c>
      <c r="D9" s="14" t="s">
        <v>915</v>
      </c>
      <c r="E9" s="13">
        <v>1</v>
      </c>
      <c r="F9" s="13">
        <v>0</v>
      </c>
      <c r="G9" s="13" t="s">
        <v>46</v>
      </c>
      <c r="H9" s="13" t="s">
        <v>905</v>
      </c>
      <c r="I9" s="15">
        <v>42728</v>
      </c>
      <c r="J9" s="13"/>
      <c r="K9" s="23" t="s">
        <v>916</v>
      </c>
      <c r="M9" t="s">
        <v>49</v>
      </c>
      <c r="N9">
        <f>SUMIFS(E:E,G:G,"phi")</f>
        <v>0</v>
      </c>
    </row>
    <row r="10" spans="1:14" ht="36" customHeight="1">
      <c r="A10" s="23">
        <v>7</v>
      </c>
      <c r="B10" s="13" t="s">
        <v>27</v>
      </c>
      <c r="C10" s="13" t="s">
        <v>917</v>
      </c>
      <c r="D10" s="14" t="s">
        <v>918</v>
      </c>
      <c r="E10" s="13">
        <v>4</v>
      </c>
      <c r="F10" s="13">
        <v>0</v>
      </c>
      <c r="G10" s="13" t="s">
        <v>30</v>
      </c>
      <c r="H10" s="13" t="s">
        <v>905</v>
      </c>
      <c r="I10" s="15">
        <v>42728</v>
      </c>
      <c r="J10" s="13"/>
      <c r="K10" s="23"/>
      <c r="M10" t="s">
        <v>55</v>
      </c>
      <c r="N10">
        <f>SUMIFS(E:E,G:G,"BRK")</f>
        <v>0</v>
      </c>
    </row>
    <row r="11" spans="1:14" ht="36" customHeight="1">
      <c r="A11" s="6">
        <v>8</v>
      </c>
      <c r="B11" s="7" t="s">
        <v>921</v>
      </c>
      <c r="C11" s="7">
        <v>94582</v>
      </c>
      <c r="D11" s="8" t="s">
        <v>922</v>
      </c>
      <c r="E11" s="7">
        <v>3</v>
      </c>
      <c r="F11" s="7">
        <v>0</v>
      </c>
      <c r="G11" s="6" t="s">
        <v>46</v>
      </c>
      <c r="H11" s="7" t="s">
        <v>905</v>
      </c>
      <c r="I11" s="10">
        <v>42728</v>
      </c>
      <c r="J11" s="7"/>
      <c r="K11" s="6"/>
      <c r="M11" s="18" t="s">
        <v>60</v>
      </c>
      <c r="N11" s="18">
        <f>SUMIFS(E:E,G:G,"SPC")</f>
        <v>0</v>
      </c>
    </row>
    <row r="12" spans="1:14" ht="36" customHeight="1">
      <c r="A12" s="6"/>
      <c r="B12" s="7"/>
      <c r="C12" s="7"/>
      <c r="D12" s="8"/>
      <c r="E12" s="7"/>
      <c r="F12" s="7"/>
      <c r="G12" s="6"/>
      <c r="H12" s="7"/>
      <c r="I12" s="7"/>
      <c r="J12" s="7"/>
      <c r="K12" s="6"/>
      <c r="M12" s="20" t="s">
        <v>66</v>
      </c>
      <c r="N12" s="20">
        <f>SUMIFS(E:E,G:G,"H")</f>
        <v>0</v>
      </c>
    </row>
    <row r="13" spans="1:14" ht="36" customHeight="1">
      <c r="A13" s="6"/>
      <c r="B13" s="7"/>
      <c r="C13" s="7"/>
      <c r="D13" s="8"/>
      <c r="E13" s="7"/>
      <c r="F13" s="7"/>
      <c r="G13" s="6"/>
      <c r="H13" s="7"/>
      <c r="I13" s="7"/>
      <c r="J13" s="7"/>
      <c r="K13" s="6"/>
      <c r="M13" s="20"/>
      <c r="N13" s="20"/>
    </row>
    <row r="14" spans="1:14" ht="36" customHeight="1">
      <c r="A14" s="23"/>
      <c r="B14" s="13"/>
      <c r="C14" s="13"/>
      <c r="D14" s="14"/>
      <c r="E14" s="13"/>
      <c r="F14" s="13"/>
      <c r="G14" s="13"/>
      <c r="H14" s="13"/>
      <c r="I14" s="13"/>
      <c r="J14" s="13"/>
      <c r="K14" s="23"/>
      <c r="M14" s="21" t="s">
        <v>77</v>
      </c>
      <c r="N14" s="21">
        <f>SUM(M4:N12)</f>
        <v>16</v>
      </c>
    </row>
    <row r="15" spans="1:14" ht="36" customHeight="1">
      <c r="A15" s="6"/>
      <c r="B15" s="7"/>
      <c r="C15" s="7"/>
      <c r="D15" s="8"/>
      <c r="E15" s="7"/>
      <c r="F15" s="7"/>
      <c r="G15" s="6"/>
      <c r="H15" s="7"/>
      <c r="I15" s="7"/>
      <c r="J15" s="7"/>
      <c r="K15" s="6"/>
    </row>
    <row r="16" spans="1:14" ht="36" customHeight="1">
      <c r="A16" s="6"/>
      <c r="B16" s="7"/>
      <c r="C16" s="7"/>
      <c r="D16" s="8"/>
      <c r="E16" s="7"/>
      <c r="F16" s="60"/>
      <c r="G16" s="7"/>
      <c r="H16" s="7"/>
      <c r="I16" s="10"/>
      <c r="J16" s="10"/>
      <c r="K16" s="6"/>
      <c r="M16" s="142" t="s">
        <v>920</v>
      </c>
    </row>
    <row r="17" spans="1:13" ht="36" customHeight="1">
      <c r="A17" s="6"/>
      <c r="B17" s="667" t="s">
        <v>919</v>
      </c>
      <c r="C17" s="7"/>
      <c r="D17" s="8"/>
      <c r="E17" s="7"/>
      <c r="F17" s="7"/>
      <c r="G17" s="7"/>
      <c r="H17" s="7"/>
      <c r="I17" s="7"/>
      <c r="J17" s="7"/>
      <c r="K17" s="6"/>
      <c r="M17" s="142"/>
    </row>
    <row r="18" spans="1:13" ht="36" customHeight="1">
      <c r="A18" s="23"/>
      <c r="B18" s="13"/>
      <c r="C18" s="13"/>
      <c r="D18" s="14"/>
      <c r="E18" s="13"/>
      <c r="F18" s="13"/>
      <c r="G18" s="13"/>
      <c r="H18" s="13"/>
      <c r="I18" s="13"/>
      <c r="J18" s="13"/>
      <c r="K18" s="23"/>
      <c r="M18" s="142"/>
    </row>
    <row r="19" spans="1:13" ht="36" customHeight="1">
      <c r="A19" s="6"/>
      <c r="B19" s="7"/>
      <c r="C19" s="7"/>
      <c r="D19" s="8"/>
      <c r="E19" s="7"/>
      <c r="F19" s="7"/>
      <c r="G19" s="6"/>
      <c r="H19" s="7"/>
      <c r="I19" s="7"/>
      <c r="J19" s="7"/>
      <c r="K19" s="6"/>
    </row>
    <row r="20" spans="1:13" ht="36" customHeight="1">
      <c r="A20" s="6"/>
      <c r="B20" s="7"/>
      <c r="C20" s="7"/>
      <c r="D20" s="8"/>
      <c r="E20" s="7"/>
      <c r="F20" s="7"/>
      <c r="G20" s="7"/>
      <c r="H20" s="7"/>
      <c r="I20" s="10"/>
      <c r="J20" s="10"/>
      <c r="K20" s="6"/>
    </row>
  </sheetData>
  <customSheetViews>
    <customSheetView guid="{4B6692AC-295E-B143-A0B9-A1AC7429D860}" scale="90">
      <selection activeCell="F14" sqref="F14:F15"/>
    </customSheetView>
    <customSheetView guid="{5D60D567-9293-4EFC-8C16-54B2B64E0D3A}" scale="90">
      <selection activeCell="D18" sqref="D18"/>
    </customSheetView>
    <customSheetView guid="{D67E40E9-A663-4B2C-AC97-914027EC2705}" scale="90" showPageBreaks="1">
      <selection activeCell="F14" sqref="F14:F15"/>
    </customSheetView>
  </customSheetViews>
  <mergeCells count="1">
    <mergeCell ref="A1:E1"/>
  </mergeCell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customSheetViews>
    <customSheetView guid="{4B6692AC-295E-B143-A0B9-A1AC7429D860}"/>
    <customSheetView guid="{D67E40E9-A663-4B2C-AC97-914027EC2705}" showPageBreaks="1"/>
  </customSheetView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zoomScale="80" zoomScaleNormal="80" zoomScalePageLayoutView="80" workbookViewId="0">
      <selection activeCell="I19" sqref="I19"/>
    </sheetView>
  </sheetViews>
  <sheetFormatPr baseColWidth="10" defaultColWidth="8.83203125" defaultRowHeight="33" customHeight="1" x14ac:dyDescent="0"/>
  <cols>
    <col min="2" max="2" width="25.83203125" customWidth="1"/>
    <col min="3" max="3" width="30.6640625" customWidth="1"/>
    <col min="4" max="4" width="27.5" customWidth="1"/>
    <col min="5" max="6" width="10.5" customWidth="1"/>
    <col min="7" max="7" width="11.1640625" customWidth="1"/>
    <col min="9" max="9" width="13.5" bestFit="1" customWidth="1"/>
    <col min="10" max="10" width="11.5" bestFit="1" customWidth="1"/>
    <col min="11" max="11" width="37.33203125" customWidth="1"/>
    <col min="13" max="13" width="18.1640625" customWidth="1"/>
  </cols>
  <sheetData>
    <row r="1" spans="1:14" ht="45.75" customHeight="1" thickBot="1">
      <c r="A1" s="676" t="s">
        <v>0</v>
      </c>
      <c r="B1" s="677"/>
      <c r="C1" s="677"/>
      <c r="D1" s="677"/>
      <c r="E1" s="677"/>
      <c r="F1" s="137"/>
      <c r="G1" s="677" t="s">
        <v>879</v>
      </c>
      <c r="H1" s="677"/>
      <c r="I1" s="677"/>
      <c r="J1" s="678"/>
      <c r="K1" s="679"/>
    </row>
    <row r="2" spans="1:14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880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20</v>
      </c>
    </row>
    <row r="3" spans="1:14" ht="33" customHeight="1">
      <c r="A3" s="42"/>
      <c r="B3" s="47"/>
      <c r="C3" s="42"/>
      <c r="D3" s="43"/>
      <c r="E3" s="42"/>
      <c r="F3" s="42"/>
      <c r="G3" s="138" t="s">
        <v>881</v>
      </c>
      <c r="H3" s="42"/>
      <c r="I3" s="44"/>
      <c r="J3" s="42"/>
      <c r="K3" s="42"/>
      <c r="M3" s="11" t="s">
        <v>20</v>
      </c>
      <c r="N3" s="11">
        <f>N2-N14</f>
        <v>6</v>
      </c>
    </row>
    <row r="4" spans="1:14" ht="33" customHeight="1">
      <c r="A4" s="23">
        <v>1</v>
      </c>
      <c r="B4" s="13" t="s">
        <v>56</v>
      </c>
      <c r="C4" s="13" t="s">
        <v>882</v>
      </c>
      <c r="D4" s="14" t="s">
        <v>883</v>
      </c>
      <c r="E4" s="13">
        <v>2</v>
      </c>
      <c r="F4" s="13">
        <v>0</v>
      </c>
      <c r="G4" s="13" t="s">
        <v>30</v>
      </c>
      <c r="H4" s="13" t="s">
        <v>884</v>
      </c>
      <c r="I4" s="15">
        <v>42728</v>
      </c>
      <c r="J4" s="13" t="s">
        <v>885</v>
      </c>
      <c r="K4" s="23"/>
      <c r="M4" t="s">
        <v>26</v>
      </c>
      <c r="N4">
        <f>SUMIFS(E:E,G:G,"CTT")</f>
        <v>10</v>
      </c>
    </row>
    <row r="5" spans="1:14" ht="33" customHeight="1">
      <c r="A5" s="6">
        <v>2</v>
      </c>
      <c r="B5" s="7" t="s">
        <v>886</v>
      </c>
      <c r="C5" s="7" t="s">
        <v>887</v>
      </c>
      <c r="D5" s="35" t="s">
        <v>888</v>
      </c>
      <c r="E5" s="7">
        <v>4</v>
      </c>
      <c r="F5" s="7">
        <v>0</v>
      </c>
      <c r="G5" s="7" t="s">
        <v>46</v>
      </c>
      <c r="H5" s="7" t="s">
        <v>884</v>
      </c>
      <c r="I5" s="10">
        <v>42728</v>
      </c>
      <c r="J5" s="10" t="s">
        <v>889</v>
      </c>
      <c r="K5" s="6"/>
      <c r="M5" t="s">
        <v>32</v>
      </c>
      <c r="N5">
        <f>SUMIFS(E:E,G:G,"FLU")</f>
        <v>4</v>
      </c>
    </row>
    <row r="6" spans="1:14" ht="33" customHeight="1">
      <c r="A6" s="23">
        <v>3</v>
      </c>
      <c r="B6" s="13" t="s">
        <v>890</v>
      </c>
      <c r="C6" s="13">
        <v>320119382</v>
      </c>
      <c r="D6" s="14" t="s">
        <v>891</v>
      </c>
      <c r="E6" s="13">
        <v>3</v>
      </c>
      <c r="F6" s="13">
        <v>0</v>
      </c>
      <c r="G6" s="13" t="s">
        <v>30</v>
      </c>
      <c r="H6" s="13" t="s">
        <v>884</v>
      </c>
      <c r="I6" s="15">
        <v>42728</v>
      </c>
      <c r="J6" s="13" t="s">
        <v>892</v>
      </c>
      <c r="K6" s="23"/>
      <c r="M6" t="s">
        <v>36</v>
      </c>
      <c r="N6">
        <f>SUMIFS(E:E,G:G,"JCC")</f>
        <v>0</v>
      </c>
    </row>
    <row r="7" spans="1:14" ht="33" customHeight="1">
      <c r="A7" s="6">
        <v>4</v>
      </c>
      <c r="B7" s="7" t="s">
        <v>893</v>
      </c>
      <c r="C7" s="7" t="s">
        <v>894</v>
      </c>
      <c r="D7" s="8" t="s">
        <v>895</v>
      </c>
      <c r="E7" s="7">
        <v>2</v>
      </c>
      <c r="F7" s="7">
        <v>0</v>
      </c>
      <c r="G7" s="6" t="s">
        <v>30</v>
      </c>
      <c r="H7" s="7" t="s">
        <v>884</v>
      </c>
      <c r="I7" s="10">
        <v>42728</v>
      </c>
      <c r="J7" s="7" t="s">
        <v>896</v>
      </c>
      <c r="K7" s="6"/>
      <c r="M7" t="s">
        <v>897</v>
      </c>
      <c r="N7">
        <f>SUMIFS(E:E,G:G,"EDI")</f>
        <v>0</v>
      </c>
    </row>
    <row r="8" spans="1:14" ht="33" customHeight="1">
      <c r="A8" s="6">
        <v>5</v>
      </c>
      <c r="B8" s="7" t="s">
        <v>353</v>
      </c>
      <c r="C8" s="7" t="s">
        <v>898</v>
      </c>
      <c r="D8" s="8" t="s">
        <v>899</v>
      </c>
      <c r="E8" s="7">
        <v>3</v>
      </c>
      <c r="F8" s="7">
        <v>0</v>
      </c>
      <c r="G8" s="7" t="s">
        <v>30</v>
      </c>
      <c r="H8" s="7" t="s">
        <v>884</v>
      </c>
      <c r="I8" s="10">
        <v>42728</v>
      </c>
      <c r="J8" s="10" t="s">
        <v>900</v>
      </c>
      <c r="K8" s="6"/>
      <c r="M8" t="s">
        <v>42</v>
      </c>
      <c r="N8">
        <f>SUMIFS(E:E,G:G,"par")</f>
        <v>0</v>
      </c>
    </row>
    <row r="9" spans="1:14" ht="33" customHeight="1">
      <c r="A9" s="6"/>
      <c r="B9" s="7"/>
      <c r="C9" s="7"/>
      <c r="D9" s="8"/>
      <c r="E9" s="7"/>
      <c r="F9" s="7"/>
      <c r="G9" s="7"/>
      <c r="H9" s="7"/>
      <c r="I9" s="10"/>
      <c r="J9" s="10"/>
      <c r="K9" s="6"/>
      <c r="M9" t="s">
        <v>49</v>
      </c>
      <c r="N9">
        <f>SUMIFS(E:E,G:G,"phi")</f>
        <v>0</v>
      </c>
    </row>
    <row r="10" spans="1:14" ht="33" customHeight="1">
      <c r="A10" s="6"/>
      <c r="B10" s="7"/>
      <c r="C10" s="7"/>
      <c r="D10" s="8"/>
      <c r="E10" s="7"/>
      <c r="F10" s="7"/>
      <c r="G10" s="6"/>
      <c r="H10" s="7"/>
      <c r="I10" s="7"/>
      <c r="J10" s="7"/>
      <c r="K10" s="6"/>
      <c r="M10" t="s">
        <v>55</v>
      </c>
      <c r="N10">
        <f>SUMIFS(E:E,G:G,"BRK")</f>
        <v>0</v>
      </c>
    </row>
    <row r="11" spans="1:14" ht="33" customHeight="1">
      <c r="A11" s="6"/>
      <c r="B11" s="7"/>
      <c r="C11" s="7"/>
      <c r="D11" s="8"/>
      <c r="E11" s="7"/>
      <c r="F11" s="7"/>
      <c r="G11" s="6"/>
      <c r="H11" s="7"/>
      <c r="I11" s="7"/>
      <c r="J11" s="7"/>
      <c r="K11" s="6"/>
      <c r="M11" s="18" t="s">
        <v>60</v>
      </c>
      <c r="N11" s="18">
        <f>SUMIFS(E:E,G:G,"SPC")</f>
        <v>0</v>
      </c>
    </row>
    <row r="12" spans="1:14" ht="33" customHeight="1">
      <c r="A12" s="7"/>
      <c r="B12" s="139"/>
      <c r="C12" s="7"/>
      <c r="D12" s="8"/>
      <c r="E12" s="7"/>
      <c r="F12" s="7"/>
      <c r="G12" s="7"/>
      <c r="H12" s="7"/>
      <c r="I12" s="7"/>
      <c r="J12" s="7"/>
      <c r="K12" s="7"/>
      <c r="M12" s="20" t="s">
        <v>66</v>
      </c>
      <c r="N12" s="20">
        <f>SUMIFS(E:E,G:G,"H")</f>
        <v>0</v>
      </c>
    </row>
    <row r="13" spans="1:14" ht="33" customHeight="1">
      <c r="A13" s="6"/>
      <c r="B13" s="7"/>
      <c r="C13" s="7"/>
      <c r="D13" s="8"/>
      <c r="E13" s="7"/>
      <c r="F13" s="7"/>
      <c r="G13" s="6"/>
      <c r="H13" s="7"/>
      <c r="I13" s="7"/>
      <c r="J13" s="7"/>
      <c r="K13" s="6"/>
      <c r="M13" s="20"/>
      <c r="N13" s="20"/>
    </row>
    <row r="14" spans="1:14" ht="33" customHeight="1">
      <c r="A14" s="23"/>
      <c r="B14" s="13"/>
      <c r="C14" s="13"/>
      <c r="D14" s="14"/>
      <c r="E14" s="13"/>
      <c r="F14" s="13"/>
      <c r="G14" s="13"/>
      <c r="H14" s="13"/>
      <c r="I14" s="13"/>
      <c r="J14" s="13"/>
      <c r="K14" s="23"/>
      <c r="M14" s="21" t="s">
        <v>77</v>
      </c>
      <c r="N14" s="21">
        <f>SUM(M4:N12)</f>
        <v>14</v>
      </c>
    </row>
    <row r="15" spans="1:14" ht="33" customHeight="1">
      <c r="A15" s="6"/>
      <c r="B15" s="7"/>
      <c r="C15" s="7"/>
      <c r="D15" s="8"/>
      <c r="E15" s="7"/>
      <c r="F15" s="7"/>
      <c r="G15" s="6"/>
      <c r="H15" s="7"/>
      <c r="I15" s="7"/>
      <c r="J15" s="7"/>
      <c r="K15" s="6"/>
    </row>
    <row r="16" spans="1:14" ht="33" customHeight="1">
      <c r="A16" s="6"/>
      <c r="B16" s="7"/>
      <c r="C16" s="7"/>
      <c r="D16" s="8"/>
      <c r="E16" s="7"/>
      <c r="F16" s="7"/>
      <c r="G16" s="7"/>
      <c r="H16" s="7"/>
      <c r="I16" s="10"/>
      <c r="J16" s="10"/>
      <c r="K16" s="6"/>
      <c r="M16" s="37"/>
    </row>
    <row r="17" spans="1:11" ht="33" customHeight="1">
      <c r="A17" s="23"/>
      <c r="B17" s="13"/>
      <c r="C17" s="13"/>
      <c r="D17" s="14"/>
      <c r="E17" s="13"/>
      <c r="F17" s="13"/>
      <c r="G17" s="13"/>
      <c r="H17" s="13"/>
      <c r="I17" s="13"/>
      <c r="J17" s="13"/>
      <c r="K17" s="23"/>
    </row>
    <row r="18" spans="1:11" ht="33" customHeight="1">
      <c r="A18" s="23"/>
      <c r="B18" s="13"/>
      <c r="C18" s="13"/>
      <c r="D18" s="14"/>
      <c r="E18" s="13"/>
      <c r="F18" s="13"/>
      <c r="G18" s="13"/>
      <c r="H18" s="13"/>
      <c r="I18" s="13"/>
      <c r="J18" s="13"/>
      <c r="K18" s="23"/>
    </row>
    <row r="19" spans="1:11" ht="33" customHeight="1">
      <c r="A19" s="6"/>
      <c r="B19" s="7"/>
      <c r="C19" s="7"/>
      <c r="D19" s="8"/>
      <c r="E19" s="7"/>
      <c r="F19" s="7"/>
      <c r="G19" s="6"/>
      <c r="H19" s="7"/>
      <c r="I19" s="7"/>
      <c r="J19" s="7"/>
      <c r="K19" s="6"/>
    </row>
    <row r="20" spans="1:11" ht="33" customHeight="1">
      <c r="A20" s="6"/>
      <c r="B20" s="7"/>
      <c r="C20" s="7"/>
      <c r="D20" s="8"/>
      <c r="E20" s="7"/>
      <c r="F20" s="7"/>
      <c r="G20" s="7"/>
      <c r="H20" s="7"/>
      <c r="I20" s="10"/>
      <c r="J20" s="10"/>
      <c r="K20" s="6"/>
    </row>
  </sheetData>
  <customSheetViews>
    <customSheetView guid="{4B6692AC-295E-B143-A0B9-A1AC7429D860}" scale="80" topLeftCell="B1">
      <selection activeCell="I19" sqref="I19"/>
    </customSheetView>
    <customSheetView guid="{5D60D567-9293-4EFC-8C16-54B2B64E0D3A}" scale="80" topLeftCell="B1">
      <selection activeCell="I16" sqref="I16"/>
    </customSheetView>
    <customSheetView guid="{D67E40E9-A663-4B2C-AC97-914027EC2705}" scale="80" showPageBreaks="1" topLeftCell="B1">
      <selection activeCell="I19" sqref="I19"/>
    </customSheetView>
  </customSheetViews>
  <mergeCells count="2">
    <mergeCell ref="A1:E1"/>
    <mergeCell ref="G1:K1"/>
  </mergeCell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8" zoomScale="70" zoomScaleNormal="70" zoomScalePageLayoutView="70" workbookViewId="0">
      <selection activeCell="K22" sqref="K22"/>
    </sheetView>
  </sheetViews>
  <sheetFormatPr baseColWidth="10" defaultColWidth="8.83203125" defaultRowHeight="39" customHeight="1" x14ac:dyDescent="0"/>
  <cols>
    <col min="1" max="1" width="12.5" customWidth="1"/>
    <col min="2" max="2" width="28.6640625" customWidth="1"/>
    <col min="3" max="3" width="31" customWidth="1"/>
    <col min="4" max="4" width="37.6640625" customWidth="1"/>
    <col min="5" max="5" width="10.5" customWidth="1"/>
    <col min="6" max="6" width="9" customWidth="1"/>
    <col min="7" max="7" width="11.1640625" customWidth="1"/>
    <col min="8" max="8" width="12" customWidth="1"/>
    <col min="9" max="9" width="13.5" bestFit="1" customWidth="1"/>
    <col min="10" max="10" width="17.5" customWidth="1"/>
    <col min="11" max="11" width="53.33203125" customWidth="1"/>
    <col min="13" max="13" width="18.1640625" customWidth="1"/>
  </cols>
  <sheetData>
    <row r="1" spans="1:15" ht="58.5" customHeight="1" thickBot="1">
      <c r="A1" s="676" t="s">
        <v>0</v>
      </c>
      <c r="B1" s="677"/>
      <c r="C1" s="677"/>
      <c r="D1" s="677"/>
      <c r="E1" s="677"/>
      <c r="F1" s="677"/>
      <c r="G1" s="680" t="s">
        <v>1</v>
      </c>
      <c r="H1" s="680"/>
      <c r="I1" s="680"/>
      <c r="J1" s="681"/>
      <c r="K1" s="682"/>
    </row>
    <row r="2" spans="1:15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5" ht="39" customHeight="1">
      <c r="A3" s="6">
        <v>1</v>
      </c>
      <c r="B3" s="7" t="s">
        <v>14</v>
      </c>
      <c r="C3" s="7" t="s">
        <v>15</v>
      </c>
      <c r="D3" s="8" t="s">
        <v>16</v>
      </c>
      <c r="E3" s="7">
        <v>2</v>
      </c>
      <c r="F3" s="7">
        <v>1</v>
      </c>
      <c r="G3" s="6" t="s">
        <v>17</v>
      </c>
      <c r="H3" s="9" t="s">
        <v>18</v>
      </c>
      <c r="I3" s="10">
        <v>42728</v>
      </c>
      <c r="J3" s="7" t="s">
        <v>19</v>
      </c>
      <c r="K3" s="6"/>
      <c r="M3" s="11" t="s">
        <v>20</v>
      </c>
      <c r="N3" s="11">
        <f>N2-N14</f>
        <v>3</v>
      </c>
      <c r="O3" s="12"/>
    </row>
    <row r="4" spans="1:15" ht="39" customHeight="1">
      <c r="A4" s="6">
        <v>2</v>
      </c>
      <c r="B4" s="7" t="s">
        <v>14</v>
      </c>
      <c r="C4" s="7" t="s">
        <v>21</v>
      </c>
      <c r="D4" s="8" t="s">
        <v>22</v>
      </c>
      <c r="E4" s="7">
        <v>4</v>
      </c>
      <c r="F4" s="7">
        <v>1</v>
      </c>
      <c r="G4" s="7" t="s">
        <v>23</v>
      </c>
      <c r="H4" s="7" t="s">
        <v>24</v>
      </c>
      <c r="I4" s="10">
        <v>42728</v>
      </c>
      <c r="J4" s="10" t="s">
        <v>25</v>
      </c>
      <c r="K4" s="6"/>
      <c r="M4" t="s">
        <v>26</v>
      </c>
      <c r="N4">
        <f>SUMIFS(E:E,G:G,"CTT")</f>
        <v>10</v>
      </c>
    </row>
    <row r="5" spans="1:15" ht="39" customHeight="1">
      <c r="A5" s="6">
        <v>3</v>
      </c>
      <c r="B5" s="7" t="s">
        <v>27</v>
      </c>
      <c r="C5" s="7" t="s">
        <v>28</v>
      </c>
      <c r="D5" s="8" t="s">
        <v>29</v>
      </c>
      <c r="E5" s="7">
        <v>2</v>
      </c>
      <c r="F5" s="7">
        <v>1</v>
      </c>
      <c r="G5" s="7" t="s">
        <v>30</v>
      </c>
      <c r="H5" s="7" t="s">
        <v>24</v>
      </c>
      <c r="I5" s="10">
        <v>42728</v>
      </c>
      <c r="J5" s="10" t="s">
        <v>31</v>
      </c>
      <c r="K5" s="6"/>
      <c r="M5" t="s">
        <v>32</v>
      </c>
      <c r="N5">
        <f>SUMIFS(E:E,G:G,"FLU")</f>
        <v>12</v>
      </c>
    </row>
    <row r="6" spans="1:15" ht="39" customHeight="1">
      <c r="A6" s="6">
        <v>4</v>
      </c>
      <c r="B6" s="7" t="s">
        <v>27</v>
      </c>
      <c r="C6" s="7" t="s">
        <v>33</v>
      </c>
      <c r="D6" s="8" t="s">
        <v>34</v>
      </c>
      <c r="E6" s="7">
        <v>2</v>
      </c>
      <c r="F6" s="7">
        <v>1</v>
      </c>
      <c r="G6" s="6" t="s">
        <v>35</v>
      </c>
      <c r="H6" s="7" t="s">
        <v>24</v>
      </c>
      <c r="I6" s="10">
        <v>42728</v>
      </c>
      <c r="J6" s="10" t="s">
        <v>31</v>
      </c>
      <c r="K6" s="6"/>
      <c r="M6" t="s">
        <v>36</v>
      </c>
      <c r="N6">
        <f>SUMIFS(E:E,G:G,"JCC")</f>
        <v>18</v>
      </c>
    </row>
    <row r="7" spans="1:15" ht="39" customHeight="1">
      <c r="A7" s="6">
        <v>5</v>
      </c>
      <c r="B7" s="7" t="s">
        <v>27</v>
      </c>
      <c r="C7" s="7" t="s">
        <v>37</v>
      </c>
      <c r="D7" s="8" t="s">
        <v>38</v>
      </c>
      <c r="E7" s="7">
        <v>2</v>
      </c>
      <c r="F7" s="7">
        <v>1</v>
      </c>
      <c r="G7" s="6" t="s">
        <v>23</v>
      </c>
      <c r="H7" s="7" t="s">
        <v>24</v>
      </c>
      <c r="I7" s="10">
        <v>42728</v>
      </c>
      <c r="J7" s="10" t="s">
        <v>31</v>
      </c>
      <c r="K7" s="6"/>
      <c r="M7" t="s">
        <v>39</v>
      </c>
      <c r="N7">
        <f>SUMIFS(E:E,G:G,"EDI")</f>
        <v>3</v>
      </c>
    </row>
    <row r="8" spans="1:15" ht="39" customHeight="1">
      <c r="A8" s="6">
        <v>6</v>
      </c>
      <c r="B8" s="13" t="s">
        <v>27</v>
      </c>
      <c r="C8" s="13" t="s">
        <v>40</v>
      </c>
      <c r="D8" s="14" t="s">
        <v>41</v>
      </c>
      <c r="E8" s="13">
        <v>4</v>
      </c>
      <c r="F8" s="13">
        <v>2</v>
      </c>
      <c r="G8" s="13" t="s">
        <v>23</v>
      </c>
      <c r="H8" s="13" t="s">
        <v>24</v>
      </c>
      <c r="I8" s="15">
        <v>42728</v>
      </c>
      <c r="J8" s="13" t="s">
        <v>31</v>
      </c>
      <c r="K8" s="16"/>
      <c r="M8" t="s">
        <v>42</v>
      </c>
      <c r="N8">
        <f>SUMIFS(E:E,G:G,"par")</f>
        <v>0</v>
      </c>
    </row>
    <row r="9" spans="1:15" ht="39" customHeight="1">
      <c r="A9" s="6">
        <v>7</v>
      </c>
      <c r="B9" s="7" t="s">
        <v>43</v>
      </c>
      <c r="C9" s="7" t="s">
        <v>44</v>
      </c>
      <c r="D9" s="8" t="s">
        <v>45</v>
      </c>
      <c r="E9" s="7">
        <v>2</v>
      </c>
      <c r="F9" s="7">
        <v>1</v>
      </c>
      <c r="G9" s="7" t="s">
        <v>46</v>
      </c>
      <c r="H9" s="7" t="s">
        <v>24</v>
      </c>
      <c r="I9" s="10">
        <v>42728</v>
      </c>
      <c r="J9" s="7" t="s">
        <v>47</v>
      </c>
      <c r="K9" s="7" t="s">
        <v>48</v>
      </c>
      <c r="M9" t="s">
        <v>49</v>
      </c>
      <c r="N9">
        <f>SUMIFS(E:E,G:G,"phi")</f>
        <v>0</v>
      </c>
    </row>
    <row r="10" spans="1:15" ht="39" customHeight="1">
      <c r="A10" s="17">
        <v>8</v>
      </c>
      <c r="B10" s="13" t="s">
        <v>50</v>
      </c>
      <c r="C10" s="13" t="s">
        <v>51</v>
      </c>
      <c r="D10" s="14" t="s">
        <v>52</v>
      </c>
      <c r="E10" s="13">
        <v>2</v>
      </c>
      <c r="F10" s="13">
        <v>1</v>
      </c>
      <c r="G10" s="13" t="s">
        <v>30</v>
      </c>
      <c r="H10" s="13" t="s">
        <v>24</v>
      </c>
      <c r="I10" s="15">
        <v>42728</v>
      </c>
      <c r="J10" s="13" t="s">
        <v>53</v>
      </c>
      <c r="K10" s="13" t="s">
        <v>54</v>
      </c>
      <c r="M10" t="s">
        <v>55</v>
      </c>
      <c r="N10">
        <f>SUMIFS(E:E,G:G,"BRK")</f>
        <v>2</v>
      </c>
    </row>
    <row r="11" spans="1:15" ht="39" customHeight="1">
      <c r="A11" s="17">
        <v>9</v>
      </c>
      <c r="B11" s="7" t="s">
        <v>56</v>
      </c>
      <c r="C11" s="7" t="s">
        <v>57</v>
      </c>
      <c r="D11" s="8" t="s">
        <v>58</v>
      </c>
      <c r="E11" s="7">
        <v>3</v>
      </c>
      <c r="F11" s="7">
        <v>1</v>
      </c>
      <c r="G11" s="7" t="s">
        <v>23</v>
      </c>
      <c r="H11" s="7" t="s">
        <v>24</v>
      </c>
      <c r="I11" s="10">
        <v>42728</v>
      </c>
      <c r="J11" s="7" t="s">
        <v>59</v>
      </c>
      <c r="K11" s="7"/>
      <c r="M11" s="18" t="s">
        <v>60</v>
      </c>
      <c r="N11" s="18">
        <f>SUMIFS(E:E,G:G,"SPC")</f>
        <v>8</v>
      </c>
    </row>
    <row r="12" spans="1:15" ht="39" customHeight="1">
      <c r="A12" s="17">
        <v>10</v>
      </c>
      <c r="B12" s="7" t="s">
        <v>61</v>
      </c>
      <c r="C12" s="7" t="s">
        <v>62</v>
      </c>
      <c r="D12" s="8" t="s">
        <v>63</v>
      </c>
      <c r="E12" s="7">
        <v>2</v>
      </c>
      <c r="F12" s="7">
        <v>1</v>
      </c>
      <c r="G12" s="7" t="s">
        <v>46</v>
      </c>
      <c r="H12" s="7" t="s">
        <v>24</v>
      </c>
      <c r="I12" s="19">
        <v>42728</v>
      </c>
      <c r="J12" s="7" t="s">
        <v>64</v>
      </c>
      <c r="K12" s="7" t="s">
        <v>65</v>
      </c>
      <c r="M12" s="20" t="s">
        <v>66</v>
      </c>
      <c r="N12" s="20">
        <f>SUMIFS(E:E,G:G,"H")</f>
        <v>0</v>
      </c>
    </row>
    <row r="13" spans="1:15" ht="39" customHeight="1">
      <c r="A13" s="6">
        <v>11</v>
      </c>
      <c r="B13" s="7" t="s">
        <v>67</v>
      </c>
      <c r="C13" s="7" t="s">
        <v>68</v>
      </c>
      <c r="D13" s="8" t="s">
        <v>69</v>
      </c>
      <c r="E13" s="7">
        <v>4</v>
      </c>
      <c r="F13" s="7">
        <v>1</v>
      </c>
      <c r="G13" s="7" t="s">
        <v>30</v>
      </c>
      <c r="H13" s="7" t="s">
        <v>24</v>
      </c>
      <c r="I13" s="10">
        <v>42728</v>
      </c>
      <c r="J13" s="7" t="s">
        <v>70</v>
      </c>
      <c r="K13" s="7" t="s">
        <v>71</v>
      </c>
      <c r="M13" s="20"/>
      <c r="N13" s="20"/>
    </row>
    <row r="14" spans="1:15" ht="39" customHeight="1">
      <c r="A14" s="6">
        <v>12</v>
      </c>
      <c r="B14" s="13" t="s">
        <v>72</v>
      </c>
      <c r="C14" s="13" t="s">
        <v>73</v>
      </c>
      <c r="D14" s="14" t="s">
        <v>74</v>
      </c>
      <c r="E14" s="13">
        <v>3</v>
      </c>
      <c r="F14" s="13">
        <v>1</v>
      </c>
      <c r="G14" s="13" t="s">
        <v>46</v>
      </c>
      <c r="H14" s="13" t="s">
        <v>24</v>
      </c>
      <c r="I14" s="15">
        <v>42728</v>
      </c>
      <c r="J14" s="13" t="s">
        <v>75</v>
      </c>
      <c r="K14" s="13" t="s">
        <v>76</v>
      </c>
      <c r="M14" s="21" t="s">
        <v>77</v>
      </c>
      <c r="N14" s="21">
        <f>SUM(M4:N12)</f>
        <v>53</v>
      </c>
    </row>
    <row r="15" spans="1:15" ht="39" customHeight="1">
      <c r="A15" s="6">
        <v>13</v>
      </c>
      <c r="B15" s="7" t="s">
        <v>27</v>
      </c>
      <c r="C15" s="7" t="s">
        <v>78</v>
      </c>
      <c r="D15" s="8" t="s">
        <v>79</v>
      </c>
      <c r="E15" s="7">
        <v>3</v>
      </c>
      <c r="F15" s="7">
        <v>1</v>
      </c>
      <c r="G15" s="6" t="s">
        <v>23</v>
      </c>
      <c r="H15" s="22" t="s">
        <v>18</v>
      </c>
      <c r="I15" s="10">
        <v>42728</v>
      </c>
      <c r="J15" s="7" t="s">
        <v>31</v>
      </c>
      <c r="K15" s="6"/>
    </row>
    <row r="16" spans="1:15" ht="39" customHeight="1">
      <c r="A16" s="6">
        <v>14</v>
      </c>
      <c r="B16" s="13" t="s">
        <v>80</v>
      </c>
      <c r="C16" s="13" t="s">
        <v>81</v>
      </c>
      <c r="D16" s="14" t="s">
        <v>82</v>
      </c>
      <c r="E16" s="13">
        <v>2</v>
      </c>
      <c r="F16" s="13">
        <v>1</v>
      </c>
      <c r="G16" s="13" t="s">
        <v>46</v>
      </c>
      <c r="H16" s="13" t="s">
        <v>24</v>
      </c>
      <c r="I16" s="15">
        <v>42728</v>
      </c>
      <c r="J16" s="13" t="s">
        <v>83</v>
      </c>
      <c r="K16" s="13" t="s">
        <v>84</v>
      </c>
      <c r="M16" t="s">
        <v>85</v>
      </c>
    </row>
    <row r="17" spans="1:11" ht="39" customHeight="1">
      <c r="A17" s="6">
        <v>15</v>
      </c>
      <c r="B17" s="13" t="s">
        <v>27</v>
      </c>
      <c r="C17" s="13" t="s">
        <v>86</v>
      </c>
      <c r="D17" s="14" t="s">
        <v>87</v>
      </c>
      <c r="E17" s="13">
        <v>2</v>
      </c>
      <c r="F17" s="13">
        <v>1</v>
      </c>
      <c r="G17" s="23" t="s">
        <v>30</v>
      </c>
      <c r="H17" s="13" t="s">
        <v>24</v>
      </c>
      <c r="I17" s="15">
        <v>42728</v>
      </c>
      <c r="J17" s="13" t="s">
        <v>31</v>
      </c>
      <c r="K17" s="23"/>
    </row>
    <row r="18" spans="1:11" ht="39" customHeight="1">
      <c r="A18" s="6">
        <v>16</v>
      </c>
      <c r="B18" s="13" t="s">
        <v>14</v>
      </c>
      <c r="C18" s="13" t="s">
        <v>88</v>
      </c>
      <c r="D18" s="14" t="s">
        <v>89</v>
      </c>
      <c r="E18" s="13">
        <v>1</v>
      </c>
      <c r="F18" s="13">
        <v>1</v>
      </c>
      <c r="G18" s="23" t="s">
        <v>35</v>
      </c>
      <c r="H18" s="13" t="s">
        <v>24</v>
      </c>
      <c r="I18" s="15">
        <v>42728</v>
      </c>
      <c r="J18" s="13" t="s">
        <v>90</v>
      </c>
      <c r="K18" s="23"/>
    </row>
    <row r="19" spans="1:11" ht="39" customHeight="1">
      <c r="A19" s="6">
        <v>17</v>
      </c>
      <c r="B19" s="13" t="s">
        <v>27</v>
      </c>
      <c r="C19" s="13" t="s">
        <v>91</v>
      </c>
      <c r="D19" s="14" t="s">
        <v>92</v>
      </c>
      <c r="E19" s="13">
        <v>2</v>
      </c>
      <c r="F19" s="13">
        <v>1</v>
      </c>
      <c r="G19" s="23" t="s">
        <v>23</v>
      </c>
      <c r="H19" s="13" t="s">
        <v>24</v>
      </c>
      <c r="I19" s="15">
        <v>42728</v>
      </c>
      <c r="J19" s="13" t="s">
        <v>31</v>
      </c>
      <c r="K19" s="23"/>
    </row>
    <row r="20" spans="1:11" ht="39" customHeight="1">
      <c r="A20" s="23">
        <v>18</v>
      </c>
      <c r="B20" s="13" t="s">
        <v>27</v>
      </c>
      <c r="C20" s="13" t="s">
        <v>93</v>
      </c>
      <c r="D20" s="14" t="s">
        <v>94</v>
      </c>
      <c r="E20" s="13">
        <v>1</v>
      </c>
      <c r="F20" s="13">
        <v>1</v>
      </c>
      <c r="G20" s="23" t="s">
        <v>46</v>
      </c>
      <c r="H20" s="13" t="s">
        <v>24</v>
      </c>
      <c r="I20" s="15">
        <v>42728</v>
      </c>
      <c r="J20" s="13" t="s">
        <v>31</v>
      </c>
      <c r="K20" s="23"/>
    </row>
    <row r="21" spans="1:11" ht="39" customHeight="1">
      <c r="A21" s="13"/>
      <c r="B21" s="13" t="s">
        <v>1668</v>
      </c>
      <c r="C21" s="13" t="s">
        <v>1669</v>
      </c>
      <c r="D21" s="14" t="s">
        <v>1670</v>
      </c>
      <c r="E21" s="13">
        <v>2</v>
      </c>
      <c r="F21" s="13">
        <v>1</v>
      </c>
      <c r="G21" s="13" t="s">
        <v>46</v>
      </c>
      <c r="H21" s="13" t="s">
        <v>24</v>
      </c>
      <c r="I21" s="15">
        <v>42728</v>
      </c>
      <c r="J21" s="13" t="s">
        <v>1671</v>
      </c>
      <c r="K21" s="13"/>
    </row>
    <row r="22" spans="1:11" ht="39" customHeight="1">
      <c r="A22" s="13"/>
      <c r="B22" s="13"/>
      <c r="C22" s="13"/>
      <c r="D22" s="14"/>
      <c r="E22" s="13"/>
      <c r="F22" s="13"/>
      <c r="G22" s="13"/>
      <c r="H22" s="13"/>
      <c r="I22" s="15"/>
      <c r="J22" s="13"/>
      <c r="K22" s="13"/>
    </row>
    <row r="23" spans="1:11" ht="39" customHeight="1">
      <c r="A23" s="23"/>
      <c r="B23" s="13"/>
      <c r="C23" s="13"/>
      <c r="D23" s="14"/>
      <c r="E23" s="24">
        <f>SUM(E3:E22)</f>
        <v>45</v>
      </c>
      <c r="F23" s="24">
        <f>SUM(F3:F22)</f>
        <v>20</v>
      </c>
      <c r="G23" s="23"/>
      <c r="H23" s="13"/>
      <c r="I23" s="15"/>
      <c r="J23" s="13"/>
      <c r="K23" s="23"/>
    </row>
    <row r="24" spans="1:11" ht="39" customHeight="1">
      <c r="A24" s="23"/>
      <c r="B24" s="13"/>
      <c r="C24" s="13"/>
      <c r="D24" s="14"/>
      <c r="E24" s="13"/>
      <c r="F24" s="13"/>
      <c r="G24" s="23"/>
      <c r="H24" s="13"/>
      <c r="I24" s="15"/>
      <c r="J24" s="13"/>
      <c r="K24" s="23"/>
    </row>
    <row r="25" spans="1:11" ht="39" customHeight="1">
      <c r="A25" s="23"/>
      <c r="B25" s="13"/>
      <c r="C25" s="13"/>
      <c r="D25" s="14"/>
      <c r="E25" s="13"/>
      <c r="F25" s="13"/>
      <c r="G25" s="23"/>
      <c r="H25" s="13"/>
      <c r="I25" s="13"/>
      <c r="J25" s="13"/>
      <c r="K25" s="23"/>
    </row>
    <row r="26" spans="1:11" ht="39" customHeight="1">
      <c r="A26" s="28"/>
      <c r="B26" s="28" t="s">
        <v>95</v>
      </c>
      <c r="C26" s="28"/>
      <c r="D26" s="29"/>
      <c r="E26" s="28"/>
      <c r="F26" s="28"/>
      <c r="G26" s="28"/>
      <c r="H26" s="28"/>
      <c r="I26" s="28"/>
      <c r="J26" s="28"/>
      <c r="K26" s="28"/>
    </row>
    <row r="27" spans="1:11" ht="39" customHeight="1">
      <c r="A27" s="30" t="s">
        <v>96</v>
      </c>
      <c r="B27" s="7" t="s">
        <v>97</v>
      </c>
      <c r="C27" s="7" t="s">
        <v>98</v>
      </c>
      <c r="D27" s="8" t="s">
        <v>99</v>
      </c>
      <c r="E27" s="7">
        <v>4</v>
      </c>
      <c r="F27" s="7" t="s">
        <v>100</v>
      </c>
      <c r="G27" s="6" t="s">
        <v>101</v>
      </c>
      <c r="H27" s="7" t="s">
        <v>24</v>
      </c>
      <c r="I27" s="10">
        <v>42728</v>
      </c>
      <c r="J27" s="7"/>
      <c r="K27" s="31" t="s">
        <v>102</v>
      </c>
    </row>
    <row r="28" spans="1:11" ht="51.75" customHeight="1">
      <c r="A28" s="30" t="s">
        <v>103</v>
      </c>
      <c r="B28" s="7" t="s">
        <v>14</v>
      </c>
      <c r="C28" s="7" t="s">
        <v>104</v>
      </c>
      <c r="D28" s="8" t="s">
        <v>105</v>
      </c>
      <c r="E28" s="7">
        <v>2</v>
      </c>
      <c r="F28" s="7" t="s">
        <v>100</v>
      </c>
      <c r="G28" s="7" t="s">
        <v>101</v>
      </c>
      <c r="H28" s="7" t="s">
        <v>24</v>
      </c>
      <c r="I28" s="10">
        <v>42728</v>
      </c>
      <c r="J28" s="10"/>
      <c r="K28" s="32" t="s">
        <v>106</v>
      </c>
    </row>
    <row r="29" spans="1:11" ht="39" customHeight="1">
      <c r="A29" s="30" t="s">
        <v>107</v>
      </c>
      <c r="B29" s="7" t="s">
        <v>108</v>
      </c>
      <c r="C29" s="7" t="s">
        <v>109</v>
      </c>
      <c r="D29" s="8" t="s">
        <v>110</v>
      </c>
      <c r="E29" s="7">
        <v>1</v>
      </c>
      <c r="F29" s="7" t="s">
        <v>111</v>
      </c>
      <c r="G29" s="7" t="s">
        <v>101</v>
      </c>
      <c r="H29" s="7" t="s">
        <v>24</v>
      </c>
      <c r="I29" s="10">
        <v>42728</v>
      </c>
      <c r="J29" s="10"/>
      <c r="K29" s="31" t="s">
        <v>112</v>
      </c>
    </row>
    <row r="30" spans="1:11" ht="39" customHeight="1">
      <c r="A30" s="30" t="s">
        <v>113</v>
      </c>
      <c r="B30" s="7" t="s">
        <v>114</v>
      </c>
      <c r="C30" s="7" t="s">
        <v>115</v>
      </c>
      <c r="D30" s="8" t="s">
        <v>116</v>
      </c>
      <c r="E30" s="7">
        <v>1</v>
      </c>
      <c r="F30" s="7" t="s">
        <v>111</v>
      </c>
      <c r="G30" s="7" t="s">
        <v>101</v>
      </c>
      <c r="H30" s="7" t="s">
        <v>24</v>
      </c>
      <c r="I30" s="10">
        <v>42728</v>
      </c>
      <c r="J30" s="10"/>
      <c r="K30" s="31" t="s">
        <v>112</v>
      </c>
    </row>
    <row r="31" spans="1:11" ht="39" customHeight="1">
      <c r="A31" s="6"/>
      <c r="B31" s="7"/>
      <c r="C31" s="7"/>
      <c r="D31" s="8"/>
      <c r="E31" s="7"/>
      <c r="F31" s="7"/>
      <c r="G31" s="7"/>
      <c r="H31" s="7"/>
      <c r="I31" s="10"/>
      <c r="J31" s="10"/>
      <c r="K31" s="6"/>
    </row>
    <row r="32" spans="1:11" ht="39" customHeight="1">
      <c r="A32" s="6"/>
      <c r="B32" s="7"/>
      <c r="C32" s="7"/>
      <c r="D32" s="8"/>
      <c r="E32" s="7"/>
      <c r="F32" s="7"/>
      <c r="G32" s="7"/>
      <c r="H32" s="7"/>
      <c r="I32" s="10"/>
      <c r="J32" s="10"/>
      <c r="K32" s="6"/>
    </row>
  </sheetData>
  <customSheetViews>
    <customSheetView guid="{4B6692AC-295E-B143-A0B9-A1AC7429D860}" scale="70" showPageBreaks="1" printArea="1" topLeftCell="A8">
      <selection activeCell="K22" sqref="K22"/>
      <pageSetup orientation="portrait" horizontalDpi="4294967292" verticalDpi="4294967292"/>
    </customSheetView>
    <customSheetView guid="{5D60D567-9293-4EFC-8C16-54B2B64E0D3A}" scale="70">
      <selection activeCell="K16" sqref="K16"/>
    </customSheetView>
    <customSheetView guid="{D67E40E9-A663-4B2C-AC97-914027EC2705}" scale="70" showPageBreaks="1" printArea="1" topLeftCell="A8">
      <selection activeCell="K22" sqref="K22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2" zoomScale="80" zoomScaleNormal="80" zoomScalePageLayoutView="80" workbookViewId="0">
      <selection activeCell="E18" sqref="E18"/>
    </sheetView>
  </sheetViews>
  <sheetFormatPr baseColWidth="10" defaultColWidth="8.83203125" defaultRowHeight="39" customHeight="1" x14ac:dyDescent="0"/>
  <cols>
    <col min="2" max="2" width="34.83203125" customWidth="1"/>
    <col min="3" max="3" width="34.6640625" customWidth="1"/>
    <col min="4" max="4" width="33.6640625" customWidth="1"/>
    <col min="5" max="5" width="10.5" customWidth="1"/>
    <col min="6" max="6" width="9" customWidth="1"/>
    <col min="7" max="7" width="11.1640625" customWidth="1"/>
    <col min="9" max="9" width="13.5" bestFit="1" customWidth="1"/>
    <col min="10" max="10" width="17.33203125" customWidth="1"/>
    <col min="11" max="11" width="55" customWidth="1"/>
    <col min="13" max="13" width="18.1640625" customWidth="1"/>
  </cols>
  <sheetData>
    <row r="1" spans="1:14" ht="39" customHeight="1" thickBot="1">
      <c r="A1" s="676" t="s">
        <v>0</v>
      </c>
      <c r="B1" s="677"/>
      <c r="C1" s="677"/>
      <c r="D1" s="677"/>
      <c r="E1" s="677"/>
      <c r="F1" s="677"/>
      <c r="G1" s="677" t="s">
        <v>117</v>
      </c>
      <c r="H1" s="677"/>
      <c r="I1" s="677"/>
      <c r="J1" s="678"/>
      <c r="K1" s="679"/>
    </row>
    <row r="2" spans="1:14" ht="39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59</v>
      </c>
    </row>
    <row r="3" spans="1:14" ht="39" customHeight="1">
      <c r="A3" s="23">
        <v>1</v>
      </c>
      <c r="B3" s="33" t="s">
        <v>118</v>
      </c>
      <c r="C3" s="13" t="s">
        <v>119</v>
      </c>
      <c r="D3" s="14" t="s">
        <v>120</v>
      </c>
      <c r="E3" s="13">
        <v>2</v>
      </c>
      <c r="F3" s="13">
        <v>1</v>
      </c>
      <c r="G3" s="13" t="s">
        <v>30</v>
      </c>
      <c r="H3" s="13" t="s">
        <v>121</v>
      </c>
      <c r="I3" s="15">
        <v>42728</v>
      </c>
      <c r="J3" s="33" t="s">
        <v>122</v>
      </c>
      <c r="K3" s="23"/>
      <c r="M3" s="11" t="s">
        <v>20</v>
      </c>
      <c r="N3" s="11">
        <f>N2-N14</f>
        <v>17</v>
      </c>
    </row>
    <row r="4" spans="1:14" ht="39" customHeight="1">
      <c r="A4" s="6">
        <v>2</v>
      </c>
      <c r="B4" s="7" t="s">
        <v>27</v>
      </c>
      <c r="C4" s="7" t="s">
        <v>123</v>
      </c>
      <c r="D4" s="8" t="s">
        <v>124</v>
      </c>
      <c r="E4" s="7">
        <v>2</v>
      </c>
      <c r="F4" s="7">
        <v>1</v>
      </c>
      <c r="G4" s="6" t="s">
        <v>30</v>
      </c>
      <c r="H4" s="13" t="s">
        <v>121</v>
      </c>
      <c r="I4" s="15">
        <v>42728</v>
      </c>
      <c r="J4" s="7" t="s">
        <v>31</v>
      </c>
      <c r="K4" s="6"/>
      <c r="M4" t="s">
        <v>26</v>
      </c>
      <c r="N4">
        <f>SUMIFS(E:E,G:G,"CTT")</f>
        <v>21</v>
      </c>
    </row>
    <row r="5" spans="1:14" ht="39" customHeight="1">
      <c r="A5" s="23">
        <v>3</v>
      </c>
      <c r="B5" s="7" t="s">
        <v>14</v>
      </c>
      <c r="C5" s="7" t="s">
        <v>125</v>
      </c>
      <c r="D5" s="8" t="s">
        <v>126</v>
      </c>
      <c r="E5" s="7">
        <v>4</v>
      </c>
      <c r="F5" s="7">
        <v>1</v>
      </c>
      <c r="G5" s="7" t="s">
        <v>30</v>
      </c>
      <c r="H5" s="7" t="s">
        <v>121</v>
      </c>
      <c r="I5" s="10">
        <v>42728</v>
      </c>
      <c r="J5" s="10" t="s">
        <v>127</v>
      </c>
      <c r="K5" s="6" t="s">
        <v>128</v>
      </c>
      <c r="M5" t="s">
        <v>32</v>
      </c>
      <c r="N5">
        <f>SUMIFS(E:E,G:G,"FLU")</f>
        <v>16</v>
      </c>
    </row>
    <row r="6" spans="1:14" ht="39" customHeight="1">
      <c r="A6" s="6">
        <v>4</v>
      </c>
      <c r="B6" s="13" t="s">
        <v>129</v>
      </c>
      <c r="C6" s="13" t="s">
        <v>130</v>
      </c>
      <c r="D6" s="14" t="s">
        <v>131</v>
      </c>
      <c r="E6" s="13">
        <v>3</v>
      </c>
      <c r="F6" s="13">
        <v>1</v>
      </c>
      <c r="G6" s="13" t="s">
        <v>46</v>
      </c>
      <c r="H6" s="13" t="s">
        <v>121</v>
      </c>
      <c r="I6" s="15">
        <v>42728</v>
      </c>
      <c r="J6" s="13" t="s">
        <v>132</v>
      </c>
      <c r="K6" s="33" t="s">
        <v>133</v>
      </c>
      <c r="M6" t="s">
        <v>36</v>
      </c>
      <c r="N6">
        <f>SUMIFS(E:E,G:G,"JCC")</f>
        <v>0</v>
      </c>
    </row>
    <row r="7" spans="1:14" ht="39" customHeight="1">
      <c r="A7" s="23">
        <v>5</v>
      </c>
      <c r="B7" s="7" t="s">
        <v>134</v>
      </c>
      <c r="C7" s="7" t="s">
        <v>135</v>
      </c>
      <c r="D7" s="8" t="s">
        <v>136</v>
      </c>
      <c r="E7" s="7">
        <v>2</v>
      </c>
      <c r="F7" s="7">
        <v>1</v>
      </c>
      <c r="G7" s="7" t="s">
        <v>46</v>
      </c>
      <c r="H7" s="7" t="s">
        <v>121</v>
      </c>
      <c r="I7" s="10">
        <v>42728</v>
      </c>
      <c r="J7" s="7" t="s">
        <v>137</v>
      </c>
      <c r="K7" s="7" t="s">
        <v>138</v>
      </c>
      <c r="M7" t="s">
        <v>39</v>
      </c>
      <c r="N7">
        <f>SUMIFS(E:E,G:G,"EDI")</f>
        <v>0</v>
      </c>
    </row>
    <row r="8" spans="1:14" ht="39" customHeight="1">
      <c r="A8" s="6">
        <v>6</v>
      </c>
      <c r="B8" s="34" t="s">
        <v>139</v>
      </c>
      <c r="C8" s="7" t="s">
        <v>140</v>
      </c>
      <c r="D8" s="35" t="s">
        <v>141</v>
      </c>
      <c r="E8" s="7">
        <v>3</v>
      </c>
      <c r="F8" s="7">
        <v>1</v>
      </c>
      <c r="G8" s="7" t="s">
        <v>46</v>
      </c>
      <c r="H8" s="7" t="s">
        <v>121</v>
      </c>
      <c r="I8" s="10">
        <v>42728</v>
      </c>
      <c r="J8" s="10" t="s">
        <v>142</v>
      </c>
      <c r="K8" s="6"/>
      <c r="M8" t="s">
        <v>42</v>
      </c>
      <c r="N8">
        <f>SUMIFS(E:E,G:G,"par")</f>
        <v>0</v>
      </c>
    </row>
    <row r="9" spans="1:14" ht="39" customHeight="1">
      <c r="A9" s="23">
        <v>7</v>
      </c>
      <c r="B9" s="7" t="s">
        <v>14</v>
      </c>
      <c r="C9" s="7" t="s">
        <v>143</v>
      </c>
      <c r="D9" s="8" t="s">
        <v>144</v>
      </c>
      <c r="E9" s="7">
        <v>2</v>
      </c>
      <c r="F9" s="7">
        <v>1</v>
      </c>
      <c r="G9" s="6" t="s">
        <v>17</v>
      </c>
      <c r="H9" s="7" t="s">
        <v>121</v>
      </c>
      <c r="I9" s="10">
        <v>42728</v>
      </c>
      <c r="J9" s="7" t="s">
        <v>145</v>
      </c>
      <c r="K9" s="6"/>
      <c r="M9" t="s">
        <v>49</v>
      </c>
      <c r="N9">
        <f>SUMIFS(E:E,G:G,"phi")</f>
        <v>0</v>
      </c>
    </row>
    <row r="10" spans="1:14" ht="39" customHeight="1">
      <c r="A10" s="6">
        <v>8</v>
      </c>
      <c r="B10" s="7" t="s">
        <v>146</v>
      </c>
      <c r="C10" s="7" t="s">
        <v>147</v>
      </c>
      <c r="D10" s="8" t="s">
        <v>148</v>
      </c>
      <c r="E10" s="7">
        <v>3</v>
      </c>
      <c r="F10" s="7">
        <v>1</v>
      </c>
      <c r="G10" s="7" t="s">
        <v>30</v>
      </c>
      <c r="H10" s="7" t="s">
        <v>121</v>
      </c>
      <c r="I10" s="10">
        <v>42728</v>
      </c>
      <c r="J10" s="7" t="s">
        <v>149</v>
      </c>
      <c r="K10" s="7" t="s">
        <v>150</v>
      </c>
      <c r="M10" t="s">
        <v>55</v>
      </c>
      <c r="N10">
        <f>SUMIFS(E:E,G:G,"BRK")</f>
        <v>5</v>
      </c>
    </row>
    <row r="11" spans="1:14" ht="39" customHeight="1">
      <c r="A11" s="23">
        <v>9</v>
      </c>
      <c r="B11" s="7" t="s">
        <v>151</v>
      </c>
      <c r="C11" s="7">
        <v>94221</v>
      </c>
      <c r="D11" s="8" t="s">
        <v>152</v>
      </c>
      <c r="E11" s="7">
        <v>2</v>
      </c>
      <c r="F11" s="7">
        <v>1</v>
      </c>
      <c r="G11" s="7" t="s">
        <v>17</v>
      </c>
      <c r="H11" s="7" t="s">
        <v>121</v>
      </c>
      <c r="I11" s="10">
        <v>42728</v>
      </c>
      <c r="J11" s="7" t="s">
        <v>153</v>
      </c>
      <c r="K11" s="7" t="s">
        <v>154</v>
      </c>
      <c r="M11" s="18" t="s">
        <v>60</v>
      </c>
      <c r="N11" s="18">
        <f>SUMIFS(E:E,G:G,"SPC")</f>
        <v>0</v>
      </c>
    </row>
    <row r="12" spans="1:14" ht="39" customHeight="1">
      <c r="A12" s="6">
        <v>10</v>
      </c>
      <c r="B12" s="7" t="s">
        <v>155</v>
      </c>
      <c r="C12" s="7">
        <v>94241</v>
      </c>
      <c r="D12" s="8" t="s">
        <v>156</v>
      </c>
      <c r="E12" s="7">
        <v>3</v>
      </c>
      <c r="F12" s="7">
        <v>1</v>
      </c>
      <c r="G12" s="7" t="s">
        <v>46</v>
      </c>
      <c r="H12" s="7" t="s">
        <v>121</v>
      </c>
      <c r="I12" s="10">
        <v>42728</v>
      </c>
      <c r="J12" s="7" t="s">
        <v>157</v>
      </c>
      <c r="K12" s="7" t="s">
        <v>158</v>
      </c>
      <c r="M12" s="20" t="s">
        <v>66</v>
      </c>
      <c r="N12" s="20">
        <f>SUMIFS(E:E,G:G,"H")</f>
        <v>0</v>
      </c>
    </row>
    <row r="13" spans="1:14" ht="39" customHeight="1">
      <c r="A13" s="23">
        <v>11</v>
      </c>
      <c r="B13" s="13" t="s">
        <v>159</v>
      </c>
      <c r="C13" s="36" t="s">
        <v>160</v>
      </c>
      <c r="D13" s="14" t="s">
        <v>161</v>
      </c>
      <c r="E13" s="13">
        <v>2</v>
      </c>
      <c r="F13" s="13">
        <v>1</v>
      </c>
      <c r="G13" s="13" t="s">
        <v>30</v>
      </c>
      <c r="H13" s="13" t="s">
        <v>121</v>
      </c>
      <c r="I13" s="15">
        <v>42728</v>
      </c>
      <c r="J13" s="13" t="s">
        <v>162</v>
      </c>
      <c r="K13" s="23"/>
      <c r="M13" s="20"/>
      <c r="N13" s="20"/>
    </row>
    <row r="14" spans="1:14" ht="39" customHeight="1">
      <c r="A14" s="6">
        <v>12</v>
      </c>
      <c r="B14" s="7" t="s">
        <v>14</v>
      </c>
      <c r="C14" s="34" t="s">
        <v>163</v>
      </c>
      <c r="D14" s="8" t="s">
        <v>164</v>
      </c>
      <c r="E14" s="7">
        <v>1</v>
      </c>
      <c r="F14" s="7">
        <v>1</v>
      </c>
      <c r="G14" s="6" t="s">
        <v>30</v>
      </c>
      <c r="H14" s="7" t="s">
        <v>121</v>
      </c>
      <c r="I14" s="10">
        <v>42728</v>
      </c>
      <c r="J14" s="7" t="s">
        <v>165</v>
      </c>
      <c r="K14" s="6" t="s">
        <v>269</v>
      </c>
      <c r="M14" s="21" t="s">
        <v>77</v>
      </c>
      <c r="N14" s="21">
        <f>SUM(M4:N12)</f>
        <v>42</v>
      </c>
    </row>
    <row r="15" spans="1:14" ht="39" customHeight="1">
      <c r="A15" s="23">
        <v>13</v>
      </c>
      <c r="B15" s="7" t="s">
        <v>166</v>
      </c>
      <c r="C15" s="7" t="s">
        <v>167</v>
      </c>
      <c r="D15" s="8" t="s">
        <v>168</v>
      </c>
      <c r="E15" s="7">
        <v>1</v>
      </c>
      <c r="F15" s="7">
        <v>1</v>
      </c>
      <c r="G15" s="7" t="s">
        <v>30</v>
      </c>
      <c r="H15" s="7" t="s">
        <v>121</v>
      </c>
      <c r="I15" s="10">
        <v>42728</v>
      </c>
      <c r="J15" s="10" t="s">
        <v>169</v>
      </c>
      <c r="K15" s="7" t="s">
        <v>170</v>
      </c>
    </row>
    <row r="16" spans="1:14" ht="39" customHeight="1">
      <c r="A16" s="6">
        <v>14</v>
      </c>
      <c r="B16" s="13" t="s">
        <v>171</v>
      </c>
      <c r="C16" s="13" t="s">
        <v>172</v>
      </c>
      <c r="D16" s="14" t="s">
        <v>173</v>
      </c>
      <c r="E16" s="13">
        <v>3</v>
      </c>
      <c r="F16" s="13">
        <v>1</v>
      </c>
      <c r="G16" s="13" t="s">
        <v>46</v>
      </c>
      <c r="H16" s="13" t="s">
        <v>121</v>
      </c>
      <c r="I16" s="15">
        <v>42728</v>
      </c>
      <c r="J16" s="13" t="s">
        <v>174</v>
      </c>
      <c r="K16" s="13" t="s">
        <v>175</v>
      </c>
      <c r="M16" s="37" t="s">
        <v>176</v>
      </c>
    </row>
    <row r="17" spans="1:11" ht="39" customHeight="1">
      <c r="A17" s="23">
        <v>15</v>
      </c>
      <c r="B17" s="7" t="s">
        <v>166</v>
      </c>
      <c r="C17" s="7" t="s">
        <v>177</v>
      </c>
      <c r="D17" s="8" t="s">
        <v>178</v>
      </c>
      <c r="E17" s="7">
        <v>1</v>
      </c>
      <c r="F17" s="7">
        <v>1</v>
      </c>
      <c r="G17" s="7" t="s">
        <v>17</v>
      </c>
      <c r="H17" s="7" t="s">
        <v>121</v>
      </c>
      <c r="I17" s="10">
        <v>42728</v>
      </c>
      <c r="J17" s="38" t="s">
        <v>179</v>
      </c>
      <c r="K17" s="13" t="s">
        <v>180</v>
      </c>
    </row>
    <row r="18" spans="1:11" ht="39" customHeight="1">
      <c r="A18" s="6">
        <v>16</v>
      </c>
      <c r="B18" s="13" t="s">
        <v>181</v>
      </c>
      <c r="C18" s="13" t="s">
        <v>182</v>
      </c>
      <c r="D18" s="14" t="s">
        <v>183</v>
      </c>
      <c r="E18" s="13">
        <v>3</v>
      </c>
      <c r="F18" s="13">
        <v>1</v>
      </c>
      <c r="G18" s="13" t="s">
        <v>30</v>
      </c>
      <c r="H18" s="13" t="s">
        <v>121</v>
      </c>
      <c r="I18" s="15">
        <v>42728</v>
      </c>
      <c r="J18" s="13" t="s">
        <v>184</v>
      </c>
      <c r="K18" s="39" t="s">
        <v>185</v>
      </c>
    </row>
    <row r="19" spans="1:11" ht="39" customHeight="1">
      <c r="A19" s="23">
        <v>17</v>
      </c>
      <c r="B19" s="7" t="s">
        <v>159</v>
      </c>
      <c r="C19" s="34" t="s">
        <v>186</v>
      </c>
      <c r="D19" s="8" t="s">
        <v>187</v>
      </c>
      <c r="E19" s="7">
        <v>3</v>
      </c>
      <c r="F19" s="7">
        <v>1</v>
      </c>
      <c r="G19" s="6" t="s">
        <v>30</v>
      </c>
      <c r="H19" s="7" t="s">
        <v>121</v>
      </c>
      <c r="I19" s="10">
        <v>42728</v>
      </c>
      <c r="J19" s="7" t="s">
        <v>188</v>
      </c>
      <c r="K19" s="23"/>
    </row>
    <row r="20" spans="1:11" ht="39" customHeight="1">
      <c r="A20" s="6">
        <v>18</v>
      </c>
      <c r="B20" s="7" t="s">
        <v>189</v>
      </c>
      <c r="C20" s="7" t="s">
        <v>190</v>
      </c>
      <c r="D20" s="8" t="s">
        <v>191</v>
      </c>
      <c r="E20" s="7">
        <v>2</v>
      </c>
      <c r="F20" s="7">
        <v>1</v>
      </c>
      <c r="G20" s="7" t="s">
        <v>46</v>
      </c>
      <c r="H20" s="7" t="s">
        <v>121</v>
      </c>
      <c r="I20" s="10">
        <v>42728</v>
      </c>
      <c r="J20" s="10" t="s">
        <v>192</v>
      </c>
      <c r="K20" s="6" t="s">
        <v>193</v>
      </c>
    </row>
    <row r="21" spans="1:11" ht="39" customHeight="1">
      <c r="A21" s="7"/>
      <c r="B21" s="7"/>
      <c r="C21" s="7"/>
      <c r="D21" s="8"/>
      <c r="E21" s="7"/>
      <c r="F21" s="7"/>
      <c r="G21" s="7"/>
      <c r="H21" s="7"/>
      <c r="I21" s="10"/>
      <c r="J21" s="10"/>
      <c r="K21" s="7"/>
    </row>
    <row r="22" spans="1:11" ht="39" customHeight="1">
      <c r="A22" s="7"/>
      <c r="B22" s="7"/>
      <c r="C22" s="7"/>
      <c r="D22" s="8"/>
      <c r="E22" s="7"/>
      <c r="F22" s="7"/>
      <c r="G22" s="7"/>
      <c r="H22" s="7"/>
      <c r="I22" s="10"/>
      <c r="J22" s="10"/>
      <c r="K22" s="7"/>
    </row>
    <row r="23" spans="1:11" ht="39" customHeight="1">
      <c r="A23" s="7"/>
      <c r="B23" s="7"/>
      <c r="C23" s="7"/>
      <c r="D23" s="8"/>
      <c r="E23" s="7"/>
      <c r="F23" s="7"/>
      <c r="G23" s="7"/>
      <c r="H23" s="7"/>
      <c r="I23" s="10"/>
      <c r="J23" s="10"/>
      <c r="K23" s="7"/>
    </row>
    <row r="24" spans="1:11" ht="39" customHeight="1">
      <c r="A24" s="6"/>
      <c r="B24" s="7"/>
      <c r="C24" s="7"/>
      <c r="D24" s="8"/>
      <c r="E24" s="40">
        <f>SUM(E3:E20)</f>
        <v>42</v>
      </c>
      <c r="F24" s="40">
        <f>SUM(F3:F23)</f>
        <v>18</v>
      </c>
      <c r="G24" s="7"/>
      <c r="H24" s="7"/>
      <c r="I24" s="10"/>
      <c r="J24" s="10"/>
      <c r="K24" s="6"/>
    </row>
    <row r="25" spans="1:11" ht="39" customHeight="1">
      <c r="A25" s="6"/>
      <c r="B25" s="7"/>
      <c r="C25" s="7"/>
      <c r="D25" s="8"/>
      <c r="E25" s="7"/>
      <c r="F25" s="7"/>
      <c r="G25" s="7"/>
      <c r="H25" s="7"/>
      <c r="I25" s="10"/>
      <c r="J25" s="10"/>
      <c r="K25" s="6"/>
    </row>
    <row r="26" spans="1:11" ht="39" customHeight="1">
      <c r="A26" s="6"/>
      <c r="B26" s="7"/>
      <c r="C26" s="7"/>
      <c r="D26" s="8"/>
      <c r="E26" s="7"/>
      <c r="F26" s="7"/>
      <c r="G26" s="7"/>
      <c r="H26" s="7"/>
      <c r="I26" s="10"/>
      <c r="J26" s="10"/>
      <c r="K26" s="6"/>
    </row>
    <row r="27" spans="1:11" ht="39" customHeight="1">
      <c r="A27" s="6"/>
      <c r="B27" s="7"/>
      <c r="C27" s="7"/>
      <c r="D27" s="8"/>
      <c r="E27" s="7"/>
      <c r="F27" s="7"/>
      <c r="G27" s="7"/>
      <c r="H27" s="7"/>
      <c r="I27" s="10"/>
      <c r="J27" s="10"/>
      <c r="K27" s="6"/>
    </row>
  </sheetData>
  <customSheetViews>
    <customSheetView guid="{4B6692AC-295E-B143-A0B9-A1AC7429D860}" scale="80" showPageBreaks="1" printArea="1" topLeftCell="C2">
      <selection activeCell="E18" sqref="E18"/>
      <pageSetup scale="28" orientation="portrait" verticalDpi="0"/>
    </customSheetView>
    <customSheetView guid="{5D60D567-9293-4EFC-8C16-54B2B64E0D3A}" scale="80" topLeftCell="C5">
      <selection activeCell="K22" sqref="K22"/>
      <pageSetup orientation="portrait" verticalDpi="0"/>
    </customSheetView>
    <customSheetView guid="{D67E40E9-A663-4B2C-AC97-914027EC2705}" scale="80" showPageBreaks="1" printArea="1" topLeftCell="C2">
      <selection activeCell="E18" sqref="E18"/>
      <pageSetup scale="28" orientation="portrait" verticalDpi="0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scale="28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2"/>
  <sheetViews>
    <sheetView tabSelected="1" zoomScale="70" zoomScaleNormal="70" zoomScalePageLayoutView="70" workbookViewId="0">
      <selection activeCell="K24" sqref="K24"/>
    </sheetView>
  </sheetViews>
  <sheetFormatPr baseColWidth="10" defaultColWidth="8.83203125" defaultRowHeight="33" customHeight="1" x14ac:dyDescent="0"/>
  <cols>
    <col min="1" max="1" width="12.5" customWidth="1"/>
    <col min="2" max="2" width="27.5" customWidth="1"/>
    <col min="3" max="3" width="30" customWidth="1"/>
    <col min="4" max="4" width="37.6640625" customWidth="1"/>
    <col min="5" max="5" width="10.5" customWidth="1"/>
    <col min="6" max="6" width="10.33203125" customWidth="1"/>
    <col min="7" max="8" width="15.1640625" customWidth="1"/>
    <col min="9" max="9" width="43.6640625" customWidth="1"/>
    <col min="11" max="11" width="18.1640625" customWidth="1"/>
    <col min="12" max="12" width="18.83203125" customWidth="1"/>
  </cols>
  <sheetData>
    <row r="1" spans="1:12" ht="47.25" customHeight="1" thickBot="1">
      <c r="A1" s="676" t="s">
        <v>0</v>
      </c>
      <c r="B1" s="677"/>
      <c r="C1" s="677"/>
      <c r="D1" s="677"/>
      <c r="E1" s="677"/>
      <c r="F1" s="677"/>
      <c r="G1" s="683" t="s">
        <v>195</v>
      </c>
      <c r="H1" s="684"/>
      <c r="I1" s="685"/>
    </row>
    <row r="2" spans="1:12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11</v>
      </c>
      <c r="I2" s="4" t="s">
        <v>12</v>
      </c>
      <c r="K2" s="5" t="s">
        <v>13</v>
      </c>
      <c r="L2" s="5">
        <v>55</v>
      </c>
    </row>
    <row r="3" spans="1:12" ht="33" customHeight="1">
      <c r="A3" s="42"/>
      <c r="B3" s="28" t="s">
        <v>196</v>
      </c>
      <c r="C3" s="42"/>
      <c r="D3" s="43"/>
      <c r="E3" s="42"/>
      <c r="F3" s="42"/>
      <c r="G3" s="42"/>
      <c r="H3" s="42"/>
      <c r="I3" s="42"/>
      <c r="K3" s="11" t="s">
        <v>20</v>
      </c>
      <c r="L3" s="11">
        <f>L2-L14</f>
        <v>15</v>
      </c>
    </row>
    <row r="4" spans="1:12" ht="33" customHeight="1">
      <c r="A4" s="23" t="s">
        <v>197</v>
      </c>
      <c r="B4" s="13" t="s">
        <v>27</v>
      </c>
      <c r="C4" s="13" t="s">
        <v>198</v>
      </c>
      <c r="D4" s="14" t="s">
        <v>199</v>
      </c>
      <c r="E4" s="13">
        <v>1</v>
      </c>
      <c r="F4" s="13">
        <v>1</v>
      </c>
      <c r="G4" s="13" t="s">
        <v>46</v>
      </c>
      <c r="H4" s="13" t="s">
        <v>31</v>
      </c>
      <c r="I4" s="23"/>
      <c r="K4" t="s">
        <v>26</v>
      </c>
      <c r="L4">
        <f>SUMIFS(E:E,G:G,"CTT")</f>
        <v>28</v>
      </c>
    </row>
    <row r="5" spans="1:12" ht="33" customHeight="1">
      <c r="A5" s="6" t="s">
        <v>196</v>
      </c>
      <c r="B5" s="13" t="s">
        <v>27</v>
      </c>
      <c r="C5" s="7" t="s">
        <v>200</v>
      </c>
      <c r="D5" s="8" t="s">
        <v>201</v>
      </c>
      <c r="E5" s="7">
        <v>2</v>
      </c>
      <c r="F5" s="7">
        <v>1</v>
      </c>
      <c r="G5" s="7" t="s">
        <v>30</v>
      </c>
      <c r="H5" s="13" t="s">
        <v>31</v>
      </c>
      <c r="I5" s="6" t="s">
        <v>202</v>
      </c>
      <c r="K5" t="s">
        <v>32</v>
      </c>
      <c r="L5">
        <f>SUMIFS(E:E,G:G,"FLU")</f>
        <v>8</v>
      </c>
    </row>
    <row r="6" spans="1:12" ht="33" customHeight="1">
      <c r="A6" s="23" t="s">
        <v>203</v>
      </c>
      <c r="B6" s="7" t="s">
        <v>14</v>
      </c>
      <c r="C6" s="7" t="s">
        <v>204</v>
      </c>
      <c r="D6" s="8" t="s">
        <v>205</v>
      </c>
      <c r="E6" s="7">
        <v>2</v>
      </c>
      <c r="F6" s="7">
        <v>1</v>
      </c>
      <c r="G6" s="7" t="s">
        <v>17</v>
      </c>
      <c r="H6" s="10" t="s">
        <v>206</v>
      </c>
      <c r="I6" s="6"/>
      <c r="K6" t="s">
        <v>36</v>
      </c>
      <c r="L6">
        <f>SUMIFS(E:E,G:G,"JCC")</f>
        <v>2</v>
      </c>
    </row>
    <row r="7" spans="1:12" ht="33" customHeight="1">
      <c r="A7" s="6" t="s">
        <v>207</v>
      </c>
      <c r="B7" s="13" t="s">
        <v>208</v>
      </c>
      <c r="C7" s="13" t="s">
        <v>209</v>
      </c>
      <c r="D7" s="14" t="s">
        <v>210</v>
      </c>
      <c r="E7" s="13">
        <v>2</v>
      </c>
      <c r="F7" s="13">
        <v>1</v>
      </c>
      <c r="G7" s="13" t="s">
        <v>30</v>
      </c>
      <c r="H7" s="13" t="s">
        <v>211</v>
      </c>
      <c r="I7" s="13"/>
      <c r="K7" t="s">
        <v>39</v>
      </c>
      <c r="L7">
        <f>SUMIFS(E:E,G:G,"EDI")</f>
        <v>0</v>
      </c>
    </row>
    <row r="8" spans="1:12" ht="33" customHeight="1">
      <c r="A8" s="23" t="s">
        <v>212</v>
      </c>
      <c r="B8" s="13" t="s">
        <v>27</v>
      </c>
      <c r="C8" s="45" t="s">
        <v>213</v>
      </c>
      <c r="D8" s="46" t="s">
        <v>214</v>
      </c>
      <c r="E8" s="45">
        <v>2</v>
      </c>
      <c r="F8" s="45">
        <v>1</v>
      </c>
      <c r="G8" s="45" t="s">
        <v>30</v>
      </c>
      <c r="H8" s="13" t="s">
        <v>31</v>
      </c>
      <c r="I8" s="23"/>
      <c r="K8" t="s">
        <v>42</v>
      </c>
      <c r="L8">
        <f>SUMIFS(E:E,G:G,"par")</f>
        <v>0</v>
      </c>
    </row>
    <row r="9" spans="1:12" ht="33" customHeight="1">
      <c r="A9" s="6" t="s">
        <v>215</v>
      </c>
      <c r="B9" s="7" t="s">
        <v>14</v>
      </c>
      <c r="C9" s="7" t="s">
        <v>216</v>
      </c>
      <c r="D9" s="8" t="s">
        <v>217</v>
      </c>
      <c r="E9" s="7">
        <v>2</v>
      </c>
      <c r="F9" s="7">
        <v>1</v>
      </c>
      <c r="G9" s="7" t="s">
        <v>46</v>
      </c>
      <c r="H9" s="10" t="s">
        <v>218</v>
      </c>
      <c r="I9" s="6"/>
      <c r="K9" t="s">
        <v>49</v>
      </c>
      <c r="L9">
        <f>SUMIFS(E:E,G:G,"phi")</f>
        <v>0</v>
      </c>
    </row>
    <row r="10" spans="1:12" ht="33" customHeight="1">
      <c r="A10" s="25" t="s">
        <v>219</v>
      </c>
      <c r="B10" s="30" t="s">
        <v>14</v>
      </c>
      <c r="C10" s="30" t="s">
        <v>220</v>
      </c>
      <c r="D10" s="8" t="s">
        <v>221</v>
      </c>
      <c r="E10" s="7">
        <v>3</v>
      </c>
      <c r="F10" s="7">
        <v>1</v>
      </c>
      <c r="G10" s="6" t="s">
        <v>46</v>
      </c>
      <c r="H10" s="7" t="s">
        <v>222</v>
      </c>
      <c r="I10" s="6"/>
      <c r="K10" t="s">
        <v>55</v>
      </c>
      <c r="L10">
        <f>SUMIFS(E:E,G:G,"BRK")</f>
        <v>2</v>
      </c>
    </row>
    <row r="11" spans="1:12" ht="33" customHeight="1">
      <c r="A11" s="30" t="s">
        <v>223</v>
      </c>
      <c r="B11" s="30" t="s">
        <v>14</v>
      </c>
      <c r="C11" s="30" t="s">
        <v>224</v>
      </c>
      <c r="D11" s="8" t="s">
        <v>225</v>
      </c>
      <c r="E11" s="7">
        <v>1</v>
      </c>
      <c r="F11" s="7">
        <v>1</v>
      </c>
      <c r="G11" s="6" t="s">
        <v>46</v>
      </c>
      <c r="H11" s="7" t="s">
        <v>226</v>
      </c>
      <c r="I11" s="6"/>
      <c r="K11" s="18" t="s">
        <v>60</v>
      </c>
      <c r="L11" s="18">
        <f>SUMIFS(E:E,G:G,"SPC")</f>
        <v>0</v>
      </c>
    </row>
    <row r="12" spans="1:12" ht="33" customHeight="1">
      <c r="A12" s="23" t="s">
        <v>227</v>
      </c>
      <c r="B12" s="7" t="s">
        <v>14</v>
      </c>
      <c r="C12" s="7" t="s">
        <v>228</v>
      </c>
      <c r="D12" s="8" t="s">
        <v>229</v>
      </c>
      <c r="E12" s="7">
        <v>2</v>
      </c>
      <c r="F12" s="7">
        <v>1</v>
      </c>
      <c r="G12" s="6" t="s">
        <v>30</v>
      </c>
      <c r="H12" s="7" t="s">
        <v>230</v>
      </c>
      <c r="I12" s="6"/>
      <c r="K12" s="20" t="s">
        <v>66</v>
      </c>
      <c r="L12" s="20">
        <f>SUMIFS(E:E,G:G,"H")</f>
        <v>0</v>
      </c>
    </row>
    <row r="13" spans="1:12" ht="33" customHeight="1">
      <c r="A13" s="6" t="s">
        <v>231</v>
      </c>
      <c r="B13" s="7" t="s">
        <v>232</v>
      </c>
      <c r="C13" s="7" t="s">
        <v>233</v>
      </c>
      <c r="D13" s="8" t="s">
        <v>234</v>
      </c>
      <c r="E13" s="7">
        <v>1</v>
      </c>
      <c r="F13" s="7">
        <v>1</v>
      </c>
      <c r="G13" s="6" t="s">
        <v>46</v>
      </c>
      <c r="H13" s="7" t="s">
        <v>235</v>
      </c>
      <c r="I13" s="6"/>
      <c r="K13" s="20"/>
      <c r="L13" s="20"/>
    </row>
    <row r="14" spans="1:12" ht="33" customHeight="1">
      <c r="A14" s="23" t="s">
        <v>236</v>
      </c>
      <c r="B14" s="13" t="s">
        <v>27</v>
      </c>
      <c r="C14" s="13" t="s">
        <v>237</v>
      </c>
      <c r="D14" s="14" t="s">
        <v>238</v>
      </c>
      <c r="E14" s="13">
        <v>2</v>
      </c>
      <c r="F14" s="13">
        <v>1</v>
      </c>
      <c r="G14" s="13" t="s">
        <v>30</v>
      </c>
      <c r="H14" s="13" t="s">
        <v>31</v>
      </c>
      <c r="I14" s="23" t="s">
        <v>239</v>
      </c>
      <c r="K14" s="21" t="s">
        <v>77</v>
      </c>
      <c r="L14" s="21">
        <f>SUM(K4:L12)</f>
        <v>40</v>
      </c>
    </row>
    <row r="15" spans="1:12" ht="33" customHeight="1">
      <c r="A15" s="6" t="s">
        <v>240</v>
      </c>
      <c r="B15" s="13" t="s">
        <v>56</v>
      </c>
      <c r="C15" s="13" t="s">
        <v>241</v>
      </c>
      <c r="D15" s="14" t="s">
        <v>242</v>
      </c>
      <c r="E15" s="13">
        <v>4</v>
      </c>
      <c r="F15" s="13">
        <v>1</v>
      </c>
      <c r="G15" s="13" t="s">
        <v>30</v>
      </c>
      <c r="H15" s="13" t="s">
        <v>243</v>
      </c>
      <c r="I15" s="23"/>
    </row>
    <row r="16" spans="1:12" ht="33" customHeight="1">
      <c r="A16" s="23" t="s">
        <v>244</v>
      </c>
      <c r="B16" s="7" t="s">
        <v>14</v>
      </c>
      <c r="C16" s="7" t="s">
        <v>245</v>
      </c>
      <c r="D16" s="8" t="s">
        <v>246</v>
      </c>
      <c r="E16" s="7">
        <v>1</v>
      </c>
      <c r="F16" s="7">
        <v>1</v>
      </c>
      <c r="G16" s="7" t="s">
        <v>30</v>
      </c>
      <c r="H16" s="7" t="s">
        <v>247</v>
      </c>
      <c r="I16" s="6"/>
      <c r="K16" t="s">
        <v>248</v>
      </c>
    </row>
    <row r="17" spans="1:11" ht="33" customHeight="1">
      <c r="A17" s="6" t="s">
        <v>249</v>
      </c>
      <c r="B17" s="7" t="s">
        <v>14</v>
      </c>
      <c r="C17" s="7" t="s">
        <v>250</v>
      </c>
      <c r="D17" s="8" t="s">
        <v>251</v>
      </c>
      <c r="E17" s="30">
        <v>2</v>
      </c>
      <c r="F17" s="7">
        <v>1</v>
      </c>
      <c r="G17" s="6" t="s">
        <v>30</v>
      </c>
      <c r="H17" s="7" t="s">
        <v>252</v>
      </c>
      <c r="I17" s="6" t="s">
        <v>1677</v>
      </c>
      <c r="K17" t="s">
        <v>253</v>
      </c>
    </row>
    <row r="18" spans="1:11" ht="33" customHeight="1">
      <c r="A18" s="23" t="s">
        <v>254</v>
      </c>
      <c r="B18" s="13" t="s">
        <v>27</v>
      </c>
      <c r="C18" s="13" t="s">
        <v>255</v>
      </c>
      <c r="D18" s="14" t="s">
        <v>256</v>
      </c>
      <c r="E18" s="13">
        <v>2</v>
      </c>
      <c r="F18" s="13">
        <v>1</v>
      </c>
      <c r="G18" s="13" t="s">
        <v>23</v>
      </c>
      <c r="H18" s="13" t="s">
        <v>31</v>
      </c>
      <c r="I18" s="23"/>
    </row>
    <row r="19" spans="1:11" ht="33" customHeight="1">
      <c r="A19" s="23" t="s">
        <v>257</v>
      </c>
      <c r="B19" s="13" t="s">
        <v>14</v>
      </c>
      <c r="C19" s="13" t="s">
        <v>258</v>
      </c>
      <c r="D19" s="14" t="s">
        <v>259</v>
      </c>
      <c r="E19" s="13">
        <v>6</v>
      </c>
      <c r="F19" s="13">
        <v>2</v>
      </c>
      <c r="G19" s="13" t="s">
        <v>30</v>
      </c>
      <c r="H19" s="13" t="s">
        <v>260</v>
      </c>
      <c r="I19" s="23"/>
    </row>
    <row r="20" spans="1:11" ht="33" customHeight="1">
      <c r="A20" s="6" t="s">
        <v>261</v>
      </c>
      <c r="B20" s="7" t="s">
        <v>27</v>
      </c>
      <c r="C20" s="7" t="s">
        <v>262</v>
      </c>
      <c r="D20" s="8" t="s">
        <v>263</v>
      </c>
      <c r="E20" s="7">
        <v>4</v>
      </c>
      <c r="F20" s="7">
        <v>1</v>
      </c>
      <c r="G20" s="6" t="s">
        <v>30</v>
      </c>
      <c r="H20" s="7" t="s">
        <v>31</v>
      </c>
      <c r="I20" s="6" t="s">
        <v>264</v>
      </c>
    </row>
    <row r="21" spans="1:11" ht="33" customHeight="1">
      <c r="A21" s="23" t="s">
        <v>265</v>
      </c>
      <c r="B21" s="7" t="s">
        <v>14</v>
      </c>
      <c r="C21" s="7" t="s">
        <v>266</v>
      </c>
      <c r="D21" s="8" t="s">
        <v>267</v>
      </c>
      <c r="E21" s="7">
        <v>1</v>
      </c>
      <c r="F21" s="7">
        <v>1</v>
      </c>
      <c r="G21" s="6" t="s">
        <v>30</v>
      </c>
      <c r="H21" s="7" t="s">
        <v>268</v>
      </c>
      <c r="I21" s="6"/>
    </row>
    <row r="22" spans="1:11" ht="33" customHeight="1">
      <c r="A22" s="6"/>
      <c r="B22" s="7"/>
      <c r="C22" s="7"/>
      <c r="D22" s="8"/>
      <c r="E22" s="7">
        <f>SUM(E4:E21)</f>
        <v>40</v>
      </c>
      <c r="F22" s="7">
        <f>SUM(F4:F21)</f>
        <v>19</v>
      </c>
      <c r="G22" s="6"/>
      <c r="H22" s="7"/>
      <c r="I22" s="6"/>
    </row>
  </sheetData>
  <customSheetViews>
    <customSheetView guid="{4B6692AC-295E-B143-A0B9-A1AC7429D860}" scale="70" showPageBreaks="1" fitToPage="1" printArea="1">
      <selection activeCell="K24" sqref="K24"/>
      <pageSetup scale="38" orientation="landscape" horizontalDpi="4294967292" verticalDpi="4294967292"/>
    </customSheetView>
    <customSheetView guid="{5D60D567-9293-4EFC-8C16-54B2B64E0D3A}" scale="70" topLeftCell="C1">
      <selection activeCell="M8" sqref="M8"/>
    </customSheetView>
    <customSheetView guid="{D67E40E9-A663-4B2C-AC97-914027EC2705}" scale="70" showPageBreaks="1" topLeftCell="C4">
      <selection activeCell="G21" sqref="G21"/>
    </customSheetView>
  </customSheetViews>
  <mergeCells count="2">
    <mergeCell ref="A1:F1"/>
    <mergeCell ref="G1:I1"/>
  </mergeCells>
  <phoneticPr fontId="90" type="noConversion"/>
  <pageMargins left="0.75000000000000011" right="0.75000000000000011" top="1" bottom="1" header="0.5" footer="0.5"/>
  <pageSetup scale="3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zoomScale="70" zoomScaleNormal="70" zoomScalePageLayoutView="70" workbookViewId="0">
      <selection activeCell="K17" sqref="K17"/>
    </sheetView>
  </sheetViews>
  <sheetFormatPr baseColWidth="10" defaultColWidth="8.83203125" defaultRowHeight="40.5" customHeight="1" x14ac:dyDescent="0"/>
  <cols>
    <col min="2" max="2" width="30.83203125" customWidth="1"/>
    <col min="3" max="3" width="32.1640625" customWidth="1"/>
    <col min="4" max="4" width="33" customWidth="1"/>
    <col min="5" max="5" width="10.5" customWidth="1"/>
    <col min="6" max="6" width="10.33203125" customWidth="1"/>
    <col min="7" max="7" width="12" customWidth="1"/>
    <col min="8" max="8" width="13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5" ht="60.75" customHeight="1" thickBot="1">
      <c r="A1" s="676" t="s">
        <v>270</v>
      </c>
      <c r="B1" s="677"/>
      <c r="C1" s="677"/>
      <c r="D1" s="677"/>
      <c r="E1" s="677"/>
      <c r="F1" s="677"/>
      <c r="G1" s="677" t="s">
        <v>271</v>
      </c>
      <c r="H1" s="677"/>
      <c r="I1" s="677"/>
      <c r="J1" s="678"/>
      <c r="K1" s="679"/>
    </row>
    <row r="2" spans="1:15" ht="40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55</v>
      </c>
    </row>
    <row r="3" spans="1:15" ht="40.5" customHeight="1">
      <c r="A3" s="6">
        <v>1</v>
      </c>
      <c r="B3" s="7" t="s">
        <v>272</v>
      </c>
      <c r="C3" s="7" t="s">
        <v>273</v>
      </c>
      <c r="D3" s="8" t="s">
        <v>274</v>
      </c>
      <c r="E3" s="7">
        <v>8</v>
      </c>
      <c r="F3" s="7">
        <v>0</v>
      </c>
      <c r="G3" s="7" t="s">
        <v>30</v>
      </c>
      <c r="H3" s="9" t="s">
        <v>275</v>
      </c>
      <c r="I3" s="10">
        <v>42728</v>
      </c>
      <c r="J3" s="7" t="s">
        <v>276</v>
      </c>
      <c r="K3" s="7" t="s">
        <v>277</v>
      </c>
      <c r="M3" s="11" t="s">
        <v>20</v>
      </c>
      <c r="N3" s="11">
        <f>N2-N14</f>
        <v>1</v>
      </c>
      <c r="O3" s="12"/>
    </row>
    <row r="4" spans="1:15" ht="40.5" customHeight="1">
      <c r="A4" s="6">
        <v>2</v>
      </c>
      <c r="B4" s="7" t="s">
        <v>278</v>
      </c>
      <c r="C4" s="7" t="s">
        <v>279</v>
      </c>
      <c r="D4" s="8" t="s">
        <v>280</v>
      </c>
      <c r="E4" s="7">
        <v>5</v>
      </c>
      <c r="F4" s="7">
        <v>0</v>
      </c>
      <c r="G4" s="7" t="s">
        <v>46</v>
      </c>
      <c r="H4" s="9" t="s">
        <v>275</v>
      </c>
      <c r="I4" s="10">
        <v>42728</v>
      </c>
      <c r="J4" s="7" t="s">
        <v>281</v>
      </c>
      <c r="K4" s="7"/>
      <c r="M4" t="s">
        <v>26</v>
      </c>
      <c r="N4">
        <f>SUMIFS(E:E,G:G,"CTT")</f>
        <v>15</v>
      </c>
    </row>
    <row r="5" spans="1:15" ht="40.5" customHeight="1">
      <c r="A5" s="6">
        <v>3</v>
      </c>
      <c r="B5" s="50" t="s">
        <v>282</v>
      </c>
      <c r="C5" s="13" t="s">
        <v>283</v>
      </c>
      <c r="D5" s="14" t="s">
        <v>284</v>
      </c>
      <c r="E5" s="13">
        <v>2</v>
      </c>
      <c r="F5" s="13">
        <v>0</v>
      </c>
      <c r="G5" s="13" t="s">
        <v>30</v>
      </c>
      <c r="H5" s="48" t="s">
        <v>275</v>
      </c>
      <c r="I5" s="15">
        <v>42728</v>
      </c>
      <c r="J5" s="13" t="s">
        <v>285</v>
      </c>
      <c r="K5" s="23"/>
      <c r="M5" t="s">
        <v>32</v>
      </c>
      <c r="N5">
        <f>SUMIFS(E:E,G:G,"FLU")</f>
        <v>32</v>
      </c>
    </row>
    <row r="6" spans="1:15" ht="40.5" customHeight="1">
      <c r="A6" s="6">
        <v>4</v>
      </c>
      <c r="B6" s="50" t="s">
        <v>286</v>
      </c>
      <c r="C6" s="13">
        <v>16121</v>
      </c>
      <c r="D6" s="14" t="s">
        <v>284</v>
      </c>
      <c r="E6" s="13">
        <v>1</v>
      </c>
      <c r="F6" s="13">
        <v>0</v>
      </c>
      <c r="G6" s="13" t="s">
        <v>30</v>
      </c>
      <c r="H6" s="48" t="s">
        <v>275</v>
      </c>
      <c r="I6" s="15">
        <v>42728</v>
      </c>
      <c r="J6" s="13" t="s">
        <v>287</v>
      </c>
      <c r="K6" s="23"/>
      <c r="M6" t="s">
        <v>36</v>
      </c>
      <c r="N6">
        <f>SUMIFS(E:E,G:G,"JCC")</f>
        <v>0</v>
      </c>
    </row>
    <row r="7" spans="1:15" ht="40.5" customHeight="1">
      <c r="A7" s="6">
        <v>5</v>
      </c>
      <c r="B7" s="13" t="s">
        <v>27</v>
      </c>
      <c r="C7" s="13" t="s">
        <v>288</v>
      </c>
      <c r="D7" s="14" t="s">
        <v>289</v>
      </c>
      <c r="E7" s="13">
        <v>4</v>
      </c>
      <c r="F7" s="13">
        <v>0</v>
      </c>
      <c r="G7" s="13" t="s">
        <v>17</v>
      </c>
      <c r="H7" s="48" t="s">
        <v>275</v>
      </c>
      <c r="I7" s="15">
        <v>42728</v>
      </c>
      <c r="J7" s="13" t="s">
        <v>31</v>
      </c>
      <c r="K7" s="23"/>
      <c r="M7" t="s">
        <v>39</v>
      </c>
      <c r="N7">
        <f>SUMIFS(E:E,G:G,"EDI")</f>
        <v>0</v>
      </c>
    </row>
    <row r="8" spans="1:15" ht="40.5" customHeight="1">
      <c r="A8" s="6">
        <v>6</v>
      </c>
      <c r="B8" s="13" t="s">
        <v>290</v>
      </c>
      <c r="C8" s="13">
        <v>93955</v>
      </c>
      <c r="D8" s="14" t="s">
        <v>291</v>
      </c>
      <c r="E8" s="13">
        <v>4</v>
      </c>
      <c r="F8" s="13">
        <v>0</v>
      </c>
      <c r="G8" s="13" t="s">
        <v>46</v>
      </c>
      <c r="H8" s="48" t="s">
        <v>275</v>
      </c>
      <c r="I8" s="15">
        <v>42728</v>
      </c>
      <c r="J8" s="13" t="s">
        <v>292</v>
      </c>
      <c r="K8" s="23" t="s">
        <v>293</v>
      </c>
      <c r="M8" t="s">
        <v>42</v>
      </c>
      <c r="N8">
        <f>SUMIFS(E:E,G:G,"par")</f>
        <v>0</v>
      </c>
    </row>
    <row r="9" spans="1:15" ht="40.5" customHeight="1">
      <c r="A9" s="6">
        <v>7</v>
      </c>
      <c r="B9" s="7" t="s">
        <v>294</v>
      </c>
      <c r="C9" s="7" t="s">
        <v>295</v>
      </c>
      <c r="D9" s="8" t="s">
        <v>296</v>
      </c>
      <c r="E9" s="7">
        <v>4</v>
      </c>
      <c r="F9" s="7">
        <v>0</v>
      </c>
      <c r="G9" s="7" t="s">
        <v>46</v>
      </c>
      <c r="H9" s="9" t="s">
        <v>275</v>
      </c>
      <c r="I9" s="10">
        <v>42728</v>
      </c>
      <c r="J9" s="10" t="s">
        <v>297</v>
      </c>
      <c r="K9" s="6"/>
      <c r="M9" t="s">
        <v>49</v>
      </c>
      <c r="N9">
        <f>SUMIFS(E:E,G:G,"phi")</f>
        <v>0</v>
      </c>
    </row>
    <row r="10" spans="1:15" ht="40.5" customHeight="1">
      <c r="A10" s="6">
        <v>8</v>
      </c>
      <c r="B10" s="13" t="s">
        <v>27</v>
      </c>
      <c r="C10" s="13" t="s">
        <v>298</v>
      </c>
      <c r="D10" s="14" t="s">
        <v>299</v>
      </c>
      <c r="E10" s="13">
        <v>2</v>
      </c>
      <c r="F10" s="13">
        <v>0</v>
      </c>
      <c r="G10" s="13" t="s">
        <v>30</v>
      </c>
      <c r="H10" s="48" t="s">
        <v>275</v>
      </c>
      <c r="I10" s="15">
        <v>42728</v>
      </c>
      <c r="J10" s="13" t="s">
        <v>31</v>
      </c>
      <c r="K10" s="23"/>
      <c r="M10" t="s">
        <v>55</v>
      </c>
      <c r="N10">
        <f>SUMIFS(E:E,G:G,"BRK")</f>
        <v>7</v>
      </c>
    </row>
    <row r="11" spans="1:15" ht="40.5" customHeight="1">
      <c r="A11" s="6">
        <v>9</v>
      </c>
      <c r="B11" s="51" t="s">
        <v>300</v>
      </c>
      <c r="C11" s="7" t="s">
        <v>301</v>
      </c>
      <c r="D11" s="8" t="s">
        <v>302</v>
      </c>
      <c r="E11" s="7">
        <v>2</v>
      </c>
      <c r="F11" s="7">
        <v>0</v>
      </c>
      <c r="G11" s="7" t="s">
        <v>46</v>
      </c>
      <c r="H11" s="9" t="s">
        <v>275</v>
      </c>
      <c r="I11" s="10">
        <v>42728</v>
      </c>
      <c r="J11" s="7" t="s">
        <v>303</v>
      </c>
      <c r="K11" s="7" t="s">
        <v>304</v>
      </c>
      <c r="M11" s="18" t="s">
        <v>60</v>
      </c>
      <c r="N11" s="18">
        <f>SUMIFS(E:E,G:G,"SPC")</f>
        <v>0</v>
      </c>
    </row>
    <row r="12" spans="1:15" ht="40.5" customHeight="1">
      <c r="A12" s="6">
        <v>10</v>
      </c>
      <c r="B12" s="51" t="s">
        <v>305</v>
      </c>
      <c r="C12" s="7" t="s">
        <v>306</v>
      </c>
      <c r="D12" s="8" t="s">
        <v>302</v>
      </c>
      <c r="E12" s="7">
        <v>2</v>
      </c>
      <c r="F12" s="7">
        <v>0</v>
      </c>
      <c r="G12" s="7" t="s">
        <v>46</v>
      </c>
      <c r="H12" s="9" t="s">
        <v>275</v>
      </c>
      <c r="I12" s="10">
        <v>42728</v>
      </c>
      <c r="J12" s="13" t="s">
        <v>307</v>
      </c>
      <c r="K12" s="13"/>
      <c r="M12" s="20" t="s">
        <v>66</v>
      </c>
      <c r="N12" s="20">
        <f>SUMIFS(E:E,G:G,"H")</f>
        <v>0</v>
      </c>
    </row>
    <row r="13" spans="1:15" ht="40.5" customHeight="1">
      <c r="A13" s="6">
        <v>11</v>
      </c>
      <c r="B13" s="13" t="s">
        <v>308</v>
      </c>
      <c r="C13" s="13">
        <v>94177</v>
      </c>
      <c r="D13" s="14" t="s">
        <v>309</v>
      </c>
      <c r="E13" s="13">
        <v>3</v>
      </c>
      <c r="F13" s="13">
        <v>0</v>
      </c>
      <c r="G13" s="13" t="s">
        <v>17</v>
      </c>
      <c r="H13" s="48" t="s">
        <v>275</v>
      </c>
      <c r="I13" s="15">
        <v>42728</v>
      </c>
      <c r="J13" s="13" t="s">
        <v>310</v>
      </c>
      <c r="K13" s="23"/>
      <c r="M13" s="20"/>
      <c r="N13" s="20"/>
    </row>
    <row r="14" spans="1:15" ht="40.5" customHeight="1">
      <c r="A14" s="17">
        <v>12</v>
      </c>
      <c r="B14" s="7" t="s">
        <v>311</v>
      </c>
      <c r="C14" s="7" t="s">
        <v>312</v>
      </c>
      <c r="D14" s="8" t="s">
        <v>313</v>
      </c>
      <c r="E14" s="7">
        <v>3</v>
      </c>
      <c r="F14" s="7">
        <v>0</v>
      </c>
      <c r="G14" s="7" t="s">
        <v>46</v>
      </c>
      <c r="H14" s="9" t="s">
        <v>275</v>
      </c>
      <c r="I14" s="10">
        <v>42728</v>
      </c>
      <c r="J14" s="7" t="s">
        <v>314</v>
      </c>
      <c r="K14" s="34" t="s">
        <v>1674</v>
      </c>
      <c r="M14" s="21" t="s">
        <v>77</v>
      </c>
      <c r="N14" s="21">
        <f>SUM(M4:N12)</f>
        <v>54</v>
      </c>
    </row>
    <row r="15" spans="1:15" ht="40.5" customHeight="1">
      <c r="A15" s="6">
        <v>13</v>
      </c>
      <c r="B15" s="13" t="s">
        <v>27</v>
      </c>
      <c r="C15" s="7" t="s">
        <v>315</v>
      </c>
      <c r="D15" s="8" t="s">
        <v>316</v>
      </c>
      <c r="E15" s="7">
        <v>1</v>
      </c>
      <c r="F15" s="7">
        <v>0</v>
      </c>
      <c r="G15" s="7" t="s">
        <v>46</v>
      </c>
      <c r="H15" s="48" t="s">
        <v>275</v>
      </c>
      <c r="I15" s="15">
        <v>42728</v>
      </c>
      <c r="J15" s="13" t="s">
        <v>31</v>
      </c>
      <c r="K15" s="6"/>
    </row>
    <row r="16" spans="1:15" ht="40.5" customHeight="1">
      <c r="A16" s="6">
        <v>14</v>
      </c>
      <c r="B16" s="13" t="s">
        <v>317</v>
      </c>
      <c r="C16" s="7" t="s">
        <v>318</v>
      </c>
      <c r="D16" s="8" t="s">
        <v>319</v>
      </c>
      <c r="E16" s="7">
        <v>2</v>
      </c>
      <c r="F16" s="7">
        <v>0</v>
      </c>
      <c r="G16" s="7" t="s">
        <v>30</v>
      </c>
      <c r="H16" s="48" t="s">
        <v>275</v>
      </c>
      <c r="I16" s="15">
        <v>42728</v>
      </c>
      <c r="J16" s="13" t="s">
        <v>320</v>
      </c>
      <c r="K16" s="6"/>
      <c r="M16" t="s">
        <v>321</v>
      </c>
    </row>
    <row r="17" spans="1:11" ht="40.5" customHeight="1">
      <c r="A17" s="6">
        <v>15</v>
      </c>
      <c r="B17" s="7" t="s">
        <v>322</v>
      </c>
      <c r="C17" s="7" t="s">
        <v>323</v>
      </c>
      <c r="D17" s="52">
        <v>9179633388</v>
      </c>
      <c r="E17" s="7">
        <v>3</v>
      </c>
      <c r="F17" s="7">
        <v>0</v>
      </c>
      <c r="G17" s="7" t="s">
        <v>46</v>
      </c>
      <c r="H17" s="9" t="s">
        <v>275</v>
      </c>
      <c r="I17" s="10">
        <v>42728</v>
      </c>
      <c r="J17" s="10" t="s">
        <v>324</v>
      </c>
      <c r="K17" s="7"/>
    </row>
    <row r="18" spans="1:11" ht="40.5" customHeight="1">
      <c r="A18" s="6">
        <v>16</v>
      </c>
      <c r="B18" s="7" t="s">
        <v>325</v>
      </c>
      <c r="C18" s="7">
        <v>94459</v>
      </c>
      <c r="D18" s="8" t="s">
        <v>326</v>
      </c>
      <c r="E18" s="7">
        <v>1</v>
      </c>
      <c r="F18" s="7">
        <v>0</v>
      </c>
      <c r="G18" s="7" t="s">
        <v>46</v>
      </c>
      <c r="H18" s="9" t="s">
        <v>275</v>
      </c>
      <c r="I18" s="10">
        <v>42728</v>
      </c>
      <c r="J18" s="10" t="s">
        <v>327</v>
      </c>
      <c r="K18" s="7"/>
    </row>
    <row r="19" spans="1:11" ht="40.5" customHeight="1">
      <c r="A19" s="6">
        <v>17</v>
      </c>
      <c r="B19" s="13" t="s">
        <v>328</v>
      </c>
      <c r="C19" s="13" t="s">
        <v>329</v>
      </c>
      <c r="D19" s="14" t="s">
        <v>330</v>
      </c>
      <c r="E19" s="13">
        <v>1</v>
      </c>
      <c r="F19" s="13">
        <v>0</v>
      </c>
      <c r="G19" s="13" t="s">
        <v>46</v>
      </c>
      <c r="H19" s="48" t="s">
        <v>275</v>
      </c>
      <c r="I19" s="15">
        <v>42728</v>
      </c>
      <c r="J19" s="13" t="s">
        <v>331</v>
      </c>
      <c r="K19" s="23"/>
    </row>
    <row r="20" spans="1:11" ht="40.5" customHeight="1">
      <c r="A20" s="6">
        <v>18</v>
      </c>
      <c r="B20" s="7" t="s">
        <v>332</v>
      </c>
      <c r="C20" s="7" t="s">
        <v>333</v>
      </c>
      <c r="D20" s="8" t="s">
        <v>334</v>
      </c>
      <c r="E20" s="7">
        <v>3</v>
      </c>
      <c r="F20" s="7">
        <v>0</v>
      </c>
      <c r="G20" s="7" t="s">
        <v>46</v>
      </c>
      <c r="H20" s="9" t="s">
        <v>275</v>
      </c>
      <c r="I20" s="10">
        <v>42728</v>
      </c>
      <c r="J20" s="7" t="s">
        <v>335</v>
      </c>
      <c r="K20" s="9"/>
    </row>
    <row r="21" spans="1:11" ht="40.5" customHeight="1">
      <c r="A21" s="23">
        <v>19</v>
      </c>
      <c r="B21" s="13" t="s">
        <v>336</v>
      </c>
      <c r="C21" s="13" t="s">
        <v>337</v>
      </c>
      <c r="D21" s="14" t="s">
        <v>338</v>
      </c>
      <c r="E21" s="13">
        <v>3</v>
      </c>
      <c r="F21" s="13">
        <v>0</v>
      </c>
      <c r="G21" s="13" t="s">
        <v>46</v>
      </c>
      <c r="H21" s="48" t="s">
        <v>275</v>
      </c>
      <c r="I21" s="15">
        <v>42728</v>
      </c>
      <c r="J21" s="13" t="s">
        <v>339</v>
      </c>
      <c r="K21" s="13"/>
    </row>
    <row r="22" spans="1:11" ht="40.5" customHeight="1">
      <c r="A22" s="23"/>
      <c r="B22" s="13"/>
      <c r="C22" s="13"/>
      <c r="D22" s="14"/>
      <c r="E22" s="13"/>
      <c r="F22" s="13"/>
      <c r="G22" s="13"/>
      <c r="H22" s="13"/>
      <c r="I22" s="15"/>
      <c r="J22" s="13"/>
      <c r="K22" s="23"/>
    </row>
    <row r="23" spans="1:11" ht="40.5" customHeight="1">
      <c r="A23" s="23"/>
      <c r="B23" s="13"/>
      <c r="C23" s="13"/>
      <c r="D23" s="14"/>
      <c r="E23" s="24">
        <f>SUM(E3:E21)</f>
        <v>54</v>
      </c>
      <c r="F23" s="13"/>
      <c r="G23" s="13"/>
      <c r="H23" s="13"/>
      <c r="I23" s="15"/>
      <c r="J23" s="13"/>
      <c r="K23" s="23"/>
    </row>
    <row r="24" spans="1:11" ht="40.5" customHeight="1">
      <c r="A24" s="6"/>
      <c r="B24" s="7"/>
      <c r="C24" s="7"/>
      <c r="D24" s="8"/>
      <c r="E24" s="7"/>
      <c r="F24" s="7"/>
      <c r="G24" s="7"/>
      <c r="H24" s="7"/>
      <c r="I24" s="10"/>
      <c r="J24" s="10"/>
      <c r="K24" s="6"/>
    </row>
    <row r="25" spans="1:11" ht="40.5" customHeight="1">
      <c r="A25" s="23"/>
      <c r="B25" s="13"/>
      <c r="C25" s="13"/>
      <c r="D25" s="14"/>
      <c r="E25" s="13"/>
      <c r="F25" s="13"/>
      <c r="G25" s="13"/>
      <c r="H25" s="13"/>
      <c r="I25" s="13"/>
      <c r="J25" s="13"/>
      <c r="K25" s="23"/>
    </row>
  </sheetData>
  <customSheetViews>
    <customSheetView guid="{4B6692AC-295E-B143-A0B9-A1AC7429D860}" scale="70" topLeftCell="A4">
      <selection activeCell="K17" sqref="K17"/>
    </customSheetView>
    <customSheetView guid="{5D60D567-9293-4EFC-8C16-54B2B64E0D3A}" scale="70">
      <selection activeCell="O3" sqref="O3"/>
    </customSheetView>
    <customSheetView guid="{D67E40E9-A663-4B2C-AC97-914027EC2705}" scale="70" showPageBreaks="1" topLeftCell="A4">
      <selection activeCell="K17" sqref="K17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zoomScalePageLayoutView="90" workbookViewId="0">
      <selection activeCell="B14" sqref="B14"/>
    </sheetView>
  </sheetViews>
  <sheetFormatPr baseColWidth="10" defaultColWidth="8.83203125" defaultRowHeight="33" customHeight="1" x14ac:dyDescent="0"/>
  <cols>
    <col min="1" max="1" width="11.5" customWidth="1"/>
    <col min="2" max="2" width="36.33203125" customWidth="1"/>
    <col min="3" max="3" width="32.83203125" customWidth="1"/>
    <col min="4" max="4" width="38.83203125" customWidth="1"/>
    <col min="5" max="5" width="10.5" customWidth="1"/>
    <col min="6" max="6" width="10.33203125" customWidth="1"/>
    <col min="7" max="7" width="14.33203125" customWidth="1"/>
    <col min="8" max="8" width="13.33203125" customWidth="1"/>
    <col min="9" max="9" width="12.83203125" customWidth="1"/>
    <col min="10" max="10" width="15.1640625" customWidth="1"/>
    <col min="11" max="11" width="43" customWidth="1"/>
    <col min="13" max="13" width="18.1640625" customWidth="1"/>
  </cols>
  <sheetData>
    <row r="1" spans="1:14" ht="54.75" customHeight="1" thickBot="1">
      <c r="A1" s="676" t="s">
        <v>270</v>
      </c>
      <c r="B1" s="677"/>
      <c r="C1" s="677"/>
      <c r="D1" s="677"/>
      <c r="E1" s="677"/>
      <c r="F1" s="677"/>
      <c r="G1" s="686" t="s">
        <v>340</v>
      </c>
      <c r="H1" s="686"/>
      <c r="I1" s="686"/>
      <c r="J1" s="687"/>
      <c r="K1" s="688"/>
    </row>
    <row r="2" spans="1:14" ht="33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56</v>
      </c>
    </row>
    <row r="3" spans="1:14" ht="33" customHeight="1">
      <c r="A3" s="54"/>
      <c r="B3" s="54" t="s">
        <v>341</v>
      </c>
      <c r="C3" s="25"/>
      <c r="D3" s="26"/>
      <c r="E3" s="25"/>
      <c r="F3" s="25"/>
      <c r="G3" s="25"/>
      <c r="H3" s="55"/>
      <c r="I3" s="27"/>
      <c r="J3" s="25"/>
      <c r="K3" s="25"/>
      <c r="M3" s="11" t="s">
        <v>20</v>
      </c>
      <c r="N3" s="11">
        <f>N2-N14</f>
        <v>2</v>
      </c>
    </row>
    <row r="4" spans="1:14" ht="33" customHeight="1">
      <c r="A4" s="56"/>
      <c r="B4" s="56" t="s">
        <v>431</v>
      </c>
      <c r="C4" s="56"/>
      <c r="D4" s="57"/>
      <c r="E4" s="56"/>
      <c r="F4" s="56"/>
      <c r="G4" s="56"/>
      <c r="H4" s="28"/>
      <c r="I4" s="58"/>
      <c r="J4" s="28"/>
      <c r="K4" s="56"/>
      <c r="M4" t="s">
        <v>26</v>
      </c>
      <c r="N4">
        <f>SUMIFS(E:E,G:G,"CTT")</f>
        <v>49</v>
      </c>
    </row>
    <row r="5" spans="1:14" ht="33" customHeight="1">
      <c r="A5" s="6">
        <v>1</v>
      </c>
      <c r="B5" s="13" t="s">
        <v>27</v>
      </c>
      <c r="C5" s="13" t="s">
        <v>432</v>
      </c>
      <c r="D5" s="14" t="s">
        <v>433</v>
      </c>
      <c r="E5" s="13">
        <v>3</v>
      </c>
      <c r="F5" s="13">
        <v>1</v>
      </c>
      <c r="G5" s="13" t="s">
        <v>30</v>
      </c>
      <c r="H5" s="48" t="s">
        <v>346</v>
      </c>
      <c r="I5" s="15">
        <v>42728</v>
      </c>
      <c r="J5" s="13" t="s">
        <v>31</v>
      </c>
      <c r="K5" s="13"/>
      <c r="M5" t="s">
        <v>32</v>
      </c>
      <c r="N5">
        <f>SUMIFS(E:E,G:G,"FLU")</f>
        <v>1</v>
      </c>
    </row>
    <row r="6" spans="1:14" ht="33" customHeight="1">
      <c r="A6" s="6">
        <v>2</v>
      </c>
      <c r="B6" s="7" t="s">
        <v>27</v>
      </c>
      <c r="C6" s="7" t="s">
        <v>434</v>
      </c>
      <c r="D6" s="8" t="s">
        <v>435</v>
      </c>
      <c r="E6" s="7">
        <v>1</v>
      </c>
      <c r="F6" s="7">
        <v>1</v>
      </c>
      <c r="G6" s="6" t="s">
        <v>30</v>
      </c>
      <c r="H6" s="48" t="s">
        <v>346</v>
      </c>
      <c r="I6" s="15">
        <v>42728</v>
      </c>
      <c r="J6" s="13" t="s">
        <v>31</v>
      </c>
      <c r="K6" s="73"/>
      <c r="M6" t="s">
        <v>36</v>
      </c>
      <c r="N6">
        <f>SUMIFS(E:E,G:G,"JCC")</f>
        <v>0</v>
      </c>
    </row>
    <row r="7" spans="1:14" ht="77.25" customHeight="1">
      <c r="A7" s="6">
        <v>3</v>
      </c>
      <c r="B7" s="74" t="s">
        <v>436</v>
      </c>
      <c r="C7" s="7" t="s">
        <v>437</v>
      </c>
      <c r="D7" s="8" t="s">
        <v>438</v>
      </c>
      <c r="E7" s="9">
        <v>28</v>
      </c>
      <c r="F7" s="7">
        <v>9</v>
      </c>
      <c r="G7" s="7" t="s">
        <v>30</v>
      </c>
      <c r="H7" s="9" t="s">
        <v>346</v>
      </c>
      <c r="I7" s="10">
        <v>42728</v>
      </c>
      <c r="J7" s="7" t="s">
        <v>439</v>
      </c>
      <c r="K7" s="34" t="s">
        <v>473</v>
      </c>
      <c r="M7" t="s">
        <v>39</v>
      </c>
      <c r="N7">
        <f>SUMIFS(E:E,G:G,"EDI")</f>
        <v>2</v>
      </c>
    </row>
    <row r="8" spans="1:14" ht="33" customHeight="1">
      <c r="A8" s="6"/>
      <c r="B8" s="74" t="s">
        <v>440</v>
      </c>
      <c r="C8" s="7" t="s">
        <v>437</v>
      </c>
      <c r="D8" s="8" t="s">
        <v>438</v>
      </c>
      <c r="E8" s="73">
        <v>1</v>
      </c>
      <c r="F8" s="6">
        <v>0</v>
      </c>
      <c r="G8" s="6" t="s">
        <v>46</v>
      </c>
      <c r="H8" s="73" t="s">
        <v>346</v>
      </c>
      <c r="I8" s="75">
        <v>42728</v>
      </c>
      <c r="J8" s="60"/>
      <c r="K8" s="60" t="s">
        <v>441</v>
      </c>
      <c r="M8" t="s">
        <v>42</v>
      </c>
      <c r="N8">
        <f>SUMIFS(E:E,G:G,"par")</f>
        <v>0</v>
      </c>
    </row>
    <row r="9" spans="1:14" ht="33" customHeight="1">
      <c r="A9" s="6">
        <v>4</v>
      </c>
      <c r="B9" s="7" t="s">
        <v>442</v>
      </c>
      <c r="C9" s="7" t="s">
        <v>443</v>
      </c>
      <c r="D9" s="8" t="s">
        <v>444</v>
      </c>
      <c r="E9" s="7">
        <v>2</v>
      </c>
      <c r="F9" s="7">
        <v>1</v>
      </c>
      <c r="G9" s="7" t="s">
        <v>30</v>
      </c>
      <c r="H9" s="9" t="s">
        <v>346</v>
      </c>
      <c r="I9" s="10">
        <v>42728</v>
      </c>
      <c r="J9" s="7" t="s">
        <v>445</v>
      </c>
      <c r="K9" s="7" t="s">
        <v>474</v>
      </c>
      <c r="M9" t="s">
        <v>49</v>
      </c>
      <c r="N9">
        <f>SUMIFS(E:E,G:G,"phi")</f>
        <v>0</v>
      </c>
    </row>
    <row r="10" spans="1:14" ht="33" customHeight="1">
      <c r="A10" s="76">
        <v>5</v>
      </c>
      <c r="B10" s="77" t="s">
        <v>446</v>
      </c>
      <c r="C10" s="77">
        <v>94209</v>
      </c>
      <c r="D10" s="78" t="s">
        <v>447</v>
      </c>
      <c r="E10" s="77">
        <v>2</v>
      </c>
      <c r="F10" s="77">
        <v>1</v>
      </c>
      <c r="G10" s="77" t="s">
        <v>35</v>
      </c>
      <c r="H10" s="79" t="s">
        <v>346</v>
      </c>
      <c r="I10" s="80">
        <v>42728</v>
      </c>
      <c r="J10" s="81" t="s">
        <v>448</v>
      </c>
      <c r="K10" s="82"/>
      <c r="M10" t="s">
        <v>55</v>
      </c>
      <c r="N10">
        <f>SUMIFS(E:E,G:G,"BRK")</f>
        <v>2</v>
      </c>
    </row>
    <row r="11" spans="1:14" ht="33" customHeight="1">
      <c r="A11" s="6">
        <v>6</v>
      </c>
      <c r="B11" s="13" t="s">
        <v>194</v>
      </c>
      <c r="C11" s="13" t="s">
        <v>449</v>
      </c>
      <c r="D11" s="14" t="s">
        <v>450</v>
      </c>
      <c r="E11" s="13">
        <v>2</v>
      </c>
      <c r="F11" s="13">
        <v>1</v>
      </c>
      <c r="G11" s="13" t="s">
        <v>30</v>
      </c>
      <c r="H11" s="48" t="s">
        <v>346</v>
      </c>
      <c r="I11" s="15">
        <v>42728</v>
      </c>
      <c r="J11" s="13" t="s">
        <v>451</v>
      </c>
      <c r="K11" s="13" t="s">
        <v>452</v>
      </c>
      <c r="M11" s="18" t="s">
        <v>60</v>
      </c>
      <c r="N11" s="18">
        <f>SUMIFS(E:E,G:G,"SPC")</f>
        <v>0</v>
      </c>
    </row>
    <row r="12" spans="1:14" ht="33" customHeight="1">
      <c r="A12" s="76">
        <v>7</v>
      </c>
      <c r="B12" s="7" t="s">
        <v>27</v>
      </c>
      <c r="C12" s="7" t="s">
        <v>453</v>
      </c>
      <c r="D12" s="8" t="s">
        <v>454</v>
      </c>
      <c r="E12" s="7">
        <v>2</v>
      </c>
      <c r="F12" s="7">
        <v>1</v>
      </c>
      <c r="G12" s="7" t="s">
        <v>30</v>
      </c>
      <c r="H12" s="48" t="s">
        <v>346</v>
      </c>
      <c r="I12" s="15">
        <v>42728</v>
      </c>
      <c r="J12" s="13" t="s">
        <v>31</v>
      </c>
      <c r="K12" s="39"/>
      <c r="M12" s="20" t="s">
        <v>66</v>
      </c>
      <c r="N12" s="20">
        <f>SUMIFS(E:E,G:G,"H")</f>
        <v>0</v>
      </c>
    </row>
    <row r="13" spans="1:14" ht="33" customHeight="1">
      <c r="A13" s="6">
        <v>8</v>
      </c>
      <c r="B13" s="7" t="s">
        <v>455</v>
      </c>
      <c r="C13" s="7" t="s">
        <v>456</v>
      </c>
      <c r="D13" s="8" t="s">
        <v>457</v>
      </c>
      <c r="E13" s="7">
        <v>2</v>
      </c>
      <c r="F13" s="7">
        <v>1</v>
      </c>
      <c r="G13" s="7" t="s">
        <v>30</v>
      </c>
      <c r="H13" s="9" t="s">
        <v>346</v>
      </c>
      <c r="I13" s="10">
        <v>42728</v>
      </c>
      <c r="J13" s="7" t="s">
        <v>458</v>
      </c>
      <c r="K13" s="7"/>
      <c r="M13" s="20"/>
      <c r="N13" s="20"/>
    </row>
    <row r="14" spans="1:14" ht="33" customHeight="1">
      <c r="A14" s="76">
        <v>9</v>
      </c>
      <c r="B14" s="13" t="s">
        <v>459</v>
      </c>
      <c r="C14" s="13" t="s">
        <v>460</v>
      </c>
      <c r="D14" s="14" t="s">
        <v>461</v>
      </c>
      <c r="E14" s="13">
        <v>4</v>
      </c>
      <c r="F14" s="13">
        <v>1</v>
      </c>
      <c r="G14" s="13" t="s">
        <v>30</v>
      </c>
      <c r="H14" s="48" t="s">
        <v>346</v>
      </c>
      <c r="I14" s="15">
        <v>42728</v>
      </c>
      <c r="J14" s="13" t="s">
        <v>462</v>
      </c>
      <c r="K14" s="13"/>
      <c r="M14" s="21" t="s">
        <v>77</v>
      </c>
      <c r="N14" s="21">
        <f>SUM(M4:N12)</f>
        <v>54</v>
      </c>
    </row>
    <row r="15" spans="1:14" ht="33" customHeight="1">
      <c r="A15" s="6">
        <v>10</v>
      </c>
      <c r="B15" s="7" t="s">
        <v>27</v>
      </c>
      <c r="C15" s="7" t="s">
        <v>463</v>
      </c>
      <c r="D15" s="8" t="s">
        <v>464</v>
      </c>
      <c r="E15" s="7">
        <v>2</v>
      </c>
      <c r="F15" s="7">
        <v>1</v>
      </c>
      <c r="G15" s="7" t="s">
        <v>30</v>
      </c>
      <c r="H15" s="48" t="s">
        <v>346</v>
      </c>
      <c r="I15" s="15">
        <v>42728</v>
      </c>
      <c r="J15" s="13" t="s">
        <v>31</v>
      </c>
      <c r="K15" s="83"/>
    </row>
    <row r="16" spans="1:14" ht="33" customHeight="1">
      <c r="A16" s="76">
        <v>11</v>
      </c>
      <c r="B16" s="45" t="s">
        <v>465</v>
      </c>
      <c r="C16" s="84" t="s">
        <v>466</v>
      </c>
      <c r="D16" s="85" t="s">
        <v>467</v>
      </c>
      <c r="E16" s="45">
        <v>2</v>
      </c>
      <c r="F16" s="45">
        <v>1</v>
      </c>
      <c r="G16" s="45" t="s">
        <v>17</v>
      </c>
      <c r="H16" s="48" t="s">
        <v>346</v>
      </c>
      <c r="I16" s="15">
        <v>42728</v>
      </c>
      <c r="J16" s="86" t="s">
        <v>468</v>
      </c>
      <c r="K16" s="39"/>
    </row>
    <row r="17" spans="1:13" ht="33" customHeight="1">
      <c r="A17" s="13">
        <v>12</v>
      </c>
      <c r="B17" s="7" t="s">
        <v>469</v>
      </c>
      <c r="C17" s="7" t="s">
        <v>470</v>
      </c>
      <c r="D17" s="8" t="s">
        <v>471</v>
      </c>
      <c r="E17" s="7">
        <v>3</v>
      </c>
      <c r="F17" s="7">
        <v>1</v>
      </c>
      <c r="G17" s="7" t="s">
        <v>30</v>
      </c>
      <c r="H17" s="48" t="s">
        <v>346</v>
      </c>
      <c r="I17" s="15">
        <v>42728</v>
      </c>
      <c r="J17" s="13" t="s">
        <v>472</v>
      </c>
      <c r="K17" s="39"/>
    </row>
    <row r="18" spans="1:13" ht="33" customHeight="1">
      <c r="A18" s="87"/>
      <c r="B18" s="41"/>
      <c r="C18" s="41"/>
      <c r="D18" s="66"/>
      <c r="E18" s="41"/>
      <c r="F18" s="41"/>
      <c r="G18" s="41"/>
      <c r="H18" s="40"/>
      <c r="I18" s="88"/>
      <c r="J18" s="68"/>
      <c r="K18" s="49"/>
      <c r="M18" s="63"/>
    </row>
    <row r="19" spans="1:13" ht="33" customHeight="1">
      <c r="A19" s="13"/>
      <c r="B19" s="7"/>
      <c r="C19" s="7"/>
      <c r="D19" s="8"/>
      <c r="E19" s="7"/>
      <c r="F19" s="7"/>
      <c r="G19" s="7"/>
      <c r="H19" s="48"/>
      <c r="I19" s="15"/>
      <c r="J19" s="13"/>
      <c r="K19" s="39"/>
      <c r="M19" s="63"/>
    </row>
    <row r="20" spans="1:13" ht="33" customHeight="1">
      <c r="A20" s="13"/>
      <c r="B20" s="7"/>
      <c r="C20" s="7"/>
      <c r="D20" s="8"/>
      <c r="E20" s="40">
        <f>SUM(E5:E19)</f>
        <v>54</v>
      </c>
      <c r="F20" s="40">
        <f>SUM(F5:F19)</f>
        <v>20</v>
      </c>
      <c r="G20" s="7"/>
      <c r="H20" s="48"/>
      <c r="I20" s="15"/>
      <c r="J20" s="13"/>
      <c r="K20" s="39"/>
    </row>
    <row r="21" spans="1:13" ht="33" customHeight="1">
      <c r="A21" s="7"/>
      <c r="B21" s="13"/>
      <c r="C21" s="13"/>
      <c r="D21" s="14"/>
      <c r="E21" s="13"/>
      <c r="F21" s="13"/>
      <c r="G21" s="13"/>
      <c r="H21" s="48"/>
      <c r="I21" s="15"/>
      <c r="J21" s="13"/>
      <c r="K21" s="13"/>
    </row>
    <row r="22" spans="1:13" ht="33" customHeight="1">
      <c r="A22" s="13"/>
      <c r="B22" s="13"/>
      <c r="C22" s="13"/>
      <c r="D22" s="14"/>
      <c r="E22" s="13"/>
      <c r="F22" s="13"/>
      <c r="G22" s="13"/>
      <c r="H22" s="48"/>
      <c r="I22" s="15"/>
      <c r="J22" s="13"/>
      <c r="K22" s="13"/>
    </row>
  </sheetData>
  <customSheetViews>
    <customSheetView guid="{4B6692AC-295E-B143-A0B9-A1AC7429D860}" scale="90" showPageBreaks="1" printArea="1">
      <selection activeCell="B14" sqref="B14"/>
      <pageSetup orientation="portrait" horizontalDpi="4294967292" verticalDpi="4294967292"/>
    </customSheetView>
    <customSheetView guid="{5D60D567-9293-4EFC-8C16-54B2B64E0D3A}" scale="90">
      <selection activeCell="J14" sqref="J14"/>
    </customSheetView>
    <customSheetView guid="{D67E40E9-A663-4B2C-AC97-914027EC2705}" scale="90" showPageBreaks="1">
      <selection activeCell="B14" sqref="B14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zoomScale="80" zoomScaleNormal="80" zoomScalePageLayoutView="80" workbookViewId="0">
      <selection activeCell="D28" sqref="D28"/>
    </sheetView>
  </sheetViews>
  <sheetFormatPr baseColWidth="10" defaultColWidth="8.83203125" defaultRowHeight="46.5" customHeight="1" x14ac:dyDescent="0"/>
  <cols>
    <col min="1" max="1" width="11.5" customWidth="1"/>
    <col min="2" max="2" width="36.33203125" customWidth="1"/>
    <col min="3" max="3" width="32.83203125" customWidth="1"/>
    <col min="4" max="4" width="38.83203125" customWidth="1"/>
    <col min="5" max="5" width="10.5" customWidth="1"/>
    <col min="6" max="6" width="10.33203125" customWidth="1"/>
    <col min="7" max="7" width="14.33203125" customWidth="1"/>
    <col min="8" max="8" width="13.33203125" customWidth="1"/>
    <col min="9" max="9" width="12.83203125" customWidth="1"/>
    <col min="10" max="10" width="15.1640625" customWidth="1"/>
    <col min="11" max="11" width="61" customWidth="1"/>
    <col min="13" max="13" width="18.1640625" customWidth="1"/>
  </cols>
  <sheetData>
    <row r="1" spans="1:14" ht="46.5" customHeight="1" thickBot="1">
      <c r="A1" s="676" t="s">
        <v>270</v>
      </c>
      <c r="B1" s="677"/>
      <c r="C1" s="677"/>
      <c r="D1" s="677"/>
      <c r="E1" s="677"/>
      <c r="F1" s="677"/>
      <c r="G1" s="686" t="s">
        <v>340</v>
      </c>
      <c r="H1" s="686"/>
      <c r="I1" s="686"/>
      <c r="J1" s="687"/>
      <c r="K1" s="688"/>
    </row>
    <row r="2" spans="1:14" ht="46.5" customHeight="1" thickBot="1">
      <c r="A2" s="1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M2" s="5" t="s">
        <v>13</v>
      </c>
      <c r="N2" s="5">
        <v>57</v>
      </c>
    </row>
    <row r="3" spans="1:14" ht="46.5" customHeight="1">
      <c r="A3" s="54"/>
      <c r="B3" s="54" t="s">
        <v>341</v>
      </c>
      <c r="C3" s="25"/>
      <c r="D3" s="26"/>
      <c r="E3" s="25"/>
      <c r="F3" s="25"/>
      <c r="G3" s="25"/>
      <c r="H3" s="55"/>
      <c r="I3" s="27"/>
      <c r="J3" s="25"/>
      <c r="K3" s="25"/>
      <c r="M3" s="11" t="s">
        <v>20</v>
      </c>
      <c r="N3" s="11">
        <f>N2-N14</f>
        <v>2</v>
      </c>
    </row>
    <row r="4" spans="1:14" ht="46.5" customHeight="1">
      <c r="A4" s="56"/>
      <c r="B4" s="56" t="s">
        <v>342</v>
      </c>
      <c r="C4" s="56"/>
      <c r="D4" s="57"/>
      <c r="E4" s="56"/>
      <c r="F4" s="56"/>
      <c r="G4" s="56"/>
      <c r="H4" s="28"/>
      <c r="I4" s="58"/>
      <c r="J4" s="28"/>
      <c r="K4" s="59" t="s">
        <v>343</v>
      </c>
      <c r="M4" t="s">
        <v>26</v>
      </c>
      <c r="N4">
        <f>SUMIFS(E:E,G:G,"CTT")</f>
        <v>0</v>
      </c>
    </row>
    <row r="5" spans="1:14" ht="46.5" customHeight="1">
      <c r="A5" s="23">
        <v>1</v>
      </c>
      <c r="B5" s="13" t="s">
        <v>27</v>
      </c>
      <c r="C5" s="13" t="s">
        <v>344</v>
      </c>
      <c r="D5" s="14" t="s">
        <v>345</v>
      </c>
      <c r="E5" s="13">
        <v>4</v>
      </c>
      <c r="F5" s="13">
        <v>1</v>
      </c>
      <c r="G5" s="13" t="s">
        <v>46</v>
      </c>
      <c r="H5" s="48" t="s">
        <v>346</v>
      </c>
      <c r="I5" s="15">
        <v>42728</v>
      </c>
      <c r="J5" s="13" t="s">
        <v>31</v>
      </c>
      <c r="K5" s="23" t="s">
        <v>347</v>
      </c>
      <c r="M5" t="s">
        <v>32</v>
      </c>
      <c r="N5">
        <f>SUMIFS(E:E,G:G,"FLU")</f>
        <v>55</v>
      </c>
    </row>
    <row r="6" spans="1:14" ht="46.5" customHeight="1">
      <c r="A6" s="6">
        <v>2</v>
      </c>
      <c r="B6" s="7" t="s">
        <v>348</v>
      </c>
      <c r="C6" s="7" t="s">
        <v>349</v>
      </c>
      <c r="D6" s="8" t="s">
        <v>350</v>
      </c>
      <c r="E6" s="7">
        <v>3</v>
      </c>
      <c r="F6" s="7">
        <v>1</v>
      </c>
      <c r="G6" s="7" t="s">
        <v>46</v>
      </c>
      <c r="H6" s="48" t="s">
        <v>346</v>
      </c>
      <c r="I6" s="15">
        <v>42728</v>
      </c>
      <c r="J6" s="13" t="s">
        <v>351</v>
      </c>
      <c r="K6" s="60" t="s">
        <v>352</v>
      </c>
      <c r="M6" t="s">
        <v>36</v>
      </c>
      <c r="N6">
        <f>SUMIFS(E:E,G:G,"JCC")</f>
        <v>0</v>
      </c>
    </row>
    <row r="7" spans="1:14" ht="46.5" customHeight="1">
      <c r="A7" s="23">
        <v>3</v>
      </c>
      <c r="B7" s="7" t="s">
        <v>353</v>
      </c>
      <c r="C7" s="7" t="s">
        <v>354</v>
      </c>
      <c r="D7" s="8" t="s">
        <v>355</v>
      </c>
      <c r="E7" s="7">
        <v>2</v>
      </c>
      <c r="F7" s="7">
        <v>1</v>
      </c>
      <c r="G7" s="7" t="s">
        <v>46</v>
      </c>
      <c r="H7" s="48" t="s">
        <v>346</v>
      </c>
      <c r="I7" s="15">
        <v>42728</v>
      </c>
      <c r="J7" s="13" t="s">
        <v>356</v>
      </c>
      <c r="K7" s="39" t="s">
        <v>357</v>
      </c>
      <c r="M7" t="s">
        <v>39</v>
      </c>
      <c r="N7">
        <f>SUMIFS(E:E,G:G,"EDI")</f>
        <v>0</v>
      </c>
    </row>
    <row r="8" spans="1:14" ht="46.5" customHeight="1">
      <c r="A8" s="6">
        <v>4</v>
      </c>
      <c r="B8" s="7" t="s">
        <v>358</v>
      </c>
      <c r="C8" s="7">
        <v>93965</v>
      </c>
      <c r="D8" s="8" t="s">
        <v>359</v>
      </c>
      <c r="E8" s="7">
        <v>2</v>
      </c>
      <c r="F8" s="7">
        <v>1</v>
      </c>
      <c r="G8" s="6" t="s">
        <v>46</v>
      </c>
      <c r="H8" s="9" t="s">
        <v>346</v>
      </c>
      <c r="I8" s="10">
        <v>42728</v>
      </c>
      <c r="J8" s="13" t="s">
        <v>360</v>
      </c>
      <c r="K8" s="23"/>
      <c r="M8" t="s">
        <v>42</v>
      </c>
      <c r="N8">
        <f>SUMIFS(E:E,G:G,"par")</f>
        <v>0</v>
      </c>
    </row>
    <row r="9" spans="1:14" ht="46.5" customHeight="1">
      <c r="A9" s="23">
        <v>5</v>
      </c>
      <c r="B9" s="7" t="s">
        <v>361</v>
      </c>
      <c r="C9" s="13" t="s">
        <v>362</v>
      </c>
      <c r="D9" s="14" t="s">
        <v>363</v>
      </c>
      <c r="E9" s="13">
        <v>3</v>
      </c>
      <c r="F9" s="13">
        <v>1</v>
      </c>
      <c r="G9" s="13" t="s">
        <v>46</v>
      </c>
      <c r="H9" s="9" t="s">
        <v>346</v>
      </c>
      <c r="I9" s="15">
        <v>42728</v>
      </c>
      <c r="J9" s="13" t="s">
        <v>364</v>
      </c>
      <c r="K9" s="13" t="s">
        <v>365</v>
      </c>
      <c r="M9" t="s">
        <v>49</v>
      </c>
      <c r="N9">
        <f>SUMIFS(E:E,G:G,"phi")</f>
        <v>0</v>
      </c>
    </row>
    <row r="10" spans="1:14" ht="46.5" customHeight="1">
      <c r="A10" s="6">
        <v>6</v>
      </c>
      <c r="B10" s="13" t="s">
        <v>366</v>
      </c>
      <c r="C10" s="13" t="s">
        <v>367</v>
      </c>
      <c r="D10" s="14" t="s">
        <v>368</v>
      </c>
      <c r="E10" s="13">
        <v>2</v>
      </c>
      <c r="F10" s="13">
        <v>1</v>
      </c>
      <c r="G10" s="13" t="s">
        <v>46</v>
      </c>
      <c r="H10" s="9" t="s">
        <v>346</v>
      </c>
      <c r="I10" s="15">
        <v>42728</v>
      </c>
      <c r="J10" s="13" t="s">
        <v>369</v>
      </c>
      <c r="K10" s="13" t="s">
        <v>370</v>
      </c>
      <c r="M10" t="s">
        <v>55</v>
      </c>
      <c r="N10">
        <f>SUMIFS(E:E,G:G,"BRK")</f>
        <v>0</v>
      </c>
    </row>
    <row r="11" spans="1:14" ht="46.5" customHeight="1">
      <c r="A11" s="23">
        <v>7</v>
      </c>
      <c r="B11" s="7" t="s">
        <v>371</v>
      </c>
      <c r="C11" s="7" t="s">
        <v>372</v>
      </c>
      <c r="D11" s="8" t="s">
        <v>373</v>
      </c>
      <c r="E11" s="61">
        <v>2</v>
      </c>
      <c r="F11" s="7">
        <v>1</v>
      </c>
      <c r="G11" s="7" t="s">
        <v>46</v>
      </c>
      <c r="H11" s="9" t="s">
        <v>346</v>
      </c>
      <c r="I11" s="10">
        <v>42728</v>
      </c>
      <c r="J11" s="7" t="s">
        <v>374</v>
      </c>
      <c r="K11" s="34"/>
      <c r="M11" s="18" t="s">
        <v>60</v>
      </c>
      <c r="N11" s="18">
        <f>SUMIFS(E:E,G:G,"SPC")</f>
        <v>0</v>
      </c>
    </row>
    <row r="12" spans="1:14" ht="46.5" customHeight="1">
      <c r="A12" s="6">
        <v>8</v>
      </c>
      <c r="B12" s="7" t="s">
        <v>134</v>
      </c>
      <c r="C12" s="7" t="s">
        <v>375</v>
      </c>
      <c r="D12" s="8" t="s">
        <v>376</v>
      </c>
      <c r="E12" s="7">
        <v>2</v>
      </c>
      <c r="F12" s="7">
        <v>1</v>
      </c>
      <c r="G12" s="7" t="s">
        <v>46</v>
      </c>
      <c r="H12" s="9" t="s">
        <v>346</v>
      </c>
      <c r="I12" s="10">
        <v>42728</v>
      </c>
      <c r="J12" s="7" t="s">
        <v>377</v>
      </c>
      <c r="K12" s="39"/>
      <c r="M12" s="20" t="s">
        <v>66</v>
      </c>
      <c r="N12" s="20">
        <f>SUMIFS(E:E,G:G,"H")</f>
        <v>0</v>
      </c>
    </row>
    <row r="13" spans="1:14" ht="46.5" customHeight="1">
      <c r="A13" s="23">
        <v>9</v>
      </c>
      <c r="B13" s="7" t="s">
        <v>278</v>
      </c>
      <c r="C13" s="7" t="s">
        <v>378</v>
      </c>
      <c r="D13" s="8" t="s">
        <v>379</v>
      </c>
      <c r="E13" s="7">
        <v>2</v>
      </c>
      <c r="F13" s="7">
        <v>1</v>
      </c>
      <c r="G13" s="7" t="s">
        <v>46</v>
      </c>
      <c r="H13" s="48" t="s">
        <v>346</v>
      </c>
      <c r="I13" s="15">
        <v>42728</v>
      </c>
      <c r="J13" s="13" t="s">
        <v>380</v>
      </c>
      <c r="K13" s="39"/>
      <c r="M13" s="20"/>
      <c r="N13" s="20"/>
    </row>
    <row r="14" spans="1:14" ht="46.5" customHeight="1">
      <c r="A14" s="6">
        <v>10</v>
      </c>
      <c r="B14" s="7" t="s">
        <v>61</v>
      </c>
      <c r="C14" s="7" t="s">
        <v>381</v>
      </c>
      <c r="D14" s="8" t="s">
        <v>382</v>
      </c>
      <c r="E14" s="7">
        <v>4</v>
      </c>
      <c r="F14" s="7">
        <v>1</v>
      </c>
      <c r="G14" s="7" t="s">
        <v>46</v>
      </c>
      <c r="H14" s="48" t="s">
        <v>346</v>
      </c>
      <c r="I14" s="15">
        <v>42728</v>
      </c>
      <c r="J14" s="13" t="s">
        <v>383</v>
      </c>
      <c r="K14" s="39" t="s">
        <v>384</v>
      </c>
      <c r="M14" s="21" t="s">
        <v>77</v>
      </c>
      <c r="N14" s="21">
        <f>SUM(M4:N12)</f>
        <v>55</v>
      </c>
    </row>
    <row r="15" spans="1:14" ht="46.5" customHeight="1">
      <c r="A15" s="23">
        <v>11</v>
      </c>
      <c r="B15" s="7" t="s">
        <v>385</v>
      </c>
      <c r="C15" s="7">
        <v>94431</v>
      </c>
      <c r="D15" s="8" t="s">
        <v>386</v>
      </c>
      <c r="E15" s="7">
        <v>2</v>
      </c>
      <c r="F15" s="7">
        <v>1</v>
      </c>
      <c r="G15" s="7" t="s">
        <v>46</v>
      </c>
      <c r="H15" s="48" t="s">
        <v>346</v>
      </c>
      <c r="I15" s="15">
        <v>42728</v>
      </c>
      <c r="J15" s="13" t="s">
        <v>387</v>
      </c>
      <c r="K15" s="39"/>
    </row>
    <row r="16" spans="1:14" ht="46.5" customHeight="1">
      <c r="A16" s="6">
        <v>12</v>
      </c>
      <c r="B16" s="13" t="s">
        <v>388</v>
      </c>
      <c r="C16" s="13" t="s">
        <v>389</v>
      </c>
      <c r="D16" s="14" t="s">
        <v>390</v>
      </c>
      <c r="E16" s="13">
        <v>2</v>
      </c>
      <c r="F16" s="13">
        <v>1</v>
      </c>
      <c r="G16" s="13" t="s">
        <v>46</v>
      </c>
      <c r="H16" s="48" t="s">
        <v>346</v>
      </c>
      <c r="I16" s="15">
        <v>42728</v>
      </c>
      <c r="J16" s="13" t="s">
        <v>391</v>
      </c>
      <c r="K16" s="62"/>
    </row>
    <row r="17" spans="1:13" ht="46.5" customHeight="1">
      <c r="A17" s="23">
        <v>13</v>
      </c>
      <c r="B17" s="7" t="s">
        <v>392</v>
      </c>
      <c r="C17" s="7">
        <v>94453</v>
      </c>
      <c r="D17" s="8" t="s">
        <v>393</v>
      </c>
      <c r="E17" s="7">
        <v>1</v>
      </c>
      <c r="F17" s="7">
        <v>1</v>
      </c>
      <c r="G17" s="7" t="s">
        <v>46</v>
      </c>
      <c r="H17" s="48" t="s">
        <v>346</v>
      </c>
      <c r="I17" s="15">
        <v>42728</v>
      </c>
      <c r="J17" s="13" t="s">
        <v>394</v>
      </c>
      <c r="K17" s="39"/>
    </row>
    <row r="18" spans="1:13" ht="46.5" customHeight="1">
      <c r="A18" s="6">
        <v>14</v>
      </c>
      <c r="B18" s="13" t="s">
        <v>388</v>
      </c>
      <c r="C18" s="13" t="s">
        <v>395</v>
      </c>
      <c r="D18" s="14" t="s">
        <v>396</v>
      </c>
      <c r="E18" s="13">
        <v>4</v>
      </c>
      <c r="F18" s="13">
        <v>1</v>
      </c>
      <c r="G18" s="13" t="s">
        <v>46</v>
      </c>
      <c r="H18" s="48" t="s">
        <v>346</v>
      </c>
      <c r="I18" s="15">
        <v>42728</v>
      </c>
      <c r="J18" s="13" t="s">
        <v>397</v>
      </c>
      <c r="K18" s="48" t="s">
        <v>398</v>
      </c>
      <c r="M18" s="63"/>
    </row>
    <row r="19" spans="1:13" ht="46.5" customHeight="1">
      <c r="A19" s="23">
        <v>15</v>
      </c>
      <c r="B19" s="13" t="s">
        <v>14</v>
      </c>
      <c r="C19" s="13" t="s">
        <v>399</v>
      </c>
      <c r="D19" s="14" t="s">
        <v>400</v>
      </c>
      <c r="E19" s="13">
        <v>2</v>
      </c>
      <c r="F19" s="13">
        <v>1</v>
      </c>
      <c r="G19" s="13" t="s">
        <v>46</v>
      </c>
      <c r="H19" s="48" t="s">
        <v>346</v>
      </c>
      <c r="I19" s="15">
        <v>42728</v>
      </c>
      <c r="J19" s="13" t="s">
        <v>401</v>
      </c>
      <c r="K19" s="13"/>
      <c r="M19" s="63"/>
    </row>
    <row r="20" spans="1:13" ht="46.5" customHeight="1">
      <c r="A20" s="6">
        <v>16</v>
      </c>
      <c r="B20" s="7" t="s">
        <v>402</v>
      </c>
      <c r="C20" s="7" t="s">
        <v>403</v>
      </c>
      <c r="D20" s="8" t="s">
        <v>404</v>
      </c>
      <c r="E20" s="7">
        <v>3</v>
      </c>
      <c r="F20" s="7">
        <v>1</v>
      </c>
      <c r="G20" s="7" t="s">
        <v>46</v>
      </c>
      <c r="H20" s="48" t="s">
        <v>346</v>
      </c>
      <c r="I20" s="15">
        <v>42728</v>
      </c>
      <c r="J20" s="13" t="s">
        <v>405</v>
      </c>
      <c r="K20" s="64" t="s">
        <v>406</v>
      </c>
      <c r="M20" s="63"/>
    </row>
    <row r="21" spans="1:13" ht="46.5" customHeight="1">
      <c r="A21" s="23">
        <v>17</v>
      </c>
      <c r="B21" s="7" t="s">
        <v>14</v>
      </c>
      <c r="C21" s="7" t="s">
        <v>407</v>
      </c>
      <c r="D21" s="8" t="s">
        <v>408</v>
      </c>
      <c r="E21" s="7">
        <v>4</v>
      </c>
      <c r="F21" s="7">
        <v>1</v>
      </c>
      <c r="G21" s="7" t="s">
        <v>46</v>
      </c>
      <c r="H21" s="48" t="s">
        <v>346</v>
      </c>
      <c r="I21" s="15">
        <v>42728</v>
      </c>
      <c r="J21" s="13" t="s">
        <v>409</v>
      </c>
      <c r="K21" s="39" t="s">
        <v>410</v>
      </c>
    </row>
    <row r="22" spans="1:13" ht="46.5" customHeight="1">
      <c r="A22" s="6">
        <v>18</v>
      </c>
      <c r="B22" s="13" t="s">
        <v>411</v>
      </c>
      <c r="C22" s="13" t="s">
        <v>412</v>
      </c>
      <c r="D22" s="14" t="s">
        <v>413</v>
      </c>
      <c r="E22" s="13">
        <v>3</v>
      </c>
      <c r="F22" s="13">
        <v>2</v>
      </c>
      <c r="G22" s="13" t="s">
        <v>46</v>
      </c>
      <c r="H22" s="48" t="s">
        <v>346</v>
      </c>
      <c r="I22" s="15">
        <v>42728</v>
      </c>
      <c r="J22" s="13" t="s">
        <v>414</v>
      </c>
      <c r="K22" s="13"/>
    </row>
    <row r="23" spans="1:13" ht="46.5" customHeight="1">
      <c r="A23" s="23">
        <v>19</v>
      </c>
      <c r="B23" s="13" t="s">
        <v>415</v>
      </c>
      <c r="C23" s="13" t="s">
        <v>416</v>
      </c>
      <c r="D23" s="14" t="s">
        <v>417</v>
      </c>
      <c r="E23" s="13">
        <v>2</v>
      </c>
      <c r="F23" s="13">
        <v>1</v>
      </c>
      <c r="G23" s="13" t="s">
        <v>46</v>
      </c>
      <c r="H23" s="48" t="s">
        <v>346</v>
      </c>
      <c r="I23" s="15">
        <v>42728</v>
      </c>
      <c r="J23" s="13" t="s">
        <v>418</v>
      </c>
      <c r="K23" s="13"/>
    </row>
    <row r="24" spans="1:13" ht="46.5" customHeight="1">
      <c r="A24" s="6">
        <v>20</v>
      </c>
      <c r="B24" s="7" t="s">
        <v>27</v>
      </c>
      <c r="C24" s="7" t="s">
        <v>419</v>
      </c>
      <c r="D24" s="8" t="s">
        <v>420</v>
      </c>
      <c r="E24" s="7">
        <v>2</v>
      </c>
      <c r="F24" s="7">
        <v>1</v>
      </c>
      <c r="G24" s="7" t="s">
        <v>46</v>
      </c>
      <c r="H24" s="48" t="s">
        <v>346</v>
      </c>
      <c r="I24" s="15">
        <v>42728</v>
      </c>
      <c r="J24" s="13" t="s">
        <v>31</v>
      </c>
      <c r="K24" s="39"/>
    </row>
    <row r="25" spans="1:13" ht="46.5" customHeight="1">
      <c r="A25" s="13">
        <v>21</v>
      </c>
      <c r="B25" s="7" t="s">
        <v>421</v>
      </c>
      <c r="C25" s="7" t="s">
        <v>422</v>
      </c>
      <c r="D25" s="8" t="s">
        <v>423</v>
      </c>
      <c r="E25" s="7">
        <v>3</v>
      </c>
      <c r="F25" s="7">
        <v>1</v>
      </c>
      <c r="G25" s="7" t="s">
        <v>46</v>
      </c>
      <c r="H25" s="48" t="s">
        <v>346</v>
      </c>
      <c r="I25" s="15">
        <v>42728</v>
      </c>
      <c r="J25" s="13" t="s">
        <v>424</v>
      </c>
      <c r="K25" s="65" t="s">
        <v>425</v>
      </c>
    </row>
    <row r="26" spans="1:13" ht="46.5" customHeight="1">
      <c r="A26" s="49">
        <v>22</v>
      </c>
      <c r="B26" s="41" t="s">
        <v>426</v>
      </c>
      <c r="C26" s="41" t="s">
        <v>427</v>
      </c>
      <c r="D26" s="66" t="s">
        <v>428</v>
      </c>
      <c r="E26" s="41">
        <v>1</v>
      </c>
      <c r="F26" s="41">
        <v>1</v>
      </c>
      <c r="G26" s="41" t="s">
        <v>46</v>
      </c>
      <c r="H26" s="24" t="s">
        <v>346</v>
      </c>
      <c r="I26" s="67">
        <v>42728</v>
      </c>
      <c r="J26" s="49" t="s">
        <v>429</v>
      </c>
      <c r="K26" s="68" t="s">
        <v>430</v>
      </c>
    </row>
    <row r="27" spans="1:13" ht="46.5" customHeight="1">
      <c r="A27" s="49"/>
      <c r="B27" s="41"/>
      <c r="C27" s="41"/>
      <c r="D27" s="66"/>
      <c r="E27" s="41"/>
      <c r="F27" s="41"/>
      <c r="G27" s="41"/>
      <c r="H27" s="24"/>
      <c r="I27" s="67"/>
      <c r="J27" s="49"/>
      <c r="K27" s="68"/>
    </row>
    <row r="28" spans="1:13" ht="46.5" customHeight="1">
      <c r="A28" s="49"/>
      <c r="B28" s="41"/>
      <c r="C28" s="41"/>
      <c r="D28" s="66"/>
      <c r="E28" s="41"/>
      <c r="F28" s="41"/>
      <c r="G28" s="41"/>
      <c r="H28" s="24"/>
      <c r="I28" s="67"/>
      <c r="J28" s="49"/>
      <c r="K28" s="68"/>
    </row>
    <row r="29" spans="1:13" ht="46.5" customHeight="1">
      <c r="A29" s="7"/>
      <c r="B29" s="7"/>
      <c r="C29" s="7"/>
      <c r="D29" s="8"/>
      <c r="E29" s="40">
        <f>SUM(E5:E26)</f>
        <v>55</v>
      </c>
      <c r="F29" s="40">
        <f>SUM(F5:F26)</f>
        <v>23</v>
      </c>
      <c r="G29" s="7"/>
      <c r="H29" s="9"/>
      <c r="I29" s="69" t="s">
        <v>475</v>
      </c>
      <c r="J29" s="70"/>
      <c r="K29" s="71"/>
    </row>
    <row r="30" spans="1:13" ht="46.5" customHeight="1">
      <c r="A30" s="13"/>
      <c r="B30" s="7"/>
      <c r="C30" s="7"/>
      <c r="D30" s="8"/>
      <c r="E30" s="40"/>
      <c r="F30" s="40"/>
      <c r="G30" s="7"/>
      <c r="H30" s="48"/>
      <c r="I30" s="72"/>
      <c r="J30" s="13"/>
      <c r="K30" s="34"/>
    </row>
    <row r="31" spans="1:13" ht="46.5" customHeight="1">
      <c r="A31" s="13"/>
      <c r="B31" s="7"/>
      <c r="C31" s="7"/>
      <c r="D31" s="8"/>
      <c r="E31" s="7"/>
      <c r="F31" s="7"/>
      <c r="G31" s="7"/>
      <c r="H31" s="48"/>
      <c r="I31" s="15"/>
      <c r="J31" s="13"/>
      <c r="K31" s="39"/>
    </row>
  </sheetData>
  <customSheetViews>
    <customSheetView guid="{4B6692AC-295E-B143-A0B9-A1AC7429D860}" scale="80" showPageBreaks="1" printArea="1" topLeftCell="A16">
      <selection activeCell="D28" sqref="D28"/>
      <pageSetup paperSize="9" scale="28" orientation="portrait"/>
    </customSheetView>
    <customSheetView guid="{5D60D567-9293-4EFC-8C16-54B2B64E0D3A}" scale="80" topLeftCell="A16">
      <selection activeCell="D30" sqref="D30"/>
      <pageSetup paperSize="9" orientation="portrait"/>
    </customSheetView>
    <customSheetView guid="{D67E40E9-A663-4B2C-AC97-914027EC2705}" scale="80" showPageBreaks="1" printArea="1" topLeftCell="A16">
      <selection activeCell="D28" sqref="D28"/>
      <pageSetup paperSize="9" scale="28" orientation="portrait"/>
    </customSheetView>
  </customSheetViews>
  <mergeCells count="2">
    <mergeCell ref="A1:F1"/>
    <mergeCell ref="G1:K1"/>
  </mergeCells>
  <phoneticPr fontId="90" type="noConversion"/>
  <pageMargins left="0.75" right="0.75" top="1" bottom="1" header="0.5" footer="0.5"/>
  <pageSetup paperSize="9" scale="28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GUIDE</vt:lpstr>
      <vt:lpstr>NY#1</vt:lpstr>
      <vt:lpstr>WP#1(K-LIU)</vt:lpstr>
      <vt:lpstr>DC#1</vt:lpstr>
      <vt:lpstr>BO#1</vt:lpstr>
      <vt:lpstr>NF#1</vt:lpstr>
      <vt:lpstr>CH1A</vt:lpstr>
      <vt:lpstr>CH2C#1</vt:lpstr>
      <vt:lpstr>CH2C#2</vt:lpstr>
      <vt:lpstr>CH2D#3</vt:lpstr>
      <vt:lpstr>CH2D#4</vt:lpstr>
      <vt:lpstr>FL8A#1</vt:lpstr>
      <vt:lpstr>FL8B#2</vt:lpstr>
      <vt:lpstr>FL8C#3</vt:lpstr>
      <vt:lpstr>SK#1</vt:lpstr>
      <vt:lpstr>BRK PICKUP LIST</vt:lpstr>
      <vt:lpstr>NB3</vt:lpstr>
      <vt:lpstr>EC-NY上车</vt:lpstr>
      <vt:lpstr>美东接驳</vt:lpstr>
      <vt:lpstr>Sheet4</vt:lpstr>
    </vt:vector>
  </TitlesOfParts>
  <Company>home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cp:lastPrinted>2016-12-24T05:07:03Z</cp:lastPrinted>
  <dcterms:created xsi:type="dcterms:W3CDTF">2016-12-23T22:04:38Z</dcterms:created>
  <dcterms:modified xsi:type="dcterms:W3CDTF">2016-12-24T05:07:09Z</dcterms:modified>
</cp:coreProperties>
</file>