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GitHub\Beyond_The_Score\Baseball\Data\"/>
    </mc:Choice>
  </mc:AlternateContent>
  <xr:revisionPtr revIDLastSave="0" documentId="13_ncr:1_{44BEE39C-920E-47BE-B70E-0BE935FB20B8}" xr6:coauthVersionLast="47" xr6:coauthVersionMax="47" xr10:uidLastSave="{00000000-0000-0000-0000-000000000000}"/>
  <bookViews>
    <workbookView xWindow="-98" yWindow="-98" windowWidth="22695" windowHeight="14476" activeTab="1" xr2:uid="{70AE47FA-B421-4F3D-8F71-B6C9BE3B05DC}"/>
  </bookViews>
  <sheets>
    <sheet name="Data" sheetId="4" r:id="rId1"/>
    <sheet name="NL" sheetId="8" r:id="rId2"/>
    <sheet name="AL" sheetId="7" r:id="rId3"/>
    <sheet name="Stathead" sheetId="6" r:id="rId4"/>
    <sheet name="DH" sheetId="9" r:id="rId5"/>
    <sheet name="FanGraphs" sheetId="2" r:id="rId6"/>
    <sheet name="Value" sheetId="5" r:id="rId7"/>
    <sheet name="Standard" sheetId="1" r:id="rId8"/>
    <sheet name="Statcast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4" i="8" l="1"/>
  <c r="D21" i="8"/>
  <c r="M21" i="8"/>
  <c r="T21" i="8"/>
  <c r="J21" i="8"/>
  <c r="E21" i="8"/>
  <c r="R21" i="8" l="1"/>
  <c r="S21" i="8"/>
  <c r="Q21" i="8"/>
  <c r="O21" i="8"/>
  <c r="N21" i="8"/>
  <c r="I21" i="8"/>
  <c r="H21" i="8"/>
  <c r="A41" i="8"/>
  <c r="B41" i="8"/>
  <c r="C41" i="8"/>
  <c r="D41" i="8"/>
  <c r="E41" i="8"/>
  <c r="F41" i="8"/>
  <c r="G41" i="8"/>
  <c r="H41" i="8"/>
  <c r="I41" i="8"/>
  <c r="J41" i="8"/>
  <c r="K41" i="8"/>
  <c r="A42" i="8"/>
  <c r="B42" i="8"/>
  <c r="C42" i="8"/>
  <c r="D42" i="8"/>
  <c r="E42" i="8"/>
  <c r="F42" i="8"/>
  <c r="G42" i="8"/>
  <c r="H42" i="8"/>
  <c r="I42" i="8"/>
  <c r="J42" i="8"/>
  <c r="K42" i="8"/>
  <c r="A39" i="8"/>
  <c r="B39" i="8"/>
  <c r="C39" i="8"/>
  <c r="D39" i="8"/>
  <c r="E39" i="8"/>
  <c r="F39" i="8"/>
  <c r="G39" i="8"/>
  <c r="H39" i="8"/>
  <c r="I39" i="8"/>
  <c r="J39" i="8"/>
  <c r="K39" i="8"/>
  <c r="A40" i="8"/>
  <c r="B40" i="8"/>
  <c r="C40" i="8"/>
  <c r="D40" i="8"/>
  <c r="E40" i="8"/>
  <c r="F40" i="8"/>
  <c r="G40" i="8"/>
  <c r="H40" i="8"/>
  <c r="I40" i="8"/>
  <c r="J40" i="8"/>
  <c r="K40" i="8"/>
  <c r="A38" i="8"/>
  <c r="B38" i="8"/>
  <c r="C38" i="8"/>
  <c r="D38" i="8"/>
  <c r="E38" i="8"/>
  <c r="F38" i="8"/>
  <c r="G38" i="8"/>
  <c r="H38" i="8"/>
  <c r="I38" i="8"/>
  <c r="J38" i="8"/>
  <c r="K38" i="8"/>
  <c r="A30" i="8"/>
  <c r="B30" i="8"/>
  <c r="C30" i="8"/>
  <c r="D30" i="8"/>
  <c r="E30" i="8"/>
  <c r="F30" i="8"/>
  <c r="G30" i="8"/>
  <c r="H30" i="8"/>
  <c r="I30" i="8"/>
  <c r="J30" i="8"/>
  <c r="K30" i="8"/>
  <c r="A31" i="8"/>
  <c r="B31" i="8"/>
  <c r="C31" i="8"/>
  <c r="D31" i="8"/>
  <c r="E31" i="8"/>
  <c r="F31" i="8"/>
  <c r="G31" i="8"/>
  <c r="H31" i="8"/>
  <c r="I31" i="8"/>
  <c r="J31" i="8"/>
  <c r="K31" i="8"/>
  <c r="A32" i="8"/>
  <c r="B32" i="8"/>
  <c r="C32" i="8"/>
  <c r="D32" i="8"/>
  <c r="E32" i="8"/>
  <c r="F32" i="8"/>
  <c r="G32" i="8"/>
  <c r="H32" i="8"/>
  <c r="I32" i="8"/>
  <c r="J32" i="8"/>
  <c r="K32" i="8"/>
  <c r="A33" i="8"/>
  <c r="B33" i="8"/>
  <c r="C33" i="8"/>
  <c r="D33" i="8"/>
  <c r="E33" i="8"/>
  <c r="F33" i="8"/>
  <c r="G33" i="8"/>
  <c r="H33" i="8"/>
  <c r="I33" i="8"/>
  <c r="J33" i="8"/>
  <c r="K33" i="8"/>
  <c r="A34" i="8"/>
  <c r="B34" i="8"/>
  <c r="C34" i="8"/>
  <c r="D34" i="8"/>
  <c r="E34" i="8"/>
  <c r="F34" i="8"/>
  <c r="G34" i="8"/>
  <c r="H34" i="8"/>
  <c r="I34" i="8"/>
  <c r="J34" i="8"/>
  <c r="K34" i="8"/>
  <c r="A35" i="8"/>
  <c r="B35" i="8"/>
  <c r="C35" i="8"/>
  <c r="D35" i="8"/>
  <c r="E35" i="8"/>
  <c r="F35" i="8"/>
  <c r="G35" i="8"/>
  <c r="H35" i="8"/>
  <c r="I35" i="8"/>
  <c r="J35" i="8"/>
  <c r="K35" i="8"/>
  <c r="A36" i="8"/>
  <c r="B36" i="8"/>
  <c r="C36" i="8"/>
  <c r="D36" i="8"/>
  <c r="E36" i="8"/>
  <c r="F36" i="8"/>
  <c r="G36" i="8"/>
  <c r="H36" i="8"/>
  <c r="I36" i="8"/>
  <c r="J36" i="8"/>
  <c r="K36" i="8"/>
  <c r="A37" i="8"/>
  <c r="B37" i="8"/>
  <c r="C37" i="8"/>
  <c r="D37" i="8"/>
  <c r="E37" i="8"/>
  <c r="F37" i="8"/>
  <c r="G37" i="8"/>
  <c r="H37" i="8"/>
  <c r="I37" i="8"/>
  <c r="J37" i="8"/>
  <c r="K37" i="8"/>
  <c r="K29" i="8"/>
  <c r="J29" i="8"/>
  <c r="I29" i="8"/>
  <c r="H29" i="8"/>
  <c r="G29" i="8"/>
  <c r="F29" i="8"/>
  <c r="E29" i="8"/>
  <c r="D29" i="8"/>
  <c r="C29" i="8"/>
  <c r="B29" i="8"/>
  <c r="A29" i="8"/>
  <c r="A28" i="8"/>
  <c r="A1" i="9" a="1"/>
  <c r="A1" i="9" s="1"/>
  <c r="K21" i="8"/>
  <c r="L21" i="8"/>
  <c r="F21" i="8"/>
  <c r="G21" i="8" s="1"/>
  <c r="A3" i="4"/>
  <c r="A4" i="4"/>
  <c r="A5" i="4"/>
  <c r="A6" i="4"/>
  <c r="A7" i="4"/>
  <c r="A8" i="4"/>
  <c r="A10" i="4"/>
  <c r="A9" i="4"/>
  <c r="A11" i="4"/>
  <c r="A14" i="4"/>
  <c r="A12" i="4"/>
  <c r="A13" i="4"/>
  <c r="A15" i="4"/>
  <c r="A18" i="4"/>
  <c r="A16" i="4"/>
  <c r="A17" i="4"/>
  <c r="A20" i="4"/>
  <c r="A19" i="4"/>
  <c r="A23" i="4"/>
  <c r="A25" i="4"/>
  <c r="A21" i="4"/>
  <c r="A24" i="4"/>
  <c r="A22" i="4"/>
  <c r="A27" i="4"/>
  <c r="A26" i="4"/>
  <c r="A33" i="4"/>
  <c r="A28" i="4"/>
  <c r="A32" i="4"/>
  <c r="A29" i="4"/>
  <c r="A30" i="4"/>
  <c r="A31" i="4"/>
  <c r="A34" i="4"/>
  <c r="A37" i="4"/>
  <c r="A36" i="4"/>
  <c r="A35" i="4"/>
  <c r="A38" i="4"/>
  <c r="A40" i="4"/>
  <c r="A39" i="4"/>
  <c r="A42" i="4"/>
  <c r="A45" i="4"/>
  <c r="A41" i="4"/>
  <c r="A43" i="4"/>
  <c r="A44" i="4"/>
  <c r="A49" i="4"/>
  <c r="A46" i="4"/>
  <c r="A48" i="4"/>
  <c r="A50" i="4"/>
  <c r="A51" i="4"/>
  <c r="A47" i="4"/>
  <c r="A52" i="4"/>
  <c r="A53" i="4"/>
  <c r="A54" i="4"/>
  <c r="A55" i="4"/>
  <c r="A56" i="4"/>
  <c r="A57" i="4"/>
  <c r="A58" i="4"/>
  <c r="A59" i="4"/>
  <c r="A63" i="4"/>
  <c r="A65" i="4"/>
  <c r="A60" i="4"/>
  <c r="A64" i="4"/>
  <c r="A61" i="4"/>
  <c r="A62" i="4"/>
  <c r="A70" i="4"/>
  <c r="A68" i="4"/>
  <c r="A69" i="4"/>
  <c r="A66" i="4"/>
  <c r="A67" i="4"/>
  <c r="A73" i="4"/>
  <c r="A72" i="4"/>
  <c r="A74" i="4"/>
  <c r="A75" i="4"/>
  <c r="A71" i="4"/>
  <c r="A83" i="4"/>
  <c r="A77" i="4"/>
  <c r="A76" i="4"/>
  <c r="A78" i="4"/>
  <c r="A81" i="4"/>
  <c r="A79" i="4"/>
  <c r="A80" i="4"/>
  <c r="A82" i="4"/>
  <c r="A84" i="4"/>
  <c r="A86" i="4"/>
  <c r="A87" i="4"/>
  <c r="A85" i="4"/>
  <c r="A90" i="4"/>
  <c r="A91" i="4"/>
  <c r="A88" i="4"/>
  <c r="A93" i="4"/>
  <c r="A89" i="4"/>
  <c r="A92" i="4"/>
  <c r="A94" i="4"/>
  <c r="A95" i="4"/>
  <c r="A97" i="4"/>
  <c r="A96" i="4"/>
  <c r="A98" i="4"/>
  <c r="A99" i="4"/>
  <c r="A103" i="4"/>
  <c r="A106" i="4"/>
  <c r="A104" i="4"/>
  <c r="A102" i="4"/>
  <c r="A101" i="4"/>
  <c r="A105" i="4"/>
  <c r="A100" i="4"/>
  <c r="A107" i="4"/>
  <c r="A108" i="4"/>
  <c r="A109" i="4"/>
  <c r="A110" i="4"/>
  <c r="A113" i="4"/>
  <c r="A111" i="4"/>
  <c r="A112" i="4"/>
  <c r="A121" i="4"/>
  <c r="A117" i="4"/>
  <c r="A114" i="4"/>
  <c r="A118" i="4"/>
  <c r="A119" i="4"/>
  <c r="A115" i="4"/>
  <c r="A120" i="4"/>
  <c r="A116" i="4"/>
  <c r="A131" i="4"/>
  <c r="A124" i="4"/>
  <c r="A125" i="4"/>
  <c r="A126" i="4"/>
  <c r="A127" i="4"/>
  <c r="A123" i="4"/>
  <c r="A128" i="4"/>
  <c r="A129" i="4"/>
  <c r="A122" i="4"/>
  <c r="A130" i="4"/>
  <c r="A135" i="4"/>
  <c r="A133" i="4"/>
  <c r="A136" i="4"/>
  <c r="A134" i="4"/>
  <c r="A137" i="4"/>
  <c r="A138" i="4"/>
  <c r="A132" i="4"/>
  <c r="A140" i="4"/>
  <c r="A139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2" i="4"/>
  <c r="A1" i="6" a="1"/>
  <c r="A1" i="6" s="1"/>
  <c r="N3" i="4" l="1"/>
  <c r="AC5" i="4"/>
  <c r="P14" i="4"/>
  <c r="T7" i="4"/>
  <c r="S8" i="4"/>
  <c r="Q10" i="4"/>
  <c r="AF19" i="4"/>
  <c r="O12" i="4"/>
  <c r="E16" i="4"/>
  <c r="AF29" i="4"/>
  <c r="G45" i="4"/>
  <c r="AE22" i="4"/>
  <c r="H24" i="4"/>
  <c r="S9" i="4"/>
  <c r="B18" i="4"/>
  <c r="S46" i="4"/>
  <c r="E106" i="4"/>
  <c r="Y31" i="4"/>
  <c r="J37" i="4"/>
  <c r="B56" i="4"/>
  <c r="S40" i="4"/>
  <c r="AF89" i="4"/>
  <c r="AD118" i="4"/>
  <c r="S43" i="4"/>
  <c r="M44" i="4"/>
  <c r="M125" i="4"/>
  <c r="K28" i="4"/>
  <c r="N27" i="4"/>
  <c r="H50" i="4"/>
  <c r="E2" i="4"/>
  <c r="Z47" i="4"/>
  <c r="G52" i="4"/>
  <c r="Y112" i="4"/>
  <c r="F51" i="4"/>
  <c r="M57" i="4"/>
  <c r="K41" i="4"/>
  <c r="D59" i="4"/>
  <c r="S61" i="4"/>
  <c r="H62" i="4"/>
  <c r="N70" i="4"/>
  <c r="Q77" i="4"/>
  <c r="P93" i="4"/>
  <c r="R66" i="4"/>
  <c r="I67" i="4"/>
  <c r="B73" i="4"/>
  <c r="Y75" i="4"/>
  <c r="AF71" i="4"/>
  <c r="R83" i="4"/>
  <c r="AF82" i="4"/>
  <c r="S26" i="4"/>
  <c r="AI76" i="4"/>
  <c r="F79" i="4"/>
  <c r="J33" i="4"/>
  <c r="AE86" i="4"/>
  <c r="L87" i="4"/>
  <c r="J11" i="4"/>
  <c r="S90" i="4"/>
  <c r="K91" i="4"/>
  <c r="F88" i="4"/>
  <c r="R121" i="4"/>
  <c r="R95" i="4"/>
  <c r="O96" i="4"/>
  <c r="B98" i="4"/>
  <c r="Z99" i="4"/>
  <c r="C23" i="4"/>
  <c r="T107" i="4"/>
  <c r="E108" i="4"/>
  <c r="M128" i="4"/>
  <c r="E32" i="4"/>
  <c r="F114" i="4"/>
  <c r="AD110" i="4"/>
  <c r="O119" i="4"/>
  <c r="I115" i="4"/>
  <c r="H120" i="4"/>
  <c r="X116" i="4"/>
  <c r="X124" i="4"/>
  <c r="L126" i="4"/>
  <c r="P35" i="4"/>
  <c r="V69" i="4"/>
  <c r="S130" i="4"/>
  <c r="L135" i="4"/>
  <c r="K42" i="4"/>
  <c r="P134" i="4"/>
  <c r="O138" i="4"/>
  <c r="E149" i="4"/>
  <c r="Y154" i="4"/>
  <c r="G141" i="4"/>
  <c r="T142" i="4"/>
  <c r="I143" i="4"/>
  <c r="Q145" i="4"/>
  <c r="J146" i="4"/>
  <c r="B148" i="4"/>
  <c r="AD102" i="4"/>
  <c r="Z58" i="4"/>
  <c r="R155" i="4"/>
  <c r="E123" i="4"/>
  <c r="G133" i="4"/>
  <c r="B68" i="4"/>
  <c r="H63" i="4"/>
  <c r="C137" i="4"/>
  <c r="B111" i="4"/>
  <c r="L65" i="4"/>
  <c r="G151" i="4"/>
  <c r="AA131" i="4"/>
  <c r="J81" i="4"/>
  <c r="X55" i="4"/>
  <c r="B129" i="4"/>
  <c r="E78" i="4"/>
  <c r="B80" i="4"/>
  <c r="F150" i="4"/>
  <c r="D132" i="4"/>
  <c r="C139" i="4"/>
  <c r="Q117" i="4"/>
  <c r="A1" i="1" a="1"/>
  <c r="A1" i="1" s="1"/>
  <c r="A1" i="5" a="1"/>
  <c r="A1" i="5" s="1"/>
  <c r="J2" i="4" l="1"/>
  <c r="AF155" i="4"/>
  <c r="AE155" i="4"/>
  <c r="K128" i="4"/>
  <c r="C82" i="4"/>
  <c r="F27" i="4"/>
  <c r="M87" i="4"/>
  <c r="E150" i="4"/>
  <c r="B87" i="4"/>
  <c r="G98" i="4"/>
  <c r="Z24" i="4"/>
  <c r="T78" i="4"/>
  <c r="B141" i="4"/>
  <c r="O24" i="4"/>
  <c r="L63" i="4"/>
  <c r="I154" i="4"/>
  <c r="G16" i="4"/>
  <c r="T137" i="4"/>
  <c r="AF134" i="4"/>
  <c r="Y79" i="4"/>
  <c r="AG150" i="4"/>
  <c r="AH150" i="4" s="1"/>
  <c r="S137" i="4"/>
  <c r="M79" i="4"/>
  <c r="C93" i="4"/>
  <c r="I45" i="4"/>
  <c r="AF150" i="4"/>
  <c r="AA150" i="4"/>
  <c r="AB150" i="4" s="1"/>
  <c r="T46" i="4"/>
  <c r="Q150" i="4"/>
  <c r="M46" i="4"/>
  <c r="O150" i="4"/>
  <c r="AG128" i="4"/>
  <c r="H82" i="4"/>
  <c r="I46" i="4"/>
  <c r="N150" i="4"/>
  <c r="E63" i="4"/>
  <c r="B121" i="4"/>
  <c r="N79" i="4"/>
  <c r="Z70" i="4"/>
  <c r="N24" i="4"/>
  <c r="P4" i="8" s="1"/>
  <c r="B150" i="4"/>
  <c r="P58" i="4"/>
  <c r="AI88" i="4"/>
  <c r="AD93" i="4"/>
  <c r="AF62" i="4"/>
  <c r="E27" i="4"/>
  <c r="I89" i="4"/>
  <c r="O22" i="4"/>
  <c r="AG12" i="4"/>
  <c r="AH12" i="4" s="1"/>
  <c r="X117" i="4"/>
  <c r="O142" i="4"/>
  <c r="AI95" i="4"/>
  <c r="Z93" i="4"/>
  <c r="F62" i="4"/>
  <c r="AA80" i="4"/>
  <c r="Y137" i="4"/>
  <c r="B135" i="4"/>
  <c r="J126" i="4"/>
  <c r="T93" i="4"/>
  <c r="E62" i="4"/>
  <c r="M137" i="4"/>
  <c r="T102" i="4"/>
  <c r="AD23" i="4"/>
  <c r="S95" i="4"/>
  <c r="Q93" i="4"/>
  <c r="AA62" i="4"/>
  <c r="AB62" i="4" s="1"/>
  <c r="Y16" i="4"/>
  <c r="Q12" i="4"/>
  <c r="Z150" i="4"/>
  <c r="M150" i="4"/>
  <c r="Y150" i="4"/>
  <c r="J150" i="4"/>
  <c r="Q129" i="4"/>
  <c r="D137" i="4"/>
  <c r="Y133" i="4"/>
  <c r="I102" i="4"/>
  <c r="B23" i="4"/>
  <c r="O95" i="4"/>
  <c r="Z62" i="4"/>
  <c r="B40" i="4"/>
  <c r="AA18" i="4"/>
  <c r="S24" i="4"/>
  <c r="J16" i="4"/>
  <c r="AG141" i="4"/>
  <c r="T62" i="4"/>
  <c r="Z18" i="4"/>
  <c r="Q133" i="4"/>
  <c r="V150" i="4"/>
  <c r="H150" i="4"/>
  <c r="X63" i="4"/>
  <c r="I133" i="4"/>
  <c r="S145" i="4"/>
  <c r="AF141" i="4"/>
  <c r="L115" i="4"/>
  <c r="AI71" i="4"/>
  <c r="P62" i="4"/>
  <c r="X18" i="4"/>
  <c r="H19" i="4"/>
  <c r="X150" i="4"/>
  <c r="I150" i="4"/>
  <c r="Q139" i="4"/>
  <c r="O139" i="4"/>
  <c r="AI150" i="4"/>
  <c r="R150" i="4"/>
  <c r="G150" i="4"/>
  <c r="Z137" i="4"/>
  <c r="O63" i="4"/>
  <c r="I82" i="4"/>
  <c r="G62" i="4"/>
  <c r="AC46" i="4"/>
  <c r="H18" i="4"/>
  <c r="F19" i="4"/>
  <c r="C109" i="4"/>
  <c r="K109" i="4"/>
  <c r="I144" i="4"/>
  <c r="M144" i="4"/>
  <c r="Z144" i="4"/>
  <c r="H21" i="4"/>
  <c r="V21" i="4"/>
  <c r="G10" i="4"/>
  <c r="O10" i="4"/>
  <c r="R10" i="4"/>
  <c r="N45" i="4"/>
  <c r="AD45" i="4"/>
  <c r="O45" i="4"/>
  <c r="C45" i="4"/>
  <c r="S45" i="4"/>
  <c r="F45" i="4"/>
  <c r="X45" i="4"/>
  <c r="B117" i="4"/>
  <c r="G117" i="4"/>
  <c r="Y117" i="4"/>
  <c r="AA53" i="4"/>
  <c r="K53" i="4"/>
  <c r="R53" i="4"/>
  <c r="AC45" i="4"/>
  <c r="S129" i="4"/>
  <c r="F137" i="4"/>
  <c r="P149" i="4"/>
  <c r="AF28" i="4"/>
  <c r="AA45" i="4"/>
  <c r="H7" i="4"/>
  <c r="P7" i="4"/>
  <c r="I30" i="4"/>
  <c r="AC30" i="4"/>
  <c r="AI30" i="4"/>
  <c r="C136" i="4"/>
  <c r="M136" i="4"/>
  <c r="H139" i="4"/>
  <c r="AI139" i="4"/>
  <c r="K155" i="4"/>
  <c r="M155" i="4"/>
  <c r="AE65" i="4"/>
  <c r="M65" i="4"/>
  <c r="O49" i="4"/>
  <c r="B49" i="4"/>
  <c r="C24" i="4"/>
  <c r="E24" i="4"/>
  <c r="T24" i="4"/>
  <c r="F24" i="4"/>
  <c r="Y24" i="4"/>
  <c r="K24" i="4"/>
  <c r="AA24" i="4"/>
  <c r="AB24" i="4" s="1"/>
  <c r="L24" i="4"/>
  <c r="AD24" i="4"/>
  <c r="Y45" i="4"/>
  <c r="E129" i="4"/>
  <c r="AG137" i="4"/>
  <c r="K154" i="4"/>
  <c r="V154" i="4"/>
  <c r="J128" i="4"/>
  <c r="P128" i="4"/>
  <c r="V128" i="4"/>
  <c r="B95" i="4"/>
  <c r="T95" i="4"/>
  <c r="Y95" i="4"/>
  <c r="G95" i="4"/>
  <c r="I95" i="4"/>
  <c r="J83" i="4"/>
  <c r="O83" i="4"/>
  <c r="O31" i="4"/>
  <c r="Q31" i="4"/>
  <c r="T31" i="4"/>
  <c r="Z31" i="4"/>
  <c r="Q45" i="4"/>
  <c r="S108" i="4"/>
  <c r="V108" i="4"/>
  <c r="AD108" i="4"/>
  <c r="AE108" i="4"/>
  <c r="K74" i="4"/>
  <c r="L74" i="4"/>
  <c r="B140" i="4"/>
  <c r="F140" i="4"/>
  <c r="D109" i="4"/>
  <c r="O137" i="4"/>
  <c r="I137" i="4"/>
  <c r="AD137" i="4"/>
  <c r="L137" i="4"/>
  <c r="AE137" i="4"/>
  <c r="Q137" i="4"/>
  <c r="AI137" i="4"/>
  <c r="O144" i="4"/>
  <c r="C110" i="4"/>
  <c r="J110" i="4"/>
  <c r="Q110" i="4"/>
  <c r="AE110" i="4"/>
  <c r="AC108" i="4"/>
  <c r="B46" i="4"/>
  <c r="D46" i="4"/>
  <c r="Y46" i="4"/>
  <c r="E46" i="4"/>
  <c r="AA46" i="4"/>
  <c r="K46" i="4"/>
  <c r="AD46" i="4"/>
  <c r="L46" i="4"/>
  <c r="AF24" i="4"/>
  <c r="J45" i="4"/>
  <c r="AC150" i="4"/>
  <c r="P150" i="4"/>
  <c r="R62" i="4"/>
  <c r="D40" i="4"/>
  <c r="R18" i="4"/>
  <c r="J62" i="4"/>
  <c r="L48" i="4"/>
  <c r="N48" i="4"/>
  <c r="T48" i="4"/>
  <c r="D72" i="4"/>
  <c r="P72" i="4"/>
  <c r="X72" i="4"/>
  <c r="Z72" i="4"/>
  <c r="AE72" i="4"/>
  <c r="F34" i="4"/>
  <c r="K34" i="4"/>
  <c r="V34" i="4"/>
  <c r="AF106" i="4"/>
  <c r="AI106" i="4"/>
  <c r="AG6" i="4"/>
  <c r="AH6" i="4" s="1"/>
  <c r="Z6" i="4"/>
  <c r="H126" i="4"/>
  <c r="Y126" i="4"/>
  <c r="AG126" i="4"/>
  <c r="V48" i="4"/>
  <c r="C133" i="4"/>
  <c r="D133" i="4"/>
  <c r="AA133" i="4"/>
  <c r="AB133" i="4" s="1"/>
  <c r="L133" i="4"/>
  <c r="N133" i="4"/>
  <c r="P133" i="4"/>
  <c r="AF42" i="4"/>
  <c r="M42" i="4"/>
  <c r="AD40" i="4"/>
  <c r="V103" i="4"/>
  <c r="T103" i="4"/>
  <c r="I10" i="4"/>
  <c r="Y10" i="4"/>
  <c r="K10" i="4"/>
  <c r="AA10" i="4"/>
  <c r="M10" i="4"/>
  <c r="AD10" i="4"/>
  <c r="D10" i="4"/>
  <c r="X10" i="4"/>
  <c r="E10" i="4"/>
  <c r="AE10" i="4"/>
  <c r="F10" i="4"/>
  <c r="AF10" i="4"/>
  <c r="J16" i="7" s="1"/>
  <c r="H98" i="4"/>
  <c r="K98" i="4"/>
  <c r="P98" i="4"/>
  <c r="R98" i="4"/>
  <c r="Y98" i="4"/>
  <c r="H145" i="4"/>
  <c r="X145" i="4"/>
  <c r="AG145" i="4"/>
  <c r="G48" i="4"/>
  <c r="AG133" i="4"/>
  <c r="AG143" i="4"/>
  <c r="P91" i="4"/>
  <c r="T87" i="4"/>
  <c r="J87" i="4"/>
  <c r="K87" i="4"/>
  <c r="Z87" i="4"/>
  <c r="AA87" i="4"/>
  <c r="AB87" i="4" s="1"/>
  <c r="AG87" i="4"/>
  <c r="B82" i="4"/>
  <c r="AG82" i="4"/>
  <c r="N72" i="4"/>
  <c r="T40" i="4"/>
  <c r="AC36" i="4"/>
  <c r="J36" i="4"/>
  <c r="K36" i="4"/>
  <c r="F12" i="4"/>
  <c r="AI12" i="4"/>
  <c r="AJ12" i="4" s="1"/>
  <c r="Q3" i="4"/>
  <c r="T60" i="4"/>
  <c r="K60" i="4"/>
  <c r="S60" i="4"/>
  <c r="O20" i="4"/>
  <c r="H20" i="4"/>
  <c r="J75" i="4"/>
  <c r="N75" i="4"/>
  <c r="O75" i="4"/>
  <c r="E65" i="4"/>
  <c r="J65" i="4"/>
  <c r="B113" i="4"/>
  <c r="AG113" i="4"/>
  <c r="F83" i="4"/>
  <c r="AE83" i="4"/>
  <c r="I83" i="4"/>
  <c r="AA83" i="4"/>
  <c r="AC83" i="4"/>
  <c r="AF40" i="4"/>
  <c r="E6" i="4"/>
  <c r="C150" i="4"/>
  <c r="K150" i="4"/>
  <c r="S150" i="4"/>
  <c r="AD150" i="4"/>
  <c r="D150" i="4"/>
  <c r="L150" i="4"/>
  <c r="T150" i="4"/>
  <c r="AE150" i="4"/>
  <c r="AC65" i="4"/>
  <c r="E48" i="4"/>
  <c r="AF133" i="4"/>
  <c r="L107" i="4"/>
  <c r="AI98" i="4"/>
  <c r="AJ98" i="4" s="1"/>
  <c r="Z79" i="4"/>
  <c r="AI79" i="4"/>
  <c r="F72" i="4"/>
  <c r="O27" i="4"/>
  <c r="Q27" i="4"/>
  <c r="AE27" i="4"/>
  <c r="I12" i="8" s="1"/>
  <c r="V106" i="4"/>
  <c r="AC49" i="4"/>
  <c r="L16" i="4"/>
  <c r="R16" i="4"/>
  <c r="X16" i="4"/>
  <c r="AG16" i="4"/>
  <c r="AI16" i="4"/>
  <c r="E3" i="4"/>
  <c r="AG48" i="4"/>
  <c r="P116" i="4"/>
  <c r="H116" i="4"/>
  <c r="I116" i="4"/>
  <c r="AF48" i="4"/>
  <c r="I40" i="4"/>
  <c r="Y40" i="4"/>
  <c r="J40" i="4"/>
  <c r="Z40" i="4"/>
  <c r="K40" i="4"/>
  <c r="AA40" i="4"/>
  <c r="AB40" i="4" s="1"/>
  <c r="M40" i="4"/>
  <c r="O40" i="4"/>
  <c r="Q40" i="4"/>
  <c r="Z48" i="4"/>
  <c r="P59" i="4"/>
  <c r="Q59" i="4"/>
  <c r="N59" i="4"/>
  <c r="AA59" i="4"/>
  <c r="O6" i="4"/>
  <c r="J60" i="4"/>
  <c r="Y78" i="4"/>
  <c r="Y65" i="4"/>
  <c r="C48" i="4"/>
  <c r="M152" i="4"/>
  <c r="H152" i="4"/>
  <c r="X152" i="4"/>
  <c r="AE133" i="4"/>
  <c r="L143" i="4"/>
  <c r="H143" i="4"/>
  <c r="Q143" i="4"/>
  <c r="AA143" i="4"/>
  <c r="AC143" i="4"/>
  <c r="R126" i="4"/>
  <c r="AI116" i="4"/>
  <c r="H107" i="4"/>
  <c r="AA98" i="4"/>
  <c r="E91" i="4"/>
  <c r="Q91" i="4"/>
  <c r="AA91" i="4"/>
  <c r="AB91" i="4" s="1"/>
  <c r="AF91" i="4"/>
  <c r="S83" i="4"/>
  <c r="AA75" i="4"/>
  <c r="E72" i="4"/>
  <c r="G40" i="4"/>
  <c r="Z34" i="4"/>
  <c r="I106" i="4"/>
  <c r="C49" i="4"/>
  <c r="S10" i="4"/>
  <c r="D63" i="4"/>
  <c r="AI63" i="4"/>
  <c r="AJ63" i="4" s="1"/>
  <c r="J7" i="4"/>
  <c r="AA7" i="4"/>
  <c r="AC7" i="4"/>
  <c r="AF63" i="4"/>
  <c r="C108" i="4"/>
  <c r="D108" i="4"/>
  <c r="G23" i="4"/>
  <c r="K23" i="4"/>
  <c r="B93" i="4"/>
  <c r="D93" i="4"/>
  <c r="L93" i="4"/>
  <c r="N62" i="4"/>
  <c r="AC62" i="4"/>
  <c r="O62" i="4"/>
  <c r="AE62" i="4"/>
  <c r="E112" i="4"/>
  <c r="AA112" i="4"/>
  <c r="AD112" i="4"/>
  <c r="AF137" i="4"/>
  <c r="Z63" i="4"/>
  <c r="Q62" i="4"/>
  <c r="X19" i="4"/>
  <c r="Y19" i="4"/>
  <c r="Z19" i="4"/>
  <c r="AG95" i="4"/>
  <c r="F95" i="4"/>
  <c r="B90" i="4"/>
  <c r="L52" i="4"/>
  <c r="O28" i="4"/>
  <c r="V30" i="4"/>
  <c r="R56" i="4"/>
  <c r="AI46" i="4"/>
  <c r="AJ46" i="4" s="1"/>
  <c r="Q46" i="4"/>
  <c r="C46" i="4"/>
  <c r="C18" i="4"/>
  <c r="AG24" i="4"/>
  <c r="P24" i="4"/>
  <c r="N5" i="4"/>
  <c r="P3" i="7" s="1"/>
  <c r="AF46" i="4"/>
  <c r="O46" i="4"/>
  <c r="H5" i="4"/>
  <c r="G97" i="4"/>
  <c r="AI97" i="4"/>
  <c r="AA97" i="4"/>
  <c r="S135" i="4"/>
  <c r="D23" i="4"/>
  <c r="Z23" i="4"/>
  <c r="O23" i="4"/>
  <c r="P23" i="4"/>
  <c r="Q23" i="4"/>
  <c r="Y23" i="4"/>
  <c r="AE94" i="4"/>
  <c r="I94" i="4"/>
  <c r="Y90" i="4"/>
  <c r="L89" i="4"/>
  <c r="Q89" i="4"/>
  <c r="K64" i="4"/>
  <c r="E64" i="4"/>
  <c r="AC64" i="4"/>
  <c r="B64" i="4"/>
  <c r="C64" i="4"/>
  <c r="N64" i="4"/>
  <c r="AF123" i="4"/>
  <c r="V123" i="4"/>
  <c r="E119" i="4"/>
  <c r="F119" i="4"/>
  <c r="D119" i="4"/>
  <c r="K119" i="4"/>
  <c r="Z119" i="4"/>
  <c r="AF119" i="4"/>
  <c r="R73" i="4"/>
  <c r="S73" i="4"/>
  <c r="C73" i="4"/>
  <c r="Q73" i="4"/>
  <c r="AF73" i="4"/>
  <c r="AI73" i="4"/>
  <c r="AJ73" i="4" s="1"/>
  <c r="AF139" i="4"/>
  <c r="N139" i="4"/>
  <c r="AG90" i="4"/>
  <c r="G85" i="4"/>
  <c r="F85" i="4"/>
  <c r="AI85" i="4"/>
  <c r="M85" i="4"/>
  <c r="Z85" i="4"/>
  <c r="AA85" i="4"/>
  <c r="AB85" i="4" s="1"/>
  <c r="AA139" i="4"/>
  <c r="K139" i="4"/>
  <c r="B154" i="4"/>
  <c r="D154" i="4"/>
  <c r="AD154" i="4"/>
  <c r="M154" i="4"/>
  <c r="T154" i="4"/>
  <c r="Y139" i="4"/>
  <c r="F139" i="4"/>
  <c r="I63" i="4"/>
  <c r="K63" i="4"/>
  <c r="AD63" i="4"/>
  <c r="N63" i="4"/>
  <c r="B128" i="4"/>
  <c r="O128" i="4"/>
  <c r="AC128" i="4"/>
  <c r="E128" i="4"/>
  <c r="Q128" i="4"/>
  <c r="AI128" i="4"/>
  <c r="F128" i="4"/>
  <c r="S128" i="4"/>
  <c r="G128" i="4"/>
  <c r="Y128" i="4"/>
  <c r="H128" i="4"/>
  <c r="AA128" i="4"/>
  <c r="AB128" i="4" s="1"/>
  <c r="V33" i="4"/>
  <c r="Y64" i="4"/>
  <c r="F117" i="4"/>
  <c r="X139" i="4"/>
  <c r="E139" i="4"/>
  <c r="P113" i="4"/>
  <c r="AA81" i="4"/>
  <c r="AB81" i="4" s="1"/>
  <c r="C65" i="4"/>
  <c r="V65" i="4"/>
  <c r="J111" i="4"/>
  <c r="B137" i="4"/>
  <c r="K137" i="4"/>
  <c r="X137" i="4"/>
  <c r="H137" i="4"/>
  <c r="V137" i="4"/>
  <c r="V63" i="4"/>
  <c r="S133" i="4"/>
  <c r="J123" i="4"/>
  <c r="AF148" i="4"/>
  <c r="AF124" i="4"/>
  <c r="T119" i="4"/>
  <c r="AF128" i="4"/>
  <c r="Q108" i="4"/>
  <c r="M108" i="4"/>
  <c r="R108" i="4"/>
  <c r="F108" i="4"/>
  <c r="K108" i="4"/>
  <c r="AA23" i="4"/>
  <c r="N97" i="4"/>
  <c r="J71" i="4"/>
  <c r="K71" i="4"/>
  <c r="M71" i="4"/>
  <c r="B71" i="4"/>
  <c r="AD71" i="4"/>
  <c r="C74" i="4"/>
  <c r="AF74" i="4"/>
  <c r="P74" i="4"/>
  <c r="AG74" i="4"/>
  <c r="X64" i="4"/>
  <c r="G27" i="4"/>
  <c r="S27" i="4"/>
  <c r="D27" i="4"/>
  <c r="P27" i="4"/>
  <c r="AF27" i="4"/>
  <c r="J12" i="8" s="1"/>
  <c r="H27" i="4"/>
  <c r="Z27" i="4"/>
  <c r="K27" i="4"/>
  <c r="AA27" i="4"/>
  <c r="M27" i="4"/>
  <c r="AD27" i="4"/>
  <c r="X27" i="4"/>
  <c r="Y27" i="4"/>
  <c r="L104" i="4"/>
  <c r="Z104" i="4"/>
  <c r="H86" i="4"/>
  <c r="S86" i="4"/>
  <c r="Q33" i="4"/>
  <c r="B33" i="4"/>
  <c r="AA33" i="4"/>
  <c r="R33" i="4"/>
  <c r="T33" i="4"/>
  <c r="G33" i="4"/>
  <c r="H33" i="4"/>
  <c r="B77" i="4"/>
  <c r="T77" i="4"/>
  <c r="K77" i="4"/>
  <c r="S77" i="4"/>
  <c r="AE77" i="4"/>
  <c r="M135" i="4"/>
  <c r="Y135" i="4"/>
  <c r="AF135" i="4"/>
  <c r="AG135" i="4"/>
  <c r="E120" i="4"/>
  <c r="J120" i="4"/>
  <c r="X120" i="4"/>
  <c r="C90" i="4"/>
  <c r="D90" i="4"/>
  <c r="V90" i="4"/>
  <c r="J90" i="4"/>
  <c r="AA90" i="4"/>
  <c r="L90" i="4"/>
  <c r="M90" i="4"/>
  <c r="F90" i="4"/>
  <c r="K90" i="4"/>
  <c r="L42" i="4"/>
  <c r="H42" i="4"/>
  <c r="V42" i="4"/>
  <c r="AG42" i="4"/>
  <c r="AI42" i="4"/>
  <c r="X127" i="4"/>
  <c r="I127" i="4"/>
  <c r="Y127" i="4"/>
  <c r="AA127" i="4"/>
  <c r="M127" i="4"/>
  <c r="O127" i="4"/>
  <c r="E26" i="4"/>
  <c r="AI26" i="4"/>
  <c r="AJ26" i="4" s="1"/>
  <c r="F26" i="4"/>
  <c r="Q26" i="4"/>
  <c r="C36" i="4"/>
  <c r="B36" i="4"/>
  <c r="P36" i="4"/>
  <c r="AD36" i="4"/>
  <c r="G36" i="4"/>
  <c r="S36" i="4"/>
  <c r="E36" i="4"/>
  <c r="T36" i="4"/>
  <c r="H36" i="4"/>
  <c r="V36" i="4"/>
  <c r="I36" i="4"/>
  <c r="Z36" i="4"/>
  <c r="Q36" i="4"/>
  <c r="R36" i="4"/>
  <c r="AC139" i="4"/>
  <c r="M139" i="4"/>
  <c r="F134" i="4"/>
  <c r="Q134" i="4"/>
  <c r="AI135" i="4"/>
  <c r="AJ135" i="4" s="1"/>
  <c r="K107" i="4"/>
  <c r="J107" i="4"/>
  <c r="AE107" i="4"/>
  <c r="D107" i="4"/>
  <c r="Z107" i="4"/>
  <c r="E107" i="4"/>
  <c r="AA107" i="4"/>
  <c r="AB107" i="4" s="1"/>
  <c r="P107" i="4"/>
  <c r="R107" i="4"/>
  <c r="N88" i="4"/>
  <c r="B88" i="4"/>
  <c r="X88" i="4"/>
  <c r="D88" i="4"/>
  <c r="E88" i="4"/>
  <c r="V88" i="4"/>
  <c r="AG88" i="4"/>
  <c r="AF90" i="4"/>
  <c r="AF33" i="4"/>
  <c r="AI36" i="4"/>
  <c r="AJ36" i="4" s="1"/>
  <c r="B152" i="4"/>
  <c r="P152" i="4"/>
  <c r="AC33" i="4"/>
  <c r="Y47" i="4"/>
  <c r="P47" i="4"/>
  <c r="F47" i="4"/>
  <c r="K47" i="4"/>
  <c r="N47" i="4"/>
  <c r="AC47" i="4"/>
  <c r="AF36" i="4"/>
  <c r="Q135" i="4"/>
  <c r="AG119" i="4"/>
  <c r="AH119" i="4" s="1"/>
  <c r="AC23" i="4"/>
  <c r="X90" i="4"/>
  <c r="H87" i="4"/>
  <c r="Q87" i="4"/>
  <c r="AC87" i="4"/>
  <c r="E87" i="4"/>
  <c r="P87" i="4"/>
  <c r="AD87" i="4"/>
  <c r="C87" i="4"/>
  <c r="N87" i="4"/>
  <c r="AE87" i="4"/>
  <c r="D87" i="4"/>
  <c r="R87" i="4"/>
  <c r="AF87" i="4"/>
  <c r="F87" i="4"/>
  <c r="V87" i="4"/>
  <c r="I87" i="4"/>
  <c r="X87" i="4"/>
  <c r="AE36" i="4"/>
  <c r="K15" i="4"/>
  <c r="I15" i="4"/>
  <c r="R15" i="4"/>
  <c r="T139" i="4"/>
  <c r="D139" i="4"/>
  <c r="G140" i="4"/>
  <c r="S63" i="4"/>
  <c r="H133" i="4"/>
  <c r="M133" i="4"/>
  <c r="AD133" i="4"/>
  <c r="E133" i="4"/>
  <c r="X133" i="4"/>
  <c r="I123" i="4"/>
  <c r="F155" i="4"/>
  <c r="S155" i="4"/>
  <c r="E155" i="4"/>
  <c r="K148" i="4"/>
  <c r="T42" i="4"/>
  <c r="G135" i="4"/>
  <c r="AA120" i="4"/>
  <c r="P119" i="4"/>
  <c r="B110" i="4"/>
  <c r="M110" i="4"/>
  <c r="K110" i="4"/>
  <c r="L110" i="4"/>
  <c r="V110" i="4"/>
  <c r="AC110" i="4"/>
  <c r="X128" i="4"/>
  <c r="V107" i="4"/>
  <c r="L23" i="4"/>
  <c r="F97" i="4"/>
  <c r="Q90" i="4"/>
  <c r="S87" i="4"/>
  <c r="P86" i="4"/>
  <c r="I33" i="4"/>
  <c r="B72" i="4"/>
  <c r="H72" i="4"/>
  <c r="S72" i="4"/>
  <c r="J72" i="4"/>
  <c r="AA72" i="4"/>
  <c r="I72" i="4"/>
  <c r="AC72" i="4"/>
  <c r="M72" i="4"/>
  <c r="AD72" i="4"/>
  <c r="Q72" i="4"/>
  <c r="R72" i="4"/>
  <c r="G77" i="4"/>
  <c r="Q64" i="4"/>
  <c r="H51" i="4"/>
  <c r="Y51" i="4"/>
  <c r="L36" i="4"/>
  <c r="Y144" i="4"/>
  <c r="AA144" i="4"/>
  <c r="AB144" i="4" s="1"/>
  <c r="X95" i="4"/>
  <c r="Q61" i="4"/>
  <c r="K52" i="4"/>
  <c r="AA52" i="4"/>
  <c r="AD52" i="4"/>
  <c r="O52" i="4"/>
  <c r="P52" i="4"/>
  <c r="B130" i="4"/>
  <c r="R130" i="4"/>
  <c r="E95" i="4"/>
  <c r="Q95" i="4"/>
  <c r="AD95" i="4"/>
  <c r="M95" i="4"/>
  <c r="AC95" i="4"/>
  <c r="J95" i="4"/>
  <c r="AA95" i="4"/>
  <c r="AB95" i="4" s="1"/>
  <c r="K95" i="4"/>
  <c r="AE95" i="4"/>
  <c r="D112" i="4"/>
  <c r="H112" i="4"/>
  <c r="AE112" i="4"/>
  <c r="O112" i="4"/>
  <c r="J112" i="4"/>
  <c r="P112" i="4"/>
  <c r="R112" i="4"/>
  <c r="E31" i="4"/>
  <c r="J31" i="4"/>
  <c r="AI31" i="4"/>
  <c r="AJ31" i="4" s="1"/>
  <c r="I31" i="4"/>
  <c r="D31" i="4"/>
  <c r="AE31" i="4"/>
  <c r="G31" i="4"/>
  <c r="N31" i="4"/>
  <c r="AI9" i="4"/>
  <c r="H9" i="4"/>
  <c r="X9" i="4"/>
  <c r="F59" i="4"/>
  <c r="L59" i="4"/>
  <c r="R59" i="4"/>
  <c r="J147" i="4"/>
  <c r="AE147" i="4"/>
  <c r="C98" i="4"/>
  <c r="Q98" i="4"/>
  <c r="AA93" i="4"/>
  <c r="AB93" i="4" s="1"/>
  <c r="AI59" i="4"/>
  <c r="AJ59" i="4" s="1"/>
  <c r="N106" i="4"/>
  <c r="S106" i="4"/>
  <c r="F106" i="4"/>
  <c r="Y22" i="4"/>
  <c r="E22" i="4"/>
  <c r="H91" i="4"/>
  <c r="Y91" i="4"/>
  <c r="T82" i="4"/>
  <c r="R82" i="4"/>
  <c r="V82" i="4"/>
  <c r="M75" i="4"/>
  <c r="AC75" i="4"/>
  <c r="O93" i="4"/>
  <c r="AI93" i="4"/>
  <c r="AJ93" i="4" s="1"/>
  <c r="J93" i="4"/>
  <c r="AF93" i="4"/>
  <c r="AD59" i="4"/>
  <c r="C30" i="4"/>
  <c r="N30" i="4"/>
  <c r="L79" i="4"/>
  <c r="AF79" i="4"/>
  <c r="P83" i="4"/>
  <c r="G83" i="4"/>
  <c r="AD83" i="4"/>
  <c r="I24" i="4"/>
  <c r="V24" i="4"/>
  <c r="B45" i="4"/>
  <c r="P45" i="4"/>
  <c r="AI45" i="4"/>
  <c r="AJ45" i="4" s="1"/>
  <c r="I19" i="4"/>
  <c r="Q19" i="4"/>
  <c r="J10" i="4"/>
  <c r="T10" i="4"/>
  <c r="AI10" i="4"/>
  <c r="AJ10" i="4" s="1"/>
  <c r="B10" i="4"/>
  <c r="B16" i="7" s="1"/>
  <c r="N10" i="4"/>
  <c r="AC10" i="4"/>
  <c r="AC14" i="4"/>
  <c r="G12" i="4"/>
  <c r="N12" i="4"/>
  <c r="P12" i="4"/>
  <c r="Z3" i="4"/>
  <c r="AI3" i="4"/>
  <c r="AJ3" i="4" s="1"/>
  <c r="E80" i="4"/>
  <c r="K80" i="4"/>
  <c r="R129" i="4"/>
  <c r="E151" i="4"/>
  <c r="AD151" i="4"/>
  <c r="H151" i="4"/>
  <c r="I136" i="4"/>
  <c r="AE68" i="4"/>
  <c r="O68" i="4"/>
  <c r="H142" i="4"/>
  <c r="E142" i="4"/>
  <c r="Z142" i="4"/>
  <c r="I142" i="4"/>
  <c r="AE142" i="4"/>
  <c r="K142" i="4"/>
  <c r="AF142" i="4"/>
  <c r="L142" i="4"/>
  <c r="N142" i="4"/>
  <c r="V142" i="4"/>
  <c r="D141" i="4"/>
  <c r="J141" i="4"/>
  <c r="X141" i="4"/>
  <c r="H141" i="4"/>
  <c r="V141" i="4"/>
  <c r="I141" i="4"/>
  <c r="Y141" i="4"/>
  <c r="L141" i="4"/>
  <c r="AC141" i="4"/>
  <c r="M141" i="4"/>
  <c r="AE141" i="4"/>
  <c r="E141" i="4"/>
  <c r="R141" i="4"/>
  <c r="AI141" i="4"/>
  <c r="C149" i="4"/>
  <c r="J149" i="4"/>
  <c r="Z149" i="4"/>
  <c r="I149" i="4"/>
  <c r="AD149" i="4"/>
  <c r="K149" i="4"/>
  <c r="AE149" i="4"/>
  <c r="L149" i="4"/>
  <c r="AF149" i="4"/>
  <c r="M149" i="4"/>
  <c r="B149" i="4"/>
  <c r="V149" i="4"/>
  <c r="G81" i="4"/>
  <c r="L81" i="4"/>
  <c r="I81" i="4"/>
  <c r="N111" i="4"/>
  <c r="Z111" i="4"/>
  <c r="H111" i="4"/>
  <c r="C129" i="4"/>
  <c r="K129" i="4"/>
  <c r="AC129" i="4"/>
  <c r="AC132" i="4"/>
  <c r="Y80" i="4"/>
  <c r="AF129" i="4"/>
  <c r="P129" i="4"/>
  <c r="B109" i="4"/>
  <c r="T109" i="4"/>
  <c r="J109" i="4"/>
  <c r="AE109" i="4"/>
  <c r="P109" i="4"/>
  <c r="K136" i="4"/>
  <c r="AF136" i="4"/>
  <c r="Q136" i="4"/>
  <c r="R136" i="4"/>
  <c r="E136" i="4"/>
  <c r="AD136" i="4"/>
  <c r="N38" i="4"/>
  <c r="R38" i="4"/>
  <c r="AA38" i="4"/>
  <c r="G38" i="4"/>
  <c r="F38" i="4"/>
  <c r="I38" i="4"/>
  <c r="J38" i="4"/>
  <c r="Y38" i="4"/>
  <c r="AE38" i="4"/>
  <c r="AI38" i="4"/>
  <c r="Q6" i="4"/>
  <c r="J6" i="4"/>
  <c r="S6" i="4"/>
  <c r="AE6" i="4"/>
  <c r="AG139" i="4"/>
  <c r="AH139" i="4" s="1"/>
  <c r="V139" i="4"/>
  <c r="L139" i="4"/>
  <c r="B139" i="4"/>
  <c r="AA132" i="4"/>
  <c r="AB132" i="4" s="1"/>
  <c r="X80" i="4"/>
  <c r="AE129" i="4"/>
  <c r="L129" i="4"/>
  <c r="M48" i="4"/>
  <c r="AA48" i="4"/>
  <c r="AB48" i="4" s="1"/>
  <c r="D48" i="4"/>
  <c r="S48" i="4"/>
  <c r="AI48" i="4"/>
  <c r="I48" i="4"/>
  <c r="Y48" i="4"/>
  <c r="AA109" i="4"/>
  <c r="AI146" i="4"/>
  <c r="AJ146" i="4" s="1"/>
  <c r="T141" i="4"/>
  <c r="AG69" i="4"/>
  <c r="K17" i="4"/>
  <c r="Y17" i="4"/>
  <c r="F17" i="4"/>
  <c r="X17" i="4"/>
  <c r="C17" i="4"/>
  <c r="V17" i="4"/>
  <c r="I17" i="4"/>
  <c r="AE17" i="4"/>
  <c r="L17" i="4"/>
  <c r="AG17" i="4"/>
  <c r="AH17" i="4" s="1"/>
  <c r="N17" i="4"/>
  <c r="Q17" i="4"/>
  <c r="T17" i="4"/>
  <c r="Z17" i="4"/>
  <c r="AI17" i="4"/>
  <c r="D17" i="4"/>
  <c r="M17" i="4"/>
  <c r="H6" i="4"/>
  <c r="AC6" i="4"/>
  <c r="B6" i="4"/>
  <c r="S132" i="4"/>
  <c r="N80" i="4"/>
  <c r="O78" i="4"/>
  <c r="C78" i="4"/>
  <c r="AD129" i="4"/>
  <c r="I129" i="4"/>
  <c r="Y109" i="4"/>
  <c r="AG111" i="4"/>
  <c r="AE136" i="4"/>
  <c r="AE146" i="4"/>
  <c r="Q141" i="4"/>
  <c r="Y149" i="4"/>
  <c r="V101" i="4"/>
  <c r="O101" i="4"/>
  <c r="B100" i="4"/>
  <c r="D100" i="4"/>
  <c r="T54" i="4"/>
  <c r="F54" i="4"/>
  <c r="AF54" i="4"/>
  <c r="M54" i="4"/>
  <c r="AC54" i="4"/>
  <c r="AD54" i="4"/>
  <c r="C54" i="4"/>
  <c r="J54" i="4"/>
  <c r="N54" i="4"/>
  <c r="K54" i="4"/>
  <c r="AA54" i="4"/>
  <c r="AG54" i="4"/>
  <c r="I6" i="4"/>
  <c r="Y140" i="4"/>
  <c r="C6" i="4"/>
  <c r="L6" i="4"/>
  <c r="V6" i="4"/>
  <c r="AI6" i="4"/>
  <c r="AE139" i="4"/>
  <c r="S139" i="4"/>
  <c r="J139" i="4"/>
  <c r="X140" i="4"/>
  <c r="C132" i="4"/>
  <c r="M80" i="4"/>
  <c r="Z129" i="4"/>
  <c r="H129" i="4"/>
  <c r="C113" i="4"/>
  <c r="AE113" i="4"/>
  <c r="O113" i="4"/>
  <c r="AG151" i="4"/>
  <c r="O48" i="4"/>
  <c r="R109" i="4"/>
  <c r="Y111" i="4"/>
  <c r="V136" i="4"/>
  <c r="AI68" i="4"/>
  <c r="AJ68" i="4" s="1"/>
  <c r="AD142" i="4"/>
  <c r="P141" i="4"/>
  <c r="T149" i="4"/>
  <c r="B69" i="4"/>
  <c r="D69" i="4"/>
  <c r="AF69" i="4"/>
  <c r="E69" i="4"/>
  <c r="AI69" i="4"/>
  <c r="I69" i="4"/>
  <c r="J69" i="4"/>
  <c r="N69" i="4"/>
  <c r="R69" i="4"/>
  <c r="AA69" i="4"/>
  <c r="AB69" i="4" s="1"/>
  <c r="G6" i="4"/>
  <c r="P6" i="4"/>
  <c r="AA6" i="4"/>
  <c r="AB6" i="4" s="1"/>
  <c r="R6" i="4"/>
  <c r="AD6" i="4"/>
  <c r="K6" i="4"/>
  <c r="T6" i="4"/>
  <c r="AF6" i="4"/>
  <c r="D6" i="4"/>
  <c r="M6" i="4"/>
  <c r="Y6" i="4"/>
  <c r="AD139" i="4"/>
  <c r="R139" i="4"/>
  <c r="G139" i="4"/>
  <c r="Q140" i="4"/>
  <c r="B132" i="4"/>
  <c r="C80" i="4"/>
  <c r="V129" i="4"/>
  <c r="G129" i="4"/>
  <c r="AI81" i="4"/>
  <c r="N151" i="4"/>
  <c r="O109" i="4"/>
  <c r="R111" i="4"/>
  <c r="S136" i="4"/>
  <c r="Q68" i="4"/>
  <c r="G146" i="4"/>
  <c r="AD146" i="4"/>
  <c r="L146" i="4"/>
  <c r="Q146" i="4"/>
  <c r="S146" i="4"/>
  <c r="Y146" i="4"/>
  <c r="H146" i="4"/>
  <c r="N137" i="4"/>
  <c r="E137" i="4"/>
  <c r="N144" i="4"/>
  <c r="AE63" i="4"/>
  <c r="Q63" i="4"/>
  <c r="F63" i="4"/>
  <c r="C58" i="4"/>
  <c r="AD58" i="4"/>
  <c r="K145" i="4"/>
  <c r="AI145" i="4"/>
  <c r="AJ145" i="4" s="1"/>
  <c r="P143" i="4"/>
  <c r="X154" i="4"/>
  <c r="J154" i="4"/>
  <c r="AA134" i="4"/>
  <c r="Q126" i="4"/>
  <c r="R116" i="4"/>
  <c r="R120" i="4"/>
  <c r="AI119" i="4"/>
  <c r="S119" i="4"/>
  <c r="M66" i="4"/>
  <c r="K66" i="4"/>
  <c r="X66" i="4"/>
  <c r="AD66" i="4"/>
  <c r="AE66" i="4"/>
  <c r="L66" i="4"/>
  <c r="I119" i="4"/>
  <c r="V119" i="4"/>
  <c r="Y104" i="4"/>
  <c r="D144" i="4"/>
  <c r="Y63" i="4"/>
  <c r="M63" i="4"/>
  <c r="C63" i="4"/>
  <c r="AF143" i="4"/>
  <c r="F143" i="4"/>
  <c r="AI154" i="4"/>
  <c r="O154" i="4"/>
  <c r="C154" i="4"/>
  <c r="G134" i="4"/>
  <c r="I42" i="4"/>
  <c r="C42" i="4"/>
  <c r="X42" i="4"/>
  <c r="AF126" i="4"/>
  <c r="I126" i="4"/>
  <c r="B116" i="4"/>
  <c r="AE119" i="4"/>
  <c r="N119" i="4"/>
  <c r="N104" i="4"/>
  <c r="C53" i="4"/>
  <c r="Q53" i="4"/>
  <c r="AF53" i="4"/>
  <c r="D53" i="4"/>
  <c r="S53" i="4"/>
  <c r="I53" i="4"/>
  <c r="AC53" i="4"/>
  <c r="E53" i="4"/>
  <c r="AD53" i="4"/>
  <c r="H53" i="4"/>
  <c r="AE53" i="4"/>
  <c r="M53" i="4"/>
  <c r="P53" i="4"/>
  <c r="T53" i="4"/>
  <c r="AC28" i="4"/>
  <c r="AC29" i="4"/>
  <c r="B29" i="4"/>
  <c r="E29" i="4"/>
  <c r="F29" i="4"/>
  <c r="O29" i="4"/>
  <c r="V29" i="4"/>
  <c r="AI29" i="4"/>
  <c r="N29" i="4"/>
  <c r="AF154" i="4"/>
  <c r="N154" i="4"/>
  <c r="AE126" i="4"/>
  <c r="G120" i="4"/>
  <c r="V120" i="4"/>
  <c r="AA119" i="4"/>
  <c r="L119" i="4"/>
  <c r="E154" i="4"/>
  <c r="S154" i="4"/>
  <c r="AG154" i="4"/>
  <c r="AH154" i="4" s="1"/>
  <c r="D134" i="4"/>
  <c r="E134" i="4"/>
  <c r="G126" i="4"/>
  <c r="V126" i="4"/>
  <c r="I104" i="4"/>
  <c r="AA104" i="4"/>
  <c r="AB104" i="4" s="1"/>
  <c r="O104" i="4"/>
  <c r="AG104" i="4"/>
  <c r="AH104" i="4" s="1"/>
  <c r="K104" i="4"/>
  <c r="C91" i="4"/>
  <c r="G91" i="4"/>
  <c r="S91" i="4"/>
  <c r="N91" i="4"/>
  <c r="AD91" i="4"/>
  <c r="O91" i="4"/>
  <c r="AE91" i="4"/>
  <c r="F91" i="4"/>
  <c r="T91" i="4"/>
  <c r="I91" i="4"/>
  <c r="Z91" i="4"/>
  <c r="AC105" i="4"/>
  <c r="AA105" i="4"/>
  <c r="AB105" i="4" s="1"/>
  <c r="C105" i="4"/>
  <c r="E105" i="4"/>
  <c r="R105" i="4"/>
  <c r="AF65" i="4"/>
  <c r="G65" i="4"/>
  <c r="AA137" i="4"/>
  <c r="P137" i="4"/>
  <c r="G137" i="4"/>
  <c r="AG63" i="4"/>
  <c r="T63" i="4"/>
  <c r="T133" i="4"/>
  <c r="S58" i="4"/>
  <c r="J145" i="4"/>
  <c r="T143" i="4"/>
  <c r="AA154" i="4"/>
  <c r="L154" i="4"/>
  <c r="AI134" i="4"/>
  <c r="AJ134" i="4" s="1"/>
  <c r="S42" i="4"/>
  <c r="C135" i="4"/>
  <c r="N135" i="4"/>
  <c r="T126" i="4"/>
  <c r="Y116" i="4"/>
  <c r="Y120" i="4"/>
  <c r="X119" i="4"/>
  <c r="G119" i="4"/>
  <c r="H28" i="4"/>
  <c r="P28" i="4"/>
  <c r="Z28" i="4"/>
  <c r="C28" i="4"/>
  <c r="L28" i="4"/>
  <c r="V28" i="4"/>
  <c r="AG28" i="4"/>
  <c r="AH28" i="4" s="1"/>
  <c r="E28" i="4"/>
  <c r="N28" i="4"/>
  <c r="Y28" i="4"/>
  <c r="I28" i="4"/>
  <c r="R28" i="4"/>
  <c r="AD28" i="4"/>
  <c r="B28" i="4"/>
  <c r="Q28" i="4"/>
  <c r="AI28" i="4"/>
  <c r="D28" i="4"/>
  <c r="S28" i="4"/>
  <c r="F28" i="4"/>
  <c r="T28" i="4"/>
  <c r="G28" i="4"/>
  <c r="X28" i="4"/>
  <c r="J28" i="4"/>
  <c r="AA28" i="4"/>
  <c r="AB28" i="4" s="1"/>
  <c r="M28" i="4"/>
  <c r="AE28" i="4"/>
  <c r="AF39" i="4"/>
  <c r="M39" i="4"/>
  <c r="AA39" i="4"/>
  <c r="D39" i="4"/>
  <c r="E39" i="4"/>
  <c r="L39" i="4"/>
  <c r="P39" i="4"/>
  <c r="AG39" i="4"/>
  <c r="C128" i="4"/>
  <c r="N128" i="4"/>
  <c r="Z128" i="4"/>
  <c r="AD107" i="4"/>
  <c r="S98" i="4"/>
  <c r="D95" i="4"/>
  <c r="N95" i="4"/>
  <c r="Z95" i="4"/>
  <c r="AE90" i="4"/>
  <c r="N90" i="4"/>
  <c r="Z86" i="4"/>
  <c r="J127" i="4"/>
  <c r="P33" i="4"/>
  <c r="AG33" i="4"/>
  <c r="G26" i="4"/>
  <c r="Q82" i="4"/>
  <c r="N71" i="4"/>
  <c r="AG71" i="4"/>
  <c r="D75" i="4"/>
  <c r="E75" i="4"/>
  <c r="AF75" i="4"/>
  <c r="E93" i="4"/>
  <c r="G93" i="4"/>
  <c r="V93" i="4"/>
  <c r="M93" i="4"/>
  <c r="AC93" i="4"/>
  <c r="I77" i="4"/>
  <c r="T112" i="4"/>
  <c r="G112" i="4"/>
  <c r="AF30" i="4"/>
  <c r="J30" i="4"/>
  <c r="AC21" i="4"/>
  <c r="O98" i="4"/>
  <c r="AD98" i="4"/>
  <c r="V97" i="4"/>
  <c r="E97" i="4"/>
  <c r="E90" i="4"/>
  <c r="O90" i="4"/>
  <c r="AC90" i="4"/>
  <c r="R86" i="4"/>
  <c r="AC127" i="4"/>
  <c r="H127" i="4"/>
  <c r="C79" i="4"/>
  <c r="K79" i="4"/>
  <c r="AG79" i="4"/>
  <c r="AH79" i="4" s="1"/>
  <c r="AD77" i="4"/>
  <c r="D61" i="4"/>
  <c r="H61" i="4"/>
  <c r="E51" i="4"/>
  <c r="G51" i="4"/>
  <c r="Q112" i="4"/>
  <c r="Z30" i="4"/>
  <c r="G30" i="4"/>
  <c r="R89" i="4"/>
  <c r="M89" i="4"/>
  <c r="AA89" i="4"/>
  <c r="D89" i="4"/>
  <c r="AI89" i="4"/>
  <c r="AJ89" i="4" s="1"/>
  <c r="B15" i="4"/>
  <c r="P15" i="4"/>
  <c r="AD15" i="4"/>
  <c r="D15" i="4"/>
  <c r="S15" i="4"/>
  <c r="J15" i="4"/>
  <c r="AC15" i="4"/>
  <c r="L15" i="4"/>
  <c r="Q15" i="4"/>
  <c r="C15" i="4"/>
  <c r="T15" i="4"/>
  <c r="H15" i="4"/>
  <c r="Z15" i="4"/>
  <c r="Q86" i="4"/>
  <c r="D26" i="4"/>
  <c r="O26" i="4"/>
  <c r="J77" i="4"/>
  <c r="AC77" i="4"/>
  <c r="H77" i="4"/>
  <c r="AA77" i="4"/>
  <c r="P77" i="4"/>
  <c r="AG77" i="4"/>
  <c r="C112" i="4"/>
  <c r="L112" i="4"/>
  <c r="V112" i="4"/>
  <c r="AI112" i="4"/>
  <c r="AJ112" i="4" s="1"/>
  <c r="I112" i="4"/>
  <c r="S112" i="4"/>
  <c r="AF112" i="4"/>
  <c r="B112" i="4"/>
  <c r="M112" i="4"/>
  <c r="Z112" i="4"/>
  <c r="X30" i="4"/>
  <c r="L21" i="4"/>
  <c r="S21" i="4"/>
  <c r="Z21" i="4"/>
  <c r="B21" i="4"/>
  <c r="AE21" i="4"/>
  <c r="E21" i="4"/>
  <c r="J21" i="4"/>
  <c r="Q21" i="4"/>
  <c r="Z13" i="4"/>
  <c r="AA13" i="4"/>
  <c r="AB13" i="4" s="1"/>
  <c r="J43" i="4"/>
  <c r="L43" i="4"/>
  <c r="AE43" i="4"/>
  <c r="B30" i="4"/>
  <c r="F30" i="4"/>
  <c r="P30" i="4"/>
  <c r="AA30" i="4"/>
  <c r="AB30" i="4" s="1"/>
  <c r="E30" i="4"/>
  <c r="Q30" i="4"/>
  <c r="AD30" i="4"/>
  <c r="H30" i="4"/>
  <c r="S30" i="4"/>
  <c r="AG30" i="4"/>
  <c r="AH30" i="4" s="1"/>
  <c r="M30" i="4"/>
  <c r="Y30" i="4"/>
  <c r="O106" i="4"/>
  <c r="AG106" i="4"/>
  <c r="Q106" i="4"/>
  <c r="D106" i="4"/>
  <c r="T106" i="4"/>
  <c r="G106" i="4"/>
  <c r="AE106" i="4"/>
  <c r="L9" i="4"/>
  <c r="AD9" i="4"/>
  <c r="I9" i="4"/>
  <c r="AF9" i="4"/>
  <c r="T9" i="4"/>
  <c r="E9" i="4"/>
  <c r="Y9" i="4"/>
  <c r="G9" i="4"/>
  <c r="Z9" i="4"/>
  <c r="N9" i="4"/>
  <c r="P9" i="4"/>
  <c r="C107" i="4"/>
  <c r="Q107" i="4"/>
  <c r="AC98" i="4"/>
  <c r="I98" i="4"/>
  <c r="AF97" i="4"/>
  <c r="AI90" i="4"/>
  <c r="T90" i="4"/>
  <c r="G90" i="4"/>
  <c r="S127" i="4"/>
  <c r="O79" i="4"/>
  <c r="AE26" i="4"/>
  <c r="R77" i="4"/>
  <c r="AC112" i="4"/>
  <c r="K112" i="4"/>
  <c r="R30" i="4"/>
  <c r="AG89" i="4"/>
  <c r="S34" i="4"/>
  <c r="E34" i="4"/>
  <c r="I34" i="4"/>
  <c r="Y34" i="4"/>
  <c r="AA106" i="4"/>
  <c r="AE15" i="4"/>
  <c r="I3" i="4"/>
  <c r="Y3" i="4"/>
  <c r="M3" i="4"/>
  <c r="AE3" i="4"/>
  <c r="D3" i="4"/>
  <c r="X3" i="4"/>
  <c r="F3" i="4"/>
  <c r="AA3" i="4"/>
  <c r="AB3" i="4" s="1"/>
  <c r="L3" i="4"/>
  <c r="AF3" i="4"/>
  <c r="J11" i="7" s="1"/>
  <c r="O3" i="4"/>
  <c r="P3" i="4"/>
  <c r="G86" i="4"/>
  <c r="E86" i="4"/>
  <c r="V70" i="4"/>
  <c r="X70" i="4"/>
  <c r="Q118" i="4"/>
  <c r="X118" i="4"/>
  <c r="S118" i="4"/>
  <c r="O30" i="4"/>
  <c r="AA15" i="4"/>
  <c r="F5" i="4"/>
  <c r="AI5" i="4"/>
  <c r="P5" i="4"/>
  <c r="C40" i="4"/>
  <c r="L40" i="4"/>
  <c r="V40" i="4"/>
  <c r="AI40" i="4"/>
  <c r="AJ40" i="4" s="1"/>
  <c r="D18" i="4"/>
  <c r="N18" i="4"/>
  <c r="P49" i="4"/>
  <c r="Y49" i="4"/>
  <c r="P85" i="4"/>
  <c r="I85" i="4"/>
  <c r="Q18" i="4"/>
  <c r="Z49" i="4"/>
  <c r="AD22" i="4"/>
  <c r="S103" i="4"/>
  <c r="AF103" i="4"/>
  <c r="K16" i="4"/>
  <c r="AD16" i="4"/>
  <c r="C16" i="4"/>
  <c r="V16" i="4"/>
  <c r="Y85" i="4"/>
  <c r="AA5" i="4"/>
  <c r="B62" i="4"/>
  <c r="I62" i="4"/>
  <c r="Y62" i="4"/>
  <c r="P64" i="4"/>
  <c r="AE40" i="4"/>
  <c r="R40" i="4"/>
  <c r="H40" i="4"/>
  <c r="AA36" i="4"/>
  <c r="O36" i="4"/>
  <c r="X31" i="4"/>
  <c r="P18" i="4"/>
  <c r="Q49" i="4"/>
  <c r="AC22" i="4"/>
  <c r="T16" i="4"/>
  <c r="X85" i="4"/>
  <c r="R5" i="4"/>
  <c r="AC40" i="4"/>
  <c r="P40" i="4"/>
  <c r="E40" i="4"/>
  <c r="D36" i="4"/>
  <c r="M36" i="4"/>
  <c r="Y36" i="4"/>
  <c r="M31" i="4"/>
  <c r="AA31" i="4"/>
  <c r="AB31" i="4" s="1"/>
  <c r="AE18" i="4"/>
  <c r="F18" i="4"/>
  <c r="G49" i="4"/>
  <c r="J22" i="4"/>
  <c r="N16" i="4"/>
  <c r="B12" i="4"/>
  <c r="R12" i="4"/>
  <c r="AC12" i="4"/>
  <c r="L85" i="4"/>
  <c r="L7" i="4"/>
  <c r="D7" i="4"/>
  <c r="U7" i="4" s="1"/>
  <c r="J5" i="4"/>
  <c r="G24" i="4"/>
  <c r="Q24" i="4"/>
  <c r="AE24" i="4"/>
  <c r="G19" i="4"/>
  <c r="AI19" i="4"/>
  <c r="AJ19" i="4" s="1"/>
  <c r="H10" i="4"/>
  <c r="C10" i="4"/>
  <c r="L10" i="4"/>
  <c r="I7" i="7" s="1"/>
  <c r="V10" i="4"/>
  <c r="AG10" i="4"/>
  <c r="AH10" i="4" s="1"/>
  <c r="E68" i="4"/>
  <c r="M68" i="4"/>
  <c r="V68" i="4"/>
  <c r="AF68" i="4"/>
  <c r="D68" i="4"/>
  <c r="N68" i="4"/>
  <c r="Y68" i="4"/>
  <c r="F68" i="4"/>
  <c r="P68" i="4"/>
  <c r="AC68" i="4"/>
  <c r="I68" i="4"/>
  <c r="S68" i="4"/>
  <c r="AG68" i="4"/>
  <c r="J96" i="4"/>
  <c r="Y96" i="4"/>
  <c r="Z96" i="4"/>
  <c r="H96" i="4"/>
  <c r="I96" i="4"/>
  <c r="N96" i="4"/>
  <c r="X96" i="4"/>
  <c r="AA96" i="4"/>
  <c r="AC96" i="4"/>
  <c r="O122" i="4"/>
  <c r="AF122" i="4"/>
  <c r="C122" i="4"/>
  <c r="T122" i="4"/>
  <c r="E122" i="4"/>
  <c r="AD122" i="4"/>
  <c r="H122" i="4"/>
  <c r="AE122" i="4"/>
  <c r="I122" i="4"/>
  <c r="AI122" i="4"/>
  <c r="AJ122" i="4" s="1"/>
  <c r="B122" i="4"/>
  <c r="L122" i="4"/>
  <c r="Q122" i="4"/>
  <c r="R122" i="4"/>
  <c r="S122" i="4"/>
  <c r="AD113" i="4"/>
  <c r="L113" i="4"/>
  <c r="AD68" i="4"/>
  <c r="L68" i="4"/>
  <c r="R138" i="4"/>
  <c r="AA138" i="4"/>
  <c r="C138" i="4"/>
  <c r="F138" i="4"/>
  <c r="G138" i="4"/>
  <c r="Q138" i="4"/>
  <c r="AC138" i="4"/>
  <c r="AD138" i="4"/>
  <c r="AI138" i="4"/>
  <c r="F115" i="4"/>
  <c r="P115" i="4"/>
  <c r="AE115" i="4"/>
  <c r="D115" i="4"/>
  <c r="O115" i="4"/>
  <c r="AF115" i="4"/>
  <c r="E115" i="4"/>
  <c r="T115" i="4"/>
  <c r="G115" i="4"/>
  <c r="V115" i="4"/>
  <c r="H115" i="4"/>
  <c r="X115" i="4"/>
  <c r="M115" i="4"/>
  <c r="N115" i="4"/>
  <c r="Q115" i="4"/>
  <c r="Y115" i="4"/>
  <c r="Z115" i="4"/>
  <c r="P117" i="4"/>
  <c r="P140" i="4"/>
  <c r="R132" i="4"/>
  <c r="B60" i="4"/>
  <c r="AI80" i="4"/>
  <c r="AJ80" i="4" s="1"/>
  <c r="V80" i="4"/>
  <c r="J80" i="4"/>
  <c r="AA113" i="4"/>
  <c r="K113" i="4"/>
  <c r="AC81" i="4"/>
  <c r="AA152" i="4"/>
  <c r="AB152" i="4" s="1"/>
  <c r="F152" i="4"/>
  <c r="AA68" i="4"/>
  <c r="AB68" i="4" s="1"/>
  <c r="K68" i="4"/>
  <c r="I58" i="4"/>
  <c r="D32" i="4"/>
  <c r="Q32" i="4"/>
  <c r="M32" i="4"/>
  <c r="AF32" i="4"/>
  <c r="N32" i="4"/>
  <c r="F32" i="4"/>
  <c r="G32" i="4"/>
  <c r="O32" i="4"/>
  <c r="P32" i="4"/>
  <c r="Y32" i="4"/>
  <c r="Z32" i="4"/>
  <c r="AA32" i="4"/>
  <c r="AB32" i="4" s="1"/>
  <c r="AE32" i="4"/>
  <c r="B37" i="4"/>
  <c r="F37" i="4"/>
  <c r="AA37" i="4"/>
  <c r="AB37" i="4" s="1"/>
  <c r="AD37" i="4"/>
  <c r="K37" i="4"/>
  <c r="Z37" i="4"/>
  <c r="AG80" i="4"/>
  <c r="S80" i="4"/>
  <c r="I80" i="4"/>
  <c r="Y113" i="4"/>
  <c r="I113" i="4"/>
  <c r="C81" i="4"/>
  <c r="R81" i="4"/>
  <c r="V84" i="4"/>
  <c r="B84" i="4"/>
  <c r="Z152" i="4"/>
  <c r="E152" i="4"/>
  <c r="Z68" i="4"/>
  <c r="J68" i="4"/>
  <c r="G58" i="4"/>
  <c r="P130" i="4"/>
  <c r="B114" i="4"/>
  <c r="X114" i="4"/>
  <c r="T114" i="4"/>
  <c r="V114" i="4"/>
  <c r="J114" i="4"/>
  <c r="K114" i="4"/>
  <c r="S114" i="4"/>
  <c r="I114" i="4"/>
  <c r="AE114" i="4"/>
  <c r="AF114" i="4"/>
  <c r="AI117" i="4"/>
  <c r="AJ117" i="4" s="1"/>
  <c r="O117" i="4"/>
  <c r="AI140" i="4"/>
  <c r="AJ140" i="4" s="1"/>
  <c r="O140" i="4"/>
  <c r="AG140" i="4"/>
  <c r="AH140" i="4" s="1"/>
  <c r="N140" i="4"/>
  <c r="K132" i="4"/>
  <c r="AF60" i="4"/>
  <c r="AF80" i="4"/>
  <c r="R80" i="4"/>
  <c r="H80" i="4"/>
  <c r="X113" i="4"/>
  <c r="G113" i="4"/>
  <c r="Z81" i="4"/>
  <c r="X65" i="4"/>
  <c r="B48" i="4"/>
  <c r="H48" i="4"/>
  <c r="Q48" i="4"/>
  <c r="AD48" i="4"/>
  <c r="F48" i="4"/>
  <c r="P48" i="4"/>
  <c r="AE48" i="4"/>
  <c r="Y152" i="4"/>
  <c r="X68" i="4"/>
  <c r="H68" i="4"/>
  <c r="AI115" i="4"/>
  <c r="AJ115" i="4" s="1"/>
  <c r="B92" i="4"/>
  <c r="AE92" i="4"/>
  <c r="M92" i="4"/>
  <c r="R92" i="4"/>
  <c r="S92" i="4"/>
  <c r="L92" i="4"/>
  <c r="AD92" i="4"/>
  <c r="AF92" i="4"/>
  <c r="C92" i="4"/>
  <c r="K92" i="4"/>
  <c r="AI92" i="4"/>
  <c r="B76" i="4"/>
  <c r="J76" i="4"/>
  <c r="R76" i="4"/>
  <c r="AC76" i="4"/>
  <c r="E76" i="4"/>
  <c r="N76" i="4"/>
  <c r="Y76" i="4"/>
  <c r="F76" i="4"/>
  <c r="O76" i="4"/>
  <c r="Z76" i="4"/>
  <c r="G76" i="4"/>
  <c r="P76" i="4"/>
  <c r="AA76" i="4"/>
  <c r="AB76" i="4" s="1"/>
  <c r="H76" i="4"/>
  <c r="V76" i="4"/>
  <c r="I76" i="4"/>
  <c r="X76" i="4"/>
  <c r="K76" i="4"/>
  <c r="AD76" i="4"/>
  <c r="L76" i="4"/>
  <c r="AE76" i="4"/>
  <c r="M76" i="4"/>
  <c r="AF76" i="4"/>
  <c r="C76" i="4"/>
  <c r="D76" i="4"/>
  <c r="Q76" i="4"/>
  <c r="AJ76" i="4" s="1"/>
  <c r="S76" i="4"/>
  <c r="T76" i="4"/>
  <c r="AG76" i="4"/>
  <c r="AH76" i="4" s="1"/>
  <c r="Q132" i="4"/>
  <c r="AG117" i="4"/>
  <c r="N117" i="4"/>
  <c r="AD80" i="4"/>
  <c r="Q80" i="4"/>
  <c r="G80" i="4"/>
  <c r="S113" i="4"/>
  <c r="F113" i="4"/>
  <c r="X81" i="4"/>
  <c r="D65" i="4"/>
  <c r="S65" i="4"/>
  <c r="AI65" i="4"/>
  <c r="N65" i="4"/>
  <c r="AG65" i="4"/>
  <c r="AH65" i="4" s="1"/>
  <c r="N152" i="4"/>
  <c r="AC152" i="4"/>
  <c r="O152" i="4"/>
  <c r="J152" i="4"/>
  <c r="AG152" i="4"/>
  <c r="AH152" i="4" s="1"/>
  <c r="T68" i="4"/>
  <c r="G68" i="4"/>
  <c r="B58" i="4"/>
  <c r="D58" i="4"/>
  <c r="O58" i="4"/>
  <c r="AA58" i="4"/>
  <c r="AB58" i="4" s="1"/>
  <c r="J58" i="4"/>
  <c r="Y58" i="4"/>
  <c r="E58" i="4"/>
  <c r="R58" i="4"/>
  <c r="H58" i="4"/>
  <c r="V58" i="4"/>
  <c r="L58" i="4"/>
  <c r="AE58" i="4"/>
  <c r="M58" i="4"/>
  <c r="AI58" i="4"/>
  <c r="AJ58" i="4" s="1"/>
  <c r="Q58" i="4"/>
  <c r="H130" i="4"/>
  <c r="Q130" i="4"/>
  <c r="AC130" i="4"/>
  <c r="D130" i="4"/>
  <c r="N130" i="4"/>
  <c r="AA130" i="4"/>
  <c r="I130" i="4"/>
  <c r="T130" i="4"/>
  <c r="J130" i="4"/>
  <c r="V130" i="4"/>
  <c r="K130" i="4"/>
  <c r="X130" i="4"/>
  <c r="C130" i="4"/>
  <c r="Z130" i="4"/>
  <c r="E130" i="4"/>
  <c r="AD130" i="4"/>
  <c r="F130" i="4"/>
  <c r="AE130" i="4"/>
  <c r="L130" i="4"/>
  <c r="AF130" i="4"/>
  <c r="M130" i="4"/>
  <c r="AG130" i="4"/>
  <c r="AG115" i="4"/>
  <c r="AE11" i="4"/>
  <c r="AC11" i="4"/>
  <c r="AD11" i="4"/>
  <c r="I11" i="4"/>
  <c r="AA117" i="4"/>
  <c r="AB117" i="4" s="1"/>
  <c r="I117" i="4"/>
  <c r="AA140" i="4"/>
  <c r="I140" i="4"/>
  <c r="J132" i="4"/>
  <c r="AE60" i="4"/>
  <c r="F6" i="4"/>
  <c r="N6" i="4"/>
  <c r="X6" i="4"/>
  <c r="Z117" i="4"/>
  <c r="H117" i="4"/>
  <c r="Z140" i="4"/>
  <c r="H140" i="4"/>
  <c r="AD132" i="4"/>
  <c r="I132" i="4"/>
  <c r="AC80" i="4"/>
  <c r="P80" i="4"/>
  <c r="R113" i="4"/>
  <c r="D113" i="4"/>
  <c r="O81" i="4"/>
  <c r="Q65" i="4"/>
  <c r="X48" i="4"/>
  <c r="K48" i="4"/>
  <c r="R152" i="4"/>
  <c r="R68" i="4"/>
  <c r="C68" i="4"/>
  <c r="AC58" i="4"/>
  <c r="AC122" i="4"/>
  <c r="AA115" i="4"/>
  <c r="C100" i="4"/>
  <c r="T100" i="4"/>
  <c r="L100" i="4"/>
  <c r="AI100" i="4"/>
  <c r="N100" i="4"/>
  <c r="R100" i="4"/>
  <c r="I100" i="4"/>
  <c r="J100" i="4"/>
  <c r="S100" i="4"/>
  <c r="X100" i="4"/>
  <c r="Y100" i="4"/>
  <c r="E67" i="4"/>
  <c r="G67" i="4"/>
  <c r="AC67" i="4"/>
  <c r="Q67" i="4"/>
  <c r="Y67" i="4"/>
  <c r="AA67" i="4"/>
  <c r="AB67" i="4" s="1"/>
  <c r="J67" i="4"/>
  <c r="N67" i="4"/>
  <c r="O67" i="4"/>
  <c r="AD67" i="4"/>
  <c r="AE67" i="4"/>
  <c r="L109" i="4"/>
  <c r="AC109" i="4"/>
  <c r="H109" i="4"/>
  <c r="Z109" i="4"/>
  <c r="M111" i="4"/>
  <c r="X111" i="4"/>
  <c r="B133" i="4"/>
  <c r="F133" i="4"/>
  <c r="O133" i="4"/>
  <c r="Z133" i="4"/>
  <c r="K133" i="4"/>
  <c r="V133" i="4"/>
  <c r="AI133" i="4"/>
  <c r="AJ133" i="4" s="1"/>
  <c r="AD123" i="4"/>
  <c r="T123" i="4"/>
  <c r="B143" i="4"/>
  <c r="J143" i="4"/>
  <c r="Y143" i="4"/>
  <c r="O143" i="4"/>
  <c r="AE143" i="4"/>
  <c r="E143" i="4"/>
  <c r="R143" i="4"/>
  <c r="G143" i="4"/>
  <c r="V143" i="4"/>
  <c r="Z42" i="4"/>
  <c r="C126" i="4"/>
  <c r="K126" i="4"/>
  <c r="S126" i="4"/>
  <c r="AD126" i="4"/>
  <c r="D126" i="4"/>
  <c r="M126" i="4"/>
  <c r="X126" i="4"/>
  <c r="AI126" i="4"/>
  <c r="AJ126" i="4" s="1"/>
  <c r="B126" i="4"/>
  <c r="N126" i="4"/>
  <c r="Z126" i="4"/>
  <c r="E126" i="4"/>
  <c r="O126" i="4"/>
  <c r="AA126" i="4"/>
  <c r="F126" i="4"/>
  <c r="P126" i="4"/>
  <c r="AC126" i="4"/>
  <c r="L124" i="4"/>
  <c r="Q124" i="4"/>
  <c r="Y110" i="4"/>
  <c r="AD104" i="4"/>
  <c r="F110" i="4"/>
  <c r="N110" i="4"/>
  <c r="X110" i="4"/>
  <c r="AG110" i="4"/>
  <c r="E110" i="4"/>
  <c r="O110" i="4"/>
  <c r="Z110" i="4"/>
  <c r="G110" i="4"/>
  <c r="P110" i="4"/>
  <c r="AA110" i="4"/>
  <c r="D110" i="4"/>
  <c r="R110" i="4"/>
  <c r="AF110" i="4"/>
  <c r="H110" i="4"/>
  <c r="S110" i="4"/>
  <c r="AI110" i="4"/>
  <c r="AJ110" i="4" s="1"/>
  <c r="I110" i="4"/>
  <c r="T110" i="4"/>
  <c r="B104" i="4"/>
  <c r="D104" i="4"/>
  <c r="M104" i="4"/>
  <c r="X104" i="4"/>
  <c r="AI104" i="4"/>
  <c r="AJ104" i="4" s="1"/>
  <c r="G104" i="4"/>
  <c r="Q104" i="4"/>
  <c r="AE104" i="4"/>
  <c r="H104" i="4"/>
  <c r="S104" i="4"/>
  <c r="AF104" i="4"/>
  <c r="C104" i="4"/>
  <c r="P104" i="4"/>
  <c r="E104" i="4"/>
  <c r="T104" i="4"/>
  <c r="F104" i="4"/>
  <c r="V104" i="4"/>
  <c r="J41" i="4"/>
  <c r="B155" i="4"/>
  <c r="I155" i="4"/>
  <c r="AD155" i="4"/>
  <c r="Q155" i="4"/>
  <c r="C155" i="4"/>
  <c r="AA155" i="4"/>
  <c r="D35" i="4"/>
  <c r="Z35" i="4"/>
  <c r="Y35" i="4"/>
  <c r="E8" i="4"/>
  <c r="D8" i="4"/>
  <c r="AC8" i="4"/>
  <c r="R8" i="4"/>
  <c r="AD8" i="4"/>
  <c r="B8" i="4"/>
  <c r="C8" i="4"/>
  <c r="L8" i="4"/>
  <c r="AE8" i="4"/>
  <c r="I15" i="7" s="1"/>
  <c r="AF8" i="4"/>
  <c r="V155" i="4"/>
  <c r="R145" i="4"/>
  <c r="I145" i="4"/>
  <c r="AE145" i="4"/>
  <c r="T145" i="4"/>
  <c r="G145" i="4"/>
  <c r="AD145" i="4"/>
  <c r="B42" i="4"/>
  <c r="J42" i="4"/>
  <c r="R42" i="4"/>
  <c r="AC42" i="4"/>
  <c r="E42" i="4"/>
  <c r="N42" i="4"/>
  <c r="Y42" i="4"/>
  <c r="D42" i="4"/>
  <c r="O42" i="4"/>
  <c r="AA42" i="4"/>
  <c r="AB42" i="4" s="1"/>
  <c r="F42" i="4"/>
  <c r="P42" i="4"/>
  <c r="AD42" i="4"/>
  <c r="G42" i="4"/>
  <c r="Q42" i="4"/>
  <c r="AE42" i="4"/>
  <c r="AG100" i="4"/>
  <c r="G153" i="4"/>
  <c r="AC153" i="4"/>
  <c r="H153" i="4"/>
  <c r="AE100" i="4"/>
  <c r="F73" i="4"/>
  <c r="N73" i="4"/>
  <c r="X73" i="4"/>
  <c r="AG73" i="4"/>
  <c r="AH73" i="4" s="1"/>
  <c r="D73" i="4"/>
  <c r="M73" i="4"/>
  <c r="Y73" i="4"/>
  <c r="E73" i="4"/>
  <c r="O73" i="4"/>
  <c r="Z73" i="4"/>
  <c r="G73" i="4"/>
  <c r="P73" i="4"/>
  <c r="AA73" i="4"/>
  <c r="AB73" i="4" s="1"/>
  <c r="Z2" i="4"/>
  <c r="B2" i="4"/>
  <c r="I2" i="4"/>
  <c r="AA2" i="4"/>
  <c r="AD56" i="4"/>
  <c r="AE56" i="4"/>
  <c r="X56" i="4"/>
  <c r="AC56" i="4"/>
  <c r="F105" i="4"/>
  <c r="N105" i="4"/>
  <c r="X105" i="4"/>
  <c r="AG105" i="4"/>
  <c r="B105" i="4"/>
  <c r="K105" i="4"/>
  <c r="T105" i="4"/>
  <c r="AF105" i="4"/>
  <c r="D105" i="4"/>
  <c r="M105" i="4"/>
  <c r="Y105" i="4"/>
  <c r="H105" i="4"/>
  <c r="S105" i="4"/>
  <c r="I105" i="4"/>
  <c r="V105" i="4"/>
  <c r="J105" i="4"/>
  <c r="Z105" i="4"/>
  <c r="AE73" i="4"/>
  <c r="L73" i="4"/>
  <c r="B70" i="4"/>
  <c r="M70" i="4"/>
  <c r="J70" i="4"/>
  <c r="AG70" i="4"/>
  <c r="E70" i="4"/>
  <c r="AF70" i="4"/>
  <c r="F70" i="4"/>
  <c r="K70" i="4"/>
  <c r="D64" i="4"/>
  <c r="L64" i="4"/>
  <c r="T64" i="4"/>
  <c r="AE64" i="4"/>
  <c r="F64" i="4"/>
  <c r="O64" i="4"/>
  <c r="Z64" i="4"/>
  <c r="H64" i="4"/>
  <c r="R64" i="4"/>
  <c r="AF64" i="4"/>
  <c r="I64" i="4"/>
  <c r="S64" i="4"/>
  <c r="AG64" i="4"/>
  <c r="AH64" i="4" s="1"/>
  <c r="J64" i="4"/>
  <c r="V64" i="4"/>
  <c r="AI64" i="4"/>
  <c r="AJ64" i="4" s="1"/>
  <c r="AD51" i="4"/>
  <c r="Q105" i="4"/>
  <c r="AD73" i="4"/>
  <c r="K73" i="4"/>
  <c r="I61" i="4"/>
  <c r="C61" i="4"/>
  <c r="AG61" i="4"/>
  <c r="T61" i="4"/>
  <c r="V61" i="4"/>
  <c r="X61" i="4"/>
  <c r="C51" i="4"/>
  <c r="K51" i="4"/>
  <c r="Z51" i="4"/>
  <c r="I51" i="4"/>
  <c r="AA51" i="4"/>
  <c r="N51" i="4"/>
  <c r="AE51" i="4"/>
  <c r="O51" i="4"/>
  <c r="AF51" i="4"/>
  <c r="P51" i="4"/>
  <c r="Y50" i="4"/>
  <c r="D50" i="4"/>
  <c r="N50" i="4"/>
  <c r="T50" i="4"/>
  <c r="V50" i="4"/>
  <c r="R118" i="4"/>
  <c r="G118" i="4"/>
  <c r="Y118" i="4"/>
  <c r="I118" i="4"/>
  <c r="AG118" i="4"/>
  <c r="H118" i="4"/>
  <c r="J118" i="4"/>
  <c r="K118" i="4"/>
  <c r="P105" i="4"/>
  <c r="B136" i="4"/>
  <c r="H136" i="4"/>
  <c r="AA136" i="4"/>
  <c r="E144" i="4"/>
  <c r="AI144" i="4"/>
  <c r="B63" i="4"/>
  <c r="G63" i="4"/>
  <c r="P63" i="4"/>
  <c r="AA63" i="4"/>
  <c r="AB63" i="4" s="1"/>
  <c r="B102" i="4"/>
  <c r="AC102" i="4"/>
  <c r="X142" i="4"/>
  <c r="AA141" i="4"/>
  <c r="AB141" i="4" s="1"/>
  <c r="N141" i="4"/>
  <c r="G154" i="4"/>
  <c r="Q154" i="4"/>
  <c r="AC154" i="4"/>
  <c r="F154" i="4"/>
  <c r="R154" i="4"/>
  <c r="AE154" i="4"/>
  <c r="R149" i="4"/>
  <c r="AC134" i="4"/>
  <c r="AE135" i="4"/>
  <c r="T69" i="4"/>
  <c r="S116" i="4"/>
  <c r="F116" i="4"/>
  <c r="B119" i="4"/>
  <c r="H119" i="4"/>
  <c r="Q119" i="4"/>
  <c r="AD119" i="4"/>
  <c r="C119" i="4"/>
  <c r="M119" i="4"/>
  <c r="Y119" i="4"/>
  <c r="B127" i="4"/>
  <c r="C127" i="4"/>
  <c r="N127" i="4"/>
  <c r="Z127" i="4"/>
  <c r="E127" i="4"/>
  <c r="P127" i="4"/>
  <c r="AD127" i="4"/>
  <c r="F127" i="4"/>
  <c r="Q127" i="4"/>
  <c r="AF127" i="4"/>
  <c r="G127" i="4"/>
  <c r="R127" i="4"/>
  <c r="AI127" i="4"/>
  <c r="Y26" i="4"/>
  <c r="Z75" i="4"/>
  <c r="AD74" i="4"/>
  <c r="Q74" i="4"/>
  <c r="S74" i="4"/>
  <c r="AE74" i="4"/>
  <c r="AC73" i="4"/>
  <c r="J73" i="4"/>
  <c r="AD64" i="4"/>
  <c r="M64" i="4"/>
  <c r="AE59" i="4"/>
  <c r="T51" i="4"/>
  <c r="AI105" i="4"/>
  <c r="AJ105" i="4" s="1"/>
  <c r="O105" i="4"/>
  <c r="B14" i="4"/>
  <c r="B5" i="8" s="1"/>
  <c r="Q14" i="4"/>
  <c r="Z14" i="4"/>
  <c r="AA14" i="4"/>
  <c r="AB14" i="4" s="1"/>
  <c r="O134" i="4"/>
  <c r="N134" i="4"/>
  <c r="M69" i="4"/>
  <c r="AE69" i="4"/>
  <c r="G69" i="4"/>
  <c r="X69" i="4"/>
  <c r="B26" i="4"/>
  <c r="I26" i="4"/>
  <c r="X26" i="4"/>
  <c r="J26" i="4"/>
  <c r="AA26" i="4"/>
  <c r="M26" i="4"/>
  <c r="AC26" i="4"/>
  <c r="N26" i="4"/>
  <c r="AD26" i="4"/>
  <c r="B75" i="4"/>
  <c r="G75" i="4"/>
  <c r="Q75" i="4"/>
  <c r="AE75" i="4"/>
  <c r="F75" i="4"/>
  <c r="R75" i="4"/>
  <c r="AI75" i="4"/>
  <c r="H75" i="4"/>
  <c r="T75" i="4"/>
  <c r="I75" i="4"/>
  <c r="X75" i="4"/>
  <c r="V73" i="4"/>
  <c r="I73" i="4"/>
  <c r="S51" i="4"/>
  <c r="Y2" i="4"/>
  <c r="AE105" i="4"/>
  <c r="L105" i="4"/>
  <c r="C142" i="4"/>
  <c r="F142" i="4"/>
  <c r="S142" i="4"/>
  <c r="AG142" i="4"/>
  <c r="D142" i="4"/>
  <c r="Q142" i="4"/>
  <c r="AI142" i="4"/>
  <c r="C141" i="4"/>
  <c r="K141" i="4"/>
  <c r="S141" i="4"/>
  <c r="AD141" i="4"/>
  <c r="F141" i="4"/>
  <c r="O141" i="4"/>
  <c r="Z141" i="4"/>
  <c r="D149" i="4"/>
  <c r="O149" i="4"/>
  <c r="AA149" i="4"/>
  <c r="AB149" i="4" s="1"/>
  <c r="G149" i="4"/>
  <c r="S149" i="4"/>
  <c r="AI149" i="4"/>
  <c r="T134" i="4"/>
  <c r="D135" i="4"/>
  <c r="T135" i="4"/>
  <c r="E135" i="4"/>
  <c r="AC135" i="4"/>
  <c r="P69" i="4"/>
  <c r="I120" i="4"/>
  <c r="AI120" i="4"/>
  <c r="Q120" i="4"/>
  <c r="R26" i="4"/>
  <c r="P75" i="4"/>
  <c r="T73" i="4"/>
  <c r="H73" i="4"/>
  <c r="Y70" i="4"/>
  <c r="AI61" i="4"/>
  <c r="AJ61" i="4" s="1"/>
  <c r="AA64" i="4"/>
  <c r="G64" i="4"/>
  <c r="B59" i="4"/>
  <c r="J59" i="4"/>
  <c r="X59" i="4"/>
  <c r="C59" i="4"/>
  <c r="O59" i="4"/>
  <c r="AC59" i="4"/>
  <c r="G59" i="4"/>
  <c r="S59" i="4"/>
  <c r="H59" i="4"/>
  <c r="Y59" i="4"/>
  <c r="I59" i="4"/>
  <c r="Z59" i="4"/>
  <c r="Q51" i="4"/>
  <c r="V2" i="4"/>
  <c r="AI118" i="4"/>
  <c r="AD105" i="4"/>
  <c r="G105" i="4"/>
  <c r="Y13" i="4"/>
  <c r="AC13" i="4"/>
  <c r="D128" i="4"/>
  <c r="L128" i="4"/>
  <c r="T128" i="4"/>
  <c r="AE128" i="4"/>
  <c r="B108" i="4"/>
  <c r="I108" i="4"/>
  <c r="AA108" i="4"/>
  <c r="H90" i="4"/>
  <c r="P90" i="4"/>
  <c r="Z90" i="4"/>
  <c r="X79" i="4"/>
  <c r="E79" i="4"/>
  <c r="H83" i="4"/>
  <c r="Z83" i="4"/>
  <c r="AG72" i="4"/>
  <c r="V72" i="4"/>
  <c r="L72" i="4"/>
  <c r="C72" i="4"/>
  <c r="AG66" i="4"/>
  <c r="J66" i="4"/>
  <c r="I93" i="4"/>
  <c r="R93" i="4"/>
  <c r="H93" i="4"/>
  <c r="S93" i="4"/>
  <c r="AE93" i="4"/>
  <c r="B54" i="4"/>
  <c r="D54" i="4"/>
  <c r="Q54" i="4"/>
  <c r="AE54" i="4"/>
  <c r="E54" i="4"/>
  <c r="S54" i="4"/>
  <c r="I54" i="4"/>
  <c r="V54" i="4"/>
  <c r="T125" i="4"/>
  <c r="K43" i="4"/>
  <c r="B89" i="4"/>
  <c r="G89" i="4"/>
  <c r="T89" i="4"/>
  <c r="H89" i="4"/>
  <c r="X89" i="4"/>
  <c r="J89" i="4"/>
  <c r="AC89" i="4"/>
  <c r="D38" i="4"/>
  <c r="M38" i="4"/>
  <c r="AC38" i="4"/>
  <c r="Q38" i="4"/>
  <c r="E38" i="4"/>
  <c r="S38" i="4"/>
  <c r="B34" i="4"/>
  <c r="M34" i="4"/>
  <c r="AI34" i="4"/>
  <c r="J34" i="4"/>
  <c r="AG34" i="4"/>
  <c r="AH34" i="4" s="1"/>
  <c r="R34" i="4"/>
  <c r="B85" i="4"/>
  <c r="H85" i="4"/>
  <c r="T85" i="4"/>
  <c r="AG85" i="4"/>
  <c r="AH85" i="4" s="1"/>
  <c r="D85" i="4"/>
  <c r="O85" i="4"/>
  <c r="AE85" i="4"/>
  <c r="N85" i="4"/>
  <c r="AF85" i="4"/>
  <c r="E85" i="4"/>
  <c r="Q85" i="4"/>
  <c r="AD128" i="4"/>
  <c r="R128" i="4"/>
  <c r="I128" i="4"/>
  <c r="AF108" i="4"/>
  <c r="N108" i="4"/>
  <c r="B107" i="4"/>
  <c r="M107" i="4"/>
  <c r="AC107" i="4"/>
  <c r="AG97" i="4"/>
  <c r="C95" i="4"/>
  <c r="L95" i="4"/>
  <c r="V95" i="4"/>
  <c r="AF95" i="4"/>
  <c r="AD90" i="4"/>
  <c r="R90" i="4"/>
  <c r="I90" i="4"/>
  <c r="V79" i="4"/>
  <c r="Q83" i="4"/>
  <c r="AF72" i="4"/>
  <c r="T72" i="4"/>
  <c r="K72" i="4"/>
  <c r="AF66" i="4"/>
  <c r="B66" i="4"/>
  <c r="Y93" i="4"/>
  <c r="K93" i="4"/>
  <c r="R54" i="4"/>
  <c r="B47" i="4"/>
  <c r="O47" i="4"/>
  <c r="C47" i="4"/>
  <c r="AA47" i="4"/>
  <c r="AB47" i="4" s="1"/>
  <c r="J47" i="4"/>
  <c r="V89" i="4"/>
  <c r="C39" i="4"/>
  <c r="O39" i="4"/>
  <c r="N39" i="4"/>
  <c r="Z39" i="4"/>
  <c r="X38" i="4"/>
  <c r="X34" i="4"/>
  <c r="C31" i="4"/>
  <c r="B31" i="4"/>
  <c r="L31" i="4"/>
  <c r="V31" i="4"/>
  <c r="AG31" i="4"/>
  <c r="AH31" i="4" s="1"/>
  <c r="F31" i="4"/>
  <c r="P31" i="4"/>
  <c r="AC31" i="4"/>
  <c r="H31" i="4"/>
  <c r="R31" i="4"/>
  <c r="AF31" i="4"/>
  <c r="M49" i="4"/>
  <c r="AD49" i="4"/>
  <c r="E49" i="4"/>
  <c r="AA49" i="4"/>
  <c r="AB49" i="4" s="1"/>
  <c r="K49" i="4"/>
  <c r="D9" i="4"/>
  <c r="M9" i="4"/>
  <c r="K9" i="4"/>
  <c r="V9" i="4"/>
  <c r="AG9" i="4"/>
  <c r="C9" i="4"/>
  <c r="O9" i="4"/>
  <c r="AA9" i="4"/>
  <c r="AB9" i="4" s="1"/>
  <c r="F9" i="4"/>
  <c r="Q9" i="4"/>
  <c r="AE9" i="4"/>
  <c r="C21" i="4"/>
  <c r="I21" i="4"/>
  <c r="T21" i="4"/>
  <c r="D21" i="4"/>
  <c r="R21" i="4"/>
  <c r="K21" i="4"/>
  <c r="AD21" i="4"/>
  <c r="P21" i="4"/>
  <c r="AF21" i="4"/>
  <c r="B17" i="4"/>
  <c r="J17" i="4"/>
  <c r="R17" i="4"/>
  <c r="AC17" i="4"/>
  <c r="G17" i="4"/>
  <c r="P17" i="4"/>
  <c r="AA17" i="4"/>
  <c r="AB17" i="4" s="1"/>
  <c r="E17" i="4"/>
  <c r="O17" i="4"/>
  <c r="AD17" i="4"/>
  <c r="H17" i="4"/>
  <c r="S17" i="4"/>
  <c r="AF17" i="4"/>
  <c r="H16" i="4"/>
  <c r="F16" i="4"/>
  <c r="O16" i="4"/>
  <c r="AA16" i="4"/>
  <c r="I16" i="4"/>
  <c r="S16" i="4"/>
  <c r="AF16" i="4"/>
  <c r="B16" i="4"/>
  <c r="M16" i="4"/>
  <c r="AC16" i="4"/>
  <c r="D16" i="4"/>
  <c r="Q16" i="4"/>
  <c r="AE16" i="4"/>
  <c r="V85" i="4"/>
  <c r="I5" i="4"/>
  <c r="Y5" i="4"/>
  <c r="O5" i="4"/>
  <c r="AG5" i="4"/>
  <c r="G5" i="4"/>
  <c r="X5" i="4"/>
  <c r="Q5" i="4"/>
  <c r="B5" i="4"/>
  <c r="Z5" i="4"/>
  <c r="D79" i="4"/>
  <c r="T79" i="4"/>
  <c r="G72" i="4"/>
  <c r="O72" i="4"/>
  <c r="Y72" i="4"/>
  <c r="AI72" i="4"/>
  <c r="AJ72" i="4" s="1"/>
  <c r="N125" i="4"/>
  <c r="V125" i="4"/>
  <c r="B43" i="4"/>
  <c r="I43" i="4"/>
  <c r="AI43" i="4"/>
  <c r="R43" i="4"/>
  <c r="Z43" i="4"/>
  <c r="B53" i="4"/>
  <c r="L53" i="4"/>
  <c r="Z53" i="4"/>
  <c r="B27" i="4"/>
  <c r="B12" i="8" s="1"/>
  <c r="C27" i="4"/>
  <c r="L27" i="4"/>
  <c r="V27" i="4"/>
  <c r="AG27" i="4"/>
  <c r="AH27" i="4" s="1"/>
  <c r="C106" i="4"/>
  <c r="K106" i="4"/>
  <c r="X106" i="4"/>
  <c r="G46" i="4"/>
  <c r="R46" i="4"/>
  <c r="AE46" i="4"/>
  <c r="L18" i="4"/>
  <c r="AC18" i="4"/>
  <c r="E19" i="4"/>
  <c r="O19" i="4"/>
  <c r="M19" i="4"/>
  <c r="C7" i="4"/>
  <c r="I7" i="4"/>
  <c r="Z7" i="4"/>
  <c r="B7" i="4"/>
  <c r="B14" i="7" s="1"/>
  <c r="S7" i="4"/>
  <c r="K7" i="4"/>
  <c r="AD7" i="4"/>
  <c r="F112" i="4"/>
  <c r="N112" i="4"/>
  <c r="X112" i="4"/>
  <c r="AG112" i="4"/>
  <c r="AH112" i="4" s="1"/>
  <c r="V53" i="4"/>
  <c r="J53" i="4"/>
  <c r="AC52" i="4"/>
  <c r="AI27" i="4"/>
  <c r="T27" i="4"/>
  <c r="I27" i="4"/>
  <c r="F40" i="4"/>
  <c r="N40" i="4"/>
  <c r="X40" i="4"/>
  <c r="AG40" i="4"/>
  <c r="AH40" i="4" s="1"/>
  <c r="AD106" i="4"/>
  <c r="L106" i="4"/>
  <c r="V46" i="4"/>
  <c r="J46" i="4"/>
  <c r="AD18" i="4"/>
  <c r="K18" i="4"/>
  <c r="B24" i="4"/>
  <c r="J24" i="4"/>
  <c r="R24" i="4"/>
  <c r="AC24" i="4"/>
  <c r="D24" i="4"/>
  <c r="M24" i="4"/>
  <c r="K4" i="8" s="1"/>
  <c r="X24" i="4"/>
  <c r="AI24" i="4"/>
  <c r="C22" i="4"/>
  <c r="L22" i="4"/>
  <c r="N22" i="4"/>
  <c r="H45" i="4"/>
  <c r="R45" i="4"/>
  <c r="AG45" i="4"/>
  <c r="AH45" i="4" s="1"/>
  <c r="K45" i="4"/>
  <c r="Z45" i="4"/>
  <c r="V19" i="4"/>
  <c r="R7" i="4"/>
  <c r="B3" i="4"/>
  <c r="H3" i="4"/>
  <c r="T3" i="4"/>
  <c r="AG3" i="4"/>
  <c r="AH3" i="4" s="1"/>
  <c r="C103" i="4"/>
  <c r="R103" i="4"/>
  <c r="V3" i="4"/>
  <c r="G3" i="4"/>
  <c r="C55" i="4"/>
  <c r="K55" i="4"/>
  <c r="S55" i="4"/>
  <c r="AD55" i="4"/>
  <c r="F55" i="4"/>
  <c r="O55" i="4"/>
  <c r="Z55" i="4"/>
  <c r="H55" i="4"/>
  <c r="R55" i="4"/>
  <c r="AF55" i="4"/>
  <c r="I55" i="4"/>
  <c r="T55" i="4"/>
  <c r="AG55" i="4"/>
  <c r="AH55" i="4" s="1"/>
  <c r="J55" i="4"/>
  <c r="V55" i="4"/>
  <c r="AI55" i="4"/>
  <c r="B55" i="4"/>
  <c r="M55" i="4"/>
  <c r="Y55" i="4"/>
  <c r="D131" i="4"/>
  <c r="L131" i="4"/>
  <c r="T131" i="4"/>
  <c r="AE131" i="4"/>
  <c r="F131" i="4"/>
  <c r="O131" i="4"/>
  <c r="Z131" i="4"/>
  <c r="AB131" i="4" s="1"/>
  <c r="H131" i="4"/>
  <c r="Q131" i="4"/>
  <c r="AC131" i="4"/>
  <c r="I131" i="4"/>
  <c r="V131" i="4"/>
  <c r="J131" i="4"/>
  <c r="X131" i="4"/>
  <c r="K131" i="4"/>
  <c r="Y131" i="4"/>
  <c r="B131" i="4"/>
  <c r="N131" i="4"/>
  <c r="AD131" i="4"/>
  <c r="H60" i="4"/>
  <c r="P60" i="4"/>
  <c r="Z60" i="4"/>
  <c r="Q55" i="4"/>
  <c r="AD60" i="4"/>
  <c r="R60" i="4"/>
  <c r="I60" i="4"/>
  <c r="F44" i="4"/>
  <c r="N44" i="4"/>
  <c r="X44" i="4"/>
  <c r="AG44" i="4"/>
  <c r="AH44" i="4" s="1"/>
  <c r="G44" i="4"/>
  <c r="O44" i="4"/>
  <c r="Y44" i="4"/>
  <c r="AI44" i="4"/>
  <c r="AJ44" i="4" s="1"/>
  <c r="D44" i="4"/>
  <c r="P44" i="4"/>
  <c r="AC44" i="4"/>
  <c r="E44" i="4"/>
  <c r="Q44" i="4"/>
  <c r="AD44" i="4"/>
  <c r="H44" i="4"/>
  <c r="R44" i="4"/>
  <c r="AE44" i="4"/>
  <c r="C44" i="4"/>
  <c r="V44" i="4"/>
  <c r="I44" i="4"/>
  <c r="Z44" i="4"/>
  <c r="J44" i="4"/>
  <c r="AA44" i="4"/>
  <c r="AB44" i="4" s="1"/>
  <c r="B44" i="4"/>
  <c r="K44" i="4"/>
  <c r="L44" i="4"/>
  <c r="S44" i="4"/>
  <c r="T44" i="4"/>
  <c r="AF44" i="4"/>
  <c r="Z132" i="4"/>
  <c r="P132" i="4"/>
  <c r="H132" i="4"/>
  <c r="AC60" i="4"/>
  <c r="Q60" i="4"/>
  <c r="G60" i="4"/>
  <c r="N55" i="4"/>
  <c r="P131" i="4"/>
  <c r="AF151" i="4"/>
  <c r="AE84" i="4"/>
  <c r="B78" i="4"/>
  <c r="J78" i="4"/>
  <c r="R78" i="4"/>
  <c r="AC78" i="4"/>
  <c r="D78" i="4"/>
  <c r="M78" i="4"/>
  <c r="X78" i="4"/>
  <c r="AI78" i="4"/>
  <c r="AJ78" i="4" s="1"/>
  <c r="G78" i="4"/>
  <c r="Q78" i="4"/>
  <c r="AE78" i="4"/>
  <c r="H78" i="4"/>
  <c r="S78" i="4"/>
  <c r="AF78" i="4"/>
  <c r="K78" i="4"/>
  <c r="V78" i="4"/>
  <c r="R131" i="4"/>
  <c r="AF117" i="4"/>
  <c r="V117" i="4"/>
  <c r="M117" i="4"/>
  <c r="E117" i="4"/>
  <c r="M131" i="4"/>
  <c r="B151" i="4"/>
  <c r="J151" i="4"/>
  <c r="R151" i="4"/>
  <c r="AC151" i="4"/>
  <c r="D151" i="4"/>
  <c r="M151" i="4"/>
  <c r="X151" i="4"/>
  <c r="AI151" i="4"/>
  <c r="F151" i="4"/>
  <c r="O151" i="4"/>
  <c r="Z151" i="4"/>
  <c r="I151" i="4"/>
  <c r="V151" i="4"/>
  <c r="K151" i="4"/>
  <c r="Y151" i="4"/>
  <c r="L151" i="4"/>
  <c r="AA151" i="4"/>
  <c r="C151" i="4"/>
  <c r="P151" i="4"/>
  <c r="AE151" i="4"/>
  <c r="Z84" i="4"/>
  <c r="H148" i="4"/>
  <c r="P148" i="4"/>
  <c r="Z148" i="4"/>
  <c r="D148" i="4"/>
  <c r="M148" i="4"/>
  <c r="X148" i="4"/>
  <c r="AI148" i="4"/>
  <c r="C148" i="4"/>
  <c r="N148" i="4"/>
  <c r="AA148" i="4"/>
  <c r="AB148" i="4" s="1"/>
  <c r="E148" i="4"/>
  <c r="O148" i="4"/>
  <c r="AC148" i="4"/>
  <c r="F148" i="4"/>
  <c r="Q148" i="4"/>
  <c r="AD148" i="4"/>
  <c r="G148" i="4"/>
  <c r="V148" i="4"/>
  <c r="I148" i="4"/>
  <c r="Y148" i="4"/>
  <c r="J148" i="4"/>
  <c r="AE148" i="4"/>
  <c r="L148" i="4"/>
  <c r="AG148" i="4"/>
  <c r="AH148" i="4" s="1"/>
  <c r="R148" i="4"/>
  <c r="S148" i="4"/>
  <c r="T148" i="4"/>
  <c r="D153" i="4"/>
  <c r="L153" i="4"/>
  <c r="T153" i="4"/>
  <c r="AE153" i="4"/>
  <c r="I153" i="4"/>
  <c r="R153" i="4"/>
  <c r="AD153" i="4"/>
  <c r="B153" i="4"/>
  <c r="M153" i="4"/>
  <c r="Y153" i="4"/>
  <c r="C153" i="4"/>
  <c r="N153" i="4"/>
  <c r="Z153" i="4"/>
  <c r="E153" i="4"/>
  <c r="O153" i="4"/>
  <c r="AA153" i="4"/>
  <c r="K153" i="4"/>
  <c r="AG153" i="4"/>
  <c r="P153" i="4"/>
  <c r="AI153" i="4"/>
  <c r="Q153" i="4"/>
  <c r="F153" i="4"/>
  <c r="V153" i="4"/>
  <c r="J153" i="4"/>
  <c r="S153" i="4"/>
  <c r="X153" i="4"/>
  <c r="AF153" i="4"/>
  <c r="E25" i="4"/>
  <c r="M25" i="4"/>
  <c r="V25" i="4"/>
  <c r="AF25" i="4"/>
  <c r="F25" i="4"/>
  <c r="N25" i="4"/>
  <c r="X25" i="4"/>
  <c r="AG25" i="4"/>
  <c r="AH25" i="4" s="1"/>
  <c r="J25" i="4"/>
  <c r="T25" i="4"/>
  <c r="B25" i="4"/>
  <c r="L25" i="4"/>
  <c r="Z25" i="4"/>
  <c r="G25" i="4"/>
  <c r="S25" i="4"/>
  <c r="H25" i="4"/>
  <c r="Y25" i="4"/>
  <c r="I25" i="4"/>
  <c r="AA25" i="4"/>
  <c r="K25" i="4"/>
  <c r="AI25" i="4"/>
  <c r="O25" i="4"/>
  <c r="P25" i="4"/>
  <c r="R25" i="4"/>
  <c r="AC25" i="4"/>
  <c r="AD25" i="4"/>
  <c r="C25" i="4"/>
  <c r="D25" i="4"/>
  <c r="Q25" i="4"/>
  <c r="AE25" i="4"/>
  <c r="E99" i="4"/>
  <c r="M99" i="4"/>
  <c r="V99" i="4"/>
  <c r="AF99" i="4"/>
  <c r="F99" i="4"/>
  <c r="N99" i="4"/>
  <c r="X99" i="4"/>
  <c r="AG99" i="4"/>
  <c r="G99" i="4"/>
  <c r="O99" i="4"/>
  <c r="Y99" i="4"/>
  <c r="AI99" i="4"/>
  <c r="AJ99" i="4" s="1"/>
  <c r="D99" i="4"/>
  <c r="R99" i="4"/>
  <c r="H99" i="4"/>
  <c r="S99" i="4"/>
  <c r="I99" i="4"/>
  <c r="T99" i="4"/>
  <c r="K99" i="4"/>
  <c r="AE99" i="4"/>
  <c r="L99" i="4"/>
  <c r="P99" i="4"/>
  <c r="Q99" i="4"/>
  <c r="B99" i="4"/>
  <c r="C99" i="4"/>
  <c r="J99" i="4"/>
  <c r="AA99" i="4"/>
  <c r="AB99" i="4" s="1"/>
  <c r="AC99" i="4"/>
  <c r="AD99" i="4"/>
  <c r="O132" i="4"/>
  <c r="AG78" i="4"/>
  <c r="AH78" i="4" s="1"/>
  <c r="N78" i="4"/>
  <c r="I139" i="4"/>
  <c r="AD140" i="4"/>
  <c r="S140" i="4"/>
  <c r="K140" i="4"/>
  <c r="C140" i="4"/>
  <c r="AD78" i="4"/>
  <c r="L78" i="4"/>
  <c r="AE55" i="4"/>
  <c r="G55" i="4"/>
  <c r="AI131" i="4"/>
  <c r="AJ131" i="4" s="1"/>
  <c r="G131" i="4"/>
  <c r="T151" i="4"/>
  <c r="B4" i="4"/>
  <c r="J4" i="4"/>
  <c r="R4" i="4"/>
  <c r="AC4" i="4"/>
  <c r="C4" i="4"/>
  <c r="K4" i="4"/>
  <c r="S4" i="4"/>
  <c r="AD4" i="4"/>
  <c r="D4" i="4"/>
  <c r="L4" i="4"/>
  <c r="T4" i="4"/>
  <c r="AE4" i="4"/>
  <c r="E4" i="4"/>
  <c r="P4" i="4"/>
  <c r="AG4" i="4"/>
  <c r="AH4" i="4" s="1"/>
  <c r="F4" i="4"/>
  <c r="Q4" i="4"/>
  <c r="AI4" i="4"/>
  <c r="G4" i="4"/>
  <c r="V4" i="4"/>
  <c r="H4" i="4"/>
  <c r="AA4" i="4"/>
  <c r="AB4" i="4" s="1"/>
  <c r="I4" i="4"/>
  <c r="AF4" i="4"/>
  <c r="J13" i="7" s="1"/>
  <c r="M4" i="4"/>
  <c r="N4" i="4"/>
  <c r="O4" i="4"/>
  <c r="X4" i="4"/>
  <c r="Y4" i="4"/>
  <c r="Z4" i="4"/>
  <c r="S131" i="4"/>
  <c r="F84" i="4"/>
  <c r="N84" i="4"/>
  <c r="X84" i="4"/>
  <c r="AG84" i="4"/>
  <c r="G84" i="4"/>
  <c r="O84" i="4"/>
  <c r="Y84" i="4"/>
  <c r="AI84" i="4"/>
  <c r="C84" i="4"/>
  <c r="M84" i="4"/>
  <c r="AA84" i="4"/>
  <c r="AB84" i="4" s="1"/>
  <c r="D84" i="4"/>
  <c r="P84" i="4"/>
  <c r="AC84" i="4"/>
  <c r="E84" i="4"/>
  <c r="Q84" i="4"/>
  <c r="AD84" i="4"/>
  <c r="I84" i="4"/>
  <c r="S84" i="4"/>
  <c r="AF84" i="4"/>
  <c r="J84" i="4"/>
  <c r="K84" i="4"/>
  <c r="L84" i="4"/>
  <c r="T84" i="4"/>
  <c r="P78" i="4"/>
  <c r="P55" i="4"/>
  <c r="AF140" i="4"/>
  <c r="V140" i="4"/>
  <c r="M140" i="4"/>
  <c r="E140" i="4"/>
  <c r="AE117" i="4"/>
  <c r="T117" i="4"/>
  <c r="L117" i="4"/>
  <c r="D117" i="4"/>
  <c r="AE140" i="4"/>
  <c r="T140" i="4"/>
  <c r="L140" i="4"/>
  <c r="D140" i="4"/>
  <c r="AI132" i="4"/>
  <c r="AJ132" i="4" s="1"/>
  <c r="Y132" i="4"/>
  <c r="G132" i="4"/>
  <c r="AA60" i="4"/>
  <c r="O60" i="4"/>
  <c r="F60" i="4"/>
  <c r="L55" i="4"/>
  <c r="AD117" i="4"/>
  <c r="S117" i="4"/>
  <c r="K117" i="4"/>
  <c r="C117" i="4"/>
  <c r="AG132" i="4"/>
  <c r="X132" i="4"/>
  <c r="N132" i="4"/>
  <c r="F132" i="4"/>
  <c r="Y60" i="4"/>
  <c r="N60" i="4"/>
  <c r="E60" i="4"/>
  <c r="AC117" i="4"/>
  <c r="R117" i="4"/>
  <c r="J117" i="4"/>
  <c r="Z139" i="4"/>
  <c r="P139" i="4"/>
  <c r="AC140" i="4"/>
  <c r="R140" i="4"/>
  <c r="J140" i="4"/>
  <c r="AF132" i="4"/>
  <c r="V132" i="4"/>
  <c r="M132" i="4"/>
  <c r="E132" i="4"/>
  <c r="AI60" i="4"/>
  <c r="X60" i="4"/>
  <c r="M60" i="4"/>
  <c r="D60" i="4"/>
  <c r="AA78" i="4"/>
  <c r="AB78" i="4" s="1"/>
  <c r="I78" i="4"/>
  <c r="AC55" i="4"/>
  <c r="E55" i="4"/>
  <c r="AG131" i="4"/>
  <c r="E131" i="4"/>
  <c r="S151" i="4"/>
  <c r="R84" i="4"/>
  <c r="AE132" i="4"/>
  <c r="T132" i="4"/>
  <c r="L132" i="4"/>
  <c r="AG60" i="4"/>
  <c r="V60" i="4"/>
  <c r="L60" i="4"/>
  <c r="C60" i="4"/>
  <c r="Z78" i="4"/>
  <c r="F78" i="4"/>
  <c r="AA55" i="4"/>
  <c r="D55" i="4"/>
  <c r="AF131" i="4"/>
  <c r="C131" i="4"/>
  <c r="Q151" i="4"/>
  <c r="H84" i="4"/>
  <c r="E102" i="4"/>
  <c r="M102" i="4"/>
  <c r="V102" i="4"/>
  <c r="AF102" i="4"/>
  <c r="D102" i="4"/>
  <c r="N102" i="4"/>
  <c r="Y102" i="4"/>
  <c r="F102" i="4"/>
  <c r="O102" i="4"/>
  <c r="Z102" i="4"/>
  <c r="C102" i="4"/>
  <c r="Q102" i="4"/>
  <c r="AE102" i="4"/>
  <c r="G102" i="4"/>
  <c r="R102" i="4"/>
  <c r="AG102" i="4"/>
  <c r="AH102" i="4" s="1"/>
  <c r="H102" i="4"/>
  <c r="S102" i="4"/>
  <c r="AI102" i="4"/>
  <c r="J102" i="4"/>
  <c r="X102" i="4"/>
  <c r="K102" i="4"/>
  <c r="L102" i="4"/>
  <c r="P102" i="4"/>
  <c r="AA102" i="4"/>
  <c r="G147" i="4"/>
  <c r="O147" i="4"/>
  <c r="Y147" i="4"/>
  <c r="AI147" i="4"/>
  <c r="H147" i="4"/>
  <c r="Q147" i="4"/>
  <c r="AC147" i="4"/>
  <c r="C147" i="4"/>
  <c r="M147" i="4"/>
  <c r="Z147" i="4"/>
  <c r="D147" i="4"/>
  <c r="N147" i="4"/>
  <c r="AA147" i="4"/>
  <c r="AB147" i="4" s="1"/>
  <c r="E147" i="4"/>
  <c r="P147" i="4"/>
  <c r="AD147" i="4"/>
  <c r="B147" i="4"/>
  <c r="T147" i="4"/>
  <c r="F147" i="4"/>
  <c r="V147" i="4"/>
  <c r="I147" i="4"/>
  <c r="X147" i="4"/>
  <c r="K147" i="4"/>
  <c r="AF147" i="4"/>
  <c r="L147" i="4"/>
  <c r="R147" i="4"/>
  <c r="S147" i="4"/>
  <c r="AG147" i="4"/>
  <c r="AH147" i="4" s="1"/>
  <c r="C101" i="4"/>
  <c r="K101" i="4"/>
  <c r="S101" i="4"/>
  <c r="AD101" i="4"/>
  <c r="D101" i="4"/>
  <c r="L101" i="4"/>
  <c r="T101" i="4"/>
  <c r="AE101" i="4"/>
  <c r="F101" i="4"/>
  <c r="P101" i="4"/>
  <c r="AC101" i="4"/>
  <c r="G101" i="4"/>
  <c r="Q101" i="4"/>
  <c r="AF101" i="4"/>
  <c r="H101" i="4"/>
  <c r="R101" i="4"/>
  <c r="AG101" i="4"/>
  <c r="I101" i="4"/>
  <c r="Z101" i="4"/>
  <c r="J101" i="4"/>
  <c r="AA101" i="4"/>
  <c r="M101" i="4"/>
  <c r="AI101" i="4"/>
  <c r="AJ101" i="4" s="1"/>
  <c r="N101" i="4"/>
  <c r="X101" i="4"/>
  <c r="Y101" i="4"/>
  <c r="B101" i="4"/>
  <c r="E101" i="4"/>
  <c r="D80" i="4"/>
  <c r="L80" i="4"/>
  <c r="T80" i="4"/>
  <c r="AE80" i="4"/>
  <c r="F80" i="4"/>
  <c r="O80" i="4"/>
  <c r="Z80" i="4"/>
  <c r="AA129" i="4"/>
  <c r="AB129" i="4" s="1"/>
  <c r="O129" i="4"/>
  <c r="Z113" i="4"/>
  <c r="N113" i="4"/>
  <c r="S81" i="4"/>
  <c r="H81" i="4"/>
  <c r="F123" i="4"/>
  <c r="N123" i="4"/>
  <c r="X123" i="4"/>
  <c r="AG123" i="4"/>
  <c r="G123" i="4"/>
  <c r="O123" i="4"/>
  <c r="Y123" i="4"/>
  <c r="AI123" i="4"/>
  <c r="B123" i="4"/>
  <c r="L123" i="4"/>
  <c r="Z123" i="4"/>
  <c r="C123" i="4"/>
  <c r="M123" i="4"/>
  <c r="AA123" i="4"/>
  <c r="AB123" i="4" s="1"/>
  <c r="D123" i="4"/>
  <c r="P123" i="4"/>
  <c r="AC123" i="4"/>
  <c r="H123" i="4"/>
  <c r="R123" i="4"/>
  <c r="AE123" i="4"/>
  <c r="F129" i="4"/>
  <c r="N129" i="4"/>
  <c r="X129" i="4"/>
  <c r="AG129" i="4"/>
  <c r="D129" i="4"/>
  <c r="M129" i="4"/>
  <c r="Y129" i="4"/>
  <c r="E113" i="4"/>
  <c r="M113" i="4"/>
  <c r="V113" i="4"/>
  <c r="AF113" i="4"/>
  <c r="H113" i="4"/>
  <c r="Q113" i="4"/>
  <c r="AC113" i="4"/>
  <c r="AE81" i="4"/>
  <c r="Q81" i="4"/>
  <c r="F81" i="4"/>
  <c r="B144" i="4"/>
  <c r="J144" i="4"/>
  <c r="R144" i="4"/>
  <c r="AC144" i="4"/>
  <c r="C144" i="4"/>
  <c r="K144" i="4"/>
  <c r="S144" i="4"/>
  <c r="AD144" i="4"/>
  <c r="F144" i="4"/>
  <c r="P144" i="4"/>
  <c r="AE144" i="4"/>
  <c r="G144" i="4"/>
  <c r="Q144" i="4"/>
  <c r="AF144" i="4"/>
  <c r="H144" i="4"/>
  <c r="T144" i="4"/>
  <c r="AG144" i="4"/>
  <c r="AH144" i="4" s="1"/>
  <c r="L144" i="4"/>
  <c r="X144" i="4"/>
  <c r="S123" i="4"/>
  <c r="N35" i="4"/>
  <c r="N124" i="4"/>
  <c r="D121" i="4"/>
  <c r="L121" i="4"/>
  <c r="T121" i="4"/>
  <c r="AE121" i="4"/>
  <c r="C121" i="4"/>
  <c r="M121" i="4"/>
  <c r="X121" i="4"/>
  <c r="AI121" i="4"/>
  <c r="AJ121" i="4" s="1"/>
  <c r="E121" i="4"/>
  <c r="N121" i="4"/>
  <c r="Y121" i="4"/>
  <c r="F121" i="4"/>
  <c r="O121" i="4"/>
  <c r="Z121" i="4"/>
  <c r="H121" i="4"/>
  <c r="V121" i="4"/>
  <c r="I121" i="4"/>
  <c r="AA121" i="4"/>
  <c r="J121" i="4"/>
  <c r="AC121" i="4"/>
  <c r="G121" i="4"/>
  <c r="AG121" i="4"/>
  <c r="AH121" i="4" s="1"/>
  <c r="K121" i="4"/>
  <c r="P121" i="4"/>
  <c r="Q121" i="4"/>
  <c r="S121" i="4"/>
  <c r="AD121" i="4"/>
  <c r="AF121" i="4"/>
  <c r="D41" i="4"/>
  <c r="L41" i="4"/>
  <c r="T41" i="4"/>
  <c r="AE41" i="4"/>
  <c r="C41" i="4"/>
  <c r="M41" i="4"/>
  <c r="X41" i="4"/>
  <c r="AI41" i="4"/>
  <c r="E41" i="4"/>
  <c r="N41" i="4"/>
  <c r="Y41" i="4"/>
  <c r="F41" i="4"/>
  <c r="O41" i="4"/>
  <c r="Z41" i="4"/>
  <c r="G41" i="4"/>
  <c r="S41" i="4"/>
  <c r="H41" i="4"/>
  <c r="V41" i="4"/>
  <c r="I41" i="4"/>
  <c r="AA41" i="4"/>
  <c r="AB41" i="4" s="1"/>
  <c r="Q41" i="4"/>
  <c r="R41" i="4"/>
  <c r="AC41" i="4"/>
  <c r="P41" i="4"/>
  <c r="AD41" i="4"/>
  <c r="AF41" i="4"/>
  <c r="AG41" i="4"/>
  <c r="AH41" i="4" s="1"/>
  <c r="B41" i="4"/>
  <c r="AI129" i="4"/>
  <c r="AJ129" i="4" s="1"/>
  <c r="T129" i="4"/>
  <c r="J129" i="4"/>
  <c r="AI113" i="4"/>
  <c r="T113" i="4"/>
  <c r="J113" i="4"/>
  <c r="AD81" i="4"/>
  <c r="P81" i="4"/>
  <c r="H65" i="4"/>
  <c r="P65" i="4"/>
  <c r="Z65" i="4"/>
  <c r="F65" i="4"/>
  <c r="O65" i="4"/>
  <c r="AA65" i="4"/>
  <c r="I65" i="4"/>
  <c r="R65" i="4"/>
  <c r="AD65" i="4"/>
  <c r="B65" i="4"/>
  <c r="K65" i="4"/>
  <c r="T65" i="4"/>
  <c r="C111" i="4"/>
  <c r="K111" i="4"/>
  <c r="S111" i="4"/>
  <c r="AD111" i="4"/>
  <c r="D111" i="4"/>
  <c r="L111" i="4"/>
  <c r="T111" i="4"/>
  <c r="AE111" i="4"/>
  <c r="E111" i="4"/>
  <c r="O111" i="4"/>
  <c r="AA111" i="4"/>
  <c r="AB111" i="4" s="1"/>
  <c r="F111" i="4"/>
  <c r="P111" i="4"/>
  <c r="AC111" i="4"/>
  <c r="G111" i="4"/>
  <c r="Q111" i="4"/>
  <c r="AF111" i="4"/>
  <c r="I111" i="4"/>
  <c r="V111" i="4"/>
  <c r="AI111" i="4"/>
  <c r="AJ111" i="4" s="1"/>
  <c r="V144" i="4"/>
  <c r="Q123" i="4"/>
  <c r="E81" i="4"/>
  <c r="M81" i="4"/>
  <c r="V81" i="4"/>
  <c r="AF81" i="4"/>
  <c r="B81" i="4"/>
  <c r="K81" i="4"/>
  <c r="T81" i="4"/>
  <c r="AG81" i="4"/>
  <c r="AH81" i="4" s="1"/>
  <c r="D81" i="4"/>
  <c r="N81" i="4"/>
  <c r="Y81" i="4"/>
  <c r="K123" i="4"/>
  <c r="B35" i="4"/>
  <c r="J35" i="4"/>
  <c r="R35" i="4"/>
  <c r="AC35" i="4"/>
  <c r="I35" i="4"/>
  <c r="S35" i="4"/>
  <c r="AE35" i="4"/>
  <c r="C35" i="4"/>
  <c r="L35" i="4"/>
  <c r="V35" i="4"/>
  <c r="AG35" i="4"/>
  <c r="F35" i="4"/>
  <c r="Q35" i="4"/>
  <c r="AI35" i="4"/>
  <c r="G35" i="4"/>
  <c r="T35" i="4"/>
  <c r="H35" i="4"/>
  <c r="X35" i="4"/>
  <c r="E35" i="4"/>
  <c r="AA35" i="4"/>
  <c r="AB35" i="4" s="1"/>
  <c r="K35" i="4"/>
  <c r="AD35" i="4"/>
  <c r="M35" i="4"/>
  <c r="AF35" i="4"/>
  <c r="O35" i="4"/>
  <c r="F124" i="4"/>
  <c r="G124" i="4"/>
  <c r="O124" i="4"/>
  <c r="Y124" i="4"/>
  <c r="AI124" i="4"/>
  <c r="E124" i="4"/>
  <c r="P124" i="4"/>
  <c r="AA124" i="4"/>
  <c r="I124" i="4"/>
  <c r="R124" i="4"/>
  <c r="AD124" i="4"/>
  <c r="D124" i="4"/>
  <c r="S124" i="4"/>
  <c r="AG124" i="4"/>
  <c r="AH124" i="4" s="1"/>
  <c r="H124" i="4"/>
  <c r="T124" i="4"/>
  <c r="J124" i="4"/>
  <c r="V124" i="4"/>
  <c r="B124" i="4"/>
  <c r="Z124" i="4"/>
  <c r="C124" i="4"/>
  <c r="AC124" i="4"/>
  <c r="K124" i="4"/>
  <c r="AE124" i="4"/>
  <c r="M124" i="4"/>
  <c r="G94" i="4"/>
  <c r="O94" i="4"/>
  <c r="Y94" i="4"/>
  <c r="AI94" i="4"/>
  <c r="B94" i="4"/>
  <c r="K94" i="4"/>
  <c r="T94" i="4"/>
  <c r="AF94" i="4"/>
  <c r="C94" i="4"/>
  <c r="L94" i="4"/>
  <c r="V94" i="4"/>
  <c r="AG94" i="4"/>
  <c r="AH94" i="4" s="1"/>
  <c r="D94" i="4"/>
  <c r="M94" i="4"/>
  <c r="X94" i="4"/>
  <c r="E94" i="4"/>
  <c r="R94" i="4"/>
  <c r="F94" i="4"/>
  <c r="S94" i="4"/>
  <c r="H94" i="4"/>
  <c r="Z94" i="4"/>
  <c r="P94" i="4"/>
  <c r="Q94" i="4"/>
  <c r="AA94" i="4"/>
  <c r="AB94" i="4" s="1"/>
  <c r="AC94" i="4"/>
  <c r="J94" i="4"/>
  <c r="N94" i="4"/>
  <c r="AD94" i="4"/>
  <c r="E109" i="4"/>
  <c r="M109" i="4"/>
  <c r="V109" i="4"/>
  <c r="AF109" i="4"/>
  <c r="F109" i="4"/>
  <c r="N109" i="4"/>
  <c r="X109" i="4"/>
  <c r="AG109" i="4"/>
  <c r="AC136" i="4"/>
  <c r="P136" i="4"/>
  <c r="D136" i="4"/>
  <c r="C152" i="4"/>
  <c r="K152" i="4"/>
  <c r="S152" i="4"/>
  <c r="AD152" i="4"/>
  <c r="D152" i="4"/>
  <c r="L152" i="4"/>
  <c r="T152" i="4"/>
  <c r="AE152" i="4"/>
  <c r="AC155" i="4"/>
  <c r="N155" i="4"/>
  <c r="D155" i="4"/>
  <c r="I146" i="4"/>
  <c r="E138" i="4"/>
  <c r="M138" i="4"/>
  <c r="V138" i="4"/>
  <c r="AF138" i="4"/>
  <c r="B138" i="4"/>
  <c r="K138" i="4"/>
  <c r="T138" i="4"/>
  <c r="AG138" i="4"/>
  <c r="AH138" i="4" s="1"/>
  <c r="D138" i="4"/>
  <c r="N138" i="4"/>
  <c r="Y138" i="4"/>
  <c r="H138" i="4"/>
  <c r="S138" i="4"/>
  <c r="I138" i="4"/>
  <c r="X138" i="4"/>
  <c r="J138" i="4"/>
  <c r="Z138" i="4"/>
  <c r="AI109" i="4"/>
  <c r="S109" i="4"/>
  <c r="I109" i="4"/>
  <c r="Z136" i="4"/>
  <c r="L136" i="4"/>
  <c r="AI152" i="4"/>
  <c r="V152" i="4"/>
  <c r="I152" i="4"/>
  <c r="X155" i="4"/>
  <c r="L155" i="4"/>
  <c r="V146" i="4"/>
  <c r="E145" i="4"/>
  <c r="M145" i="4"/>
  <c r="V145" i="4"/>
  <c r="AF145" i="4"/>
  <c r="F145" i="4"/>
  <c r="O145" i="4"/>
  <c r="Z145" i="4"/>
  <c r="B145" i="4"/>
  <c r="L145" i="4"/>
  <c r="Y145" i="4"/>
  <c r="C145" i="4"/>
  <c r="N145" i="4"/>
  <c r="AA145" i="4"/>
  <c r="D145" i="4"/>
  <c r="P145" i="4"/>
  <c r="AC145" i="4"/>
  <c r="P138" i="4"/>
  <c r="C134" i="4"/>
  <c r="K134" i="4"/>
  <c r="S134" i="4"/>
  <c r="AD134" i="4"/>
  <c r="I134" i="4"/>
  <c r="R134" i="4"/>
  <c r="AE134" i="4"/>
  <c r="B134" i="4"/>
  <c r="L134" i="4"/>
  <c r="V134" i="4"/>
  <c r="AG134" i="4"/>
  <c r="AH134" i="4" s="1"/>
  <c r="H134" i="4"/>
  <c r="X134" i="4"/>
  <c r="J134" i="4"/>
  <c r="Y134" i="4"/>
  <c r="M134" i="4"/>
  <c r="Z134" i="4"/>
  <c r="H11" i="4"/>
  <c r="P11" i="4"/>
  <c r="Z11" i="4"/>
  <c r="D11" i="4"/>
  <c r="M11" i="4"/>
  <c r="X11" i="4"/>
  <c r="AI11" i="4"/>
  <c r="E11" i="4"/>
  <c r="N11" i="4"/>
  <c r="Y11" i="4"/>
  <c r="F11" i="4"/>
  <c r="O11" i="4"/>
  <c r="AA11" i="4"/>
  <c r="AB11" i="4" s="1"/>
  <c r="B11" i="4"/>
  <c r="R11" i="4"/>
  <c r="AG11" i="4"/>
  <c r="AH11" i="4" s="1"/>
  <c r="C11" i="4"/>
  <c r="S11" i="4"/>
  <c r="G11" i="4"/>
  <c r="T11" i="4"/>
  <c r="K11" i="4"/>
  <c r="L11" i="4"/>
  <c r="Q11" i="4"/>
  <c r="V11" i="4"/>
  <c r="F136" i="4"/>
  <c r="N136" i="4"/>
  <c r="X136" i="4"/>
  <c r="AG136" i="4"/>
  <c r="G136" i="4"/>
  <c r="O136" i="4"/>
  <c r="Y136" i="4"/>
  <c r="AI136" i="4"/>
  <c r="AJ136" i="4" s="1"/>
  <c r="G155" i="4"/>
  <c r="O155" i="4"/>
  <c r="Y155" i="4"/>
  <c r="AI155" i="4"/>
  <c r="H155" i="4"/>
  <c r="P155" i="4"/>
  <c r="Z155" i="4"/>
  <c r="F146" i="4"/>
  <c r="N146" i="4"/>
  <c r="X146" i="4"/>
  <c r="AG146" i="4"/>
  <c r="AH146" i="4" s="1"/>
  <c r="B146" i="4"/>
  <c r="K146" i="4"/>
  <c r="T146" i="4"/>
  <c r="AF146" i="4"/>
  <c r="C146" i="4"/>
  <c r="M146" i="4"/>
  <c r="Z146" i="4"/>
  <c r="D146" i="4"/>
  <c r="O146" i="4"/>
  <c r="AA146" i="4"/>
  <c r="E146" i="4"/>
  <c r="P146" i="4"/>
  <c r="AC146" i="4"/>
  <c r="C57" i="4"/>
  <c r="K57" i="4"/>
  <c r="S57" i="4"/>
  <c r="AD57" i="4"/>
  <c r="G57" i="4"/>
  <c r="P57" i="4"/>
  <c r="AA57" i="4"/>
  <c r="AB57" i="4" s="1"/>
  <c r="H57" i="4"/>
  <c r="Q57" i="4"/>
  <c r="AC57" i="4"/>
  <c r="I57" i="4"/>
  <c r="R57" i="4"/>
  <c r="AE57" i="4"/>
  <c r="F57" i="4"/>
  <c r="X57" i="4"/>
  <c r="J57" i="4"/>
  <c r="Y57" i="4"/>
  <c r="L57" i="4"/>
  <c r="Z57" i="4"/>
  <c r="B57" i="4"/>
  <c r="AF57" i="4"/>
  <c r="D57" i="4"/>
  <c r="AG57" i="4"/>
  <c r="AH57" i="4" s="1"/>
  <c r="E57" i="4"/>
  <c r="AI57" i="4"/>
  <c r="AJ57" i="4" s="1"/>
  <c r="N57" i="4"/>
  <c r="O57" i="4"/>
  <c r="T57" i="4"/>
  <c r="V57" i="4"/>
  <c r="AD109" i="4"/>
  <c r="Q109" i="4"/>
  <c r="G109" i="4"/>
  <c r="T136" i="4"/>
  <c r="J136" i="4"/>
  <c r="AF152" i="4"/>
  <c r="Q152" i="4"/>
  <c r="G152" i="4"/>
  <c r="AG155" i="4"/>
  <c r="T155" i="4"/>
  <c r="J155" i="4"/>
  <c r="R146" i="4"/>
  <c r="AE138" i="4"/>
  <c r="L138" i="4"/>
  <c r="AF11" i="4"/>
  <c r="D116" i="4"/>
  <c r="L116" i="4"/>
  <c r="T116" i="4"/>
  <c r="AE116" i="4"/>
  <c r="E116" i="4"/>
  <c r="M116" i="4"/>
  <c r="V116" i="4"/>
  <c r="AF116" i="4"/>
  <c r="C116" i="4"/>
  <c r="O116" i="4"/>
  <c r="AA116" i="4"/>
  <c r="AB116" i="4" s="1"/>
  <c r="G116" i="4"/>
  <c r="Q116" i="4"/>
  <c r="AD116" i="4"/>
  <c r="B97" i="4"/>
  <c r="J97" i="4"/>
  <c r="R97" i="4"/>
  <c r="AC97" i="4"/>
  <c r="C97" i="4"/>
  <c r="K97" i="4"/>
  <c r="S97" i="4"/>
  <c r="AD97" i="4"/>
  <c r="D97" i="4"/>
  <c r="L97" i="4"/>
  <c r="T97" i="4"/>
  <c r="AE97" i="4"/>
  <c r="H97" i="4"/>
  <c r="X97" i="4"/>
  <c r="I97" i="4"/>
  <c r="Y97" i="4"/>
  <c r="M97" i="4"/>
  <c r="Z97" i="4"/>
  <c r="G125" i="4"/>
  <c r="O125" i="4"/>
  <c r="Y125" i="4"/>
  <c r="AI125" i="4"/>
  <c r="AJ125" i="4" s="1"/>
  <c r="H125" i="4"/>
  <c r="P125" i="4"/>
  <c r="Z125" i="4"/>
  <c r="E125" i="4"/>
  <c r="Q125" i="4"/>
  <c r="AD125" i="4"/>
  <c r="F125" i="4"/>
  <c r="R125" i="4"/>
  <c r="AE125" i="4"/>
  <c r="I125" i="4"/>
  <c r="S125" i="4"/>
  <c r="AF125" i="4"/>
  <c r="J125" i="4"/>
  <c r="AA125" i="4"/>
  <c r="AB125" i="4" s="1"/>
  <c r="K125" i="4"/>
  <c r="AC125" i="4"/>
  <c r="L125" i="4"/>
  <c r="AG125" i="4"/>
  <c r="AH125" i="4" s="1"/>
  <c r="B125" i="4"/>
  <c r="C125" i="4"/>
  <c r="D125" i="4"/>
  <c r="B20" i="4"/>
  <c r="J20" i="4"/>
  <c r="R20" i="4"/>
  <c r="AC20" i="4"/>
  <c r="C20" i="4"/>
  <c r="K20" i="4"/>
  <c r="S20" i="4"/>
  <c r="AD20" i="4"/>
  <c r="G20" i="4"/>
  <c r="Q20" i="4"/>
  <c r="AF20" i="4"/>
  <c r="I20" i="4"/>
  <c r="V20" i="4"/>
  <c r="AI20" i="4"/>
  <c r="L20" i="4"/>
  <c r="Z20" i="4"/>
  <c r="M20" i="4"/>
  <c r="AA20" i="4"/>
  <c r="AB20" i="4" s="1"/>
  <c r="N20" i="4"/>
  <c r="AE20" i="4"/>
  <c r="D20" i="4"/>
  <c r="Y20" i="4"/>
  <c r="E20" i="4"/>
  <c r="AG20" i="4"/>
  <c r="AH20" i="4" s="1"/>
  <c r="F20" i="4"/>
  <c r="P20" i="4"/>
  <c r="T20" i="4"/>
  <c r="X20" i="4"/>
  <c r="H135" i="4"/>
  <c r="P135" i="4"/>
  <c r="Z135" i="4"/>
  <c r="F135" i="4"/>
  <c r="O135" i="4"/>
  <c r="AA135" i="4"/>
  <c r="AB135" i="4" s="1"/>
  <c r="I135" i="4"/>
  <c r="R135" i="4"/>
  <c r="AD135" i="4"/>
  <c r="F122" i="4"/>
  <c r="N122" i="4"/>
  <c r="X122" i="4"/>
  <c r="AG122" i="4"/>
  <c r="AH122" i="4" s="1"/>
  <c r="D122" i="4"/>
  <c r="M122" i="4"/>
  <c r="Y122" i="4"/>
  <c r="G122" i="4"/>
  <c r="P122" i="4"/>
  <c r="AA122" i="4"/>
  <c r="AG116" i="4"/>
  <c r="N116" i="4"/>
  <c r="C120" i="4"/>
  <c r="K120" i="4"/>
  <c r="S120" i="4"/>
  <c r="AD120" i="4"/>
  <c r="D120" i="4"/>
  <c r="L120" i="4"/>
  <c r="T120" i="4"/>
  <c r="AE120" i="4"/>
  <c r="B120" i="4"/>
  <c r="N120" i="4"/>
  <c r="Z120" i="4"/>
  <c r="F120" i="4"/>
  <c r="P120" i="4"/>
  <c r="AC120" i="4"/>
  <c r="G114" i="4"/>
  <c r="O114" i="4"/>
  <c r="Y114" i="4"/>
  <c r="AI114" i="4"/>
  <c r="AJ114" i="4" s="1"/>
  <c r="H114" i="4"/>
  <c r="P114" i="4"/>
  <c r="Z114" i="4"/>
  <c r="C114" i="4"/>
  <c r="M114" i="4"/>
  <c r="AA114" i="4"/>
  <c r="AB114" i="4" s="1"/>
  <c r="D114" i="4"/>
  <c r="N114" i="4"/>
  <c r="AC114" i="4"/>
  <c r="E114" i="4"/>
  <c r="Q114" i="4"/>
  <c r="AD114" i="4"/>
  <c r="Q97" i="4"/>
  <c r="C88" i="4"/>
  <c r="K88" i="4"/>
  <c r="S88" i="4"/>
  <c r="AD88" i="4"/>
  <c r="G88" i="4"/>
  <c r="P88" i="4"/>
  <c r="AA88" i="4"/>
  <c r="H88" i="4"/>
  <c r="Q88" i="4"/>
  <c r="AC88" i="4"/>
  <c r="I88" i="4"/>
  <c r="R88" i="4"/>
  <c r="AE88" i="4"/>
  <c r="J88" i="4"/>
  <c r="Y88" i="4"/>
  <c r="L88" i="4"/>
  <c r="Z88" i="4"/>
  <c r="M88" i="4"/>
  <c r="AF88" i="4"/>
  <c r="D71" i="4"/>
  <c r="L71" i="4"/>
  <c r="T71" i="4"/>
  <c r="AE71" i="4"/>
  <c r="F71" i="4"/>
  <c r="O71" i="4"/>
  <c r="Z71" i="4"/>
  <c r="G71" i="4"/>
  <c r="P71" i="4"/>
  <c r="AA71" i="4"/>
  <c r="AB71" i="4" s="1"/>
  <c r="H71" i="4"/>
  <c r="Q71" i="4"/>
  <c r="AC71" i="4"/>
  <c r="C71" i="4"/>
  <c r="S71" i="4"/>
  <c r="E71" i="4"/>
  <c r="V71" i="4"/>
  <c r="I71" i="4"/>
  <c r="X71" i="4"/>
  <c r="AC48" i="4"/>
  <c r="R48" i="4"/>
  <c r="J48" i="4"/>
  <c r="AC137" i="4"/>
  <c r="R137" i="4"/>
  <c r="J137" i="4"/>
  <c r="AC63" i="4"/>
  <c r="R63" i="4"/>
  <c r="J63" i="4"/>
  <c r="AC133" i="4"/>
  <c r="R133" i="4"/>
  <c r="J133" i="4"/>
  <c r="AF58" i="4"/>
  <c r="T58" i="4"/>
  <c r="K58" i="4"/>
  <c r="Z143" i="4"/>
  <c r="N143" i="4"/>
  <c r="Y142" i="4"/>
  <c r="M142" i="4"/>
  <c r="X135" i="4"/>
  <c r="K135" i="4"/>
  <c r="Z122" i="4"/>
  <c r="K122" i="4"/>
  <c r="C69" i="4"/>
  <c r="K69" i="4"/>
  <c r="S69" i="4"/>
  <c r="AD69" i="4"/>
  <c r="F69" i="4"/>
  <c r="O69" i="4"/>
  <c r="Z69" i="4"/>
  <c r="H69" i="4"/>
  <c r="Q69" i="4"/>
  <c r="AC69" i="4"/>
  <c r="AC116" i="4"/>
  <c r="K116" i="4"/>
  <c r="AG120" i="4"/>
  <c r="AH120" i="4" s="1"/>
  <c r="O120" i="4"/>
  <c r="R114" i="4"/>
  <c r="E23" i="4"/>
  <c r="M23" i="4"/>
  <c r="V23" i="4"/>
  <c r="AF23" i="4"/>
  <c r="F23" i="4"/>
  <c r="N23" i="4"/>
  <c r="X23" i="4"/>
  <c r="AG23" i="4"/>
  <c r="AH23" i="4" s="1"/>
  <c r="H23" i="4"/>
  <c r="R23" i="4"/>
  <c r="AE23" i="4"/>
  <c r="I23" i="4"/>
  <c r="S23" i="4"/>
  <c r="AI23" i="4"/>
  <c r="AJ23" i="4" s="1"/>
  <c r="J23" i="4"/>
  <c r="T23" i="4"/>
  <c r="P97" i="4"/>
  <c r="T88" i="4"/>
  <c r="G82" i="4"/>
  <c r="O82" i="4"/>
  <c r="Y82" i="4"/>
  <c r="AI82" i="4"/>
  <c r="AJ82" i="4" s="1"/>
  <c r="D82" i="4"/>
  <c r="M82" i="4"/>
  <c r="X82" i="4"/>
  <c r="E82" i="4"/>
  <c r="N82" i="4"/>
  <c r="Z82" i="4"/>
  <c r="F82" i="4"/>
  <c r="P82" i="4"/>
  <c r="AA82" i="4"/>
  <c r="AB82" i="4" s="1"/>
  <c r="J82" i="4"/>
  <c r="AC82" i="4"/>
  <c r="K82" i="4"/>
  <c r="AD82" i="4"/>
  <c r="L82" i="4"/>
  <c r="AE82" i="4"/>
  <c r="Y71" i="4"/>
  <c r="F58" i="4"/>
  <c r="N58" i="4"/>
  <c r="X58" i="4"/>
  <c r="AG58" i="4"/>
  <c r="C143" i="4"/>
  <c r="K143" i="4"/>
  <c r="S143" i="4"/>
  <c r="AD143" i="4"/>
  <c r="D143" i="4"/>
  <c r="M143" i="4"/>
  <c r="X143" i="4"/>
  <c r="AI143" i="4"/>
  <c r="AJ143" i="4" s="1"/>
  <c r="B142" i="4"/>
  <c r="J142" i="4"/>
  <c r="R142" i="4"/>
  <c r="AC142" i="4"/>
  <c r="G142" i="4"/>
  <c r="P142" i="4"/>
  <c r="AA142" i="4"/>
  <c r="AB142" i="4" s="1"/>
  <c r="V135" i="4"/>
  <c r="J135" i="4"/>
  <c r="V122" i="4"/>
  <c r="J122" i="4"/>
  <c r="Y69" i="4"/>
  <c r="L69" i="4"/>
  <c r="Z116" i="4"/>
  <c r="J116" i="4"/>
  <c r="AF120" i="4"/>
  <c r="M120" i="4"/>
  <c r="AG114" i="4"/>
  <c r="L114" i="4"/>
  <c r="B32" i="4"/>
  <c r="J32" i="4"/>
  <c r="R32" i="4"/>
  <c r="AC32" i="4"/>
  <c r="C32" i="4"/>
  <c r="K32" i="4"/>
  <c r="S32" i="4"/>
  <c r="AD32" i="4"/>
  <c r="H32" i="4"/>
  <c r="T32" i="4"/>
  <c r="AG32" i="4"/>
  <c r="AH32" i="4" s="1"/>
  <c r="I32" i="4"/>
  <c r="V32" i="4"/>
  <c r="AI32" i="4"/>
  <c r="AJ32" i="4" s="1"/>
  <c r="L32" i="4"/>
  <c r="X32" i="4"/>
  <c r="C96" i="4"/>
  <c r="K96" i="4"/>
  <c r="S96" i="4"/>
  <c r="AD96" i="4"/>
  <c r="D96" i="4"/>
  <c r="L96" i="4"/>
  <c r="T96" i="4"/>
  <c r="AE96" i="4"/>
  <c r="E96" i="4"/>
  <c r="M96" i="4"/>
  <c r="V96" i="4"/>
  <c r="AF96" i="4"/>
  <c r="B96" i="4"/>
  <c r="P96" i="4"/>
  <c r="AG96" i="4"/>
  <c r="AH96" i="4" s="1"/>
  <c r="F96" i="4"/>
  <c r="Q96" i="4"/>
  <c r="AI96" i="4"/>
  <c r="G96" i="4"/>
  <c r="R96" i="4"/>
  <c r="O97" i="4"/>
  <c r="F92" i="4"/>
  <c r="N92" i="4"/>
  <c r="X92" i="4"/>
  <c r="AG92" i="4"/>
  <c r="E92" i="4"/>
  <c r="O92" i="4"/>
  <c r="Z92" i="4"/>
  <c r="G92" i="4"/>
  <c r="P92" i="4"/>
  <c r="AA92" i="4"/>
  <c r="H92" i="4"/>
  <c r="Q92" i="4"/>
  <c r="AC92" i="4"/>
  <c r="D92" i="4"/>
  <c r="T92" i="4"/>
  <c r="I92" i="4"/>
  <c r="V92" i="4"/>
  <c r="J92" i="4"/>
  <c r="Y92" i="4"/>
  <c r="O88" i="4"/>
  <c r="F86" i="4"/>
  <c r="N86" i="4"/>
  <c r="X86" i="4"/>
  <c r="AG86" i="4"/>
  <c r="B86" i="4"/>
  <c r="K86" i="4"/>
  <c r="T86" i="4"/>
  <c r="AF86" i="4"/>
  <c r="C86" i="4"/>
  <c r="L86" i="4"/>
  <c r="V86" i="4"/>
  <c r="AI86" i="4"/>
  <c r="AJ86" i="4" s="1"/>
  <c r="D86" i="4"/>
  <c r="M86" i="4"/>
  <c r="Y86" i="4"/>
  <c r="I86" i="4"/>
  <c r="AA86" i="4"/>
  <c r="AB86" i="4" s="1"/>
  <c r="J86" i="4"/>
  <c r="AC86" i="4"/>
  <c r="O86" i="4"/>
  <c r="AD86" i="4"/>
  <c r="S82" i="4"/>
  <c r="R71" i="4"/>
  <c r="B74" i="4"/>
  <c r="J74" i="4"/>
  <c r="R74" i="4"/>
  <c r="AC74" i="4"/>
  <c r="D74" i="4"/>
  <c r="M74" i="4"/>
  <c r="X74" i="4"/>
  <c r="AI74" i="4"/>
  <c r="AJ74" i="4" s="1"/>
  <c r="E74" i="4"/>
  <c r="N74" i="4"/>
  <c r="Y74" i="4"/>
  <c r="F74" i="4"/>
  <c r="O74" i="4"/>
  <c r="Z74" i="4"/>
  <c r="G74" i="4"/>
  <c r="T74" i="4"/>
  <c r="H74" i="4"/>
  <c r="V74" i="4"/>
  <c r="I74" i="4"/>
  <c r="AA74" i="4"/>
  <c r="AB74" i="4" s="1"/>
  <c r="X125" i="4"/>
  <c r="G56" i="4"/>
  <c r="O56" i="4"/>
  <c r="Y56" i="4"/>
  <c r="AI56" i="4"/>
  <c r="AJ56" i="4" s="1"/>
  <c r="E56" i="4"/>
  <c r="N56" i="4"/>
  <c r="Z56" i="4"/>
  <c r="F56" i="4"/>
  <c r="P56" i="4"/>
  <c r="AA56" i="4"/>
  <c r="H56" i="4"/>
  <c r="S56" i="4"/>
  <c r="AG56" i="4"/>
  <c r="AH56" i="4" s="1"/>
  <c r="I56" i="4"/>
  <c r="T56" i="4"/>
  <c r="J56" i="4"/>
  <c r="V56" i="4"/>
  <c r="L56" i="4"/>
  <c r="AF56" i="4"/>
  <c r="M56" i="4"/>
  <c r="Q56" i="4"/>
  <c r="C56" i="4"/>
  <c r="D56" i="4"/>
  <c r="K56" i="4"/>
  <c r="F149" i="4"/>
  <c r="N149" i="4"/>
  <c r="X149" i="4"/>
  <c r="AG149" i="4"/>
  <c r="AH149" i="4" s="1"/>
  <c r="X108" i="4"/>
  <c r="L108" i="4"/>
  <c r="F107" i="4"/>
  <c r="N107" i="4"/>
  <c r="X107" i="4"/>
  <c r="AG107" i="4"/>
  <c r="G107" i="4"/>
  <c r="O107" i="4"/>
  <c r="Y107" i="4"/>
  <c r="AI107" i="4"/>
  <c r="AJ107" i="4" s="1"/>
  <c r="D98" i="4"/>
  <c r="L98" i="4"/>
  <c r="T98" i="4"/>
  <c r="AE98" i="4"/>
  <c r="E98" i="4"/>
  <c r="M98" i="4"/>
  <c r="V98" i="4"/>
  <c r="AF98" i="4"/>
  <c r="F98" i="4"/>
  <c r="N98" i="4"/>
  <c r="X98" i="4"/>
  <c r="AG98" i="4"/>
  <c r="AH98" i="4" s="1"/>
  <c r="E100" i="4"/>
  <c r="M100" i="4"/>
  <c r="V100" i="4"/>
  <c r="AF100" i="4"/>
  <c r="F100" i="4"/>
  <c r="O100" i="4"/>
  <c r="Z100" i="4"/>
  <c r="G100" i="4"/>
  <c r="P100" i="4"/>
  <c r="AA100" i="4"/>
  <c r="AB100" i="4" s="1"/>
  <c r="H100" i="4"/>
  <c r="Q100" i="4"/>
  <c r="AC100" i="4"/>
  <c r="C33" i="4"/>
  <c r="K33" i="4"/>
  <c r="S33" i="4"/>
  <c r="AD33" i="4"/>
  <c r="D33" i="4"/>
  <c r="M33" i="4"/>
  <c r="X33" i="4"/>
  <c r="AI33" i="4"/>
  <c r="AJ33" i="4" s="1"/>
  <c r="E33" i="4"/>
  <c r="N33" i="4"/>
  <c r="Y33" i="4"/>
  <c r="F33" i="4"/>
  <c r="O33" i="4"/>
  <c r="Z33" i="4"/>
  <c r="C2" i="4"/>
  <c r="K2" i="4"/>
  <c r="S2" i="4"/>
  <c r="AD2" i="4"/>
  <c r="D2" i="4"/>
  <c r="L2" i="4"/>
  <c r="T2" i="4"/>
  <c r="AE2" i="4"/>
  <c r="F2" i="4"/>
  <c r="P2" i="4"/>
  <c r="AC2" i="4"/>
  <c r="G2" i="4"/>
  <c r="Q2" i="4"/>
  <c r="AF2" i="4"/>
  <c r="H2" i="4"/>
  <c r="R2" i="4"/>
  <c r="AG2" i="4"/>
  <c r="AH2" i="4" s="1"/>
  <c r="M2" i="4"/>
  <c r="AI2" i="4"/>
  <c r="N2" i="4"/>
  <c r="O2" i="4"/>
  <c r="B50" i="4"/>
  <c r="J50" i="4"/>
  <c r="R50" i="4"/>
  <c r="AC50" i="4"/>
  <c r="C50" i="4"/>
  <c r="K50" i="4"/>
  <c r="S50" i="4"/>
  <c r="AD50" i="4"/>
  <c r="E50" i="4"/>
  <c r="O50" i="4"/>
  <c r="AA50" i="4"/>
  <c r="F50" i="4"/>
  <c r="P50" i="4"/>
  <c r="AE50" i="4"/>
  <c r="G50" i="4"/>
  <c r="Q50" i="4"/>
  <c r="AF50" i="4"/>
  <c r="I50" i="4"/>
  <c r="Z50" i="4"/>
  <c r="L50" i="4"/>
  <c r="AG50" i="4"/>
  <c r="AH50" i="4" s="1"/>
  <c r="M50" i="4"/>
  <c r="AI50" i="4"/>
  <c r="AE37" i="4"/>
  <c r="G108" i="4"/>
  <c r="O108" i="4"/>
  <c r="Y108" i="4"/>
  <c r="AI108" i="4"/>
  <c r="AJ108" i="4" s="1"/>
  <c r="H108" i="4"/>
  <c r="P108" i="4"/>
  <c r="Z108" i="4"/>
  <c r="E37" i="4"/>
  <c r="M37" i="4"/>
  <c r="V37" i="4"/>
  <c r="AF37" i="4"/>
  <c r="C37" i="4"/>
  <c r="L37" i="4"/>
  <c r="X37" i="4"/>
  <c r="AI37" i="4"/>
  <c r="D37" i="4"/>
  <c r="N37" i="4"/>
  <c r="Y37" i="4"/>
  <c r="G37" i="4"/>
  <c r="R37" i="4"/>
  <c r="AG37" i="4"/>
  <c r="AH37" i="4" s="1"/>
  <c r="H37" i="4"/>
  <c r="S37" i="4"/>
  <c r="I37" i="4"/>
  <c r="T37" i="4"/>
  <c r="O37" i="4"/>
  <c r="P37" i="4"/>
  <c r="Q37" i="4"/>
  <c r="H154" i="4"/>
  <c r="P154" i="4"/>
  <c r="Z154" i="4"/>
  <c r="AC149" i="4"/>
  <c r="Q149" i="4"/>
  <c r="H149" i="4"/>
  <c r="G130" i="4"/>
  <c r="O130" i="4"/>
  <c r="Y130" i="4"/>
  <c r="AI130" i="4"/>
  <c r="B115" i="4"/>
  <c r="J115" i="4"/>
  <c r="R115" i="4"/>
  <c r="AC115" i="4"/>
  <c r="C115" i="4"/>
  <c r="K115" i="4"/>
  <c r="S115" i="4"/>
  <c r="AD115" i="4"/>
  <c r="AG108" i="4"/>
  <c r="T108" i="4"/>
  <c r="J108" i="4"/>
  <c r="AF107" i="4"/>
  <c r="S107" i="4"/>
  <c r="I107" i="4"/>
  <c r="Z98" i="4"/>
  <c r="J98" i="4"/>
  <c r="AD100" i="4"/>
  <c r="K100" i="4"/>
  <c r="AE33" i="4"/>
  <c r="L33" i="4"/>
  <c r="B79" i="4"/>
  <c r="J79" i="4"/>
  <c r="R79" i="4"/>
  <c r="AC79" i="4"/>
  <c r="G79" i="4"/>
  <c r="P79" i="4"/>
  <c r="AA79" i="4"/>
  <c r="AB79" i="4" s="1"/>
  <c r="H79" i="4"/>
  <c r="Q79" i="4"/>
  <c r="AD79" i="4"/>
  <c r="I79" i="4"/>
  <c r="S79" i="4"/>
  <c r="AE79" i="4"/>
  <c r="E83" i="4"/>
  <c r="M83" i="4"/>
  <c r="V83" i="4"/>
  <c r="AF83" i="4"/>
  <c r="B83" i="4"/>
  <c r="K83" i="4"/>
  <c r="T83" i="4"/>
  <c r="AG83" i="4"/>
  <c r="AH83" i="4" s="1"/>
  <c r="C83" i="4"/>
  <c r="L83" i="4"/>
  <c r="X83" i="4"/>
  <c r="AI83" i="4"/>
  <c r="AJ83" i="4" s="1"/>
  <c r="D83" i="4"/>
  <c r="N83" i="4"/>
  <c r="Y83" i="4"/>
  <c r="G66" i="4"/>
  <c r="O66" i="4"/>
  <c r="Y66" i="4"/>
  <c r="AI66" i="4"/>
  <c r="E66" i="4"/>
  <c r="N66" i="4"/>
  <c r="Z66" i="4"/>
  <c r="F66" i="4"/>
  <c r="P66" i="4"/>
  <c r="AA66" i="4"/>
  <c r="H66" i="4"/>
  <c r="Q66" i="4"/>
  <c r="AC66" i="4"/>
  <c r="C66" i="4"/>
  <c r="S66" i="4"/>
  <c r="D66" i="4"/>
  <c r="T66" i="4"/>
  <c r="I66" i="4"/>
  <c r="V66" i="4"/>
  <c r="B61" i="4"/>
  <c r="J61" i="4"/>
  <c r="R61" i="4"/>
  <c r="AC61" i="4"/>
  <c r="E61" i="4"/>
  <c r="N61" i="4"/>
  <c r="Y61" i="4"/>
  <c r="F61" i="4"/>
  <c r="O61" i="4"/>
  <c r="Z61" i="4"/>
  <c r="G61" i="4"/>
  <c r="P61" i="4"/>
  <c r="AA61" i="4"/>
  <c r="K61" i="4"/>
  <c r="AD61" i="4"/>
  <c r="L61" i="4"/>
  <c r="AE61" i="4"/>
  <c r="M61" i="4"/>
  <c r="AF61" i="4"/>
  <c r="E52" i="4"/>
  <c r="M52" i="4"/>
  <c r="V52" i="4"/>
  <c r="AF52" i="4"/>
  <c r="F52" i="4"/>
  <c r="N52" i="4"/>
  <c r="X52" i="4"/>
  <c r="AG52" i="4"/>
  <c r="AH52" i="4" s="1"/>
  <c r="H52" i="4"/>
  <c r="R52" i="4"/>
  <c r="AE52" i="4"/>
  <c r="I52" i="4"/>
  <c r="S52" i="4"/>
  <c r="AI52" i="4"/>
  <c r="AJ52" i="4" s="1"/>
  <c r="J52" i="4"/>
  <c r="T52" i="4"/>
  <c r="B52" i="4"/>
  <c r="Q52" i="4"/>
  <c r="C52" i="4"/>
  <c r="Y52" i="4"/>
  <c r="D52" i="4"/>
  <c r="Z52" i="4"/>
  <c r="X2" i="4"/>
  <c r="X50" i="4"/>
  <c r="AC37" i="4"/>
  <c r="AC119" i="4"/>
  <c r="R119" i="4"/>
  <c r="J119" i="4"/>
  <c r="AC104" i="4"/>
  <c r="R104" i="4"/>
  <c r="J104" i="4"/>
  <c r="H95" i="4"/>
  <c r="P95" i="4"/>
  <c r="AI91" i="4"/>
  <c r="AJ91" i="4" s="1"/>
  <c r="X91" i="4"/>
  <c r="M91" i="4"/>
  <c r="D91" i="4"/>
  <c r="G87" i="4"/>
  <c r="O87" i="4"/>
  <c r="Y87" i="4"/>
  <c r="AI87" i="4"/>
  <c r="AJ87" i="4" s="1"/>
  <c r="AG127" i="4"/>
  <c r="AH127" i="4" s="1"/>
  <c r="V127" i="4"/>
  <c r="K127" i="4"/>
  <c r="AG26" i="4"/>
  <c r="AH26" i="4" s="1"/>
  <c r="V26" i="4"/>
  <c r="L26" i="4"/>
  <c r="C26" i="4"/>
  <c r="AG75" i="4"/>
  <c r="AH75" i="4" s="1"/>
  <c r="V75" i="4"/>
  <c r="L75" i="4"/>
  <c r="S67" i="4"/>
  <c r="F67" i="4"/>
  <c r="E77" i="4"/>
  <c r="M77" i="4"/>
  <c r="V77" i="4"/>
  <c r="AF77" i="4"/>
  <c r="C77" i="4"/>
  <c r="L77" i="4"/>
  <c r="X77" i="4"/>
  <c r="AI77" i="4"/>
  <c r="AJ77" i="4" s="1"/>
  <c r="D77" i="4"/>
  <c r="N77" i="4"/>
  <c r="Y77" i="4"/>
  <c r="F77" i="4"/>
  <c r="O77" i="4"/>
  <c r="Z77" i="4"/>
  <c r="S70" i="4"/>
  <c r="C70" i="4"/>
  <c r="X47" i="4"/>
  <c r="Y43" i="4"/>
  <c r="H43" i="4"/>
  <c r="D118" i="4"/>
  <c r="L118" i="4"/>
  <c r="T118" i="4"/>
  <c r="AE118" i="4"/>
  <c r="E118" i="4"/>
  <c r="M118" i="4"/>
  <c r="V118" i="4"/>
  <c r="AF118" i="4"/>
  <c r="B118" i="4"/>
  <c r="N118" i="4"/>
  <c r="Z118" i="4"/>
  <c r="C118" i="4"/>
  <c r="O118" i="4"/>
  <c r="AA118" i="4"/>
  <c r="AB118" i="4" s="1"/>
  <c r="F118" i="4"/>
  <c r="P118" i="4"/>
  <c r="AC118" i="4"/>
  <c r="Y39" i="4"/>
  <c r="E103" i="4"/>
  <c r="D13" i="4"/>
  <c r="L13" i="4"/>
  <c r="T13" i="4"/>
  <c r="AE13" i="4"/>
  <c r="E13" i="4"/>
  <c r="M13" i="4"/>
  <c r="V13" i="4"/>
  <c r="AF13" i="4"/>
  <c r="F13" i="4"/>
  <c r="N13" i="4"/>
  <c r="X13" i="4"/>
  <c r="AG13" i="4"/>
  <c r="AH13" i="4" s="1"/>
  <c r="B13" i="4"/>
  <c r="P13" i="4"/>
  <c r="AD13" i="4"/>
  <c r="C13" i="4"/>
  <c r="Q13" i="4"/>
  <c r="AI13" i="4"/>
  <c r="AJ13" i="4" s="1"/>
  <c r="G13" i="4"/>
  <c r="R13" i="4"/>
  <c r="J13" i="4"/>
  <c r="K13" i="4"/>
  <c r="O13" i="4"/>
  <c r="H13" i="4"/>
  <c r="I13" i="4"/>
  <c r="S13" i="4"/>
  <c r="AG91" i="4"/>
  <c r="AH91" i="4" s="1"/>
  <c r="V91" i="4"/>
  <c r="L91" i="4"/>
  <c r="D127" i="4"/>
  <c r="L127" i="4"/>
  <c r="T127" i="4"/>
  <c r="AE127" i="4"/>
  <c r="AF26" i="4"/>
  <c r="T26" i="4"/>
  <c r="K26" i="4"/>
  <c r="C75" i="4"/>
  <c r="K75" i="4"/>
  <c r="S75" i="4"/>
  <c r="AD75" i="4"/>
  <c r="R67" i="4"/>
  <c r="AI70" i="4"/>
  <c r="O70" i="4"/>
  <c r="D47" i="4"/>
  <c r="L47" i="4"/>
  <c r="T47" i="4"/>
  <c r="AE47" i="4"/>
  <c r="E47" i="4"/>
  <c r="M47" i="4"/>
  <c r="V47" i="4"/>
  <c r="AF47" i="4"/>
  <c r="G47" i="4"/>
  <c r="Q47" i="4"/>
  <c r="AD47" i="4"/>
  <c r="H47" i="4"/>
  <c r="R47" i="4"/>
  <c r="AG47" i="4"/>
  <c r="I47" i="4"/>
  <c r="S47" i="4"/>
  <c r="AI47" i="4"/>
  <c r="T43" i="4"/>
  <c r="B39" i="4"/>
  <c r="J39" i="4"/>
  <c r="R39" i="4"/>
  <c r="AC39" i="4"/>
  <c r="H39" i="4"/>
  <c r="Q39" i="4"/>
  <c r="AD39" i="4"/>
  <c r="I39" i="4"/>
  <c r="S39" i="4"/>
  <c r="AE39" i="4"/>
  <c r="F39" i="4"/>
  <c r="T39" i="4"/>
  <c r="AI39" i="4"/>
  <c r="G39" i="4"/>
  <c r="V39" i="4"/>
  <c r="K39" i="4"/>
  <c r="X39" i="4"/>
  <c r="B91" i="4"/>
  <c r="J91" i="4"/>
  <c r="R91" i="4"/>
  <c r="AC91" i="4"/>
  <c r="H26" i="4"/>
  <c r="P26" i="4"/>
  <c r="Z26" i="4"/>
  <c r="H67" i="4"/>
  <c r="P67" i="4"/>
  <c r="Z67" i="4"/>
  <c r="B67" i="4"/>
  <c r="K67" i="4"/>
  <c r="T67" i="4"/>
  <c r="AF67" i="4"/>
  <c r="C67" i="4"/>
  <c r="L67" i="4"/>
  <c r="V67" i="4"/>
  <c r="AG67" i="4"/>
  <c r="D67" i="4"/>
  <c r="M67" i="4"/>
  <c r="X67" i="4"/>
  <c r="AI67" i="4"/>
  <c r="AJ67" i="4" s="1"/>
  <c r="D70" i="4"/>
  <c r="L70" i="4"/>
  <c r="T70" i="4"/>
  <c r="AE70" i="4"/>
  <c r="G70" i="4"/>
  <c r="P70" i="4"/>
  <c r="AA70" i="4"/>
  <c r="AB70" i="4" s="1"/>
  <c r="H70" i="4"/>
  <c r="Q70" i="4"/>
  <c r="AC70" i="4"/>
  <c r="I70" i="4"/>
  <c r="R70" i="4"/>
  <c r="AD70" i="4"/>
  <c r="E43" i="4"/>
  <c r="M43" i="4"/>
  <c r="V43" i="4"/>
  <c r="AF43" i="4"/>
  <c r="F43" i="4"/>
  <c r="N43" i="4"/>
  <c r="X43" i="4"/>
  <c r="AG43" i="4"/>
  <c r="C43" i="4"/>
  <c r="O43" i="4"/>
  <c r="AA43" i="4"/>
  <c r="AB43" i="4" s="1"/>
  <c r="D43" i="4"/>
  <c r="P43" i="4"/>
  <c r="AC43" i="4"/>
  <c r="G43" i="4"/>
  <c r="Q43" i="4"/>
  <c r="AD43" i="4"/>
  <c r="G103" i="4"/>
  <c r="O103" i="4"/>
  <c r="Y103" i="4"/>
  <c r="AI103" i="4"/>
  <c r="AJ103" i="4" s="1"/>
  <c r="H103" i="4"/>
  <c r="P103" i="4"/>
  <c r="Z103" i="4"/>
  <c r="B103" i="4"/>
  <c r="L103" i="4"/>
  <c r="X103" i="4"/>
  <c r="D103" i="4"/>
  <c r="N103" i="4"/>
  <c r="AC103" i="4"/>
  <c r="J103" i="4"/>
  <c r="AA103" i="4"/>
  <c r="AB103" i="4" s="1"/>
  <c r="K103" i="4"/>
  <c r="AD103" i="4"/>
  <c r="M103" i="4"/>
  <c r="AE103" i="4"/>
  <c r="F103" i="4"/>
  <c r="AG103" i="4"/>
  <c r="I103" i="4"/>
  <c r="Q103" i="4"/>
  <c r="AI62" i="4"/>
  <c r="AJ62" i="4" s="1"/>
  <c r="X62" i="4"/>
  <c r="M62" i="4"/>
  <c r="D62" i="4"/>
  <c r="AG59" i="4"/>
  <c r="AH59" i="4" s="1"/>
  <c r="T59" i="4"/>
  <c r="K59" i="4"/>
  <c r="AI51" i="4"/>
  <c r="AJ51" i="4" s="1"/>
  <c r="X51" i="4"/>
  <c r="M51" i="4"/>
  <c r="D51" i="4"/>
  <c r="X54" i="4"/>
  <c r="L54" i="4"/>
  <c r="F53" i="4"/>
  <c r="N53" i="4"/>
  <c r="X53" i="4"/>
  <c r="AG53" i="4"/>
  <c r="G53" i="4"/>
  <c r="O53" i="4"/>
  <c r="Y53" i="4"/>
  <c r="AI53" i="4"/>
  <c r="AJ53" i="4" s="1"/>
  <c r="AE89" i="4"/>
  <c r="P89" i="4"/>
  <c r="AD38" i="4"/>
  <c r="O38" i="4"/>
  <c r="AF34" i="4"/>
  <c r="O34" i="4"/>
  <c r="C34" i="4"/>
  <c r="AA22" i="4"/>
  <c r="AB22" i="4" s="1"/>
  <c r="C29" i="4"/>
  <c r="K29" i="4"/>
  <c r="S29" i="4"/>
  <c r="AD29" i="4"/>
  <c r="D29" i="4"/>
  <c r="L29" i="4"/>
  <c r="T29" i="4"/>
  <c r="AE29" i="4"/>
  <c r="H29" i="4"/>
  <c r="R29" i="4"/>
  <c r="AG29" i="4"/>
  <c r="AH29" i="4" s="1"/>
  <c r="J29" i="4"/>
  <c r="X29" i="4"/>
  <c r="G29" i="4"/>
  <c r="Y29" i="4"/>
  <c r="I29" i="4"/>
  <c r="Z29" i="4"/>
  <c r="M29" i="4"/>
  <c r="AA29" i="4"/>
  <c r="AB29" i="4" s="1"/>
  <c r="C14" i="4"/>
  <c r="F93" i="4"/>
  <c r="N93" i="4"/>
  <c r="X93" i="4"/>
  <c r="AG93" i="4"/>
  <c r="AH93" i="4" s="1"/>
  <c r="AG62" i="4"/>
  <c r="AH62" i="4" s="1"/>
  <c r="V62" i="4"/>
  <c r="L62" i="4"/>
  <c r="E59" i="4"/>
  <c r="M59" i="4"/>
  <c r="V59" i="4"/>
  <c r="AF59" i="4"/>
  <c r="AG51" i="4"/>
  <c r="AH51" i="4" s="1"/>
  <c r="V51" i="4"/>
  <c r="L51" i="4"/>
  <c r="G54" i="4"/>
  <c r="O54" i="4"/>
  <c r="Y54" i="4"/>
  <c r="AI54" i="4"/>
  <c r="AJ54" i="4" s="1"/>
  <c r="H54" i="4"/>
  <c r="P54" i="4"/>
  <c r="Z54" i="4"/>
  <c r="C89" i="4"/>
  <c r="K89" i="4"/>
  <c r="S89" i="4"/>
  <c r="AD89" i="4"/>
  <c r="E89" i="4"/>
  <c r="N89" i="4"/>
  <c r="Y89" i="4"/>
  <c r="F89" i="4"/>
  <c r="O89" i="4"/>
  <c r="Z89" i="4"/>
  <c r="H38" i="4"/>
  <c r="P38" i="4"/>
  <c r="Z38" i="4"/>
  <c r="B38" i="4"/>
  <c r="K38" i="4"/>
  <c r="T38" i="4"/>
  <c r="AF38" i="4"/>
  <c r="C38" i="4"/>
  <c r="L38" i="4"/>
  <c r="V38" i="4"/>
  <c r="AG38" i="4"/>
  <c r="AH38" i="4" s="1"/>
  <c r="AD34" i="4"/>
  <c r="N34" i="4"/>
  <c r="H22" i="4"/>
  <c r="P22" i="4"/>
  <c r="Z22" i="4"/>
  <c r="B22" i="4"/>
  <c r="K22" i="4"/>
  <c r="T22" i="4"/>
  <c r="AF22" i="4"/>
  <c r="D22" i="4"/>
  <c r="M22" i="4"/>
  <c r="X22" i="4"/>
  <c r="AI22" i="4"/>
  <c r="F22" i="4"/>
  <c r="R22" i="4"/>
  <c r="AG22" i="4"/>
  <c r="AH22" i="4" s="1"/>
  <c r="G22" i="4"/>
  <c r="S22" i="4"/>
  <c r="I22" i="4"/>
  <c r="V22" i="4"/>
  <c r="Q29" i="4"/>
  <c r="C62" i="4"/>
  <c r="K62" i="4"/>
  <c r="S62" i="4"/>
  <c r="AD62" i="4"/>
  <c r="B51" i="4"/>
  <c r="J51" i="4"/>
  <c r="R51" i="4"/>
  <c r="AC51" i="4"/>
  <c r="D34" i="4"/>
  <c r="L34" i="4"/>
  <c r="T34" i="4"/>
  <c r="AE34" i="4"/>
  <c r="G34" i="4"/>
  <c r="P34" i="4"/>
  <c r="AA34" i="4"/>
  <c r="AB34" i="4" s="1"/>
  <c r="H34" i="4"/>
  <c r="Q34" i="4"/>
  <c r="AC34" i="4"/>
  <c r="D49" i="4"/>
  <c r="L49" i="4"/>
  <c r="T49" i="4"/>
  <c r="AE49" i="4"/>
  <c r="F49" i="4"/>
  <c r="N49" i="4"/>
  <c r="X49" i="4"/>
  <c r="AG49" i="4"/>
  <c r="AH49" i="4" s="1"/>
  <c r="H49" i="4"/>
  <c r="R49" i="4"/>
  <c r="AF49" i="4"/>
  <c r="I49" i="4"/>
  <c r="S49" i="4"/>
  <c r="AI49" i="4"/>
  <c r="AJ49" i="4" s="1"/>
  <c r="J49" i="4"/>
  <c r="V49" i="4"/>
  <c r="Q22" i="4"/>
  <c r="P29" i="4"/>
  <c r="D14" i="4"/>
  <c r="L14" i="4"/>
  <c r="T14" i="4"/>
  <c r="C5" i="8" s="1"/>
  <c r="AE14" i="4"/>
  <c r="I11" i="8" s="1"/>
  <c r="E14" i="4"/>
  <c r="M14" i="4"/>
  <c r="K5" i="8" s="1"/>
  <c r="V14" i="4"/>
  <c r="AF14" i="4"/>
  <c r="J11" i="8" s="1"/>
  <c r="F14" i="4"/>
  <c r="N14" i="4"/>
  <c r="P5" i="8" s="1"/>
  <c r="X14" i="4"/>
  <c r="AG14" i="4"/>
  <c r="G14" i="4"/>
  <c r="R14" i="4"/>
  <c r="M5" i="8" s="1"/>
  <c r="H14" i="4"/>
  <c r="S14" i="4"/>
  <c r="I14" i="4"/>
  <c r="Y14" i="4"/>
  <c r="J14" i="4"/>
  <c r="AD14" i="4"/>
  <c r="K14" i="4"/>
  <c r="AI14" i="4"/>
  <c r="AJ14" i="4" s="1"/>
  <c r="O14" i="4"/>
  <c r="G5" i="8" s="1"/>
  <c r="E18" i="4"/>
  <c r="M18" i="4"/>
  <c r="V18" i="4"/>
  <c r="AF18" i="4"/>
  <c r="G18" i="4"/>
  <c r="O18" i="4"/>
  <c r="Y18" i="4"/>
  <c r="AI18" i="4"/>
  <c r="AJ18" i="4" s="1"/>
  <c r="F8" i="4"/>
  <c r="N8" i="4"/>
  <c r="X8" i="4"/>
  <c r="AG8" i="4"/>
  <c r="G8" i="4"/>
  <c r="O8" i="4"/>
  <c r="Y8" i="4"/>
  <c r="AI8" i="4"/>
  <c r="H8" i="4"/>
  <c r="P8" i="4"/>
  <c r="Z8" i="4"/>
  <c r="I8" i="4"/>
  <c r="T8" i="4"/>
  <c r="J8" i="4"/>
  <c r="V8" i="4"/>
  <c r="K8" i="4"/>
  <c r="AA8" i="4"/>
  <c r="AB8" i="4" s="1"/>
  <c r="AC27" i="4"/>
  <c r="R27" i="4"/>
  <c r="J27" i="4"/>
  <c r="AE30" i="4"/>
  <c r="T30" i="4"/>
  <c r="K30" i="4"/>
  <c r="F36" i="4"/>
  <c r="N36" i="4"/>
  <c r="X36" i="4"/>
  <c r="AG36" i="4"/>
  <c r="AH36" i="4" s="1"/>
  <c r="Y106" i="4"/>
  <c r="M106" i="4"/>
  <c r="F46" i="4"/>
  <c r="N46" i="4"/>
  <c r="X46" i="4"/>
  <c r="AG46" i="4"/>
  <c r="AH46" i="4" s="1"/>
  <c r="H46" i="4"/>
  <c r="P46" i="4"/>
  <c r="Z46" i="4"/>
  <c r="T18" i="4"/>
  <c r="J18" i="4"/>
  <c r="AA12" i="4"/>
  <c r="AB12" i="4" s="1"/>
  <c r="Q8" i="4"/>
  <c r="D30" i="4"/>
  <c r="L30" i="4"/>
  <c r="H106" i="4"/>
  <c r="P106" i="4"/>
  <c r="Z106" i="4"/>
  <c r="B106" i="4"/>
  <c r="J106" i="4"/>
  <c r="R106" i="4"/>
  <c r="AC106" i="4"/>
  <c r="AG18" i="4"/>
  <c r="AH18" i="4" s="1"/>
  <c r="S18" i="4"/>
  <c r="I18" i="4"/>
  <c r="C12" i="4"/>
  <c r="K12" i="4"/>
  <c r="S12" i="4"/>
  <c r="AD12" i="4"/>
  <c r="D12" i="4"/>
  <c r="L12" i="4"/>
  <c r="T12" i="4"/>
  <c r="AE12" i="4"/>
  <c r="E12" i="4"/>
  <c r="M12" i="4"/>
  <c r="V12" i="4"/>
  <c r="AF12" i="4"/>
  <c r="H12" i="4"/>
  <c r="X12" i="4"/>
  <c r="I12" i="4"/>
  <c r="Y12" i="4"/>
  <c r="J12" i="4"/>
  <c r="Z12" i="4"/>
  <c r="M8" i="4"/>
  <c r="AD31" i="4"/>
  <c r="S31" i="4"/>
  <c r="K31" i="4"/>
  <c r="B9" i="4"/>
  <c r="J9" i="4"/>
  <c r="R9" i="4"/>
  <c r="AC9" i="4"/>
  <c r="AA21" i="4"/>
  <c r="AB21" i="4" s="1"/>
  <c r="M21" i="4"/>
  <c r="D45" i="4"/>
  <c r="L45" i="4"/>
  <c r="T45" i="4"/>
  <c r="AE45" i="4"/>
  <c r="E45" i="4"/>
  <c r="M45" i="4"/>
  <c r="V45" i="4"/>
  <c r="AF45" i="4"/>
  <c r="E15" i="4"/>
  <c r="M15" i="4"/>
  <c r="V15" i="4"/>
  <c r="AF15" i="4"/>
  <c r="F15" i="4"/>
  <c r="N15" i="4"/>
  <c r="X15" i="4"/>
  <c r="AG15" i="4"/>
  <c r="G15" i="4"/>
  <c r="O15" i="4"/>
  <c r="Y15" i="4"/>
  <c r="AI15" i="4"/>
  <c r="AJ15" i="4" s="1"/>
  <c r="AG19" i="4"/>
  <c r="AH19" i="4" s="1"/>
  <c r="P19" i="4"/>
  <c r="AE7" i="4"/>
  <c r="Q7" i="4"/>
  <c r="C5" i="4"/>
  <c r="K5" i="4"/>
  <c r="S5" i="4"/>
  <c r="AD5" i="4"/>
  <c r="D5" i="4"/>
  <c r="L5" i="4"/>
  <c r="T5" i="4"/>
  <c r="AE5" i="4"/>
  <c r="E5" i="4"/>
  <c r="M5" i="4"/>
  <c r="V5" i="4"/>
  <c r="AF5" i="4"/>
  <c r="B19" i="4"/>
  <c r="J19" i="4"/>
  <c r="R19" i="4"/>
  <c r="AC19" i="4"/>
  <c r="C19" i="4"/>
  <c r="K19" i="4"/>
  <c r="S19" i="4"/>
  <c r="AD19" i="4"/>
  <c r="D19" i="4"/>
  <c r="L19" i="4"/>
  <c r="T19" i="4"/>
  <c r="AE19" i="4"/>
  <c r="F21" i="4"/>
  <c r="N21" i="4"/>
  <c r="X21" i="4"/>
  <c r="AG21" i="4"/>
  <c r="G21" i="4"/>
  <c r="O21" i="4"/>
  <c r="Y21" i="4"/>
  <c r="AI21" i="4"/>
  <c r="AJ21" i="4" s="1"/>
  <c r="AA19" i="4"/>
  <c r="AB19" i="4" s="1"/>
  <c r="N19" i="4"/>
  <c r="E7" i="4"/>
  <c r="M7" i="4"/>
  <c r="V7" i="4"/>
  <c r="AF7" i="4"/>
  <c r="F7" i="4"/>
  <c r="N7" i="4"/>
  <c r="X7" i="4"/>
  <c r="AG7" i="4"/>
  <c r="AH7" i="4" s="1"/>
  <c r="G7" i="4"/>
  <c r="O7" i="4"/>
  <c r="Y7" i="4"/>
  <c r="AI7" i="4"/>
  <c r="AD85" i="4"/>
  <c r="S85" i="4"/>
  <c r="K85" i="4"/>
  <c r="C85" i="4"/>
  <c r="AD3" i="4"/>
  <c r="S3" i="4"/>
  <c r="K3" i="4"/>
  <c r="C3" i="4"/>
  <c r="Z16" i="4"/>
  <c r="P16" i="4"/>
  <c r="AC85" i="4"/>
  <c r="R85" i="4"/>
  <c r="J85" i="4"/>
  <c r="Z10" i="4"/>
  <c r="P10" i="4"/>
  <c r="AC3" i="4"/>
  <c r="R3" i="4"/>
  <c r="J3" i="4"/>
  <c r="G13" i="7" l="1"/>
  <c r="AJ4" i="4"/>
  <c r="AH15" i="4"/>
  <c r="AH53" i="4"/>
  <c r="AJ39" i="4"/>
  <c r="AJ70" i="4"/>
  <c r="AH155" i="4"/>
  <c r="AB124" i="4"/>
  <c r="AH14" i="4"/>
  <c r="AJ22" i="4"/>
  <c r="AH43" i="4"/>
  <c r="AH47" i="4"/>
  <c r="AB56" i="4"/>
  <c r="AH114" i="4"/>
  <c r="AB146" i="4"/>
  <c r="AH103" i="4"/>
  <c r="AB61" i="4"/>
  <c r="AJ130" i="4"/>
  <c r="AJ2" i="4"/>
  <c r="AH86" i="4"/>
  <c r="AH58" i="4"/>
  <c r="AJ20" i="4"/>
  <c r="AB145" i="4"/>
  <c r="AH109" i="4"/>
  <c r="AJ94" i="4"/>
  <c r="AJ124" i="4"/>
  <c r="AJ35" i="4"/>
  <c r="AJ113" i="4"/>
  <c r="AJ41" i="4"/>
  <c r="AJ147" i="4"/>
  <c r="AH60" i="4"/>
  <c r="AH84" i="4"/>
  <c r="AJ25" i="4"/>
  <c r="AB153" i="4"/>
  <c r="AJ151" i="4"/>
  <c r="G12" i="8"/>
  <c r="AJ27" i="4"/>
  <c r="AJ75" i="4"/>
  <c r="AJ127" i="4"/>
  <c r="AH115" i="4"/>
  <c r="AJ92" i="4"/>
  <c r="AB113" i="4"/>
  <c r="AB138" i="4"/>
  <c r="AH71" i="4"/>
  <c r="AJ154" i="4"/>
  <c r="AJ69" i="4"/>
  <c r="AB54" i="4"/>
  <c r="AJ17" i="4"/>
  <c r="AJ128" i="4"/>
  <c r="AB75" i="4"/>
  <c r="AJ116" i="4"/>
  <c r="AB59" i="4"/>
  <c r="AJ139" i="4"/>
  <c r="AJ144" i="4"/>
  <c r="AB51" i="4"/>
  <c r="AH61" i="4"/>
  <c r="AB155" i="4"/>
  <c r="AB110" i="4"/>
  <c r="AB140" i="4"/>
  <c r="AH130" i="4"/>
  <c r="AB130" i="4"/>
  <c r="AH117" i="4"/>
  <c r="AJ138" i="4"/>
  <c r="AB36" i="4"/>
  <c r="AB5" i="4"/>
  <c r="AB15" i="4"/>
  <c r="AJ119" i="4"/>
  <c r="AJ6" i="4"/>
  <c r="AB52" i="4"/>
  <c r="AJ42" i="4"/>
  <c r="AH90" i="4"/>
  <c r="AB83" i="4"/>
  <c r="AH82" i="4"/>
  <c r="AB45" i="4"/>
  <c r="AB53" i="4"/>
  <c r="AJ152" i="4"/>
  <c r="AB121" i="4"/>
  <c r="AJ102" i="4"/>
  <c r="AB55" i="4"/>
  <c r="AH132" i="4"/>
  <c r="AB60" i="4"/>
  <c r="AB25" i="4"/>
  <c r="AJ55" i="4"/>
  <c r="AB16" i="4"/>
  <c r="AH9" i="4"/>
  <c r="AJ118" i="4"/>
  <c r="AB64" i="4"/>
  <c r="AJ120" i="4"/>
  <c r="AJ149" i="4"/>
  <c r="AH142" i="4"/>
  <c r="AH118" i="4"/>
  <c r="AB126" i="4"/>
  <c r="AH77" i="4"/>
  <c r="AB89" i="4"/>
  <c r="AH39" i="4"/>
  <c r="AB109" i="4"/>
  <c r="AB72" i="4"/>
  <c r="AH42" i="4"/>
  <c r="AB90" i="4"/>
  <c r="AH135" i="4"/>
  <c r="AB27" i="4"/>
  <c r="AB139" i="4"/>
  <c r="AH48" i="4"/>
  <c r="AH143" i="4"/>
  <c r="AJ106" i="4"/>
  <c r="AB46" i="4"/>
  <c r="AH141" i="4"/>
  <c r="AJ95" i="4"/>
  <c r="AB50" i="4"/>
  <c r="AJ96" i="4"/>
  <c r="AH35" i="4"/>
  <c r="AH123" i="4"/>
  <c r="AB101" i="4"/>
  <c r="AJ34" i="4"/>
  <c r="AH66" i="4"/>
  <c r="AB26" i="4"/>
  <c r="AB136" i="4"/>
  <c r="AJ100" i="4"/>
  <c r="AH111" i="4"/>
  <c r="AJ9" i="4"/>
  <c r="AB143" i="4"/>
  <c r="AH87" i="4"/>
  <c r="AH133" i="4"/>
  <c r="AJ88" i="4"/>
  <c r="AB102" i="4"/>
  <c r="AJ84" i="4"/>
  <c r="AJ153" i="4"/>
  <c r="AJ148" i="4"/>
  <c r="AJ24" i="4"/>
  <c r="AJ43" i="4"/>
  <c r="AH5" i="4"/>
  <c r="AH97" i="4"/>
  <c r="AH70" i="4"/>
  <c r="AH100" i="4"/>
  <c r="AH89" i="4"/>
  <c r="AH106" i="4"/>
  <c r="AB77" i="4"/>
  <c r="AH33" i="4"/>
  <c r="AJ28" i="4"/>
  <c r="AH63" i="4"/>
  <c r="AJ141" i="4"/>
  <c r="AH88" i="4"/>
  <c r="AH74" i="4"/>
  <c r="AB97" i="4"/>
  <c r="AH24" i="4"/>
  <c r="AJ16" i="4"/>
  <c r="AJ30" i="4"/>
  <c r="AJ8" i="4"/>
  <c r="AJ47" i="4"/>
  <c r="AJ11" i="4"/>
  <c r="AJ7" i="4"/>
  <c r="AH80" i="4"/>
  <c r="AB134" i="4"/>
  <c r="AH151" i="4"/>
  <c r="AJ48" i="4"/>
  <c r="AB38" i="4"/>
  <c r="AB127" i="4"/>
  <c r="AJ97" i="4"/>
  <c r="AH16" i="4"/>
  <c r="AH113" i="4"/>
  <c r="AH145" i="4"/>
  <c r="AB10" i="4"/>
  <c r="AH126" i="4"/>
  <c r="AJ137" i="4"/>
  <c r="AB18" i="4"/>
  <c r="AJ66" i="4"/>
  <c r="AH92" i="4"/>
  <c r="AH116" i="4"/>
  <c r="AB65" i="4"/>
  <c r="AB96" i="4"/>
  <c r="AH68" i="4"/>
  <c r="AJ90" i="4"/>
  <c r="AB154" i="4"/>
  <c r="AJ29" i="4"/>
  <c r="AJ38" i="4"/>
  <c r="AB120" i="4"/>
  <c r="AB23" i="4"/>
  <c r="AJ85" i="4"/>
  <c r="AB7" i="4"/>
  <c r="AB98" i="4"/>
  <c r="AH137" i="4"/>
  <c r="AH128" i="4"/>
  <c r="AB66" i="4"/>
  <c r="AH107" i="4"/>
  <c r="AB92" i="4"/>
  <c r="AH153" i="4"/>
  <c r="AH21" i="4"/>
  <c r="AH8" i="4"/>
  <c r="AH67" i="4"/>
  <c r="AH108" i="4"/>
  <c r="AJ37" i="4"/>
  <c r="AJ50" i="4"/>
  <c r="AB88" i="4"/>
  <c r="AB122" i="4"/>
  <c r="AJ155" i="4"/>
  <c r="AH136" i="4"/>
  <c r="AJ109" i="4"/>
  <c r="AH129" i="4"/>
  <c r="AJ123" i="4"/>
  <c r="AH101" i="4"/>
  <c r="AH131" i="4"/>
  <c r="AJ60" i="4"/>
  <c r="AH99" i="4"/>
  <c r="AB151" i="4"/>
  <c r="AH72" i="4"/>
  <c r="AB108" i="4"/>
  <c r="AJ142" i="4"/>
  <c r="AH105" i="4"/>
  <c r="AB2" i="4"/>
  <c r="AH110" i="4"/>
  <c r="AB115" i="4"/>
  <c r="AJ65" i="4"/>
  <c r="AJ5" i="4"/>
  <c r="AB106" i="4"/>
  <c r="AB39" i="4"/>
  <c r="AB137" i="4"/>
  <c r="AB119" i="4"/>
  <c r="AJ81" i="4"/>
  <c r="AH54" i="4"/>
  <c r="AH69" i="4"/>
  <c r="AB33" i="4"/>
  <c r="AH95" i="4"/>
  <c r="AB112" i="4"/>
  <c r="AJ79" i="4"/>
  <c r="AJ150" i="4"/>
  <c r="AJ71" i="4"/>
  <c r="AB80" i="4"/>
  <c r="W73" i="4"/>
  <c r="W69" i="4"/>
  <c r="I3" i="8"/>
  <c r="F28" i="8" s="1"/>
  <c r="I5" i="8"/>
  <c r="N3" i="8"/>
  <c r="I28" i="8" s="1"/>
  <c r="N5" i="8"/>
  <c r="D12" i="8"/>
  <c r="R3" i="8"/>
  <c r="K28" i="8" s="1"/>
  <c r="R5" i="8"/>
  <c r="F12" i="8"/>
  <c r="E11" i="8"/>
  <c r="E12" i="8"/>
  <c r="C12" i="8"/>
  <c r="U59" i="4"/>
  <c r="W51" i="4"/>
  <c r="U107" i="4"/>
  <c r="U132" i="4"/>
  <c r="W71" i="4"/>
  <c r="W132" i="4"/>
  <c r="W59" i="4"/>
  <c r="W46" i="4"/>
  <c r="U40" i="4"/>
  <c r="W58" i="4"/>
  <c r="G2" i="8"/>
  <c r="K2" i="8"/>
  <c r="G3" i="8"/>
  <c r="E28" i="8" s="1"/>
  <c r="U82" i="4"/>
  <c r="B2" i="8"/>
  <c r="M3" i="8"/>
  <c r="H28" i="8" s="1"/>
  <c r="P2" i="8"/>
  <c r="C2" i="8"/>
  <c r="R4" i="8"/>
  <c r="U46" i="4"/>
  <c r="C4" i="8"/>
  <c r="K3" i="8"/>
  <c r="G28" i="8" s="1"/>
  <c r="M4" i="8"/>
  <c r="I4" i="8"/>
  <c r="C3" i="8"/>
  <c r="D28" i="8" s="1"/>
  <c r="B4" i="8"/>
  <c r="B3" i="8"/>
  <c r="C28" i="8" s="1"/>
  <c r="P3" i="8"/>
  <c r="J28" i="8" s="1"/>
  <c r="G4" i="8"/>
  <c r="N4" i="8"/>
  <c r="I2" i="8"/>
  <c r="N2" i="8"/>
  <c r="M2" i="8"/>
  <c r="I10" i="8"/>
  <c r="R2" i="8"/>
  <c r="J10" i="8"/>
  <c r="W18" i="4"/>
  <c r="W23" i="4"/>
  <c r="U102" i="4"/>
  <c r="W129" i="4"/>
  <c r="W133" i="4"/>
  <c r="U62" i="4"/>
  <c r="U78" i="4"/>
  <c r="U90" i="4"/>
  <c r="W123" i="4"/>
  <c r="W134" i="4"/>
  <c r="W101" i="4"/>
  <c r="U137" i="4"/>
  <c r="G16" i="7"/>
  <c r="W29" i="4"/>
  <c r="U108" i="4"/>
  <c r="W21" i="4"/>
  <c r="U23" i="4"/>
  <c r="W27" i="4"/>
  <c r="U31" i="4"/>
  <c r="W108" i="4"/>
  <c r="U100" i="4"/>
  <c r="W150" i="4"/>
  <c r="W53" i="4"/>
  <c r="U58" i="4"/>
  <c r="W152" i="4"/>
  <c r="U73" i="4"/>
  <c r="W97" i="4"/>
  <c r="W128" i="4"/>
  <c r="U154" i="4"/>
  <c r="W89" i="4"/>
  <c r="U70" i="4"/>
  <c r="U127" i="4"/>
  <c r="W22" i="4"/>
  <c r="U29" i="4"/>
  <c r="U68" i="4"/>
  <c r="W72" i="4"/>
  <c r="W126" i="4"/>
  <c r="U133" i="4"/>
  <c r="W39" i="4"/>
  <c r="U72" i="4"/>
  <c r="W40" i="4"/>
  <c r="U88" i="4"/>
  <c r="U89" i="4"/>
  <c r="U95" i="4"/>
  <c r="U93" i="4"/>
  <c r="U119" i="4"/>
  <c r="W137" i="4"/>
  <c r="W154" i="4"/>
  <c r="U11" i="4"/>
  <c r="U39" i="4"/>
  <c r="U149" i="4"/>
  <c r="W30" i="4"/>
  <c r="U146" i="4"/>
  <c r="U65" i="4"/>
  <c r="W113" i="4"/>
  <c r="W78" i="4"/>
  <c r="W142" i="4"/>
  <c r="U109" i="4"/>
  <c r="U33" i="4"/>
  <c r="B10" i="8"/>
  <c r="W26" i="4"/>
  <c r="W32" i="4"/>
  <c r="W136" i="4"/>
  <c r="W61" i="4"/>
  <c r="W42" i="4"/>
  <c r="U141" i="4"/>
  <c r="U60" i="4"/>
  <c r="U9" i="4"/>
  <c r="W93" i="4"/>
  <c r="W100" i="4"/>
  <c r="U144" i="4"/>
  <c r="U61" i="4"/>
  <c r="U63" i="4"/>
  <c r="W75" i="4"/>
  <c r="U117" i="4"/>
  <c r="U25" i="4"/>
  <c r="U32" i="4"/>
  <c r="W109" i="4"/>
  <c r="W144" i="4"/>
  <c r="W112" i="4"/>
  <c r="W15" i="4"/>
  <c r="U54" i="4"/>
  <c r="U19" i="4"/>
  <c r="U5" i="4"/>
  <c r="U34" i="4"/>
  <c r="U37" i="4"/>
  <c r="W56" i="4"/>
  <c r="U96" i="4"/>
  <c r="U120" i="4"/>
  <c r="W41" i="4"/>
  <c r="U153" i="4"/>
  <c r="U69" i="4"/>
  <c r="U112" i="4"/>
  <c r="W48" i="4"/>
  <c r="E10" i="8"/>
  <c r="W63" i="4"/>
  <c r="U139" i="4"/>
  <c r="W87" i="4"/>
  <c r="W119" i="4"/>
  <c r="U87" i="4"/>
  <c r="U48" i="4"/>
  <c r="W10" i="4"/>
  <c r="W139" i="4"/>
  <c r="H12" i="8"/>
  <c r="C11" i="8"/>
  <c r="W28" i="4"/>
  <c r="B11" i="8"/>
  <c r="W151" i="4"/>
  <c r="W34" i="4"/>
  <c r="W95" i="4"/>
  <c r="W110" i="4"/>
  <c r="U10" i="4"/>
  <c r="E7" i="7" s="1"/>
  <c r="W90" i="4"/>
  <c r="U150" i="4"/>
  <c r="W103" i="4"/>
  <c r="W106" i="4"/>
  <c r="U28" i="4"/>
  <c r="W107" i="4"/>
  <c r="U6" i="4"/>
  <c r="W135" i="4"/>
  <c r="U134" i="4"/>
  <c r="W6" i="4"/>
  <c r="W67" i="4"/>
  <c r="W121" i="4"/>
  <c r="U27" i="4"/>
  <c r="U53" i="4"/>
  <c r="G11" i="8"/>
  <c r="W88" i="4"/>
  <c r="W52" i="4"/>
  <c r="U52" i="4"/>
  <c r="U35" i="4"/>
  <c r="W65" i="4"/>
  <c r="W36" i="4"/>
  <c r="W118" i="4"/>
  <c r="W124" i="4"/>
  <c r="W35" i="4"/>
  <c r="U77" i="4"/>
  <c r="U129" i="4"/>
  <c r="U18" i="4"/>
  <c r="W31" i="4"/>
  <c r="U75" i="4"/>
  <c r="U106" i="4"/>
  <c r="G10" i="8"/>
  <c r="C10" i="8"/>
  <c r="U152" i="4"/>
  <c r="U80" i="4"/>
  <c r="W60" i="4"/>
  <c r="U15" i="4"/>
  <c r="U91" i="4"/>
  <c r="U38" i="4"/>
  <c r="U36" i="4"/>
  <c r="W98" i="4"/>
  <c r="W85" i="4"/>
  <c r="U142" i="4"/>
  <c r="U126" i="4"/>
  <c r="U136" i="4"/>
  <c r="U57" i="4"/>
  <c r="U81" i="4"/>
  <c r="U21" i="4"/>
  <c r="W105" i="4"/>
  <c r="U105" i="4"/>
  <c r="W104" i="4"/>
  <c r="W130" i="4"/>
  <c r="W76" i="4"/>
  <c r="U138" i="4"/>
  <c r="W45" i="4"/>
  <c r="W8" i="4"/>
  <c r="U22" i="4"/>
  <c r="U67" i="4"/>
  <c r="W91" i="4"/>
  <c r="U118" i="4"/>
  <c r="W92" i="4"/>
  <c r="U71" i="4"/>
  <c r="U20" i="4"/>
  <c r="W4" i="4"/>
  <c r="U44" i="4"/>
  <c r="W3" i="4"/>
  <c r="W68" i="4"/>
  <c r="W141" i="4"/>
  <c r="W116" i="4"/>
  <c r="W70" i="4"/>
  <c r="W12" i="4"/>
  <c r="W7" i="4"/>
  <c r="U8" i="4"/>
  <c r="W38" i="4"/>
  <c r="U26" i="4"/>
  <c r="U98" i="4"/>
  <c r="U56" i="4"/>
  <c r="W120" i="4"/>
  <c r="U116" i="4"/>
  <c r="W138" i="4"/>
  <c r="W147" i="4"/>
  <c r="U4" i="4"/>
  <c r="E4" i="7" s="1"/>
  <c r="W44" i="4"/>
  <c r="U16" i="4"/>
  <c r="W9" i="4"/>
  <c r="U64" i="4"/>
  <c r="U104" i="4"/>
  <c r="U130" i="4"/>
  <c r="W17" i="4"/>
  <c r="U143" i="4"/>
  <c r="U3" i="4"/>
  <c r="U76" i="4"/>
  <c r="U17" i="4"/>
  <c r="W140" i="4"/>
  <c r="U123" i="4"/>
  <c r="W82" i="4"/>
  <c r="U30" i="4"/>
  <c r="W49" i="4"/>
  <c r="W43" i="4"/>
  <c r="W2" i="4"/>
  <c r="W114" i="4"/>
  <c r="W16" i="4"/>
  <c r="U114" i="4"/>
  <c r="W115" i="4"/>
  <c r="W83" i="4"/>
  <c r="U140" i="4"/>
  <c r="W99" i="4"/>
  <c r="U14" i="4"/>
  <c r="E5" i="8" s="1"/>
  <c r="W66" i="4"/>
  <c r="W86" i="4"/>
  <c r="U92" i="4"/>
  <c r="U97" i="4"/>
  <c r="U94" i="4"/>
  <c r="W111" i="4"/>
  <c r="U121" i="4"/>
  <c r="U101" i="4"/>
  <c r="U99" i="4"/>
  <c r="U148" i="4"/>
  <c r="W131" i="4"/>
  <c r="W55" i="4"/>
  <c r="W19" i="4"/>
  <c r="W125" i="4"/>
  <c r="U128" i="4"/>
  <c r="W155" i="4"/>
  <c r="U110" i="4"/>
  <c r="W13" i="4"/>
  <c r="W5" i="4"/>
  <c r="U45" i="4"/>
  <c r="U12" i="4"/>
  <c r="W96" i="4"/>
  <c r="W122" i="4"/>
  <c r="W11" i="4"/>
  <c r="W145" i="4"/>
  <c r="W81" i="4"/>
  <c r="U147" i="4"/>
  <c r="W102" i="4"/>
  <c r="W25" i="4"/>
  <c r="W153" i="4"/>
  <c r="W148" i="4"/>
  <c r="U131" i="4"/>
  <c r="U79" i="4"/>
  <c r="U135" i="4"/>
  <c r="W80" i="4"/>
  <c r="U115" i="4"/>
  <c r="U42" i="4"/>
  <c r="U103" i="4"/>
  <c r="W33" i="4"/>
  <c r="W62" i="4"/>
  <c r="U66" i="4"/>
  <c r="W74" i="4"/>
  <c r="U155" i="4"/>
  <c r="U113" i="4"/>
  <c r="U151" i="4"/>
  <c r="W117" i="4"/>
  <c r="W79" i="4"/>
  <c r="U125" i="4"/>
  <c r="W50" i="4"/>
  <c r="W84" i="4"/>
  <c r="W149" i="4"/>
  <c r="W47" i="4"/>
  <c r="U47" i="4"/>
  <c r="U13" i="4"/>
  <c r="U84" i="4"/>
  <c r="U55" i="4"/>
  <c r="U85" i="4"/>
  <c r="W54" i="4"/>
  <c r="U51" i="4"/>
  <c r="U50" i="4"/>
  <c r="W64" i="4"/>
  <c r="W143" i="4"/>
  <c r="U122" i="4"/>
  <c r="U49" i="4"/>
  <c r="W77" i="4"/>
  <c r="U83" i="4"/>
  <c r="W14" i="4"/>
  <c r="U43" i="4"/>
  <c r="W127" i="4"/>
  <c r="W37" i="4"/>
  <c r="U2" i="4"/>
  <c r="U74" i="4"/>
  <c r="U86" i="4"/>
  <c r="W20" i="4"/>
  <c r="W57" i="4"/>
  <c r="W146" i="4"/>
  <c r="W94" i="4"/>
  <c r="U124" i="4"/>
  <c r="U111" i="4"/>
  <c r="U41" i="4"/>
  <c r="U24" i="4"/>
  <c r="W24" i="4"/>
  <c r="U145" i="4"/>
  <c r="E14" i="7"/>
  <c r="G2" i="7"/>
  <c r="B2" i="7"/>
  <c r="C14" i="7"/>
  <c r="E16" i="7"/>
  <c r="G11" i="7"/>
  <c r="P2" i="7"/>
  <c r="G14" i="7"/>
  <c r="N6" i="7"/>
  <c r="E13" i="7"/>
  <c r="E15" i="7"/>
  <c r="J15" i="7"/>
  <c r="I13" i="7"/>
  <c r="R4" i="7"/>
  <c r="B6" i="7"/>
  <c r="I16" i="7"/>
  <c r="I14" i="7"/>
  <c r="M5" i="7"/>
  <c r="N7" i="7"/>
  <c r="G3" i="7"/>
  <c r="G5" i="7"/>
  <c r="R7" i="7"/>
  <c r="E12" i="7"/>
  <c r="K5" i="7"/>
  <c r="B5" i="7"/>
  <c r="K7" i="7"/>
  <c r="B15" i="7"/>
  <c r="P6" i="7"/>
  <c r="C7" i="7"/>
  <c r="I6" i="7"/>
  <c r="E11" i="7"/>
  <c r="B3" i="7"/>
  <c r="J12" i="7"/>
  <c r="J14" i="7"/>
  <c r="C12" i="7"/>
  <c r="I11" i="7"/>
  <c r="G15" i="7"/>
  <c r="C16" i="7"/>
  <c r="I12" i="7"/>
  <c r="C11" i="7"/>
  <c r="C15" i="7"/>
  <c r="C13" i="7"/>
  <c r="G12" i="7"/>
  <c r="B11" i="7"/>
  <c r="B12" i="7"/>
  <c r="M4" i="7"/>
  <c r="B4" i="7"/>
  <c r="P5" i="7"/>
  <c r="I2" i="7"/>
  <c r="P4" i="7"/>
  <c r="N2" i="7"/>
  <c r="G4" i="7"/>
  <c r="I5" i="7"/>
  <c r="R2" i="7"/>
  <c r="M7" i="7"/>
  <c r="M2" i="7"/>
  <c r="I4" i="7"/>
  <c r="M6" i="7"/>
  <c r="B7" i="7"/>
  <c r="N4" i="7"/>
  <c r="K4" i="7"/>
  <c r="K6" i="7"/>
  <c r="R5" i="7"/>
  <c r="C4" i="7"/>
  <c r="K2" i="7"/>
  <c r="N5" i="7"/>
  <c r="R6" i="7"/>
  <c r="I3" i="7"/>
  <c r="G7" i="7"/>
  <c r="C2" i="7"/>
  <c r="G6" i="7"/>
  <c r="M3" i="7"/>
  <c r="N3" i="7"/>
  <c r="R3" i="7"/>
  <c r="K3" i="7"/>
  <c r="P7" i="7"/>
  <c r="B13" i="7"/>
  <c r="C3" i="7"/>
  <c r="C5" i="7"/>
  <c r="C6" i="7"/>
  <c r="E4" i="8" l="1"/>
  <c r="D11" i="8"/>
  <c r="F11" i="8"/>
  <c r="E3" i="8"/>
  <c r="H11" i="8"/>
  <c r="E2" i="8"/>
  <c r="H10" i="8"/>
  <c r="D10" i="8"/>
  <c r="F10" i="8"/>
  <c r="F15" i="7"/>
  <c r="D11" i="7"/>
  <c r="D12" i="7"/>
  <c r="H13" i="7"/>
  <c r="H15" i="7"/>
  <c r="E3" i="7"/>
  <c r="D14" i="7"/>
  <c r="H11" i="7"/>
  <c r="F14" i="7"/>
  <c r="H12" i="7"/>
  <c r="E5" i="7"/>
  <c r="D15" i="7"/>
  <c r="F11" i="7"/>
  <c r="F12" i="7"/>
  <c r="H16" i="7"/>
  <c r="D13" i="7"/>
  <c r="D16" i="7"/>
  <c r="F13" i="7"/>
  <c r="H14" i="7"/>
  <c r="F16" i="7"/>
  <c r="E6" i="7"/>
  <c r="E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<sst xmlns="http://schemas.openxmlformats.org/spreadsheetml/2006/main" count="8416" uniqueCount="2080">
  <si>
    <t xml:space="preserve"> please cite us and provide a link and/or a mention.</t>
  </si>
  <si>
    <t xml:space="preserve"> </t>
  </si>
  <si>
    <t>Rk</t>
  </si>
  <si>
    <t>Name</t>
  </si>
  <si>
    <t>Age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</si>
  <si>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</si>
  <si>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</si>
  <si>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</si>
  <si>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</si>
  <si>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</si>
  <si>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</si>
  <si>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</si>
  <si>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</si>
  <si>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</si>
  <si>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</si>
  <si>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</si>
  <si>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</si>
  <si>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</si>
  <si>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</si>
  <si>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</si>
  <si>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</si>
  <si>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</si>
  <si>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</si>
  <si>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</si>
  <si>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</si>
  <si>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</si>
  <si>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</si>
  <si>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</si>
  <si>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</si>
  <si>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</si>
  <si>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</si>
  <si>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Name-additional</t>
  </si>
  <si>
    <t>José Abreu</t>
  </si>
  <si>
    <t>HOU</t>
  </si>
  <si>
    <t>3/H</t>
  </si>
  <si>
    <t>abreujo02</t>
  </si>
  <si>
    <t>Wilyer Abreu*</t>
  </si>
  <si>
    <t>BOS</t>
  </si>
  <si>
    <t>*9/H78</t>
  </si>
  <si>
    <t>abreuwi02</t>
  </si>
  <si>
    <t>Jo Adell</t>
  </si>
  <si>
    <t>LAA</t>
  </si>
  <si>
    <t>*9/HD8</t>
  </si>
  <si>
    <t>adelljo01</t>
  </si>
  <si>
    <t>Ehire Adrianza#</t>
  </si>
  <si>
    <t>/54H</t>
  </si>
  <si>
    <t>adriaeh01</t>
  </si>
  <si>
    <t>Nick Allen</t>
  </si>
  <si>
    <t>OAK</t>
  </si>
  <si>
    <t>6/H</t>
  </si>
  <si>
    <t>allenni02</t>
  </si>
  <si>
    <t>Jose Altuve</t>
  </si>
  <si>
    <t>*4/D</t>
  </si>
  <si>
    <t>altuvjo01</t>
  </si>
  <si>
    <t>Yordan Alvarez*</t>
  </si>
  <si>
    <t>*D7</t>
  </si>
  <si>
    <t>alvaryo01</t>
  </si>
  <si>
    <t>Jacob Amaya</t>
  </si>
  <si>
    <t>/4</t>
  </si>
  <si>
    <t>amayaja01</t>
  </si>
  <si>
    <t>Chase Anderson</t>
  </si>
  <si>
    <t>anderch01</t>
  </si>
  <si>
    <t>Miguel Andujar</t>
  </si>
  <si>
    <t>/7</t>
  </si>
  <si>
    <t>andujmi01</t>
  </si>
  <si>
    <t>Jonathan Aranda*</t>
  </si>
  <si>
    <t>TBR</t>
  </si>
  <si>
    <t>/D3H45</t>
  </si>
  <si>
    <t>arandjo01</t>
  </si>
  <si>
    <t>Gabriel Arias</t>
  </si>
  <si>
    <t>CLE</t>
  </si>
  <si>
    <t>ariasga01</t>
  </si>
  <si>
    <t>Randy Arozarena</t>
  </si>
  <si>
    <t>*7/8HD</t>
  </si>
  <si>
    <t>arozara01</t>
  </si>
  <si>
    <t>Pedro Avila</t>
  </si>
  <si>
    <t>/1</t>
  </si>
  <si>
    <t>avilape01</t>
  </si>
  <si>
    <t>Akil Baddoo*</t>
  </si>
  <si>
    <t>DET</t>
  </si>
  <si>
    <t>/8</t>
  </si>
  <si>
    <t>baddoak01</t>
  </si>
  <si>
    <t>Javier Báez</t>
  </si>
  <si>
    <t>*6/H</t>
  </si>
  <si>
    <t>baezja01</t>
  </si>
  <si>
    <t>David Bañuelos</t>
  </si>
  <si>
    <t>BAL</t>
  </si>
  <si>
    <t>/H</t>
  </si>
  <si>
    <t>banueda01</t>
  </si>
  <si>
    <t>Addison Barger*</t>
  </si>
  <si>
    <t>TOR</t>
  </si>
  <si>
    <t>/759</t>
  </si>
  <si>
    <t>bargead01</t>
  </si>
  <si>
    <t>Mike Baumann</t>
  </si>
  <si>
    <t>TOT</t>
  </si>
  <si>
    <t>baumami01</t>
  </si>
  <si>
    <t>Andrew Benintendi*</t>
  </si>
  <si>
    <t>CHW</t>
  </si>
  <si>
    <t>*7/H8</t>
  </si>
  <si>
    <t>beninan01</t>
  </si>
  <si>
    <t>Brennan Bernardino*</t>
  </si>
  <si>
    <t>bernabr01</t>
  </si>
  <si>
    <t>Jon Berti</t>
  </si>
  <si>
    <t>NYY</t>
  </si>
  <si>
    <t>5/H</t>
  </si>
  <si>
    <t>bertijo01</t>
  </si>
  <si>
    <t>Bo Bichette</t>
  </si>
  <si>
    <t>*6</t>
  </si>
  <si>
    <t>bichebo01</t>
  </si>
  <si>
    <t>Cavan Biggio*</t>
  </si>
  <si>
    <t>biggica01</t>
  </si>
  <si>
    <t>Dairon Blanco</t>
  </si>
  <si>
    <t>KCR</t>
  </si>
  <si>
    <t>blancda02</t>
  </si>
  <si>
    <t>JJ Bleday*</t>
  </si>
  <si>
    <t>*8/H</t>
  </si>
  <si>
    <t>bledajj01</t>
  </si>
  <si>
    <t>Alex Bregman</t>
  </si>
  <si>
    <t>*5</t>
  </si>
  <si>
    <t>bregmal01</t>
  </si>
  <si>
    <t>Will Brennan*</t>
  </si>
  <si>
    <t>*9/7D8H</t>
  </si>
  <si>
    <t>brennwi02</t>
  </si>
  <si>
    <t>Seth Brown*</t>
  </si>
  <si>
    <t>brownse01</t>
  </si>
  <si>
    <t>Lawrence Butler*</t>
  </si>
  <si>
    <t>*9/H8</t>
  </si>
  <si>
    <t>butlela01</t>
  </si>
  <si>
    <t>Byron Buxton</t>
  </si>
  <si>
    <t>MIN</t>
  </si>
  <si>
    <t>8/DH</t>
  </si>
  <si>
    <t>buxtoby01</t>
  </si>
  <si>
    <t>José Caballero</t>
  </si>
  <si>
    <t>cabaljo01</t>
  </si>
  <si>
    <t>Trey Cabbage*</t>
  </si>
  <si>
    <t>/7HD9</t>
  </si>
  <si>
    <t>cabbatr01</t>
  </si>
  <si>
    <t>Oswaldo Cabrera#</t>
  </si>
  <si>
    <t>*5/3647H9</t>
  </si>
  <si>
    <t>cabreos01</t>
  </si>
  <si>
    <t>Willie Calhoun*</t>
  </si>
  <si>
    <t>calhowi01</t>
  </si>
  <si>
    <t>Jair Camargo</t>
  </si>
  <si>
    <t>/DH</t>
  </si>
  <si>
    <t>camarja01</t>
  </si>
  <si>
    <t>Daz Cameron</t>
  </si>
  <si>
    <t>camerda01</t>
  </si>
  <si>
    <t>Isaiah Campbell</t>
  </si>
  <si>
    <t>campbis01</t>
  </si>
  <si>
    <t>Mark Canha</t>
  </si>
  <si>
    <t>D7/93H</t>
  </si>
  <si>
    <t>canhama01</t>
  </si>
  <si>
    <t>Dominic Canzone*</t>
  </si>
  <si>
    <t>SEA</t>
  </si>
  <si>
    <t>canzodo01</t>
  </si>
  <si>
    <t>Victor Caratini#</t>
  </si>
  <si>
    <t>2/H3</t>
  </si>
  <si>
    <t>caratvi01</t>
  </si>
  <si>
    <t>Kerry Carpenter*</t>
  </si>
  <si>
    <t>carpeke01</t>
  </si>
  <si>
    <t>Evan Carter*</t>
  </si>
  <si>
    <t>TEX</t>
  </si>
  <si>
    <t>carteev01</t>
  </si>
  <si>
    <t>Triston Casas*</t>
  </si>
  <si>
    <t>3/D</t>
  </si>
  <si>
    <t>casastr01</t>
  </si>
  <si>
    <t>Willi Castro#</t>
  </si>
  <si>
    <t>castrwi01</t>
  </si>
  <si>
    <t>Jonatan Clase#</t>
  </si>
  <si>
    <t>clasejo01</t>
  </si>
  <si>
    <t>Ernie Clement</t>
  </si>
  <si>
    <t>5/H64D7</t>
  </si>
  <si>
    <t>clemeer01</t>
  </si>
  <si>
    <t>Oscar Colás*</t>
  </si>
  <si>
    <t>colasos01</t>
  </si>
  <si>
    <t>Garrett Cooper</t>
  </si>
  <si>
    <t>3/DH</t>
  </si>
  <si>
    <t>coopega03</t>
  </si>
  <si>
    <t>Carlos Correa</t>
  </si>
  <si>
    <t>correca01</t>
  </si>
  <si>
    <t>Danny Coulombe*</t>
  </si>
  <si>
    <t>couloda01</t>
  </si>
  <si>
    <t>Colton Cowser*</t>
  </si>
  <si>
    <t>cowseco01</t>
  </si>
  <si>
    <t>J.P. Crawford*</t>
  </si>
  <si>
    <t>crawfjp01</t>
  </si>
  <si>
    <t>Bobby Dalbec</t>
  </si>
  <si>
    <t>35/HD</t>
  </si>
  <si>
    <t>dalbebo01</t>
  </si>
  <si>
    <t>J.D. Davis</t>
  </si>
  <si>
    <t>35/DH</t>
  </si>
  <si>
    <t>davisjd01</t>
  </si>
  <si>
    <t>Paul DeJong</t>
  </si>
  <si>
    <t>dejonpa01</t>
  </si>
  <si>
    <t>Zach DeLoach*</t>
  </si>
  <si>
    <t>/H9</t>
  </si>
  <si>
    <t>deloaza01</t>
  </si>
  <si>
    <t>Jonny DeLuca</t>
  </si>
  <si>
    <t>8/9HD7</t>
  </si>
  <si>
    <t>delucjo01</t>
  </si>
  <si>
    <t>Rafael Devers*</t>
  </si>
  <si>
    <t>*5/D</t>
  </si>
  <si>
    <t>deverra01</t>
  </si>
  <si>
    <t>Yainer Diaz</t>
  </si>
  <si>
    <t>*2D/H</t>
  </si>
  <si>
    <t>diazya02</t>
  </si>
  <si>
    <t>Yandy Díaz</t>
  </si>
  <si>
    <t>*3/DH</t>
  </si>
  <si>
    <t>diazya01</t>
  </si>
  <si>
    <t>Brandon Drury</t>
  </si>
  <si>
    <t>4/3DH</t>
  </si>
  <si>
    <t>drurybr01</t>
  </si>
  <si>
    <t>Mauricio Dubón</t>
  </si>
  <si>
    <t>dubonma01</t>
  </si>
  <si>
    <t>Ezequiel Duran</t>
  </si>
  <si>
    <t>7/53HD649</t>
  </si>
  <si>
    <t>duranez01</t>
  </si>
  <si>
    <t>Jarren Duran*</t>
  </si>
  <si>
    <t>*87</t>
  </si>
  <si>
    <t>duranja01</t>
  </si>
  <si>
    <t>Kyle Farmer</t>
  </si>
  <si>
    <t>farmeky01</t>
  </si>
  <si>
    <t>Freddy Fermin</t>
  </si>
  <si>
    <t>2/H</t>
  </si>
  <si>
    <t>fermifr01</t>
  </si>
  <si>
    <t>Dominic Fletcher*</t>
  </si>
  <si>
    <t>8/9H</t>
  </si>
  <si>
    <t>fletcdo01</t>
  </si>
  <si>
    <t>Estevan Florial*</t>
  </si>
  <si>
    <t>flories01</t>
  </si>
  <si>
    <t>Jason Foley</t>
  </si>
  <si>
    <t>foleyja01</t>
  </si>
  <si>
    <t>Justin Foscue</t>
  </si>
  <si>
    <t>/4H</t>
  </si>
  <si>
    <t>foscuju01</t>
  </si>
  <si>
    <t>Ty France</t>
  </si>
  <si>
    <t>*3/H4</t>
  </si>
  <si>
    <t>francty01</t>
  </si>
  <si>
    <t>Adam Frazier*</t>
  </si>
  <si>
    <t>4/DH975</t>
  </si>
  <si>
    <t>fraziad01</t>
  </si>
  <si>
    <t>Tyler Freeman</t>
  </si>
  <si>
    <t>*8/4H56</t>
  </si>
  <si>
    <t>freemty01</t>
  </si>
  <si>
    <t>David Fry</t>
  </si>
  <si>
    <t>fryda01</t>
  </si>
  <si>
    <t>Adolis García</t>
  </si>
  <si>
    <t>*9/DH</t>
  </si>
  <si>
    <t>garciad02</t>
  </si>
  <si>
    <t>Maikel Garcia</t>
  </si>
  <si>
    <t>garcima01</t>
  </si>
  <si>
    <t>Mitch Garver</t>
  </si>
  <si>
    <t>*D/H</t>
  </si>
  <si>
    <t>garvemi01</t>
  </si>
  <si>
    <t>Zack Gelof</t>
  </si>
  <si>
    <t>*4</t>
  </si>
  <si>
    <t>gelofza01</t>
  </si>
  <si>
    <t>Andrés Giménez*</t>
  </si>
  <si>
    <t>gimenan01</t>
  </si>
  <si>
    <t>Romy Gonzalez</t>
  </si>
  <si>
    <t>gonzaro01</t>
  </si>
  <si>
    <t>Niko Goodrum#</t>
  </si>
  <si>
    <t>/7H3546</t>
  </si>
  <si>
    <t>goodrni01</t>
  </si>
  <si>
    <t>/7H346</t>
  </si>
  <si>
    <t>/53</t>
  </si>
  <si>
    <t>Chad Green*</t>
  </si>
  <si>
    <t>greench03</t>
  </si>
  <si>
    <t>Riley Greene*</t>
  </si>
  <si>
    <t>*7D/98H</t>
  </si>
  <si>
    <t>greenri03</t>
  </si>
  <si>
    <t>Trent Grisham*</t>
  </si>
  <si>
    <t>grishtr01</t>
  </si>
  <si>
    <t>Vaughn Grissom</t>
  </si>
  <si>
    <t>4/D</t>
  </si>
  <si>
    <t>grissva01</t>
  </si>
  <si>
    <t>Robbie Grossman#</t>
  </si>
  <si>
    <t>97H/D</t>
  </si>
  <si>
    <t>grossro01</t>
  </si>
  <si>
    <t>9/H7D</t>
  </si>
  <si>
    <t>/7DH</t>
  </si>
  <si>
    <t>Vladimir Guerrero Jr.</t>
  </si>
  <si>
    <t>*3/D</t>
  </si>
  <si>
    <t>guerrvl02</t>
  </si>
  <si>
    <t>Luis Guillorme*</t>
  </si>
  <si>
    <t>/456</t>
  </si>
  <si>
    <t>guilllu01</t>
  </si>
  <si>
    <t>Sam Haggerty#</t>
  </si>
  <si>
    <t>haggesa01</t>
  </si>
  <si>
    <t>David Hamilton*</t>
  </si>
  <si>
    <t>6/4H</t>
  </si>
  <si>
    <t>hamilda03</t>
  </si>
  <si>
    <t>Garrett Hampson</t>
  </si>
  <si>
    <t>8H74/635</t>
  </si>
  <si>
    <t>hampsga01</t>
  </si>
  <si>
    <t>Mitch Haniger</t>
  </si>
  <si>
    <t>hanigmi01</t>
  </si>
  <si>
    <t>Brett Harris</t>
  </si>
  <si>
    <t>harribr02</t>
  </si>
  <si>
    <t>Austin Hays</t>
  </si>
  <si>
    <t>7/HD9</t>
  </si>
  <si>
    <t>haysau01</t>
  </si>
  <si>
    <t>Jonathan Heasley</t>
  </si>
  <si>
    <t>heasljo01</t>
  </si>
  <si>
    <t>Austin Hedges</t>
  </si>
  <si>
    <t>hedgeau01</t>
  </si>
  <si>
    <t>Jonah Heim#</t>
  </si>
  <si>
    <t>*2/DH</t>
  </si>
  <si>
    <t>heimjo01</t>
  </si>
  <si>
    <t>Tyler Heineman#</t>
  </si>
  <si>
    <t>/D</t>
  </si>
  <si>
    <t>heinety01</t>
  </si>
  <si>
    <t>Gunnar Henderson*</t>
  </si>
  <si>
    <t>*6/D</t>
  </si>
  <si>
    <t>hendegu01</t>
  </si>
  <si>
    <t>Darell Hernaiz</t>
  </si>
  <si>
    <t>65/H4</t>
  </si>
  <si>
    <t>hernada04</t>
  </si>
  <si>
    <t>Jonathan Hernández</t>
  </si>
  <si>
    <t>hernajo02</t>
  </si>
  <si>
    <t>Aaron Hicks#</t>
  </si>
  <si>
    <t>/9DH871</t>
  </si>
  <si>
    <t>hicksaa01</t>
  </si>
  <si>
    <t>Derek Hill</t>
  </si>
  <si>
    <t>/9H</t>
  </si>
  <si>
    <t>hillde01</t>
  </si>
  <si>
    <t>Jackson Holliday*</t>
  </si>
  <si>
    <t>hollija01</t>
  </si>
  <si>
    <t>Sam Huff</t>
  </si>
  <si>
    <t>/2</t>
  </si>
  <si>
    <t>huffsa01</t>
  </si>
  <si>
    <t>Andy Ibáñez</t>
  </si>
  <si>
    <t>4H/5D76</t>
  </si>
  <si>
    <t>ibanean01</t>
  </si>
  <si>
    <t>Kyle Isbel*</t>
  </si>
  <si>
    <t>isbelky01</t>
  </si>
  <si>
    <t>Alex Jackson</t>
  </si>
  <si>
    <t>jacksal02</t>
  </si>
  <si>
    <t>Travis Jankowski*</t>
  </si>
  <si>
    <t>jankotr01</t>
  </si>
  <si>
    <t>Danny Jansen</t>
  </si>
  <si>
    <t>2/HD</t>
  </si>
  <si>
    <t>janseda01</t>
  </si>
  <si>
    <t>Kenley Jansen#</t>
  </si>
  <si>
    <t>janseke01</t>
  </si>
  <si>
    <t>Ryan Jeffers</t>
  </si>
  <si>
    <t>2D/H</t>
  </si>
  <si>
    <t>jeffery01</t>
  </si>
  <si>
    <t>Eloy Jiménez</t>
  </si>
  <si>
    <t>*D/H9</t>
  </si>
  <si>
    <t>jimenel02</t>
  </si>
  <si>
    <t>Jahmai Jones</t>
  </si>
  <si>
    <t>/H54D79</t>
  </si>
  <si>
    <t>jonesja08</t>
  </si>
  <si>
    <t>Aaron Judge</t>
  </si>
  <si>
    <t>*8D/7</t>
  </si>
  <si>
    <t>judgeaa01</t>
  </si>
  <si>
    <t>Edouard Julien*</t>
  </si>
  <si>
    <t>*4/H</t>
  </si>
  <si>
    <t>julieed01</t>
  </si>
  <si>
    <t>Corey Julks</t>
  </si>
  <si>
    <t>/9H7</t>
  </si>
  <si>
    <t>julksco01</t>
  </si>
  <si>
    <t>Josh Jung</t>
  </si>
  <si>
    <t>/5</t>
  </si>
  <si>
    <t>jungjo01</t>
  </si>
  <si>
    <t>Colt Keith*</t>
  </si>
  <si>
    <t>*4/HD</t>
  </si>
  <si>
    <t>keithco01</t>
  </si>
  <si>
    <t>Carson Kelly</t>
  </si>
  <si>
    <t>kellyca02</t>
  </si>
  <si>
    <t>Tony Kemp*</t>
  </si>
  <si>
    <t>/4H7</t>
  </si>
  <si>
    <t>kempto01</t>
  </si>
  <si>
    <t>Buddy Kennedy</t>
  </si>
  <si>
    <t>/4H5</t>
  </si>
  <si>
    <t>kennebu01</t>
  </si>
  <si>
    <t>Max Kepler*</t>
  </si>
  <si>
    <t>9/HD</t>
  </si>
  <si>
    <t>keplema01</t>
  </si>
  <si>
    <t>Grae Kessinger</t>
  </si>
  <si>
    <t>/5H46D1</t>
  </si>
  <si>
    <t>kessigr01</t>
  </si>
  <si>
    <t>Kevin Kiermaier*</t>
  </si>
  <si>
    <t>kiermke01</t>
  </si>
  <si>
    <t>Craig Kimbrel</t>
  </si>
  <si>
    <t>kimbrcr01</t>
  </si>
  <si>
    <t>Isiah Kiner-Falefa</t>
  </si>
  <si>
    <t>45/H618</t>
  </si>
  <si>
    <t>kineris01</t>
  </si>
  <si>
    <t>Alex Kirilloff*</t>
  </si>
  <si>
    <t>kirilal01</t>
  </si>
  <si>
    <t>Alejandro Kirk</t>
  </si>
  <si>
    <t>kirkal01</t>
  </si>
  <si>
    <t>Heston Kjerstad*</t>
  </si>
  <si>
    <t>/H79</t>
  </si>
  <si>
    <t>kjershe01</t>
  </si>
  <si>
    <t>Andrew Knizner</t>
  </si>
  <si>
    <t>2/D</t>
  </si>
  <si>
    <t>kniznan01</t>
  </si>
  <si>
    <t>Steven Kwan*</t>
  </si>
  <si>
    <t>kwanst01</t>
  </si>
  <si>
    <t>Shea Langeliers</t>
  </si>
  <si>
    <t>langesh01</t>
  </si>
  <si>
    <t>Wyatt Langford</t>
  </si>
  <si>
    <t>D7</t>
  </si>
  <si>
    <t>langfwy01</t>
  </si>
  <si>
    <t>Trevor Larnach*</t>
  </si>
  <si>
    <t>D/79</t>
  </si>
  <si>
    <t>larnatr01</t>
  </si>
  <si>
    <t>Jacob Latz</t>
  </si>
  <si>
    <t>latzja01</t>
  </si>
  <si>
    <t>Ramón Laureano</t>
  </si>
  <si>
    <t>98/H</t>
  </si>
  <si>
    <t>laurera01</t>
  </si>
  <si>
    <t>José Leclerc</t>
  </si>
  <si>
    <t>leclejo01</t>
  </si>
  <si>
    <t>Korey Lee</t>
  </si>
  <si>
    <t>leeko01</t>
  </si>
  <si>
    <t>Royce Lewis</t>
  </si>
  <si>
    <t>lewisro02</t>
  </si>
  <si>
    <t>Nick Loftin</t>
  </si>
  <si>
    <t>loftini01</t>
  </si>
  <si>
    <t>Joey Loperfido*</t>
  </si>
  <si>
    <t>/789DH</t>
  </si>
  <si>
    <t>loperjo01</t>
  </si>
  <si>
    <t>Nicky Lopez*</t>
  </si>
  <si>
    <t>*4/6H</t>
  </si>
  <si>
    <t>lopezni01</t>
  </si>
  <si>
    <t>Brandon Lowe*</t>
  </si>
  <si>
    <t>4/H</t>
  </si>
  <si>
    <t>lowebr01</t>
  </si>
  <si>
    <t>Josh Lowe*</t>
  </si>
  <si>
    <t>9/D8H</t>
  </si>
  <si>
    <t>lowejo01</t>
  </si>
  <si>
    <t>Nathaniel Lowe*</t>
  </si>
  <si>
    <t>lowena01</t>
  </si>
  <si>
    <t>Martín Maldonado</t>
  </si>
  <si>
    <t>maldoma01</t>
  </si>
  <si>
    <t>Kyle Manzardo*</t>
  </si>
  <si>
    <t>D/3H</t>
  </si>
  <si>
    <t>manzaky01</t>
  </si>
  <si>
    <t>Manuel Margot</t>
  </si>
  <si>
    <t>*79H/D8</t>
  </si>
  <si>
    <t>margoma01</t>
  </si>
  <si>
    <t>Austin Martin</t>
  </si>
  <si>
    <t>78/H4D</t>
  </si>
  <si>
    <t>martiau01</t>
  </si>
  <si>
    <t>Chris Martin</t>
  </si>
  <si>
    <t>martich02</t>
  </si>
  <si>
    <t>Michael Massey*</t>
  </si>
  <si>
    <t>4/DH</t>
  </si>
  <si>
    <t>massemi02</t>
  </si>
  <si>
    <t>Jorge Mateo</t>
  </si>
  <si>
    <t>4/8DH6</t>
  </si>
  <si>
    <t>mateojo01</t>
  </si>
  <si>
    <t>James McArthur</t>
  </si>
  <si>
    <t>mcartja01</t>
  </si>
  <si>
    <t>James McCann</t>
  </si>
  <si>
    <t>mccanja02</t>
  </si>
  <si>
    <t>Kyle McCann*</t>
  </si>
  <si>
    <t>mccanky01</t>
  </si>
  <si>
    <t>Chas McCormick</t>
  </si>
  <si>
    <t>mccorch01</t>
  </si>
  <si>
    <t>Reese McGuire*</t>
  </si>
  <si>
    <t>mcguire01</t>
  </si>
  <si>
    <t>Ryan McKenna</t>
  </si>
  <si>
    <t>/H987</t>
  </si>
  <si>
    <t>mckenry01</t>
  </si>
  <si>
    <t>Zach McKinstry*</t>
  </si>
  <si>
    <t>5H6/479D1</t>
  </si>
  <si>
    <t>mckinza01</t>
  </si>
  <si>
    <t>Curtis Mead</t>
  </si>
  <si>
    <t>4/5H</t>
  </si>
  <si>
    <t>meadcu01</t>
  </si>
  <si>
    <t>Parker Meadows*</t>
  </si>
  <si>
    <t>8/H</t>
  </si>
  <si>
    <t>meadopa01</t>
  </si>
  <si>
    <t>MJ Melendez*</t>
  </si>
  <si>
    <t>melenmj01</t>
  </si>
  <si>
    <t>Danny Mendick</t>
  </si>
  <si>
    <t>mendida01</t>
  </si>
  <si>
    <t>Jake Meyers</t>
  </si>
  <si>
    <t>*8/HD7</t>
  </si>
  <si>
    <t>meyerja02</t>
  </si>
  <si>
    <t>José Miranda</t>
  </si>
  <si>
    <t>5/DH3</t>
  </si>
  <si>
    <t>miranjo01</t>
  </si>
  <si>
    <t>Yoán Moncada#</t>
  </si>
  <si>
    <t>moncayo01</t>
  </si>
  <si>
    <t>Mickey Moniak*</t>
  </si>
  <si>
    <t>moniami01</t>
  </si>
  <si>
    <t>Dylan Moore</t>
  </si>
  <si>
    <t>67/45H3</t>
  </si>
  <si>
    <t>mooredy01</t>
  </si>
  <si>
    <t>Ryan Mountcastle</t>
  </si>
  <si>
    <t>*3/H</t>
  </si>
  <si>
    <t>mountry01</t>
  </si>
  <si>
    <t>Cedric Mullins*</t>
  </si>
  <si>
    <t>mullice01</t>
  </si>
  <si>
    <t>Bo Naylor*</t>
  </si>
  <si>
    <t>*2/HD</t>
  </si>
  <si>
    <t>naylobo01</t>
  </si>
  <si>
    <t>Josh Naylor*</t>
  </si>
  <si>
    <t>naylojo01</t>
  </si>
  <si>
    <t>Zach Neto</t>
  </si>
  <si>
    <t>netoza01</t>
  </si>
  <si>
    <t>Tyler Nevin</t>
  </si>
  <si>
    <t>935/7HD</t>
  </si>
  <si>
    <t>nevinty01</t>
  </si>
  <si>
    <t>Ryan Noda*</t>
  </si>
  <si>
    <t>3/HD</t>
  </si>
  <si>
    <t>nodary01</t>
  </si>
  <si>
    <t>Ryan O'Hearn*</t>
  </si>
  <si>
    <t>D/39H7</t>
  </si>
  <si>
    <t>ohearry01</t>
  </si>
  <si>
    <t>Logan O'Hoppe</t>
  </si>
  <si>
    <t>*2/H</t>
  </si>
  <si>
    <t>ohopplo01</t>
  </si>
  <si>
    <t>Tyler O'Neill</t>
  </si>
  <si>
    <t>79/DH</t>
  </si>
  <si>
    <t>oneilty01</t>
  </si>
  <si>
    <t>Jonathan Ornelas</t>
  </si>
  <si>
    <t>orneljo01</t>
  </si>
  <si>
    <t>Rafael Ortega*</t>
  </si>
  <si>
    <t>8/HD9</t>
  </si>
  <si>
    <t>ortegra01</t>
  </si>
  <si>
    <t>Richie Palacios*</t>
  </si>
  <si>
    <t>palacri01</t>
  </si>
  <si>
    <t>Isaac Paredes</t>
  </si>
  <si>
    <t>paredis01</t>
  </si>
  <si>
    <t>Kyren Paris</t>
  </si>
  <si>
    <t>parisky01</t>
  </si>
  <si>
    <t>Vinnie Pasquantino*</t>
  </si>
  <si>
    <t>pasquvi01</t>
  </si>
  <si>
    <t>Jeremy Peña</t>
  </si>
  <si>
    <t>penaje02</t>
  </si>
  <si>
    <t>Salvador Perez</t>
  </si>
  <si>
    <t>23/DH</t>
  </si>
  <si>
    <t>perezsa02</t>
  </si>
  <si>
    <t>Wenceel Pérez#</t>
  </si>
  <si>
    <t>89/H</t>
  </si>
  <si>
    <t>perezwe01</t>
  </si>
  <si>
    <t>Tommy Pham</t>
  </si>
  <si>
    <t>phamth01</t>
  </si>
  <si>
    <t>Kevin Pillar</t>
  </si>
  <si>
    <t>8H/97D</t>
  </si>
  <si>
    <t>pillake01</t>
  </si>
  <si>
    <t>/H89D</t>
  </si>
  <si>
    <t>8/7H9</t>
  </si>
  <si>
    <t>René Pinto</t>
  </si>
  <si>
    <t>pintore02</t>
  </si>
  <si>
    <t>Jorge Polanco#</t>
  </si>
  <si>
    <t>polanjo01</t>
  </si>
  <si>
    <t>Ceddanne Rafaela</t>
  </si>
  <si>
    <t>86/45H</t>
  </si>
  <si>
    <t>rafaece01</t>
  </si>
  <si>
    <t>Cal Raleigh#</t>
  </si>
  <si>
    <t>raleica01</t>
  </si>
  <si>
    <t>Luke Raley*</t>
  </si>
  <si>
    <t>79/H38D</t>
  </si>
  <si>
    <t>raleylu01</t>
  </si>
  <si>
    <t>Harold Ramírez</t>
  </si>
  <si>
    <t>D/H97</t>
  </si>
  <si>
    <t>ramirha02</t>
  </si>
  <si>
    <t>José Ramírez#</t>
  </si>
  <si>
    <t>*5D</t>
  </si>
  <si>
    <t>ramirjo01</t>
  </si>
  <si>
    <t>Bryan Ramos</t>
  </si>
  <si>
    <t>ramosbr01</t>
  </si>
  <si>
    <t>Rob Refsnyder</t>
  </si>
  <si>
    <t>7H/9D</t>
  </si>
  <si>
    <t>refsnro01</t>
  </si>
  <si>
    <t>Zach Remillard</t>
  </si>
  <si>
    <t>remilza01</t>
  </si>
  <si>
    <t>Anthony Rendon</t>
  </si>
  <si>
    <t>5/D</t>
  </si>
  <si>
    <t>rendoan01</t>
  </si>
  <si>
    <t>Hunter Renfroe</t>
  </si>
  <si>
    <t>*9/H</t>
  </si>
  <si>
    <t>renfrhu01</t>
  </si>
  <si>
    <t>Luis Rengifo#</t>
  </si>
  <si>
    <t>45/H6</t>
  </si>
  <si>
    <t>rengilu01</t>
  </si>
  <si>
    <t>Pablo Reyes</t>
  </si>
  <si>
    <t>5/43H61</t>
  </si>
  <si>
    <t>reyespa01</t>
  </si>
  <si>
    <t>Leo Rivas#</t>
  </si>
  <si>
    <t>/H64D</t>
  </si>
  <si>
    <t>rivasle01</t>
  </si>
  <si>
    <t>Anthony Rizzo*</t>
  </si>
  <si>
    <t>*3</t>
  </si>
  <si>
    <t>rizzoan01</t>
  </si>
  <si>
    <t>Luis Robert Jr.</t>
  </si>
  <si>
    <t>roberlu01</t>
  </si>
  <si>
    <t>David Robertson</t>
  </si>
  <si>
    <t>roberda08</t>
  </si>
  <si>
    <t>Brayan Rocchio#</t>
  </si>
  <si>
    <t>rocchbr01</t>
  </si>
  <si>
    <t>Johnathan Rodríguez</t>
  </si>
  <si>
    <t>rodrijo10</t>
  </si>
  <si>
    <t>Julio Rodríguez</t>
  </si>
  <si>
    <t>rodriju01</t>
  </si>
  <si>
    <t>Yerry Rodríguez</t>
  </si>
  <si>
    <t>rodriye01</t>
  </si>
  <si>
    <t>Jake Rogers</t>
  </si>
  <si>
    <t>2/DH</t>
  </si>
  <si>
    <t>rogerja03</t>
  </si>
  <si>
    <t>Josh Rojas*</t>
  </si>
  <si>
    <t>5/47H1</t>
  </si>
  <si>
    <t>rojasjo01</t>
  </si>
  <si>
    <t>Brent Rooker</t>
  </si>
  <si>
    <t>D/79H</t>
  </si>
  <si>
    <t>rookebr01</t>
  </si>
  <si>
    <t>Ben Rortvedt*</t>
  </si>
  <si>
    <t>*2/H1</t>
  </si>
  <si>
    <t>rortvbe01</t>
  </si>
  <si>
    <t>Amed Rosario</t>
  </si>
  <si>
    <t>94/65HD</t>
  </si>
  <si>
    <t>rosaram01</t>
  </si>
  <si>
    <t>Esteury Ruiz</t>
  </si>
  <si>
    <t>7H/8</t>
  </si>
  <si>
    <t>ruizes01</t>
  </si>
  <si>
    <t>Adley Rutschman#</t>
  </si>
  <si>
    <t>rutscad01</t>
  </si>
  <si>
    <t>Miguel Sanó</t>
  </si>
  <si>
    <t>/5D31H</t>
  </si>
  <si>
    <t>sanomi01</t>
  </si>
  <si>
    <t>Carlos Santana#</t>
  </si>
  <si>
    <t>*3/HD</t>
  </si>
  <si>
    <t>santaca01</t>
  </si>
  <si>
    <t>Anthony Santander#</t>
  </si>
  <si>
    <t>santaan02</t>
  </si>
  <si>
    <t>Nolan Schanuel*</t>
  </si>
  <si>
    <t>schanno01</t>
  </si>
  <si>
    <t>Davis Schneider</t>
  </si>
  <si>
    <t>74/H</t>
  </si>
  <si>
    <t>schneda03</t>
  </si>
  <si>
    <t>Max Schuemann</t>
  </si>
  <si>
    <t>6/4H7589</t>
  </si>
  <si>
    <t>schuema01</t>
  </si>
  <si>
    <t>Corey Seager*</t>
  </si>
  <si>
    <t>seageco01</t>
  </si>
  <si>
    <t>Marcus Semien</t>
  </si>
  <si>
    <t>semiema01</t>
  </si>
  <si>
    <t>Brian Serven</t>
  </si>
  <si>
    <t>/2H</t>
  </si>
  <si>
    <t>servebr01</t>
  </si>
  <si>
    <t>Gavin Sheets*</t>
  </si>
  <si>
    <t>9D/3H</t>
  </si>
  <si>
    <t>sheetga01</t>
  </si>
  <si>
    <t>Austin Shenton*</t>
  </si>
  <si>
    <t>/3HD</t>
  </si>
  <si>
    <t>shentau01</t>
  </si>
  <si>
    <t>Braden Shewmake*</t>
  </si>
  <si>
    <t>6/54HD</t>
  </si>
  <si>
    <t>shewmbr01</t>
  </si>
  <si>
    <t>Zack Short</t>
  </si>
  <si>
    <t>/45</t>
  </si>
  <si>
    <t>shortza01</t>
  </si>
  <si>
    <t>Jon Singleton*</t>
  </si>
  <si>
    <t>singljo02</t>
  </si>
  <si>
    <t>Jose Siri</t>
  </si>
  <si>
    <t>*8/HD</t>
  </si>
  <si>
    <t>sirijo01</t>
  </si>
  <si>
    <t>Dominic Smith*</t>
  </si>
  <si>
    <t>smithdo02</t>
  </si>
  <si>
    <t>Josh Smith*</t>
  </si>
  <si>
    <t>*56/H</t>
  </si>
  <si>
    <t>smithjo11</t>
  </si>
  <si>
    <t>Kevin Smith</t>
  </si>
  <si>
    <t>smithke05</t>
  </si>
  <si>
    <t>Tyler Soderstrom*</t>
  </si>
  <si>
    <t>3/H2</t>
  </si>
  <si>
    <t>soderty01</t>
  </si>
  <si>
    <t>Lenyn Sosa</t>
  </si>
  <si>
    <t>sosale01</t>
  </si>
  <si>
    <t>Juan Soto*</t>
  </si>
  <si>
    <t>*9</t>
  </si>
  <si>
    <t>sotoju01</t>
  </si>
  <si>
    <t>George Springer</t>
  </si>
  <si>
    <t>*9/D8H</t>
  </si>
  <si>
    <t>springe01</t>
  </si>
  <si>
    <t>Giancarlo Stanton</t>
  </si>
  <si>
    <t>stantmi03</t>
  </si>
  <si>
    <t>Trevor Story</t>
  </si>
  <si>
    <t>/6</t>
  </si>
  <si>
    <t>storytr01</t>
  </si>
  <si>
    <t>Kyle Stowers*</t>
  </si>
  <si>
    <t>stoweky01</t>
  </si>
  <si>
    <t>Albert Suárez</t>
  </si>
  <si>
    <t>suareal01</t>
  </si>
  <si>
    <t>Leody Taveras#</t>
  </si>
  <si>
    <t>taverle01</t>
  </si>
  <si>
    <t>Samad Taylor</t>
  </si>
  <si>
    <t>/78H</t>
  </si>
  <si>
    <t>taylosa04</t>
  </si>
  <si>
    <t>Matt Thaiss*</t>
  </si>
  <si>
    <t>thaisma01</t>
  </si>
  <si>
    <t>Spencer Torkelson</t>
  </si>
  <si>
    <t>torkesp01</t>
  </si>
  <si>
    <t>Abraham Toro#</t>
  </si>
  <si>
    <t>54D/H37</t>
  </si>
  <si>
    <t>toroab01</t>
  </si>
  <si>
    <t>Gleyber Torres</t>
  </si>
  <si>
    <t>torregl01</t>
  </si>
  <si>
    <t>Taylor Trammell*</t>
  </si>
  <si>
    <t>/H79D</t>
  </si>
  <si>
    <t>trammta01</t>
  </si>
  <si>
    <t>Jose Trevino</t>
  </si>
  <si>
    <t>2/H1</t>
  </si>
  <si>
    <t>trevijo01</t>
  </si>
  <si>
    <t>Mike Trout</t>
  </si>
  <si>
    <t>8/D</t>
  </si>
  <si>
    <t>troutmi01</t>
  </si>
  <si>
    <t>Cole Tucker#</t>
  </si>
  <si>
    <t>tuckeco01</t>
  </si>
  <si>
    <t>Kyle Tucker*</t>
  </si>
  <si>
    <t>*9/D</t>
  </si>
  <si>
    <t>tuckeky01</t>
  </si>
  <si>
    <t>Justin Turner</t>
  </si>
  <si>
    <t>turneju01</t>
  </si>
  <si>
    <t>José Ureña</t>
  </si>
  <si>
    <t>urenajo01</t>
  </si>
  <si>
    <t>Luis Urías</t>
  </si>
  <si>
    <t>uriaslu01</t>
  </si>
  <si>
    <t>Ramón Urías</t>
  </si>
  <si>
    <t>5/HD3</t>
  </si>
  <si>
    <t>uriasra01</t>
  </si>
  <si>
    <t>Gio Urshela</t>
  </si>
  <si>
    <t>5/H3D</t>
  </si>
  <si>
    <t>urshegi01</t>
  </si>
  <si>
    <t>Enmanuel Valdez*</t>
  </si>
  <si>
    <t>valdeen01</t>
  </si>
  <si>
    <t>Daulton Varsho*</t>
  </si>
  <si>
    <t>*78/HD</t>
  </si>
  <si>
    <t>varshda01</t>
  </si>
  <si>
    <t>Andrew Vaughn</t>
  </si>
  <si>
    <t>vaughan01</t>
  </si>
  <si>
    <t>Christian Vázquez</t>
  </si>
  <si>
    <t>2/5D</t>
  </si>
  <si>
    <t>vazquch01</t>
  </si>
  <si>
    <t>Nelson Velázquez</t>
  </si>
  <si>
    <t>D/7H9</t>
  </si>
  <si>
    <t>velazne01</t>
  </si>
  <si>
    <t>Alex Verdugo*</t>
  </si>
  <si>
    <t>*7/89</t>
  </si>
  <si>
    <t>verdual01</t>
  </si>
  <si>
    <t>Matt Vierling</t>
  </si>
  <si>
    <t>58H/9D7</t>
  </si>
  <si>
    <t>vierlma01</t>
  </si>
  <si>
    <t>Ryan Vilade</t>
  </si>
  <si>
    <t>/97H</t>
  </si>
  <si>
    <t>viladry01</t>
  </si>
  <si>
    <t>Daniel Vogelbach*</t>
  </si>
  <si>
    <t>DH</t>
  </si>
  <si>
    <t>vogelda01</t>
  </si>
  <si>
    <t>Anthony Volpe</t>
  </si>
  <si>
    <t>volpean01</t>
  </si>
  <si>
    <t>Matt Wallner*</t>
  </si>
  <si>
    <t>/97HD</t>
  </si>
  <si>
    <t>wallnma01</t>
  </si>
  <si>
    <t>Jared Walsh*</t>
  </si>
  <si>
    <t>walshja01</t>
  </si>
  <si>
    <t>Taylor Ward</t>
  </si>
  <si>
    <t>*7/D</t>
  </si>
  <si>
    <t>wardta01</t>
  </si>
  <si>
    <t>Jacob Webb</t>
  </si>
  <si>
    <t>webbja01</t>
  </si>
  <si>
    <t>Austin Wells*</t>
  </si>
  <si>
    <t>wellsau01</t>
  </si>
  <si>
    <t>Davis Wendzel</t>
  </si>
  <si>
    <t>5/DH4</t>
  </si>
  <si>
    <t>wendzda01</t>
  </si>
  <si>
    <t>Jordan Westburg</t>
  </si>
  <si>
    <t>*54/D6</t>
  </si>
  <si>
    <t>westbjo01</t>
  </si>
  <si>
    <t>Owen White</t>
  </si>
  <si>
    <t>whiteow01</t>
  </si>
  <si>
    <t>Josh Winckowski</t>
  </si>
  <si>
    <t>winckjo01</t>
  </si>
  <si>
    <t>Bobby Witt Jr.</t>
  </si>
  <si>
    <t>wittbo02</t>
  </si>
  <si>
    <t>Connor Wong</t>
  </si>
  <si>
    <t>2/3DH4</t>
  </si>
  <si>
    <t>wongco01</t>
  </si>
  <si>
    <t>Kirby Yates*</t>
  </si>
  <si>
    <t>yateski01</t>
  </si>
  <si>
    <t>Masataka Yoshida*</t>
  </si>
  <si>
    <t>D/H7</t>
  </si>
  <si>
    <t>yoshima02</t>
  </si>
  <si>
    <t>Seby Zavala</t>
  </si>
  <si>
    <t>zavalse01</t>
  </si>
  <si>
    <t>LgAvg per 600 PA</t>
  </si>
  <si>
    <t>#</t>
  </si>
  <si>
    <t>Team</t>
  </si>
  <si>
    <t>BB%</t>
  </si>
  <si>
    <t>K%</t>
  </si>
  <si>
    <t>ISO</t>
  </si>
  <si>
    <t>BABIP</t>
  </si>
  <si>
    <t>AVG</t>
  </si>
  <si>
    <t>wOBA</t>
  </si>
  <si>
    <t>xwOBA</t>
  </si>
  <si>
    <t>wRC+</t>
  </si>
  <si>
    <t>BsR</t>
  </si>
  <si>
    <t>Off</t>
  </si>
  <si>
    <t>Def</t>
  </si>
  <si>
    <t>WAR</t>
  </si>
  <si>
    <t>Bobby Witt Jr.</t>
  </si>
  <si>
    <t>Kyle Tucker</t>
  </si>
  <si>
    <t>Mookie Betts</t>
  </si>
  <si>
    <t>LAD</t>
  </si>
  <si>
    <t>Gunnar Henderson</t>
  </si>
  <si>
    <t>Juan Soto</t>
  </si>
  <si>
    <t>Aaron Judge</t>
  </si>
  <si>
    <t>Shohei Ohtani</t>
  </si>
  <si>
    <t>William Contreras</t>
  </si>
  <si>
    <t>MIL</t>
  </si>
  <si>
    <t>Anthony Volpe</t>
  </si>
  <si>
    <t>Jurickson Profar</t>
  </si>
  <si>
    <t>SDP</t>
  </si>
  <si>
    <t>Jarren Duran</t>
  </si>
  <si>
    <t>Alec Bohm</t>
  </si>
  <si>
    <t>PHI</t>
  </si>
  <si>
    <t>Ketel Marte</t>
  </si>
  <si>
    <t>ARI</t>
  </si>
  <si>
    <t>Marcus Semien</t>
  </si>
  <si>
    <t>Marcell Ozuna</t>
  </si>
  <si>
    <t>ATL</t>
  </si>
  <si>
    <t>Elly De La Cruz</t>
  </si>
  <si>
    <t>CIN</t>
  </si>
  <si>
    <t>Bryce Harper</t>
  </si>
  <si>
    <t>Will Smith</t>
  </si>
  <si>
    <t>Isaac Paredes</t>
  </si>
  <si>
    <t>Salvador Perez</t>
  </si>
  <si>
    <t>SFG</t>
  </si>
  <si>
    <t>Willy Adames</t>
  </si>
  <si>
    <t>Brice Turang</t>
  </si>
  <si>
    <t>Ryan Jeffers</t>
  </si>
  <si>
    <t>Daulton Varsho</t>
  </si>
  <si>
    <t>Maikel Garcia</t>
  </si>
  <si>
    <t>Jordan Westburg</t>
  </si>
  <si>
    <t>Jeremy Peña</t>
  </si>
  <si>
    <t>Christian Walker</t>
  </si>
  <si>
    <t>Colton Cowser</t>
  </si>
  <si>
    <t>Jose Altuve</t>
  </si>
  <si>
    <t>Adley Rutschman</t>
  </si>
  <si>
    <t>Teoscar Hernández</t>
  </si>
  <si>
    <t>José Ramírez</t>
  </si>
  <si>
    <t>Matt Chapman</t>
  </si>
  <si>
    <t>Wilyer Abreu</t>
  </si>
  <si>
    <t>Brent Rooker</t>
  </si>
  <si>
    <t>Fernando Tatis Jr.</t>
  </si>
  <si>
    <t>Ryan McMahon</t>
  </si>
  <si>
    <t>COL</t>
  </si>
  <si>
    <t>Cal Raleigh</t>
  </si>
  <si>
    <t>Ha-Seong Kim</t>
  </si>
  <si>
    <t>Ezequiel Tovar</t>
  </si>
  <si>
    <t>Andrés Giménez</t>
  </si>
  <si>
    <t>Rafael Devers</t>
  </si>
  <si>
    <t>Willi Castro</t>
  </si>
  <si>
    <t>Brandon Nimmo</t>
  </si>
  <si>
    <t>NYM</t>
  </si>
  <si>
    <t>Freddie Freeman</t>
  </si>
  <si>
    <t>Francisco Lindor</t>
  </si>
  <si>
    <t>Josh Smith</t>
  </si>
  <si>
    <t>Ronald Acuña Jr.</t>
  </si>
  <si>
    <t>J.T. Realmuto</t>
  </si>
  <si>
    <t>Shea Langeliers</t>
  </si>
  <si>
    <t>Bryson Stott</t>
  </si>
  <si>
    <t>Jake Cronenworth</t>
  </si>
  <si>
    <t>Elias Díaz</t>
  </si>
  <si>
    <t>Thairo Estrada</t>
  </si>
  <si>
    <t>Brenton Doyle</t>
  </si>
  <si>
    <t>Jazz Chisholm Jr.</t>
  </si>
  <si>
    <t>MIA</t>
  </si>
  <si>
    <t>Riley Greene</t>
  </si>
  <si>
    <t>JJ Bleday</t>
  </si>
  <si>
    <t>Alex Verdugo</t>
  </si>
  <si>
    <t>Mike Tauchman</t>
  </si>
  <si>
    <t>CHC</t>
  </si>
  <si>
    <t>Brandon Marsh</t>
  </si>
  <si>
    <t>Josh Naylor</t>
  </si>
  <si>
    <t>José Caballero</t>
  </si>
  <si>
    <t>Orlando Arcia</t>
  </si>
  <si>
    <t>CJ Abrams</t>
  </si>
  <si>
    <t>WSN</t>
  </si>
  <si>
    <t>Masyn Winn</t>
  </si>
  <si>
    <t>STL</t>
  </si>
  <si>
    <t>Corey Seager</t>
  </si>
  <si>
    <t>Luis García Jr.</t>
  </si>
  <si>
    <t>Yordan Alvarez</t>
  </si>
  <si>
    <t>Austin Riley</t>
  </si>
  <si>
    <t>Vladimir Guerrero Jr.</t>
  </si>
  <si>
    <t>Edouard Julien</t>
  </si>
  <si>
    <t>Jackson Merrill</t>
  </si>
  <si>
    <t>Nolan Arenado</t>
  </si>
  <si>
    <t>Michael Busch</t>
  </si>
  <si>
    <t>Tyler O'Neill</t>
  </si>
  <si>
    <t>Abraham Toro</t>
  </si>
  <si>
    <t>Luis Arraez</t>
  </si>
  <si>
    <t>2 Tms</t>
  </si>
  <si>
    <t>Blake Perkins</t>
  </si>
  <si>
    <t>Taylor Ward</t>
  </si>
  <si>
    <t>Oneil Cruz</t>
  </si>
  <si>
    <t>PIT</t>
  </si>
  <si>
    <t>Connor Joe</t>
  </si>
  <si>
    <t>Pete Alonso</t>
  </si>
  <si>
    <t>Michael Harris II</t>
  </si>
  <si>
    <t>Nico Hoerner</t>
  </si>
  <si>
    <t>Lourdes Gurriel Jr.</t>
  </si>
  <si>
    <t>Jonah Heim</t>
  </si>
  <si>
    <t>Mark Canha</t>
  </si>
  <si>
    <t>Bryan Reynolds</t>
  </si>
  <si>
    <t>Giancarlo Stanton</t>
  </si>
  <si>
    <t>Ryan Mountcastle</t>
  </si>
  <si>
    <t>Zach Neto</t>
  </si>
  <si>
    <t>Bo Bichette</t>
  </si>
  <si>
    <t>Spencer Steer</t>
  </si>
  <si>
    <t>Julio Rodríguez</t>
  </si>
  <si>
    <t>Jesse Winker</t>
  </si>
  <si>
    <t>Alex Bregman</t>
  </si>
  <si>
    <t>Kyle Schwarber</t>
  </si>
  <si>
    <t>Nolan Gorman</t>
  </si>
  <si>
    <t>Cody Bellinger</t>
  </si>
  <si>
    <t>Logan O'Hoppe</t>
  </si>
  <si>
    <t>Yainer Diaz</t>
  </si>
  <si>
    <t>Gleyber Torres</t>
  </si>
  <si>
    <t>Bryan De La Cruz</t>
  </si>
  <si>
    <t>Adolis García</t>
  </si>
  <si>
    <t>Yandy Díaz</t>
  </si>
  <si>
    <t>Andrew McCutchen</t>
  </si>
  <si>
    <t>Brendan Donovan</t>
  </si>
  <si>
    <t>Xander Bogaerts</t>
  </si>
  <si>
    <t>Ian Happ</t>
  </si>
  <si>
    <t>Sal Frelick</t>
  </si>
  <si>
    <t>Tyler Freeman</t>
  </si>
  <si>
    <t>Anthony Rizzo</t>
  </si>
  <si>
    <t>Vinnie Pasquantino</t>
  </si>
  <si>
    <t>Ozzie Albies</t>
  </si>
  <si>
    <t>Leody Taveras</t>
  </si>
  <si>
    <t>Eugenio Suárez</t>
  </si>
  <si>
    <t>Anthony Santander</t>
  </si>
  <si>
    <t>Carlos Santana</t>
  </si>
  <si>
    <t>Jonathan India</t>
  </si>
  <si>
    <t>Jackson Chourio</t>
  </si>
  <si>
    <t>Matt Olson</t>
  </si>
  <si>
    <t>Jeff McNeil</t>
  </si>
  <si>
    <t>Brayan Rocchio</t>
  </si>
  <si>
    <t>Jorge Soler</t>
  </si>
  <si>
    <t>Jared Triolo</t>
  </si>
  <si>
    <t>Starling Marte</t>
  </si>
  <si>
    <t>Manny Machado</t>
  </si>
  <si>
    <t>Gavin Sheets</t>
  </si>
  <si>
    <t>Cedric Mullins</t>
  </si>
  <si>
    <t>Brendan Rodgers</t>
  </si>
  <si>
    <t>Will Benson</t>
  </si>
  <si>
    <t>Jeimer Candelario</t>
  </si>
  <si>
    <t>Christopher Morel</t>
  </si>
  <si>
    <t>Corbin Carroll</t>
  </si>
  <si>
    <t>Justin Turner</t>
  </si>
  <si>
    <t>Josh Bell</t>
  </si>
  <si>
    <t>Charlie Blackmon</t>
  </si>
  <si>
    <t>George Springer</t>
  </si>
  <si>
    <t>Paul Goldschmidt</t>
  </si>
  <si>
    <t>Nolan Schanuel</t>
  </si>
  <si>
    <t>Jorge Polanco</t>
  </si>
  <si>
    <t>Mitch Garver</t>
  </si>
  <si>
    <t>Ty France</t>
  </si>
  <si>
    <t>Randy Arozarena</t>
  </si>
  <si>
    <t>Mitch Haniger</t>
  </si>
  <si>
    <t>Joey Meneses</t>
  </si>
  <si>
    <t>Javier Báez</t>
  </si>
  <si>
    <t>Spencer Torkelson</t>
  </si>
  <si>
    <t>Ceddanne Rafaela</t>
  </si>
  <si>
    <t>Andrew Vaughn</t>
  </si>
  <si>
    <t>Elehuris Montero</t>
  </si>
  <si>
    <t>Nick Castellanos</t>
  </si>
  <si>
    <t>Andrew Benintendi</t>
  </si>
  <si>
    <t>Events</t>
  </si>
  <si>
    <t>EV</t>
  </si>
  <si>
    <t>maxEV</t>
  </si>
  <si>
    <t>LA</t>
  </si>
  <si>
    <t>Barrels</t>
  </si>
  <si>
    <t>Barrel%</t>
  </si>
  <si>
    <t>HardHit</t>
  </si>
  <si>
    <t>HardHit%</t>
  </si>
  <si>
    <t>xBA</t>
  </si>
  <si>
    <t>xSLG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</si>
  <si>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</si>
  <si>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</si>
  <si>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</si>
  <si>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</si>
  <si>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</si>
  <si>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</si>
  <si>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</si>
  <si>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</si>
  <si>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</si>
  <si>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waaWL%</t>
  </si>
  <si>
    <t>162WL%</t>
  </si>
  <si>
    <t>oWAR</t>
  </si>
  <si>
    <t>dWAR</t>
  </si>
  <si>
    <t>oRAR</t>
  </si>
  <si>
    <t>Salary</t>
  </si>
  <si>
    <t>Acquired</t>
  </si>
  <si>
    <t>Free Agency</t>
  </si>
  <si>
    <t>Traded</t>
  </si>
  <si>
    <t>Amateur Draft</t>
  </si>
  <si>
    <t>Amateur Free Agent</t>
  </si>
  <si>
    <t>Waivers</t>
  </si>
  <si>
    <t>Purchased</t>
  </si>
  <si>
    <t>Rule 5 Draft</t>
  </si>
  <si>
    <t>3D/H7</t>
  </si>
  <si>
    <t>2TM</t>
  </si>
  <si>
    <t>5/H4D6</t>
  </si>
  <si>
    <t>Player</t>
  </si>
  <si>
    <t>Season</t>
  </si>
  <si>
    <t>Lg</t>
  </si>
  <si>
    <t>1B</t>
  </si>
  <si>
    <t>GIDP</t>
  </si>
  <si>
    <t>Rbaser + Rdp</t>
  </si>
  <si>
    <t>Pos</t>
  </si>
  <si>
    <t>Player-additional</t>
  </si>
  <si>
    <t>NL</t>
  </si>
  <si>
    <t>*64</t>
  </si>
  <si>
    <t>bettsmo01</t>
  </si>
  <si>
    <t>AL</t>
  </si>
  <si>
    <t>*D</t>
  </si>
  <si>
    <t>ohtansh01</t>
  </si>
  <si>
    <t>*4/DH6</t>
  </si>
  <si>
    <t>marteke01</t>
  </si>
  <si>
    <t>contrwi02</t>
  </si>
  <si>
    <t>*5/H</t>
  </si>
  <si>
    <t>chapmma01</t>
  </si>
  <si>
    <t>winnma01</t>
  </si>
  <si>
    <t>wadela01</t>
  </si>
  <si>
    <t>turanbr02</t>
  </si>
  <si>
    <t>harpebr03</t>
  </si>
  <si>
    <t>ozunama01</t>
  </si>
  <si>
    <t>*5/3HD</t>
  </si>
  <si>
    <t>bohmal01</t>
  </si>
  <si>
    <t>*7/D3</t>
  </si>
  <si>
    <t>profaju01</t>
  </si>
  <si>
    <t>mcmahry01</t>
  </si>
  <si>
    <t>delacel01</t>
  </si>
  <si>
    <t>*54/6D</t>
  </si>
  <si>
    <t>*78/H9</t>
  </si>
  <si>
    <t>marshbr02</t>
  </si>
  <si>
    <t>2D</t>
  </si>
  <si>
    <t>contrwi01</t>
  </si>
  <si>
    <t>walkech02</t>
  </si>
  <si>
    <t>sosaed01</t>
  </si>
  <si>
    <t>6/D</t>
  </si>
  <si>
    <t>turnetr01</t>
  </si>
  <si>
    <t>*97</t>
  </si>
  <si>
    <t>hernate01</t>
  </si>
  <si>
    <t>bailepa01</t>
  </si>
  <si>
    <t>darnatr01</t>
  </si>
  <si>
    <t>kimha01</t>
  </si>
  <si>
    <t>tovarez01</t>
  </si>
  <si>
    <t>smithwi05</t>
  </si>
  <si>
    <t>merrija01</t>
  </si>
  <si>
    <t>muncyma01</t>
  </si>
  <si>
    <t>*2</t>
  </si>
  <si>
    <t>realmjt01</t>
  </si>
  <si>
    <t>*DH</t>
  </si>
  <si>
    <t>pederjo01</t>
  </si>
  <si>
    <t>adamewi01</t>
  </si>
  <si>
    <t>youngja03</t>
  </si>
  <si>
    <t>abramcj01</t>
  </si>
  <si>
    <t>winkeje01</t>
  </si>
  <si>
    <t>*46/H</t>
  </si>
  <si>
    <t>stottbr01</t>
  </si>
  <si>
    <t>freemfr01</t>
  </si>
  <si>
    <t>*79/D</t>
  </si>
  <si>
    <t>reynobr01</t>
  </si>
  <si>
    <t>stephty01</t>
  </si>
  <si>
    <t>diazel01</t>
  </si>
  <si>
    <t>7/D</t>
  </si>
  <si>
    <t>yelicch01</t>
  </si>
  <si>
    <t>*3/4</t>
  </si>
  <si>
    <t>croneja01</t>
  </si>
  <si>
    <t>newmake01</t>
  </si>
  <si>
    <t>rileyau01</t>
  </si>
  <si>
    <t>Luis Arráez</t>
  </si>
  <si>
    <t>MIASDP</t>
  </si>
  <si>
    <t>*43/DH</t>
  </si>
  <si>
    <t>arraelu01</t>
  </si>
  <si>
    <t>*5/4H6</t>
  </si>
  <si>
    <t>ortizjo06</t>
  </si>
  <si>
    <t>*8</t>
  </si>
  <si>
    <t>doylebr02</t>
  </si>
  <si>
    <t>45/3</t>
  </si>
  <si>
    <t>triolja01</t>
  </si>
  <si>
    <t>stallja01</t>
  </si>
  <si>
    <t>*8H/9D7</t>
  </si>
  <si>
    <t>faircst01</t>
  </si>
  <si>
    <t>lindofr01</t>
  </si>
  <si>
    <t>perkibl01</t>
  </si>
  <si>
    <t>vargail01</t>
  </si>
  <si>
    <t>burleal01</t>
  </si>
  <si>
    <t>chishja01</t>
  </si>
  <si>
    <t>*7/8DH</t>
  </si>
  <si>
    <t>nimmobr01</t>
  </si>
  <si>
    <t>crowape01</t>
  </si>
  <si>
    <t>tatisfe02</t>
  </si>
  <si>
    <t>yastrmi01</t>
  </si>
  <si>
    <t>arciaor01</t>
  </si>
  <si>
    <t>baderha01</t>
  </si>
  <si>
    <t>hayeske01</t>
  </si>
  <si>
    <t>7/9DH</t>
  </si>
  <si>
    <t>ramoshe02</t>
  </si>
  <si>
    <t>harrimi04</t>
  </si>
  <si>
    <t>gormano01</t>
  </si>
  <si>
    <t>*9/78DH</t>
  </si>
  <si>
    <t>tauchmi01</t>
  </si>
  <si>
    <t>6/4H5</t>
  </si>
  <si>
    <t>rojasmi02</t>
  </si>
  <si>
    <t>5/34H</t>
  </si>
  <si>
    <t>lipsctr01</t>
  </si>
  <si>
    <t>4/5H6</t>
  </si>
  <si>
    <t>lopezot01</t>
  </si>
  <si>
    <t>garcilu04</t>
  </si>
  <si>
    <t>bartjo01</t>
  </si>
  <si>
    <t>taylomi02</t>
  </si>
  <si>
    <t>*7/H</t>
  </si>
  <si>
    <t>confomi01</t>
  </si>
  <si>
    <t>D7/9</t>
  </si>
  <si>
    <t>delacbr01</t>
  </si>
  <si>
    <t>*D/9H</t>
  </si>
  <si>
    <t>mccutan01</t>
  </si>
  <si>
    <t>luxga01</t>
  </si>
  <si>
    <t>*9/78H</t>
  </si>
  <si>
    <t>nootbla01</t>
  </si>
  <si>
    <t>64/5H78</t>
  </si>
  <si>
    <t>brujavi01</t>
  </si>
  <si>
    <t>78/H435</t>
  </si>
  <si>
    <t>*73/4DH</t>
  </si>
  <si>
    <t>steersp01</t>
  </si>
  <si>
    <t>Dansby Swanson</t>
  </si>
  <si>
    <t>swansda01</t>
  </si>
  <si>
    <t>*D/7H</t>
  </si>
  <si>
    <t>schwaky01</t>
  </si>
  <si>
    <t>*3/H5</t>
  </si>
  <si>
    <t>buschmi02</t>
  </si>
  <si>
    <t>olsonma02</t>
  </si>
  <si>
    <t>*8/9H7D</t>
  </si>
  <si>
    <t>sianimi01</t>
  </si>
  <si>
    <t>8/D93</t>
  </si>
  <si>
    <t>bellico01</t>
  </si>
  <si>
    <t>5H/D4</t>
  </si>
  <si>
    <t>rosareg01</t>
  </si>
  <si>
    <t>alonspe01</t>
  </si>
  <si>
    <t>happia01</t>
  </si>
  <si>
    <t>*7/9HD8</t>
  </si>
  <si>
    <t>3/H79D1</t>
  </si>
  <si>
    <t>bauerja01</t>
  </si>
  <si>
    <t>herreiv01</t>
  </si>
  <si>
    <t>J.D. Martinez</t>
  </si>
  <si>
    <t>D/H</t>
  </si>
  <si>
    <t>martijd02</t>
  </si>
  <si>
    <t>39/7HD</t>
  </si>
  <si>
    <t>joeco01</t>
  </si>
  <si>
    <t>morenga01</t>
  </si>
  <si>
    <t>9/DH7</t>
  </si>
  <si>
    <t>olivaed02</t>
  </si>
  <si>
    <t>sanchga02</t>
  </si>
  <si>
    <t>barnhtu01</t>
  </si>
  <si>
    <t>cruzon01</t>
  </si>
  <si>
    <t>9/D</t>
  </si>
  <si>
    <t>suzukse01</t>
  </si>
  <si>
    <t>*4/6</t>
  </si>
  <si>
    <t>hoernni01</t>
  </si>
  <si>
    <t>3D/H</t>
  </si>
  <si>
    <t>hoskirh01</t>
  </si>
  <si>
    <t>xwOBA - wOBA</t>
  </si>
  <si>
    <t>xBA - BA</t>
  </si>
  <si>
    <t>xSLG - SLG</t>
  </si>
  <si>
    <t>5H/D34</t>
  </si>
  <si>
    <t>dunnol01</t>
  </si>
  <si>
    <t>gurrilo01</t>
  </si>
  <si>
    <t>leeju01</t>
  </si>
  <si>
    <t>7/45HD</t>
  </si>
  <si>
    <t>merriwh01</t>
  </si>
  <si>
    <t>9H/D7</t>
  </si>
  <si>
    <t>grichra01</t>
  </si>
  <si>
    <t>89/DH</t>
  </si>
  <si>
    <t>pagesan01</t>
  </si>
  <si>
    <t>batybr01</t>
  </si>
  <si>
    <t>acunaro01</t>
  </si>
  <si>
    <t>albieoz01</t>
  </si>
  <si>
    <t>7/H</t>
  </si>
  <si>
    <t>kelenja01</t>
  </si>
  <si>
    <t>adamsri03</t>
  </si>
  <si>
    <t>estrath01</t>
  </si>
  <si>
    <t>amayami01</t>
  </si>
  <si>
    <t>9/7H8D</t>
  </si>
  <si>
    <t>caveja01</t>
  </si>
  <si>
    <t>*9/7H8</t>
  </si>
  <si>
    <t>mccarja02</t>
  </si>
  <si>
    <t>Miguel Sanó</t>
  </si>
  <si>
    <t>D5</t>
  </si>
  <si>
    <t>machama01</t>
  </si>
  <si>
    <t>rodgebr02</t>
  </si>
  <si>
    <t>alvarfr01</t>
  </si>
  <si>
    <t>tayloty01</t>
  </si>
  <si>
    <t>arenano01</t>
  </si>
  <si>
    <t>martest01</t>
  </si>
  <si>
    <t>*4/7H</t>
  </si>
  <si>
    <t>mcneije01</t>
  </si>
  <si>
    <t>DH/973</t>
  </si>
  <si>
    <t>stewadj01</t>
  </si>
  <si>
    <t>/3H5D91</t>
  </si>
  <si>
    <t>wisdopa01</t>
  </si>
  <si>
    <t>fraleja01</t>
  </si>
  <si>
    <t>7H/9</t>
  </si>
  <si>
    <t>duvalad01</t>
  </si>
  <si>
    <t>Harold Ramírez</t>
  </si>
  <si>
    <t>D/9H7</t>
  </si>
  <si>
    <t>trompch01</t>
  </si>
  <si>
    <t>fitzgty01</t>
  </si>
  <si>
    <t>nidoto01</t>
  </si>
  <si>
    <t>gallojo01</t>
  </si>
  <si>
    <t>pachecr01</t>
  </si>
  <si>
    <t>3H/D5</t>
  </si>
  <si>
    <t>florewi01</t>
  </si>
  <si>
    <t>5H/4679</t>
  </si>
  <si>
    <t>wadety01</t>
  </si>
  <si>
    <t>indiajo01</t>
  </si>
  <si>
    <t>Luis Campusano</t>
  </si>
  <si>
    <t>campulu01</t>
  </si>
  <si>
    <t>7D9/H8</t>
  </si>
  <si>
    <t>goldspa01</t>
  </si>
  <si>
    <t>donovbr01</t>
  </si>
  <si>
    <t>frelisa01</t>
  </si>
  <si>
    <t>solerjo01</t>
  </si>
  <si>
    <t>57/8H34D</t>
  </si>
  <si>
    <t>hernaen02</t>
  </si>
  <si>
    <t>6D/4H5</t>
  </si>
  <si>
    <t>alexabl01</t>
  </si>
  <si>
    <t>azocajo01</t>
  </si>
  <si>
    <t>barneau01</t>
  </si>
  <si>
    <t>5D/H</t>
  </si>
  <si>
    <t>senzeni01</t>
  </si>
  <si>
    <t>3D</t>
  </si>
  <si>
    <t>menesjo01</t>
  </si>
  <si>
    <t>*978/H</t>
  </si>
  <si>
    <t>rosared01</t>
  </si>
  <si>
    <t>9/7DH</t>
  </si>
  <si>
    <t>bouchse01</t>
  </si>
  <si>
    <t>mailelu01</t>
  </si>
  <si>
    <t>smithpa04</t>
  </si>
  <si>
    <t>ahmedni01</t>
  </si>
  <si>
    <t>wendljo01</t>
  </si>
  <si>
    <t>suareeu01</t>
  </si>
  <si>
    <t>D/9H</t>
  </si>
  <si>
    <t>*4/D6</t>
  </si>
  <si>
    <t>bogaexa01</t>
  </si>
  <si>
    <t>9/H</t>
  </si>
  <si>
    <t>garciav01</t>
  </si>
  <si>
    <t>D9/H</t>
  </si>
  <si>
    <t>blackch02</t>
  </si>
  <si>
    <t>53/H1</t>
  </si>
  <si>
    <t>riverem01</t>
  </si>
  <si>
    <t>CHWTEX</t>
  </si>
  <si>
    <t>davishe01</t>
  </si>
  <si>
    <t>morelch01</t>
  </si>
  <si>
    <t>gomesya01</t>
  </si>
  <si>
    <t>*897/HD</t>
  </si>
  <si>
    <t>bensowi01</t>
  </si>
  <si>
    <t>8/HD</t>
  </si>
  <si>
    <t>thompbu01</t>
  </si>
  <si>
    <t>mastrmi01</t>
  </si>
  <si>
    <t>espinsa01</t>
  </si>
  <si>
    <t>higasky01</t>
  </si>
  <si>
    <t>slateau01</t>
  </si>
  <si>
    <t>willial04</t>
  </si>
  <si>
    <t>*8/9H</t>
  </si>
  <si>
    <t>carroco02</t>
  </si>
  <si>
    <t>walkejo02</t>
  </si>
  <si>
    <t>wiemejo01</t>
  </si>
  <si>
    <t>bethach01</t>
  </si>
  <si>
    <t>/3D9</t>
  </si>
  <si>
    <t>bryankr01</t>
  </si>
  <si>
    <t>*3D</t>
  </si>
  <si>
    <t>belljo02</t>
  </si>
  <si>
    <t>*97/H</t>
  </si>
  <si>
    <t>chourja01</t>
  </si>
  <si>
    <t>trejoal01</t>
  </si>
  <si>
    <t>rojasjo03</t>
  </si>
  <si>
    <t>54/HD</t>
  </si>
  <si>
    <t>madrini01</t>
  </si>
  <si>
    <t>53/D</t>
  </si>
  <si>
    <t>candeje01</t>
  </si>
  <si>
    <t>martini02</t>
  </si>
  <si>
    <t>toglimi01</t>
  </si>
  <si>
    <t>fordmi01</t>
  </si>
  <si>
    <t>casteni01</t>
  </si>
  <si>
    <t>*79H/3D</t>
  </si>
  <si>
    <t>outmaja01</t>
  </si>
  <si>
    <t>anderti01</t>
  </si>
  <si>
    <t>beckjo01</t>
  </si>
  <si>
    <t>jonesno01</t>
  </si>
  <si>
    <t>*7H/489</t>
  </si>
  <si>
    <t>gordoni01</t>
  </si>
  <si>
    <t>tellero01</t>
  </si>
  <si>
    <t>forteni01</t>
  </si>
  <si>
    <t>ruizke01</t>
  </si>
  <si>
    <t>thomala02</t>
  </si>
  <si>
    <t>scottvi01</t>
  </si>
  <si>
    <t>89/HD7</t>
  </si>
  <si>
    <t>tayloch03</t>
  </si>
  <si>
    <t>*789/H</t>
  </si>
  <si>
    <t>suwinja01</t>
  </si>
  <si>
    <t>*9H/7D</t>
  </si>
  <si>
    <t>sanchje02</t>
  </si>
  <si>
    <t>7/H9D</t>
  </si>
  <si>
    <t>encarch01</t>
  </si>
  <si>
    <t>53/DH</t>
  </si>
  <si>
    <t>burgeja01</t>
  </si>
  <si>
    <t>narvaom01</t>
  </si>
  <si>
    <t>monteel01</t>
  </si>
  <si>
    <t>WAR/162</t>
  </si>
  <si>
    <t>WAA/162</t>
  </si>
  <si>
    <t>T-T</t>
  </si>
  <si>
    <t>T-1</t>
  </si>
  <si>
    <t>T-24</t>
  </si>
  <si>
    <t>T-9</t>
  </si>
  <si>
    <t>T-7</t>
  </si>
  <si>
    <t>T34</t>
  </si>
  <si>
    <t>T-26</t>
  </si>
  <si>
    <t>T-25</t>
  </si>
  <si>
    <t>T-20</t>
  </si>
  <si>
    <t>T-33</t>
  </si>
  <si>
    <t>T-64</t>
  </si>
  <si>
    <t>T-41</t>
  </si>
  <si>
    <t>*2D</t>
  </si>
  <si>
    <t>27HD/35</t>
  </si>
  <si>
    <t>9DH/7</t>
  </si>
  <si>
    <t>*7D/9H</t>
  </si>
  <si>
    <t>94/7H6</t>
  </si>
  <si>
    <t>*789/HD</t>
  </si>
  <si>
    <t>5687/1H</t>
  </si>
  <si>
    <t>D9/7H3</t>
  </si>
  <si>
    <t>*7/DH</t>
  </si>
  <si>
    <t>H9/D78</t>
  </si>
  <si>
    <t>H/4357D</t>
  </si>
  <si>
    <t>clemeko01</t>
  </si>
  <si>
    <t>49/H35D</t>
  </si>
  <si>
    <t>gonzani01</t>
  </si>
  <si>
    <t>D2/H3</t>
  </si>
  <si>
    <t>Provided by &lt;a href="https://www.sports-reference.com/sharing.html?utm_source=direct&amp;utm_medium=Share&amp;utm_campaign=ShareTool"&gt;Stathead.com&lt;/a&gt;: &lt;a href="https://stathead.com/baseball/player-batting-season-finder.cgi?utm_source=direct&amp;utm_medium=Share&amp;utm_campaign=ShareTool"&gt;Found with Stathead. See Full Results.&lt;/a&gt;&lt;br&gt;Generated 5/29/2024.</t>
  </si>
  <si>
    <t>matoslu02</t>
  </si>
  <si>
    <t>87/HD9</t>
  </si>
  <si>
    <t>/93DH2</t>
  </si>
  <si>
    <t>goodmhu01</t>
  </si>
  <si>
    <t>grandya01</t>
  </si>
  <si>
    <t>/9H78</t>
  </si>
  <si>
    <t>myersda01</t>
  </si>
  <si>
    <t>*7/45DH</t>
  </si>
  <si>
    <t>/4H53D7</t>
  </si>
  <si>
    <t>*9D/H</t>
  </si>
  <si>
    <t>*978/H5</t>
  </si>
  <si>
    <t>H798/D</t>
  </si>
  <si>
    <t>D/H3</t>
  </si>
  <si>
    <t>H7/89D</t>
  </si>
  <si>
    <t>9/H3D</t>
  </si>
  <si>
    <t>4/H6D</t>
  </si>
  <si>
    <t>46/H</t>
  </si>
  <si>
    <t>stubbga01</t>
  </si>
  <si>
    <t>5/H4D</t>
  </si>
  <si>
    <t>*D/H53</t>
  </si>
  <si>
    <t>45H/6</t>
  </si>
  <si>
    <t>/89H7</t>
  </si>
  <si>
    <t>carlsdy01</t>
  </si>
  <si>
    <t>CJ Abrams*</t>
  </si>
  <si>
    <t>Ronald Acuña Jr.</t>
  </si>
  <si>
    <t>Willy Adames</t>
  </si>
  <si>
    <t>Riley Adams</t>
  </si>
  <si>
    <t>Nick Ahmed</t>
  </si>
  <si>
    <t>Ozzie Albies#</t>
  </si>
  <si>
    <t>Blaze Alexander</t>
  </si>
  <si>
    <t>Pete Alonso</t>
  </si>
  <si>
    <t>Francisco Alvarez</t>
  </si>
  <si>
    <t>Miguel Amaya</t>
  </si>
  <si>
    <t>Tim Anderson</t>
  </si>
  <si>
    <t>Orlando Arcia</t>
  </si>
  <si>
    <t>Nolan Arenado</t>
  </si>
  <si>
    <t>56/4387H9</t>
  </si>
  <si>
    <t>Luis Arráez*</t>
  </si>
  <si>
    <t>José Azocar</t>
  </si>
  <si>
    <t>Harrison Bader</t>
  </si>
  <si>
    <t>Ji Hwan Bae*</t>
  </si>
  <si>
    <t>/84H9</t>
  </si>
  <si>
    <t>baeji01</t>
  </si>
  <si>
    <t>Patrick Bailey#</t>
  </si>
  <si>
    <t>Austin Barnes</t>
  </si>
  <si>
    <t>Tucker Barnhart*</t>
  </si>
  <si>
    <t>Jorge Barrosa#</t>
  </si>
  <si>
    <t>/8H</t>
  </si>
  <si>
    <t>barrojo01</t>
  </si>
  <si>
    <t>Joey Bart</t>
  </si>
  <si>
    <t>Matthew Batten</t>
  </si>
  <si>
    <t>/3</t>
  </si>
  <si>
    <t>battema01</t>
  </si>
  <si>
    <t>Brett Baty*</t>
  </si>
  <si>
    <t>Jake Bauers*</t>
  </si>
  <si>
    <t>Jordan Beck</t>
  </si>
  <si>
    <t>Jalen Beeks*</t>
  </si>
  <si>
    <t>beeksja02</t>
  </si>
  <si>
    <t>Josh Bell#</t>
  </si>
  <si>
    <t>Cody Bellinger*</t>
  </si>
  <si>
    <t>Will Benson*</t>
  </si>
  <si>
    <t>Christian Bethancourt</t>
  </si>
  <si>
    <t>Mookie Betts</t>
  </si>
  <si>
    <t>Tyler Black*</t>
  </si>
  <si>
    <t>/3DH</t>
  </si>
  <si>
    <t>blackty01</t>
  </si>
  <si>
    <t>Charlie Blackmon*</t>
  </si>
  <si>
    <t>Ryan Bliss</t>
  </si>
  <si>
    <t>blissry01</t>
  </si>
  <si>
    <t>Xander Bogaerts</t>
  </si>
  <si>
    <t>Alec Bohm</t>
  </si>
  <si>
    <t>Sean Bouchard</t>
  </si>
  <si>
    <t>Jonah Bride</t>
  </si>
  <si>
    <t>/53H</t>
  </si>
  <si>
    <t>bridejo01</t>
  </si>
  <si>
    <t>Trenton Brooks*</t>
  </si>
  <si>
    <t>brooktr01</t>
  </si>
  <si>
    <t>Vidal Bruján#</t>
  </si>
  <si>
    <t>Kris Bryant</t>
  </si>
  <si>
    <t>Jake Burger</t>
  </si>
  <si>
    <t>Alec Burleson*</t>
  </si>
  <si>
    <t>Michael Busch*</t>
  </si>
  <si>
    <t>Alex Call</t>
  </si>
  <si>
    <t>/987H</t>
  </si>
  <si>
    <t>callal02</t>
  </si>
  <si>
    <t>Luis Campusano</t>
  </si>
  <si>
    <t>Alexander Canario</t>
  </si>
  <si>
    <t>/79DH</t>
  </si>
  <si>
    <t>canaral01</t>
  </si>
  <si>
    <t>Jeimer Candelario#</t>
  </si>
  <si>
    <t>Conner Capel*</t>
  </si>
  <si>
    <t>/DH7</t>
  </si>
  <si>
    <t>capelco01</t>
  </si>
  <si>
    <t>Dylan Carlson#</t>
  </si>
  <si>
    <t>Matt Carpenter*</t>
  </si>
  <si>
    <t>carpema01</t>
  </si>
  <si>
    <t>Corbin Carroll*</t>
  </si>
  <si>
    <t>Curt Casali</t>
  </si>
  <si>
    <t>casalcu01</t>
  </si>
  <si>
    <t>Nick Castellanos</t>
  </si>
  <si>
    <t>Jake Cave*</t>
  </si>
  <si>
    <t>Matt Chapman</t>
  </si>
  <si>
    <t>Jazz Chisholm Jr.*</t>
  </si>
  <si>
    <t>Jackson Chourio</t>
  </si>
  <si>
    <t>7/H8D</t>
  </si>
  <si>
    <t>Kody Clemens*</t>
  </si>
  <si>
    <t>Michael Conforto*</t>
  </si>
  <si>
    <t>William Contreras</t>
  </si>
  <si>
    <t>Willson Contreras</t>
  </si>
  <si>
    <t>Brandon Crawford*</t>
  </si>
  <si>
    <t>6/HD</t>
  </si>
  <si>
    <t>crawfbr01</t>
  </si>
  <si>
    <t>Jake Cronenworth*</t>
  </si>
  <si>
    <t>Pete Crow-Armstrong*</t>
  </si>
  <si>
    <t>Oneil Cruz*</t>
  </si>
  <si>
    <t>Travis d'Arnaud</t>
  </si>
  <si>
    <t>Henry Davis</t>
  </si>
  <si>
    <t>Bryan De La Cruz</t>
  </si>
  <si>
    <t>Elly De La Cruz#</t>
  </si>
  <si>
    <t>Jason Delay</t>
  </si>
  <si>
    <t>delayja01</t>
  </si>
  <si>
    <t>Edwin Díaz</t>
  </si>
  <si>
    <t>diazed04</t>
  </si>
  <si>
    <t>Elias Díaz</t>
  </si>
  <si>
    <t>Jake Diekman</t>
  </si>
  <si>
    <t>diekmja01</t>
  </si>
  <si>
    <t>Brendan Donovan*</t>
  </si>
  <si>
    <t>Brenton Doyle</t>
  </si>
  <si>
    <t>Oliver Dunn*</t>
  </si>
  <si>
    <t>Adam Duvall</t>
  </si>
  <si>
    <t>Christian Encarnacion-Strand</t>
  </si>
  <si>
    <t>Mason Englert#</t>
  </si>
  <si>
    <t>englema01</t>
  </si>
  <si>
    <t>Santiago Espinal</t>
  </si>
  <si>
    <t>54/HD6</t>
  </si>
  <si>
    <t>Thairo Estrada</t>
  </si>
  <si>
    <t>Stuart Fairchild</t>
  </si>
  <si>
    <t>José Fermín</t>
  </si>
  <si>
    <t>/H45D</t>
  </si>
  <si>
    <t>fermijo01</t>
  </si>
  <si>
    <t>Ryan Fernandez</t>
  </si>
  <si>
    <t>fernary01</t>
  </si>
  <si>
    <t>Tyler Fitzgerald</t>
  </si>
  <si>
    <t>/H68471D3</t>
  </si>
  <si>
    <t>David Fletcher</t>
  </si>
  <si>
    <t>fletcda02</t>
  </si>
  <si>
    <t>Wilmer Flores</t>
  </si>
  <si>
    <t>Mike Ford*</t>
  </si>
  <si>
    <t>Nick Fortes</t>
  </si>
  <si>
    <t>Jake Fraley*</t>
  </si>
  <si>
    <t>Kyle Freeland*</t>
  </si>
  <si>
    <t>/1H</t>
  </si>
  <si>
    <t>freelky01</t>
  </si>
  <si>
    <t>Freddie Freeman*</t>
  </si>
  <si>
    <t>Sal Frelick*</t>
  </si>
  <si>
    <t>Luis Frías</t>
  </si>
  <si>
    <t>friaslu01</t>
  </si>
  <si>
    <t>TJ Friedl*</t>
  </si>
  <si>
    <t>friedtj01</t>
  </si>
  <si>
    <t>Joey Gallo*</t>
  </si>
  <si>
    <t>3/DH97</t>
  </si>
  <si>
    <t>Avisaíl García</t>
  </si>
  <si>
    <t>Luis García Jr.*</t>
  </si>
  <si>
    <t>Kevin Ginkel*</t>
  </si>
  <si>
    <t>ginkeke01</t>
  </si>
  <si>
    <t>Paul Goldschmidt</t>
  </si>
  <si>
    <t>Yan Gomes</t>
  </si>
  <si>
    <t>Nick Gonzales</t>
  </si>
  <si>
    <t>6/H35D9</t>
  </si>
  <si>
    <t>Hunter Goodman</t>
  </si>
  <si>
    <t>Nick Gordon*</t>
  </si>
  <si>
    <t>Nolan Gorman*</t>
  </si>
  <si>
    <t>Yasmani Grandal#</t>
  </si>
  <si>
    <t>Tristan Gray*</t>
  </si>
  <si>
    <t>/5H</t>
  </si>
  <si>
    <t>graytr01</t>
  </si>
  <si>
    <t>Randal Grichuk</t>
  </si>
  <si>
    <t>/41H6</t>
  </si>
  <si>
    <t>Lourdes Gurriel Jr.</t>
  </si>
  <si>
    <t>Ian Happ#</t>
  </si>
  <si>
    <t>Bryce Harper*</t>
  </si>
  <si>
    <t>Michael Harris II*</t>
  </si>
  <si>
    <t>Ke'Bryan Hayes</t>
  </si>
  <si>
    <t>Ryan Helsley</t>
  </si>
  <si>
    <t>helslry01</t>
  </si>
  <si>
    <t>Kevin Herget*</t>
  </si>
  <si>
    <t>hergeke01</t>
  </si>
  <si>
    <t>Enrique Hernández</t>
  </si>
  <si>
    <t>Teoscar Hernández</t>
  </si>
  <si>
    <t>Iván Herrera</t>
  </si>
  <si>
    <t>Jason Heyward*</t>
  </si>
  <si>
    <t>heywaja01</t>
  </si>
  <si>
    <t>Kyle Higashioka</t>
  </si>
  <si>
    <t>Nico Hoerner</t>
  </si>
  <si>
    <t>Rhys Hoskins</t>
  </si>
  <si>
    <t>Jacob Hurtubise*</t>
  </si>
  <si>
    <t>hurtuja01</t>
  </si>
  <si>
    <t>Jonathan India</t>
  </si>
  <si>
    <t>Bryce Jarvis*</t>
  </si>
  <si>
    <t>jarvibr01</t>
  </si>
  <si>
    <t>D/H9</t>
  </si>
  <si>
    <t>Connor Joe</t>
  </si>
  <si>
    <t>Nolan Jones*</t>
  </si>
  <si>
    <t>Jarred Kelenic*</t>
  </si>
  <si>
    <t>Ha-Seong Kim</t>
  </si>
  <si>
    <t>Tyler Kinley</t>
  </si>
  <si>
    <t>kinlety01</t>
  </si>
  <si>
    <t>73/DH9</t>
  </si>
  <si>
    <t>Matt Koch*</t>
  </si>
  <si>
    <t>kochma01</t>
  </si>
  <si>
    <t>Peter Lambert</t>
  </si>
  <si>
    <t>lambepe01</t>
  </si>
  <si>
    <t>Justin Lawrence</t>
  </si>
  <si>
    <t>lawreju01</t>
  </si>
  <si>
    <t>Jung Hoo Lee*</t>
  </si>
  <si>
    <t>DJ LeMahieu</t>
  </si>
  <si>
    <t>lemahdj01</t>
  </si>
  <si>
    <t>Francisco Lindor#</t>
  </si>
  <si>
    <t>Trey Lipscomb</t>
  </si>
  <si>
    <t>Jorge López</t>
  </si>
  <si>
    <t>lopezjo02</t>
  </si>
  <si>
    <t>Otto Lopez</t>
  </si>
  <si>
    <t>Marco Luciano</t>
  </si>
  <si>
    <t>/6H</t>
  </si>
  <si>
    <t>luciama01</t>
  </si>
  <si>
    <t>Gavin Lux*</t>
  </si>
  <si>
    <t>Manny Machado</t>
  </si>
  <si>
    <t>Nick Madrigal</t>
  </si>
  <si>
    <t>Luke Maile</t>
  </si>
  <si>
    <t>Joe Mantiply</t>
  </si>
  <si>
    <t>mantijo01</t>
  </si>
  <si>
    <t>Brandon Marsh*</t>
  </si>
  <si>
    <t>Ketel Marte#</t>
  </si>
  <si>
    <t>Starling Marte</t>
  </si>
  <si>
    <t>J.D. Martinez</t>
  </si>
  <si>
    <t>Justin Martinez</t>
  </si>
  <si>
    <t>martiju01</t>
  </si>
  <si>
    <t>Nick Martini*</t>
  </si>
  <si>
    <t>Miles Mastrobuoni*</t>
  </si>
  <si>
    <t>/4H657</t>
  </si>
  <si>
    <t>Luis Matos</t>
  </si>
  <si>
    <t>8/H9D</t>
  </si>
  <si>
    <t>Jake McCarthy*</t>
  </si>
  <si>
    <t>Andrew McCutchen</t>
  </si>
  <si>
    <t>Scott McGough</t>
  </si>
  <si>
    <t>mcgousc01</t>
  </si>
  <si>
    <t>Ryan McMahon*</t>
  </si>
  <si>
    <t>Jeff McNeil*</t>
  </si>
  <si>
    <t>Nick Mears</t>
  </si>
  <si>
    <t>mearsni01</t>
  </si>
  <si>
    <t>Trevor Megill*</t>
  </si>
  <si>
    <t>megiltr01</t>
  </si>
  <si>
    <t>*7/D9H3</t>
  </si>
  <si>
    <t>Joey Meneses</t>
  </si>
  <si>
    <t>Whit Merrifield</t>
  </si>
  <si>
    <t>Jackson Merrill*</t>
  </si>
  <si>
    <t>Matt Mervis*</t>
  </si>
  <si>
    <t>/D31H</t>
  </si>
  <si>
    <t>mervima01</t>
  </si>
  <si>
    <t>Drew Millas#</t>
  </si>
  <si>
    <t>milladr01</t>
  </si>
  <si>
    <t>Owen Miller</t>
  </si>
  <si>
    <t>/3H45D1</t>
  </si>
  <si>
    <t>milleow01</t>
  </si>
  <si>
    <t>Hoby Milner*</t>
  </si>
  <si>
    <t>milneho01</t>
  </si>
  <si>
    <t>Andruw Monasterio</t>
  </si>
  <si>
    <t>/H45D7</t>
  </si>
  <si>
    <t>monasan01</t>
  </si>
  <si>
    <t>Elehuris Montero</t>
  </si>
  <si>
    <t>Christopher Morel</t>
  </si>
  <si>
    <t>Gabriel Moreno</t>
  </si>
  <si>
    <t>Max Muncy*</t>
  </si>
  <si>
    <t>Sean Murphy</t>
  </si>
  <si>
    <t>murphse01</t>
  </si>
  <si>
    <t>Tom Murphy</t>
  </si>
  <si>
    <t>murphto04</t>
  </si>
  <si>
    <t>Dane Myers</t>
  </si>
  <si>
    <t>Omar Narváez*</t>
  </si>
  <si>
    <t>Kevin Newman</t>
  </si>
  <si>
    <t>Tomás Nido</t>
  </si>
  <si>
    <t>Brandon Nimmo*</t>
  </si>
  <si>
    <t>Lars Nootbaar*</t>
  </si>
  <si>
    <t>Nasim Nuñez#</t>
  </si>
  <si>
    <t>nunezna01</t>
  </si>
  <si>
    <t>Shohei Ohtani*</t>
  </si>
  <si>
    <t>Edward Olivares</t>
  </si>
  <si>
    <t>Matt Olson*</t>
  </si>
  <si>
    <t>Joey Ortiz</t>
  </si>
  <si>
    <t>James Outman*</t>
  </si>
  <si>
    <t>Marcell Ozuna</t>
  </si>
  <si>
    <t>Cristian Pache</t>
  </si>
  <si>
    <t>Andy Pages</t>
  </si>
  <si>
    <t>Pedro Pagés</t>
  </si>
  <si>
    <t>/23H</t>
  </si>
  <si>
    <t>pagespe02</t>
  </si>
  <si>
    <t>Graham Pauley*</t>
  </si>
  <si>
    <t>/5DH3</t>
  </si>
  <si>
    <t>paulegr01</t>
  </si>
  <si>
    <t>Joc Pederson*</t>
  </si>
  <si>
    <t>Elvis Peguero</t>
  </si>
  <si>
    <t>pegueel01</t>
  </si>
  <si>
    <t>David Peralta*</t>
  </si>
  <si>
    <t>/DH79</t>
  </si>
  <si>
    <t>peralda01</t>
  </si>
  <si>
    <t>Geraldo Perdomo#</t>
  </si>
  <si>
    <t>perdoge01</t>
  </si>
  <si>
    <t>Jhonny Pereda</t>
  </si>
  <si>
    <t>peredjh01</t>
  </si>
  <si>
    <t>Blake Perkins#</t>
  </si>
  <si>
    <t>Jace Peterson*</t>
  </si>
  <si>
    <t>/H64D5</t>
  </si>
  <si>
    <t>peterja01</t>
  </si>
  <si>
    <t>89/D7H</t>
  </si>
  <si>
    <t>Jurickson Profar#</t>
  </si>
  <si>
    <t>Heliot Ramos</t>
  </si>
  <si>
    <t>J.T. Realmuto</t>
  </si>
  <si>
    <t>Jakson Reetz</t>
  </si>
  <si>
    <t>reetzja01</t>
  </si>
  <si>
    <t>/45H68D7</t>
  </si>
  <si>
    <t>Bryan Reynolds#</t>
  </si>
  <si>
    <t>Austin Riley</t>
  </si>
  <si>
    <t>Emmanuel Rivera</t>
  </si>
  <si>
    <t>Víctor Robles</t>
  </si>
  <si>
    <t>/89H</t>
  </si>
  <si>
    <t>roblevi01</t>
  </si>
  <si>
    <t>Brendan Rodgers</t>
  </si>
  <si>
    <t>Johan Rojas</t>
  </si>
  <si>
    <t>Miguel Rojas</t>
  </si>
  <si>
    <t>Chris Roller</t>
  </si>
  <si>
    <t>rollech01</t>
  </si>
  <si>
    <t>JoJo Romero*</t>
  </si>
  <si>
    <t>romerjo01</t>
  </si>
  <si>
    <t>Eddie Rosario*</t>
  </si>
  <si>
    <t>Eguy Rosario</t>
  </si>
  <si>
    <t>Keibert Ruiz#</t>
  </si>
  <si>
    <t>Blake Sabol*</t>
  </si>
  <si>
    <t>/2DH</t>
  </si>
  <si>
    <t>sabolbl01</t>
  </si>
  <si>
    <t>Gary Sánchez</t>
  </si>
  <si>
    <t>Jesús Sánchez*</t>
  </si>
  <si>
    <t>Casey Schmitt</t>
  </si>
  <si>
    <t>schmica01</t>
  </si>
  <si>
    <t>Kyle Schwarber*</t>
  </si>
  <si>
    <t>Victor Scott II*</t>
  </si>
  <si>
    <t>Nick Senzel</t>
  </si>
  <si>
    <t>3TM</t>
  </si>
  <si>
    <t>Michael Siani*</t>
  </si>
  <si>
    <t>Austin Slater</t>
  </si>
  <si>
    <t>9H/87D</t>
  </si>
  <si>
    <t>/HD</t>
  </si>
  <si>
    <t>Pavin Smith*</t>
  </si>
  <si>
    <t>Will Smith</t>
  </si>
  <si>
    <t>Donovan Solano</t>
  </si>
  <si>
    <t>/5DH4</t>
  </si>
  <si>
    <t>solando01</t>
  </si>
  <si>
    <t>Jorge Soler</t>
  </si>
  <si>
    <t>Edmundo Sosa</t>
  </si>
  <si>
    <t>Jacob Stallings</t>
  </si>
  <si>
    <t>Spencer Steer</t>
  </si>
  <si>
    <t>Tyler Stephenson</t>
  </si>
  <si>
    <t>DJ Stewart*</t>
  </si>
  <si>
    <t>Bryson Stott*</t>
  </si>
  <si>
    <t>Garrett Stubbs*</t>
  </si>
  <si>
    <t>Eugenio Suárez</t>
  </si>
  <si>
    <t>Brett Sullivan*</t>
  </si>
  <si>
    <t>/3H2</t>
  </si>
  <si>
    <t>sullibr01</t>
  </si>
  <si>
    <t>Jack Suwinski*</t>
  </si>
  <si>
    <t>Seiya Suzuki</t>
  </si>
  <si>
    <t>Dansby Swanson</t>
  </si>
  <si>
    <t>Fernando Tatis Jr.</t>
  </si>
  <si>
    <t>Mike Tauchman*</t>
  </si>
  <si>
    <t>Chris Taylor</t>
  </si>
  <si>
    <t>7/H548</t>
  </si>
  <si>
    <t>Michael A. Taylor</t>
  </si>
  <si>
    <t>Tyrone Taylor</t>
  </si>
  <si>
    <t>Rowdy Tellez*</t>
  </si>
  <si>
    <t>Alek Thomas*</t>
  </si>
  <si>
    <t>thomaal01</t>
  </si>
  <si>
    <t>Lane Thomas</t>
  </si>
  <si>
    <t>Bubba Thompson</t>
  </si>
  <si>
    <t>Michael Toglia#</t>
  </si>
  <si>
    <t>Ezequiel Tovar</t>
  </si>
  <si>
    <t>Alan Trejo</t>
  </si>
  <si>
    <t>/45HD6</t>
  </si>
  <si>
    <t>Jared Triolo</t>
  </si>
  <si>
    <t>Chadwick Tromp</t>
  </si>
  <si>
    <t>/5D7H</t>
  </si>
  <si>
    <t>Brice Turang*</t>
  </si>
  <si>
    <t>Trea Turner</t>
  </si>
  <si>
    <t>Ildemaro Vargas#</t>
  </si>
  <si>
    <t>45/7H6</t>
  </si>
  <si>
    <t>Miguel Vargas</t>
  </si>
  <si>
    <t>/7H</t>
  </si>
  <si>
    <t>vargami01</t>
  </si>
  <si>
    <t>Luis Vázquez</t>
  </si>
  <si>
    <t>/H6</t>
  </si>
  <si>
    <t>vazqulu01</t>
  </si>
  <si>
    <t>Mark Vientos</t>
  </si>
  <si>
    <t>5/H3</t>
  </si>
  <si>
    <t>vientma01</t>
  </si>
  <si>
    <t>LaMonte Wade Jr.*</t>
  </si>
  <si>
    <t>3H9/D7</t>
  </si>
  <si>
    <t>Tyler Wade*</t>
  </si>
  <si>
    <t>Christian Walker</t>
  </si>
  <si>
    <t>Jordan Walker</t>
  </si>
  <si>
    <t>Forrest Wall*</t>
  </si>
  <si>
    <t>wallfo01</t>
  </si>
  <si>
    <t>Joey Wendle*</t>
  </si>
  <si>
    <t>Mitch White</t>
  </si>
  <si>
    <t>whitemi03</t>
  </si>
  <si>
    <t>Joey Wiemer</t>
  </si>
  <si>
    <t>7/H8D9</t>
  </si>
  <si>
    <t>Alika Williams</t>
  </si>
  <si>
    <t>Luke Williams</t>
  </si>
  <si>
    <t>/H51</t>
  </si>
  <si>
    <t>willilu01</t>
  </si>
  <si>
    <t>Jesse Winker*</t>
  </si>
  <si>
    <t>*7D/H9</t>
  </si>
  <si>
    <t>Masyn Winn</t>
  </si>
  <si>
    <t>Patrick Wisdom</t>
  </si>
  <si>
    <t>Brett Wisely*</t>
  </si>
  <si>
    <t>/6H348</t>
  </si>
  <si>
    <t>wiselbr01</t>
  </si>
  <si>
    <t>Mike Yastrzemski*</t>
  </si>
  <si>
    <t>Christian Yelich*</t>
  </si>
  <si>
    <t>Jacob Young</t>
  </si>
  <si>
    <t>Provided by &lt;a href="https://www.sports-reference.com/sharing.html?utm_source=direct&amp;utm_medium=Share&amp;utm_campaign=ShareTool"&gt;Baseball-Reference.com&lt;/a&gt;: &lt;a href="https://www.baseball-reference.com/leagues/majors/2024-value-batting.shtml?sr&amp;utm_source=direct&amp;utm_medium=Share&amp;utm_campaign=ShareTool#players_value_batting"&gt;View Original Table&lt;/a&gt;&lt;br&gt;Generated 5/29/2024.</t>
  </si>
  <si>
    <t>/D34H</t>
  </si>
  <si>
    <t>MLB</t>
  </si>
  <si>
    <t>/D3H7</t>
  </si>
  <si>
    <t>4/5H61</t>
  </si>
  <si>
    <t>/45H6</t>
  </si>
  <si>
    <t>/H54D6</t>
  </si>
  <si>
    <t>Provided by &lt;a href="https://www.sports-reference.com/sharing.html?utm_source=direct&amp;utm_medium=Share&amp;utm_campaign=ShareTool"&gt;Baseball-Reference.com&lt;/a&gt;: &lt;a href="https://www.baseball-reference.com/leagues/majors/2024-standard-batting.shtml?sr&amp;utm_source=direct&amp;utm_medium=Share&amp;utm_campaign=ShareTool#players_standard_batting"&gt;View Original Table&lt;/a&gt;&lt;br&gt;Generated 5/29/2024.</t>
  </si>
  <si>
    <t>W</t>
  </si>
  <si>
    <t>L</t>
  </si>
  <si>
    <t>W-L%</t>
  </si>
  <si>
    <t>ERA</t>
  </si>
  <si>
    <t>GS</t>
  </si>
  <si>
    <t>SHO</t>
  </si>
  <si>
    <t>IP</t>
  </si>
  <si>
    <t>ERA+</t>
  </si>
  <si>
    <t>FIP</t>
  </si>
  <si>
    <t>WHIP</t>
  </si>
  <si>
    <t>Clayton Kershaw</t>
  </si>
  <si>
    <t>Justin Verlander</t>
  </si>
  <si>
    <t>Year</t>
  </si>
  <si>
    <t>BB/9</t>
  </si>
  <si>
    <t>HR/9</t>
  </si>
  <si>
    <t>SO/9</t>
  </si>
  <si>
    <t>H/9</t>
  </si>
  <si>
    <t>T-2</t>
  </si>
  <si>
    <t>T-16</t>
  </si>
  <si>
    <t>T-12</t>
  </si>
  <si>
    <t>N/A</t>
  </si>
  <si>
    <t>T-10</t>
  </si>
  <si>
    <t>T-5</t>
  </si>
  <si>
    <t>T-6</t>
  </si>
  <si>
    <t>T-67</t>
  </si>
  <si>
    <t>Edgar Martínez</t>
  </si>
  <si>
    <t>*D/53</t>
  </si>
  <si>
    <t>martied01</t>
  </si>
  <si>
    <t>Frank Thomas</t>
  </si>
  <si>
    <t>D3/H</t>
  </si>
  <si>
    <t>thomafr04</t>
  </si>
  <si>
    <t>D7/H</t>
  </si>
  <si>
    <t>D79</t>
  </si>
  <si>
    <t>*D/35</t>
  </si>
  <si>
    <t>David Ortiz</t>
  </si>
  <si>
    <t>*D/3H</t>
  </si>
  <si>
    <t>ortizda01</t>
  </si>
  <si>
    <t>*D/3H5</t>
  </si>
  <si>
    <t>*D1</t>
  </si>
  <si>
    <t>*D3/H</t>
  </si>
  <si>
    <t>Travis Hafner</t>
  </si>
  <si>
    <t>hafnetr01</t>
  </si>
  <si>
    <t>*D/H3</t>
  </si>
  <si>
    <t>Paul Molitor</t>
  </si>
  <si>
    <t>*D3</t>
  </si>
  <si>
    <t>molitpa01</t>
  </si>
  <si>
    <t>Victor Martinez</t>
  </si>
  <si>
    <t>*D3/2H</t>
  </si>
  <si>
    <t>martivi01</t>
  </si>
  <si>
    <t>*DH/3</t>
  </si>
  <si>
    <t>Manny Ramírez</t>
  </si>
  <si>
    <t>ramirma02</t>
  </si>
  <si>
    <t>Rafael Palmeiro</t>
  </si>
  <si>
    <t>palmera01</t>
  </si>
  <si>
    <t>Jim Rice</t>
  </si>
  <si>
    <t>*D97</t>
  </si>
  <si>
    <t>riceji01</t>
  </si>
  <si>
    <t>Milton Bradley</t>
  </si>
  <si>
    <t>D9/H7</t>
  </si>
  <si>
    <t>bradlmi01</t>
  </si>
  <si>
    <t>Edwin Encarnación</t>
  </si>
  <si>
    <t>D3/75</t>
  </si>
  <si>
    <t>encared01</t>
  </si>
  <si>
    <t>Jim Thome</t>
  </si>
  <si>
    <t>thomeji01</t>
  </si>
  <si>
    <t>*D1/H97</t>
  </si>
  <si>
    <t>Nelson Cruz</t>
  </si>
  <si>
    <t>D9</t>
  </si>
  <si>
    <t>cruzne02</t>
  </si>
  <si>
    <t>Hal McRae</t>
  </si>
  <si>
    <t>*D7/H</t>
  </si>
  <si>
    <t>mcraeha01</t>
  </si>
  <si>
    <t>Frank Robinson</t>
  </si>
  <si>
    <t>CAL</t>
  </si>
  <si>
    <t>robinfr02</t>
  </si>
  <si>
    <t>John Jaha</t>
  </si>
  <si>
    <t>jahajo01</t>
  </si>
  <si>
    <t>D97/H</t>
  </si>
  <si>
    <t>*D/7</t>
  </si>
  <si>
    <t>Aubrey Huff</t>
  </si>
  <si>
    <t>D53/H</t>
  </si>
  <si>
    <t>huffau01</t>
  </si>
  <si>
    <t>D3</t>
  </si>
  <si>
    <t>Dave Winfield</t>
  </si>
  <si>
    <t>*D9</t>
  </si>
  <si>
    <t>winfida01</t>
  </si>
  <si>
    <t>Brian Downing</t>
  </si>
  <si>
    <t>downibr01</t>
  </si>
  <si>
    <t>Ellis Burks</t>
  </si>
  <si>
    <t>burksel01</t>
  </si>
  <si>
    <t>Adam Lind</t>
  </si>
  <si>
    <t>lindad01</t>
  </si>
  <si>
    <t>D79/H5</t>
  </si>
  <si>
    <t>Luke Scott</t>
  </si>
  <si>
    <t>D37H</t>
  </si>
  <si>
    <t>scottlu01</t>
  </si>
  <si>
    <t>Mike Easler</t>
  </si>
  <si>
    <t>easlemi01</t>
  </si>
  <si>
    <t>Tim Salmon</t>
  </si>
  <si>
    <t>ANA</t>
  </si>
  <si>
    <t>*D9/H</t>
  </si>
  <si>
    <t>salmoti01</t>
  </si>
  <si>
    <t>*D/3</t>
  </si>
  <si>
    <t>Oscar Gamble</t>
  </si>
  <si>
    <t>D9H/87</t>
  </si>
  <si>
    <t>gamblos01</t>
  </si>
  <si>
    <t>Don Baylor</t>
  </si>
  <si>
    <t>*DH/973</t>
  </si>
  <si>
    <t>baylodo01</t>
  </si>
  <si>
    <t>Chili Davis</t>
  </si>
  <si>
    <t>davisch01</t>
  </si>
  <si>
    <t>Danny Tartabull</t>
  </si>
  <si>
    <t>tartada01</t>
  </si>
  <si>
    <t>Jason Kubel</t>
  </si>
  <si>
    <t>D97H</t>
  </si>
  <si>
    <t>kubelja01</t>
  </si>
  <si>
    <t>Matt Stairs</t>
  </si>
  <si>
    <t>*DH7/39</t>
  </si>
  <si>
    <t>stairma01</t>
  </si>
  <si>
    <t>D3H</t>
  </si>
  <si>
    <t>*D1/H</t>
  </si>
  <si>
    <t>Erubiel Durazo</t>
  </si>
  <si>
    <t>durazer01</t>
  </si>
  <si>
    <t>John Jaso</t>
  </si>
  <si>
    <t>D2H</t>
  </si>
  <si>
    <t>jasojo01</t>
  </si>
  <si>
    <t>CALCLE</t>
  </si>
  <si>
    <t>*D/H37</t>
  </si>
  <si>
    <t>*D/H7</t>
  </si>
  <si>
    <t>Raúl Ibañez</t>
  </si>
  <si>
    <t>D7/39</t>
  </si>
  <si>
    <t>ibanera01</t>
  </si>
  <si>
    <t>Eddie Murray</t>
  </si>
  <si>
    <t>*D3/H7</t>
  </si>
  <si>
    <t>murraed02</t>
  </si>
  <si>
    <t>Rico Carty</t>
  </si>
  <si>
    <t>OAKTOR</t>
  </si>
  <si>
    <t>cartyri01</t>
  </si>
  <si>
    <t>*D2/3H</t>
  </si>
  <si>
    <t>Steve Braun</t>
  </si>
  <si>
    <t>D75H/9</t>
  </si>
  <si>
    <t>braunst01</t>
  </si>
  <si>
    <t>*D7/9</t>
  </si>
  <si>
    <t>D3H7</t>
  </si>
  <si>
    <t>Evan Gattis</t>
  </si>
  <si>
    <t>gattiev01</t>
  </si>
  <si>
    <t>Billy Butler</t>
  </si>
  <si>
    <t>butlebi03</t>
  </si>
  <si>
    <t>Julio Franco</t>
  </si>
  <si>
    <t>francju01</t>
  </si>
  <si>
    <t>Gary Sheffield</t>
  </si>
  <si>
    <t>*D/79H</t>
  </si>
  <si>
    <t>sheffga01</t>
  </si>
  <si>
    <t>D7/H9</t>
  </si>
  <si>
    <t>*D7H/9</t>
  </si>
  <si>
    <t>*DH/97</t>
  </si>
  <si>
    <t>José Canseco</t>
  </si>
  <si>
    <t>cansejo01</t>
  </si>
  <si>
    <t>Johnny Damon</t>
  </si>
  <si>
    <t>D7H/8</t>
  </si>
  <si>
    <t>damonjo01</t>
  </si>
  <si>
    <t>Álex Rodríguez</t>
  </si>
  <si>
    <t>*DH/53</t>
  </si>
  <si>
    <t>rodrial01</t>
  </si>
  <si>
    <t>Brad Fullmer</t>
  </si>
  <si>
    <t>fullmbr01</t>
  </si>
  <si>
    <t>Khris Davis</t>
  </si>
  <si>
    <t>daviskh01</t>
  </si>
  <si>
    <t>Cliff Johnson</t>
  </si>
  <si>
    <t>johnscl01</t>
  </si>
  <si>
    <t>Kendrys Morales</t>
  </si>
  <si>
    <t>moralke01</t>
  </si>
  <si>
    <t>Harold Baines</t>
  </si>
  <si>
    <t>*D9H/7</t>
  </si>
  <si>
    <t>baineha01</t>
  </si>
  <si>
    <t>Alvin Davis</t>
  </si>
  <si>
    <t>davisal01</t>
  </si>
  <si>
    <t>Jason Giambi</t>
  </si>
  <si>
    <t>giambja01</t>
  </si>
  <si>
    <t>Andre Thornton</t>
  </si>
  <si>
    <t>thornan01</t>
  </si>
  <si>
    <t>Jack Clark</t>
  </si>
  <si>
    <t>*D9H3/7</t>
  </si>
  <si>
    <t>clarkja01</t>
  </si>
  <si>
    <t>DH1</t>
  </si>
  <si>
    <t>Shin-Soo Choo</t>
  </si>
  <si>
    <t>choosh01</t>
  </si>
  <si>
    <t>TBD</t>
  </si>
  <si>
    <t>D/7H</t>
  </si>
  <si>
    <t>Juan González</t>
  </si>
  <si>
    <t>gonzaju03</t>
  </si>
  <si>
    <t>Greg Luzinski</t>
  </si>
  <si>
    <t>luzingr01</t>
  </si>
  <si>
    <t>Hideki Matsui</t>
  </si>
  <si>
    <t>matsuhi01</t>
  </si>
  <si>
    <t>D9H/7</t>
  </si>
  <si>
    <t>Ron Blomberg</t>
  </si>
  <si>
    <t>blombro01</t>
  </si>
  <si>
    <t>Bob Hamelin</t>
  </si>
  <si>
    <t>hamelbo01</t>
  </si>
  <si>
    <t>*D/9</t>
  </si>
  <si>
    <t>Ken Phelps</t>
  </si>
  <si>
    <t>NYYSEA</t>
  </si>
  <si>
    <t>DH/3</t>
  </si>
  <si>
    <t>phelpke01</t>
  </si>
  <si>
    <t>Johnny Grubb</t>
  </si>
  <si>
    <t>DH79</t>
  </si>
  <si>
    <t>grubbjo01</t>
  </si>
  <si>
    <t>BALCLE</t>
  </si>
  <si>
    <t>David Dellucci</t>
  </si>
  <si>
    <t>D7H/89</t>
  </si>
  <si>
    <t>delluda01</t>
  </si>
  <si>
    <t>Dave Kingman</t>
  </si>
  <si>
    <t>kingmda01</t>
  </si>
  <si>
    <t>*D7/H3</t>
  </si>
  <si>
    <t>MINTBR</t>
  </si>
  <si>
    <t>D/53H</t>
  </si>
  <si>
    <t>Chris James</t>
  </si>
  <si>
    <t>*D7/H89</t>
  </si>
  <si>
    <t>jamesch02</t>
  </si>
  <si>
    <t>Dan Pasqua</t>
  </si>
  <si>
    <t>D9H7</t>
  </si>
  <si>
    <t>pasquda01</t>
  </si>
  <si>
    <t>C.J. Cron</t>
  </si>
  <si>
    <t>croncj01</t>
  </si>
  <si>
    <t>Tony Solaita</t>
  </si>
  <si>
    <t>solaito01</t>
  </si>
  <si>
    <t>Cecil Cooper</t>
  </si>
  <si>
    <t>coopece01</t>
  </si>
  <si>
    <t>Jack Cust</t>
  </si>
  <si>
    <t>custja01</t>
  </si>
  <si>
    <t>Gerónimo Berroa</t>
  </si>
  <si>
    <t>berroge01</t>
  </si>
  <si>
    <t>Carlos Beltrán</t>
  </si>
  <si>
    <t>NYYTEX</t>
  </si>
  <si>
    <t>D9H</t>
  </si>
  <si>
    <t>beltrca01</t>
  </si>
  <si>
    <t>Mike Stanley</t>
  </si>
  <si>
    <t>BOSTOR</t>
  </si>
  <si>
    <t>D3/H7</t>
  </si>
  <si>
    <t>stanlmi02</t>
  </si>
  <si>
    <t>Champ Summers</t>
  </si>
  <si>
    <t>DH97/3</t>
  </si>
  <si>
    <t>summech01</t>
  </si>
  <si>
    <t>David Justice</t>
  </si>
  <si>
    <t>justida01</t>
  </si>
  <si>
    <t>Rance Mulliniks</t>
  </si>
  <si>
    <t>DH/5</t>
  </si>
  <si>
    <t>mullira01</t>
  </si>
  <si>
    <t>D9H/78</t>
  </si>
  <si>
    <t>Jim Spencer</t>
  </si>
  <si>
    <t>spencji01</t>
  </si>
  <si>
    <t>D34/5H</t>
  </si>
  <si>
    <t>Albert Pujols</t>
  </si>
  <si>
    <t>DH3/1</t>
  </si>
  <si>
    <t>pujolal01</t>
  </si>
  <si>
    <t>Greg Vaughn</t>
  </si>
  <si>
    <t>vaughgr01</t>
  </si>
  <si>
    <t>Don Money</t>
  </si>
  <si>
    <t>DH53/4</t>
  </si>
  <si>
    <t>moneydo01</t>
  </si>
  <si>
    <t>DH/793</t>
  </si>
  <si>
    <t>Mike Sweeney</t>
  </si>
  <si>
    <t>sweenmi01</t>
  </si>
  <si>
    <t>DH9/7</t>
  </si>
  <si>
    <t>Prince Fielder</t>
  </si>
  <si>
    <t>fieldpr01</t>
  </si>
  <si>
    <t>Brandon Belt</t>
  </si>
  <si>
    <t>beltbr01</t>
  </si>
  <si>
    <t>*DH/79</t>
  </si>
  <si>
    <t>Larry Parrish</t>
  </si>
  <si>
    <t>D5/H</t>
  </si>
  <si>
    <t>parrila01</t>
  </si>
  <si>
    <t>Richie Zisk</t>
  </si>
  <si>
    <t>ziskri01</t>
  </si>
  <si>
    <t>Tm G</t>
  </si>
  <si>
    <t>DH (Min 50% of G played as DH)</t>
  </si>
  <si>
    <t>T038</t>
  </si>
  <si>
    <t>Ranger Suarez</t>
  </si>
  <si>
    <t xml:space="preserve">*Projected 30 GS (on pace for as of 5/30) </t>
  </si>
  <si>
    <t>Suarez</t>
  </si>
  <si>
    <t>Kershaw</t>
  </si>
  <si>
    <t>Verlander</t>
  </si>
  <si>
    <t>WAR (for Pitchers)</t>
  </si>
  <si>
    <t>Wins</t>
  </si>
  <si>
    <t>Winning%</t>
  </si>
  <si>
    <t>Strikeouts</t>
  </si>
  <si>
    <t>K/BB%</t>
  </si>
  <si>
    <t>K/9</t>
  </si>
  <si>
    <t>WPA</t>
  </si>
  <si>
    <t>Batting Avg. Against</t>
  </si>
  <si>
    <t>WAR (Overall)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</si>
</sst>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%"/>
    <numFmt numFmtId="165" formatCode="0.0"/>
    <numFmt numFmtId="166" formatCode="0.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BB57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17" fontId="0" fillId="0" borderId="0" xfId="0" applyNumberFormat="1"/>
    <xf numFmtId="10" fontId="0" fillId="0" borderId="0" xfId="0" applyNumberFormat="1"/>
    <xf numFmtId="6" fontId="0" fillId="0" borderId="0" xfId="0" applyNumberFormat="1"/>
    <xf numFmtId="16" fontId="0" fillId="0" borderId="0" xfId="0" applyNumberFormat="1"/>
    <xf numFmtId="164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0" fontId="0" fillId="3" borderId="1" xfId="0" applyFill="1" applyBorder="1"/>
    <xf numFmtId="2" fontId="0" fillId="3" borderId="1" xfId="0" applyNumberFormat="1" applyFill="1" applyBorder="1"/>
    <xf numFmtId="164" fontId="0" fillId="3" borderId="1" xfId="1" applyNumberFormat="1" applyFont="1" applyFill="1" applyBorder="1"/>
    <xf numFmtId="0" fontId="3" fillId="2" borderId="0" xfId="0" applyFont="1" applyFill="1"/>
    <xf numFmtId="164" fontId="3" fillId="2" borderId="0" xfId="1" applyNumberFormat="1" applyFont="1" applyFill="1" applyBorder="1"/>
    <xf numFmtId="166" fontId="0" fillId="0" borderId="0" xfId="0" applyNumberFormat="1"/>
    <xf numFmtId="0" fontId="0" fillId="0" borderId="0" xfId="1" applyNumberFormat="1" applyFont="1"/>
    <xf numFmtId="1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/>
    <xf numFmtId="2" fontId="0" fillId="0" borderId="0" xfId="0" applyNumberFormat="1" applyAlignment="1"/>
    <xf numFmtId="1" fontId="0" fillId="0" borderId="0" xfId="0" applyNumberFormat="1" applyAlignment="1"/>
    <xf numFmtId="0" fontId="7" fillId="4" borderId="2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BB57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6592AA-3DC5-4151-BA5E-E24008EEB0CA}" name="Table2" displayName="Table2" ref="A1:AJ155" totalsRowShown="0" headerRowDxfId="38" dataDxfId="37" tableBorderDxfId="36">
  <autoFilter ref="A1:AJ155" xr:uid="{616592AA-3DC5-4151-BA5E-E24008EEB0CA}">
    <filterColumn colId="2">
      <filters>
        <filter val="NL"/>
      </filters>
    </filterColumn>
  </autoFilter>
  <sortState xmlns:xlrd2="http://schemas.microsoft.com/office/spreadsheetml/2017/richdata2" ref="A2:AJ155">
    <sortCondition descending="1" ref="T1:T155"/>
  </sortState>
  <tableColumns count="36">
    <tableColumn id="1" xr3:uid="{154A33E5-32EE-40EF-8829-6443D85BE52A}" name="Player" dataDxfId="35">
      <calculatedColumnFormula>Stathead!B6</calculatedColumnFormula>
    </tableColumn>
    <tableColumn id="2" xr3:uid="{19F5E90E-D327-4CA2-8CA2-C8F8A02A2D87}" name="Team" dataDxfId="34">
      <calculatedColumnFormula>VLOOKUP($A2, Stathead!$B$6:$AP$2000, MATCH(Data!B$1, Stathead!$B$5:$AP$5, 0), FALSE)</calculatedColumnFormula>
    </tableColumn>
    <tableColumn id="3" xr3:uid="{8A580D91-B92D-459E-8A03-962B2FB19B52}" name="Lg" dataDxfId="33">
      <calculatedColumnFormula>VLOOKUP($A2, Stathead!$B$6:$AP$2000, MATCH(Data!C$1, Stathead!$B$5:$AP$5, 0), FALSE)</calculatedColumnFormula>
    </tableColumn>
    <tableColumn id="4" xr3:uid="{D1D5F747-DAE1-4600-832B-9B0E7EFD210A}" name="G" dataDxfId="32">
      <calculatedColumnFormula>VLOOKUP($A2, Stathead!$B$6:$AP$2000, MATCH(Data!D$1, Stathead!$B$5:$AP$5, 0), FALSE)</calculatedColumnFormula>
    </tableColumn>
    <tableColumn id="5" xr3:uid="{D25E01C2-01F5-40E2-AB06-207F676E54F7}" name="PA" dataDxfId="31">
      <calculatedColumnFormula>VLOOKUP($A2, Stathead!$B$6:$AP$2000, MATCH(Data!E$1, Stathead!$B$5:$AP$5, 0), FALSE)</calculatedColumnFormula>
    </tableColumn>
    <tableColumn id="6" xr3:uid="{4F65CDF5-BA64-43B9-AFC7-A23F10FB6D1D}" name="AB" dataDxfId="30">
      <calculatedColumnFormula>VLOOKUP($A2, Stathead!$B$6:$AP$2000, MATCH(Data!F$1, Stathead!$B$5:$AP$5, 0), FALSE)</calculatedColumnFormula>
    </tableColumn>
    <tableColumn id="7" xr3:uid="{598A9A6C-D508-4BD0-9B30-8AA7A38E4F64}" name="R" dataDxfId="29">
      <calculatedColumnFormula>VLOOKUP($A2, Stathead!$B$6:$AP$2000, MATCH(Data!G$1, Stathead!$B$5:$AP$5, 0), FALSE)</calculatedColumnFormula>
    </tableColumn>
    <tableColumn id="8" xr3:uid="{FDA6DA01-9CDC-46FE-BED7-B54854F46734}" name="H" dataDxfId="28">
      <calculatedColumnFormula>VLOOKUP($A2, Stathead!$B$6:$AP$2000, MATCH(Data!H$1, Stathead!$B$5:$AP$5, 0), FALSE)</calculatedColumnFormula>
    </tableColumn>
    <tableColumn id="9" xr3:uid="{C7A27BD8-EE8F-4542-8626-AEEF7BD566C0}" name="1B" dataDxfId="27">
      <calculatedColumnFormula>VLOOKUP($A2, Stathead!$B$6:$AP$2000, MATCH(Data!I$1, Stathead!$B$5:$AP$5, 0), FALSE)</calculatedColumnFormula>
    </tableColumn>
    <tableColumn id="10" xr3:uid="{67D33860-AA21-4053-9E46-AAE3B54E1253}" name="2B" dataDxfId="26">
      <calculatedColumnFormula>VLOOKUP($A2, Stathead!$B$6:$AP$2000, MATCH(Data!J$1, Stathead!$B$5:$AP$5, 0), FALSE)</calculatedColumnFormula>
    </tableColumn>
    <tableColumn id="11" xr3:uid="{49F05CBE-CCDF-4723-96FF-069F887054FE}" name="3B" dataDxfId="25">
      <calculatedColumnFormula>VLOOKUP($A2, Stathead!$B$6:$AP$2000, MATCH(Data!K$1, Stathead!$B$5:$AP$5, 0), FALSE)</calculatedColumnFormula>
    </tableColumn>
    <tableColumn id="12" xr3:uid="{AB3DAA71-831C-4556-8BE8-4F322398516C}" name="HR" dataDxfId="24">
      <calculatedColumnFormula>VLOOKUP($A2, Stathead!$B$6:$AP$2000, MATCH(Data!L$1, Stathead!$B$5:$AP$5, 0), FALSE)</calculatedColumnFormula>
    </tableColumn>
    <tableColumn id="13" xr3:uid="{04CEEF50-ECEA-413B-91F5-7662165FD56B}" name="RBI" dataDxfId="23">
      <calculatedColumnFormula>VLOOKUP($A2, Stathead!$B$6:$AP$2000, MATCH(Data!M$1, Stathead!$B$5:$AP$5, 0), FALSE)</calculatedColumnFormula>
    </tableColumn>
    <tableColumn id="14" xr3:uid="{5D397623-EE55-46DB-A474-0A40BBC95316}" name="SB" dataDxfId="22">
      <calculatedColumnFormula>VLOOKUP($A2, Stathead!$B$6:$AP$2000, MATCH(Data!N$1, Stathead!$B$5:$AP$5, 0), FALSE)</calculatedColumnFormula>
    </tableColumn>
    <tableColumn id="15" xr3:uid="{3CC5D867-D54B-4374-9022-363C35CD061E}" name="BA" dataDxfId="21">
      <calculatedColumnFormula>VLOOKUP($A2, Stathead!$B$6:$AP$2000, MATCH(Data!O$1, Stathead!$B$5:$AP$5, 0), FALSE)</calculatedColumnFormula>
    </tableColumn>
    <tableColumn id="16" xr3:uid="{325BE54D-0D32-4D17-A47A-24E8D4984084}" name="OBP" dataDxfId="20">
      <calculatedColumnFormula>VLOOKUP($A2, Stathead!$B$6:$AP$2000, MATCH(Data!P$1, Stathead!$B$5:$AP$5, 0), FALSE)</calculatedColumnFormula>
    </tableColumn>
    <tableColumn id="17" xr3:uid="{343CD8FC-4452-4CED-832A-95E142ABC1B7}" name="SLG" dataDxfId="19">
      <calculatedColumnFormula>VLOOKUP($A2, Stathead!$B$6:$AP$2000, MATCH(Data!Q$1, Stathead!$B$5:$AP$5, 0), FALSE)</calculatedColumnFormula>
    </tableColumn>
    <tableColumn id="18" xr3:uid="{4918F4FE-9438-4034-885F-730D87E941BE}" name="OPS" dataDxfId="18">
      <calculatedColumnFormula>VLOOKUP($A2, Stathead!$B$6:$AP$2000, MATCH(Data!R$1, Stathead!$B$5:$AP$5, 0), FALSE)</calculatedColumnFormula>
    </tableColumn>
    <tableColumn id="19" xr3:uid="{FE6B8129-D58B-4038-B281-D34C79B15113}" name="OPS+" dataDxfId="17">
      <calculatedColumnFormula>VLOOKUP($A2, Stathead!$B$6:$AP$2000, MATCH(Data!S$1, Stathead!$B$5:$AP$5, 0), FALSE)</calculatedColumnFormula>
    </tableColumn>
    <tableColumn id="20" xr3:uid="{49F6A812-8661-44DB-AD9A-7069750FAAD5}" name="WAR" dataDxfId="16">
      <calculatedColumnFormula>VLOOKUP($A2, Stathead!$B$6:$AP$2000, MATCH(Data!T$1, Stathead!$B$5:$AP$5, 0), FALSE)</calculatedColumnFormula>
    </tableColumn>
    <tableColumn id="21" xr3:uid="{1D00A8BA-3FE5-4556-ABBB-A71015F7A941}" name="WAR/162" dataDxfId="15">
      <calculatedColumnFormula>(Data!$T2/Data!$D2)*162</calculatedColumnFormula>
    </tableColumn>
    <tableColumn id="22" xr3:uid="{9F9E85E2-7BDF-4704-A3CB-2D169DC233A5}" name="WAA" dataDxfId="14">
      <calculatedColumnFormula>VLOOKUP($A2, Stathead!$B$6:$AP$2000, MATCH(Data!V$1, Stathead!$B$5:$AP$5, 0), FALSE)</calculatedColumnFormula>
    </tableColumn>
    <tableColumn id="23" xr3:uid="{D97BDDFE-1295-4AD3-82D1-01C8157DFC59}" name="WAA/162" dataDxfId="13">
      <calculatedColumnFormula>(Data!$V2/Data!$D2)*162</calculatedColumnFormula>
    </tableColumn>
    <tableColumn id="24" xr3:uid="{01FACE44-A5A1-40BE-A599-EE328181ABFD}" name="dWAR" dataDxfId="12">
      <calculatedColumnFormula>VLOOKUP($A2, Stathead!$B$6:$AP$2000, MATCH(Data!X$1, Stathead!$B$5:$AP$5, 0), FALSE)</calculatedColumnFormula>
    </tableColumn>
    <tableColumn id="25" xr3:uid="{5B878AD4-AF89-453C-A818-F7FAA364F836}" name="Rbat" dataDxfId="11">
      <calculatedColumnFormula>VLOOKUP($A2, Stathead!$B$6:$AP$2000, MATCH(Data!Y$1, Stathead!$B$5:$AP$5, 0), FALSE)</calculatedColumnFormula>
    </tableColumn>
    <tableColumn id="26" xr3:uid="{F017D3F2-1946-4FF1-9AA5-03272C6EDE35}" name="wOBA" dataDxfId="10">
      <calculatedColumnFormula>VLOOKUP($A2, FanGraphs!$B$2:$W$2000, MATCH(Data!Z$1,FanGraphs!$B$1:$W$1, 0), FALSE)</calculatedColumnFormula>
    </tableColumn>
    <tableColumn id="27" xr3:uid="{EDBD3542-E5FA-440A-AE80-4B0EA3D1C407}" name="xwOBA" dataDxfId="9">
      <calculatedColumnFormula>VLOOKUP($A2, FanGraphs!$B$2:$W$2000, MATCH(Data!AA$1,FanGraphs!$B$1:$W$1, 0), FALSE)</calculatedColumnFormula>
    </tableColumn>
    <tableColumn id="28" xr3:uid="{2EFF5011-61B7-405F-AF8B-9EC0FF1AC11C}" name="xwOBA - wOBA" dataDxfId="8">
      <calculatedColumnFormula>Table2[[#This Row],[xwOBA]]-Table2[[#This Row],[wOBA]]</calculatedColumnFormula>
    </tableColumn>
    <tableColumn id="29" xr3:uid="{14509DA8-8AD2-4A04-B1E9-B7CE8CFEBC13}" name="wRC+" dataDxfId="7">
      <calculatedColumnFormula>VLOOKUP($A2, FanGraphs!$B$2:$W$2000, MATCH(Data!AC$1,FanGraphs!$B$1:$W$1, 0), FALSE)</calculatedColumnFormula>
    </tableColumn>
    <tableColumn id="30" xr3:uid="{6EF36130-54EA-4903-821B-AEB9A7497C60}" name="BsR" dataDxfId="6">
      <calculatedColumnFormula>VLOOKUP($A2, FanGraphs!$B$2:$W$2000, MATCH(Data!AD$1,FanGraphs!$B$1:$W$1, 0), FALSE)</calculatedColumnFormula>
    </tableColumn>
    <tableColumn id="31" xr3:uid="{9FC20153-95C2-45DA-A8A1-8D29E7EC9066}" name="Barrel%" dataDxfId="5" dataCellStyle="Percent">
      <calculatedColumnFormula>VLOOKUP($A2,Statcast!$B$2:$R$2000, MATCH(Data!AE$1,Statcast!$B$1:$R$1, 0), FALSE)</calculatedColumnFormula>
    </tableColumn>
    <tableColumn id="32" xr3:uid="{1758E1F9-7577-4A1A-A07F-080845E01E52}" name="HardHit%" dataDxfId="4" dataCellStyle="Percent">
      <calculatedColumnFormula>VLOOKUP($A2,Statcast!$B$2:$R$2000, MATCH(Data!AF$1,Statcast!$B$1:$R$1, 0), FALSE)</calculatedColumnFormula>
    </tableColumn>
    <tableColumn id="33" xr3:uid="{C7542F55-27F5-40ED-B27C-0A116E4F2C1D}" name="xBA" dataDxfId="3">
      <calculatedColumnFormula>VLOOKUP($A2,Statcast!$B$2:$R$2000, MATCH(Data!AG$1,Statcast!$B$1:$R$1, 0), FALSE)</calculatedColumnFormula>
    </tableColumn>
    <tableColumn id="34" xr3:uid="{33FC6157-E615-4D6B-A2D8-3EF2A2F58779}" name="xBA - BA" dataDxfId="2">
      <calculatedColumnFormula>Table2[[#This Row],[xBA]]-Table2[[#This Row],[BA]]</calculatedColumnFormula>
    </tableColumn>
    <tableColumn id="35" xr3:uid="{20130630-D00D-432C-AA1E-4C7EBF14C2C5}" name="xSLG" dataDxfId="1">
      <calculatedColumnFormula>VLOOKUP($A2,Statcast!$B$2:$R$2000, MATCH(Data!AI$1,Statcast!$B$1:$R$1, 0), FALSE)</calculatedColumnFormula>
    </tableColumn>
    <tableColumn id="36" xr3:uid="{C8CA8434-155A-4622-B930-D86E27DEE726}" name="xSLG - SLG" dataDxfId="0">
      <calculatedColumnFormula>Table2[[#This Row],[xSLG]]-Table2[[#This Row],[SLG]]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DB0D-783E-477B-A580-FC7E3F98C881}">
  <dimension ref="A1:AJ155"/>
  <sheetViews>
    <sheetView zoomScale="90" zoomScaleNormal="90" workbookViewId="0">
      <selection activeCell="D6" sqref="D6"/>
    </sheetView>
  </sheetViews>
  <sheetFormatPr defaultRowHeight="14.25" x14ac:dyDescent="0.45"/>
  <cols>
    <col min="1" max="1" width="19.46484375" customWidth="1"/>
    <col min="4" max="20" width="9.06640625" customWidth="1"/>
    <col min="21" max="21" width="10.06640625" customWidth="1"/>
    <col min="22" max="22" width="9.06640625" customWidth="1"/>
    <col min="23" max="23" width="10" customWidth="1"/>
    <col min="28" max="28" width="14.19921875" customWidth="1"/>
    <col min="30" max="30" width="9.06640625" style="6"/>
    <col min="31" max="31" width="9.06640625" style="5"/>
    <col min="32" max="32" width="10.265625" style="5" customWidth="1"/>
    <col min="36" max="36" width="11.1328125" customWidth="1"/>
  </cols>
  <sheetData>
    <row r="1" spans="1:36" x14ac:dyDescent="0.45">
      <c r="A1" s="11" t="s">
        <v>1015</v>
      </c>
      <c r="B1" s="11" t="s">
        <v>795</v>
      </c>
      <c r="C1" s="11" t="s">
        <v>1017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1018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  <c r="O1" s="11" t="s">
        <v>19</v>
      </c>
      <c r="P1" s="11" t="s">
        <v>20</v>
      </c>
      <c r="Q1" s="11" t="s">
        <v>21</v>
      </c>
      <c r="R1" s="11" t="s">
        <v>22</v>
      </c>
      <c r="S1" s="11" t="s">
        <v>23</v>
      </c>
      <c r="T1" s="11" t="s">
        <v>807</v>
      </c>
      <c r="U1" s="11" t="s">
        <v>1322</v>
      </c>
      <c r="V1" s="11" t="s">
        <v>995</v>
      </c>
      <c r="W1" s="11" t="s">
        <v>1323</v>
      </c>
      <c r="X1" s="11" t="s">
        <v>1001</v>
      </c>
      <c r="Y1" s="11" t="s">
        <v>989</v>
      </c>
      <c r="Z1" s="11" t="s">
        <v>801</v>
      </c>
      <c r="AA1" s="11" t="s">
        <v>802</v>
      </c>
      <c r="AB1" s="11" t="s">
        <v>1175</v>
      </c>
      <c r="AC1" s="11" t="s">
        <v>803</v>
      </c>
      <c r="AD1" s="11" t="s">
        <v>804</v>
      </c>
      <c r="AE1" s="12" t="s">
        <v>984</v>
      </c>
      <c r="AF1" s="12" t="s">
        <v>986</v>
      </c>
      <c r="AG1" s="11" t="s">
        <v>987</v>
      </c>
      <c r="AH1" s="11" t="s">
        <v>1176</v>
      </c>
      <c r="AI1" s="11" t="s">
        <v>988</v>
      </c>
      <c r="AJ1" s="11" t="s">
        <v>1177</v>
      </c>
    </row>
    <row r="2" spans="1:36" x14ac:dyDescent="0.45">
      <c r="A2" s="8" t="str">
        <f>Stathead!B6</f>
        <v>Mookie Betts</v>
      </c>
      <c r="B2" s="8" t="str">
        <f>VLOOKUP($A2, Stathead!$B$6:$AP$2000, MATCH(Data!B$1, Stathead!$B$5:$AP$5, 0), FALSE)</f>
        <v>LAD</v>
      </c>
      <c r="C2" s="8" t="str">
        <f>VLOOKUP($A2, Stathead!$B$6:$AP$2000, MATCH(Data!C$1, Stathead!$B$5:$AP$5, 0), FALSE)</f>
        <v>NL</v>
      </c>
      <c r="D2" s="8">
        <f>VLOOKUP($A2, Stathead!$B$6:$AP$2000, MATCH(Data!D$1, Stathead!$B$5:$AP$5, 0), FALSE)</f>
        <v>56</v>
      </c>
      <c r="E2" s="8">
        <f>VLOOKUP($A2, Stathead!$B$6:$AP$2000, MATCH(Data!E$1, Stathead!$B$5:$AP$5, 0), FALSE)</f>
        <v>258</v>
      </c>
      <c r="F2" s="8">
        <f>VLOOKUP($A2, Stathead!$B$6:$AP$2000, MATCH(Data!F$1, Stathead!$B$5:$AP$5, 0), FALSE)</f>
        <v>222</v>
      </c>
      <c r="G2" s="8">
        <f>VLOOKUP($A2, Stathead!$B$6:$AP$2000, MATCH(Data!G$1, Stathead!$B$5:$AP$5, 0), FALSE)</f>
        <v>42</v>
      </c>
      <c r="H2" s="8">
        <f>VLOOKUP($A2, Stathead!$B$6:$AP$2000, MATCH(Data!H$1, Stathead!$B$5:$AP$5, 0), FALSE)</f>
        <v>75</v>
      </c>
      <c r="I2" s="8">
        <f>VLOOKUP($A2, Stathead!$B$6:$AP$2000, MATCH(Data!I$1, Stathead!$B$5:$AP$5, 0), FALSE)</f>
        <v>50</v>
      </c>
      <c r="J2" s="8">
        <f>VLOOKUP($A2, Stathead!$B$6:$AP$2000, MATCH(Data!J$1, Stathead!$B$5:$AP$5, 0), FALSE)</f>
        <v>14</v>
      </c>
      <c r="K2" s="8">
        <f>VLOOKUP($A2, Stathead!$B$6:$AP$2000, MATCH(Data!K$1, Stathead!$B$5:$AP$5, 0), FALSE)</f>
        <v>3</v>
      </c>
      <c r="L2" s="8">
        <f>VLOOKUP($A2, Stathead!$B$6:$AP$2000, MATCH(Data!L$1, Stathead!$B$5:$AP$5, 0), FALSE)</f>
        <v>8</v>
      </c>
      <c r="M2" s="8">
        <f>VLOOKUP($A2, Stathead!$B$6:$AP$2000, MATCH(Data!M$1, Stathead!$B$5:$AP$5, 0), FALSE)</f>
        <v>31</v>
      </c>
      <c r="N2" s="8">
        <f>VLOOKUP($A2, Stathead!$B$6:$AP$2000, MATCH(Data!N$1, Stathead!$B$5:$AP$5, 0), FALSE)</f>
        <v>9</v>
      </c>
      <c r="O2" s="8">
        <f>VLOOKUP($A2, Stathead!$B$6:$AP$2000, MATCH(Data!O$1, Stathead!$B$5:$AP$5, 0), FALSE)</f>
        <v>0.33800000000000002</v>
      </c>
      <c r="P2" s="8">
        <f>VLOOKUP($A2, Stathead!$B$6:$AP$2000, MATCH(Data!P$1, Stathead!$B$5:$AP$5, 0), FALSE)</f>
        <v>0.43</v>
      </c>
      <c r="Q2" s="8">
        <f>VLOOKUP($A2, Stathead!$B$6:$AP$2000, MATCH(Data!Q$1, Stathead!$B$5:$AP$5, 0), FALSE)</f>
        <v>0.53600000000000003</v>
      </c>
      <c r="R2" s="8">
        <f>VLOOKUP($A2, Stathead!$B$6:$AP$2000, MATCH(Data!R$1, Stathead!$B$5:$AP$5, 0), FALSE)</f>
        <v>0.96599999999999997</v>
      </c>
      <c r="S2" s="8">
        <f>VLOOKUP($A2, Stathead!$B$6:$AP$2000, MATCH(Data!S$1, Stathead!$B$5:$AP$5, 0), FALSE)</f>
        <v>176</v>
      </c>
      <c r="T2" s="8">
        <f>VLOOKUP($A2, Stathead!$B$6:$AP$2000, MATCH(Data!T$1, Stathead!$B$5:$AP$5, 0), FALSE)</f>
        <v>3.8</v>
      </c>
      <c r="U2" s="9">
        <f>(Data!$T2/Data!$D2)*162</f>
        <v>10.992857142857142</v>
      </c>
      <c r="V2" s="8">
        <f>VLOOKUP($A2, Stathead!$B$6:$AP$2000, MATCH(Data!V$1, Stathead!$B$5:$AP$5, 0), FALSE)</f>
        <v>3</v>
      </c>
      <c r="W2" s="9">
        <f>(Data!$V2/Data!$D2)*162</f>
        <v>8.6785714285714288</v>
      </c>
      <c r="X2" s="8">
        <f>VLOOKUP($A2, Stathead!$B$6:$AP$2000, MATCH(Data!X$1, Stathead!$B$5:$AP$5, 0), FALSE)</f>
        <v>0.7</v>
      </c>
      <c r="Y2" s="8">
        <f>VLOOKUP($A2, Stathead!$B$6:$AP$2000, MATCH(Data!Y$1, Stathead!$B$5:$AP$5, 0), FALSE)</f>
        <v>22</v>
      </c>
      <c r="Z2" s="8">
        <f>VLOOKUP($A2, FanGraphs!$B$2:$W$2000, MATCH(Data!Z$1,FanGraphs!$B$1:$W$1, 0), FALSE)</f>
        <v>0.42399999999999999</v>
      </c>
      <c r="AA2" s="8">
        <f>VLOOKUP($A2, FanGraphs!$B$2:$W$2000, MATCH(Data!AA$1,FanGraphs!$B$1:$W$1, 0), FALSE)</f>
        <v>0.40400000000000003</v>
      </c>
      <c r="AB2" s="8">
        <f>Table2[[#This Row],[xwOBA]]-Table2[[#This Row],[wOBA]]</f>
        <v>-1.9999999999999962E-2</v>
      </c>
      <c r="AC2" s="8">
        <f>VLOOKUP($A2, FanGraphs!$B$2:$W$2000, MATCH(Data!AC$1,FanGraphs!$B$1:$W$1, 0), FALSE)</f>
        <v>182</v>
      </c>
      <c r="AD2" s="9">
        <f>VLOOKUP($A2, FanGraphs!$B$2:$W$2000, MATCH(Data!AD$1,FanGraphs!$B$1:$W$1, 0), FALSE)</f>
        <v>1.1000000000000001</v>
      </c>
      <c r="AE2" s="10">
        <f>VLOOKUP($A2,Statcast!$B$2:$R$2000, MATCH(Data!AE$1,Statcast!$B$1:$R$1, 0), FALSE)</f>
        <v>6.3E-2</v>
      </c>
      <c r="AF2" s="10">
        <f>VLOOKUP($A2,Statcast!$B$2:$R$2000, MATCH(Data!AF$1,Statcast!$B$1:$R$1, 0), FALSE)</f>
        <v>0.42299999999999999</v>
      </c>
      <c r="AG2" s="8">
        <f>VLOOKUP($A2,Statcast!$B$2:$R$2000, MATCH(Data!AG$1,Statcast!$B$1:$R$1, 0), FALSE)</f>
        <v>0.32100000000000001</v>
      </c>
      <c r="AH2" s="8">
        <f>Table2[[#This Row],[xBA]]-Table2[[#This Row],[BA]]</f>
        <v>-1.7000000000000015E-2</v>
      </c>
      <c r="AI2" s="8">
        <f>VLOOKUP($A2,Statcast!$B$2:$R$2000, MATCH(Data!AI$1,Statcast!$B$1:$R$1, 0), FALSE)</f>
        <v>0.50900000000000001</v>
      </c>
      <c r="AJ2" s="8">
        <f>Table2[[#This Row],[xSLG]]-Table2[[#This Row],[SLG]]</f>
        <v>-2.7000000000000024E-2</v>
      </c>
    </row>
    <row r="3" spans="1:36" hidden="1" x14ac:dyDescent="0.45">
      <c r="A3" s="8" t="str">
        <f>Stathead!B7</f>
        <v>Gunnar Henderson</v>
      </c>
      <c r="B3" s="8" t="str">
        <f>VLOOKUP($A3, Stathead!$B$6:$AP$2000, MATCH(Data!B$1, Stathead!$B$5:$AP$5, 0), FALSE)</f>
        <v>BAL</v>
      </c>
      <c r="C3" s="8" t="str">
        <f>VLOOKUP($A3, Stathead!$B$6:$AP$2000, MATCH(Data!C$1, Stathead!$B$5:$AP$5, 0), FALSE)</f>
        <v>AL</v>
      </c>
      <c r="D3" s="8">
        <f>VLOOKUP($A3, Stathead!$B$6:$AP$2000, MATCH(Data!D$1, Stathead!$B$5:$AP$5, 0), FALSE)</f>
        <v>53</v>
      </c>
      <c r="E3" s="8">
        <f>VLOOKUP($A3, Stathead!$B$6:$AP$2000, MATCH(Data!E$1, Stathead!$B$5:$AP$5, 0), FALSE)</f>
        <v>239</v>
      </c>
      <c r="F3" s="8">
        <f>VLOOKUP($A3, Stathead!$B$6:$AP$2000, MATCH(Data!F$1, Stathead!$B$5:$AP$5, 0), FALSE)</f>
        <v>205</v>
      </c>
      <c r="G3" s="8">
        <f>VLOOKUP($A3, Stathead!$B$6:$AP$2000, MATCH(Data!G$1, Stathead!$B$5:$AP$5, 0), FALSE)</f>
        <v>41</v>
      </c>
      <c r="H3" s="8">
        <f>VLOOKUP($A3, Stathead!$B$6:$AP$2000, MATCH(Data!H$1, Stathead!$B$5:$AP$5, 0), FALSE)</f>
        <v>53</v>
      </c>
      <c r="I3" s="8">
        <f>VLOOKUP($A3, Stathead!$B$6:$AP$2000, MATCH(Data!I$1, Stathead!$B$5:$AP$5, 0), FALSE)</f>
        <v>26</v>
      </c>
      <c r="J3" s="8">
        <f>VLOOKUP($A3, Stathead!$B$6:$AP$2000, MATCH(Data!J$1, Stathead!$B$5:$AP$5, 0), FALSE)</f>
        <v>6</v>
      </c>
      <c r="K3" s="8">
        <f>VLOOKUP($A3, Stathead!$B$6:$AP$2000, MATCH(Data!K$1, Stathead!$B$5:$AP$5, 0), FALSE)</f>
        <v>4</v>
      </c>
      <c r="L3" s="8">
        <f>VLOOKUP($A3, Stathead!$B$6:$AP$2000, MATCH(Data!L$1, Stathead!$B$5:$AP$5, 0), FALSE)</f>
        <v>17</v>
      </c>
      <c r="M3" s="8">
        <f>VLOOKUP($A3, Stathead!$B$6:$AP$2000, MATCH(Data!M$1, Stathead!$B$5:$AP$5, 0), FALSE)</f>
        <v>37</v>
      </c>
      <c r="N3" s="8">
        <f>VLOOKUP($A3, Stathead!$B$6:$AP$2000, MATCH(Data!N$1, Stathead!$B$5:$AP$5, 0), FALSE)</f>
        <v>7</v>
      </c>
      <c r="O3" s="8">
        <f>VLOOKUP($A3, Stathead!$B$6:$AP$2000, MATCH(Data!O$1, Stathead!$B$5:$AP$5, 0), FALSE)</f>
        <v>0.25900000000000001</v>
      </c>
      <c r="P3" s="8">
        <f>VLOOKUP($A3, Stathead!$B$6:$AP$2000, MATCH(Data!P$1, Stathead!$B$5:$AP$5, 0), FALSE)</f>
        <v>0.35599999999999998</v>
      </c>
      <c r="Q3" s="8">
        <f>VLOOKUP($A3, Stathead!$B$6:$AP$2000, MATCH(Data!Q$1, Stathead!$B$5:$AP$5, 0), FALSE)</f>
        <v>0.57599999999999996</v>
      </c>
      <c r="R3" s="8">
        <f>VLOOKUP($A3, Stathead!$B$6:$AP$2000, MATCH(Data!R$1, Stathead!$B$5:$AP$5, 0), FALSE)</f>
        <v>0.93100000000000005</v>
      </c>
      <c r="S3" s="8">
        <f>VLOOKUP($A3, Stathead!$B$6:$AP$2000, MATCH(Data!S$1, Stathead!$B$5:$AP$5, 0), FALSE)</f>
        <v>168</v>
      </c>
      <c r="T3" s="8">
        <f>VLOOKUP($A3, Stathead!$B$6:$AP$2000, MATCH(Data!T$1, Stathead!$B$5:$AP$5, 0), FALSE)</f>
        <v>3.6</v>
      </c>
      <c r="U3" s="9">
        <f>(Data!$T3/Data!$D3)*162</f>
        <v>11.003773584905661</v>
      </c>
      <c r="V3" s="8">
        <f>VLOOKUP($A3, Stathead!$B$6:$AP$2000, MATCH(Data!V$1, Stathead!$B$5:$AP$5, 0), FALSE)</f>
        <v>2.9</v>
      </c>
      <c r="W3" s="9">
        <f>(Data!$V3/Data!$D3)*162</f>
        <v>8.8641509433962273</v>
      </c>
      <c r="X3" s="8">
        <f>VLOOKUP($A3, Stathead!$B$6:$AP$2000, MATCH(Data!X$1, Stathead!$B$5:$AP$5, 0), FALSE)</f>
        <v>0.9</v>
      </c>
      <c r="Y3" s="8">
        <f>VLOOKUP($A3, Stathead!$B$6:$AP$2000, MATCH(Data!Y$1, Stathead!$B$5:$AP$5, 0), FALSE)</f>
        <v>17</v>
      </c>
      <c r="Z3" s="8">
        <f>VLOOKUP($A3, FanGraphs!$B$2:$W$2000, MATCH(Data!Z$1,FanGraphs!$B$1:$W$1, 0), FALSE)</f>
        <v>0.4</v>
      </c>
      <c r="AA3" s="8">
        <f>VLOOKUP($A3, FanGraphs!$B$2:$W$2000, MATCH(Data!AA$1,FanGraphs!$B$1:$W$1, 0), FALSE)</f>
        <v>0.39200000000000002</v>
      </c>
      <c r="AB3" s="8">
        <f>Table2[[#This Row],[xwOBA]]-Table2[[#This Row],[wOBA]]</f>
        <v>-8.0000000000000071E-3</v>
      </c>
      <c r="AC3" s="8">
        <f>VLOOKUP($A3, FanGraphs!$B$2:$W$2000, MATCH(Data!AC$1,FanGraphs!$B$1:$W$1, 0), FALSE)</f>
        <v>163</v>
      </c>
      <c r="AD3" s="9">
        <f>VLOOKUP($A3, FanGraphs!$B$2:$W$2000, MATCH(Data!AD$1,FanGraphs!$B$1:$W$1, 0), FALSE)</f>
        <v>1.7</v>
      </c>
      <c r="AE3" s="10">
        <f>VLOOKUP($A3,Statcast!$B$2:$R$2000, MATCH(Data!AE$1,Statcast!$B$1:$R$1, 0), FALSE)</f>
        <v>0.13500000000000001</v>
      </c>
      <c r="AF3" s="10">
        <f>VLOOKUP($A3,Statcast!$B$2:$R$2000, MATCH(Data!AF$1,Statcast!$B$1:$R$1, 0), FALSE)</f>
        <v>0.58099999999999996</v>
      </c>
      <c r="AG3" s="8">
        <f>VLOOKUP($A3,Statcast!$B$2:$R$2000, MATCH(Data!AG$1,Statcast!$B$1:$R$1, 0), FALSE)</f>
        <v>0.27700000000000002</v>
      </c>
      <c r="AH3" s="8">
        <f>Table2[[#This Row],[xBA]]-Table2[[#This Row],[BA]]</f>
        <v>1.8000000000000016E-2</v>
      </c>
      <c r="AI3" s="8">
        <f>VLOOKUP($A3,Statcast!$B$2:$R$2000, MATCH(Data!AI$1,Statcast!$B$1:$R$1, 0), FALSE)</f>
        <v>0.54400000000000004</v>
      </c>
      <c r="AJ3" s="8">
        <f>Table2[[#This Row],[xSLG]]-Table2[[#This Row],[SLG]]</f>
        <v>-3.1999999999999917E-2</v>
      </c>
    </row>
    <row r="4" spans="1:36" hidden="1" x14ac:dyDescent="0.45">
      <c r="A4" s="8" t="str">
        <f>Stathead!B8</f>
        <v>Bobby Witt Jr.</v>
      </c>
      <c r="B4" s="8" t="str">
        <f>VLOOKUP($A4, Stathead!$B$6:$AP$2000, MATCH(Data!B$1, Stathead!$B$5:$AP$5, 0), FALSE)</f>
        <v>KCR</v>
      </c>
      <c r="C4" s="8" t="str">
        <f>VLOOKUP($A4, Stathead!$B$6:$AP$2000, MATCH(Data!C$1, Stathead!$B$5:$AP$5, 0), FALSE)</f>
        <v>AL</v>
      </c>
      <c r="D4" s="8">
        <f>VLOOKUP($A4, Stathead!$B$6:$AP$2000, MATCH(Data!D$1, Stathead!$B$5:$AP$5, 0), FALSE)</f>
        <v>56</v>
      </c>
      <c r="E4" s="8">
        <f>VLOOKUP($A4, Stathead!$B$6:$AP$2000, MATCH(Data!E$1, Stathead!$B$5:$AP$5, 0), FALSE)</f>
        <v>247</v>
      </c>
      <c r="F4" s="8">
        <f>VLOOKUP($A4, Stathead!$B$6:$AP$2000, MATCH(Data!F$1, Stathead!$B$5:$AP$5, 0), FALSE)</f>
        <v>221</v>
      </c>
      <c r="G4" s="8">
        <f>VLOOKUP($A4, Stathead!$B$6:$AP$2000, MATCH(Data!G$1, Stathead!$B$5:$AP$5, 0), FALSE)</f>
        <v>48</v>
      </c>
      <c r="H4" s="8">
        <f>VLOOKUP($A4, Stathead!$B$6:$AP$2000, MATCH(Data!H$1, Stathead!$B$5:$AP$5, 0), FALSE)</f>
        <v>67</v>
      </c>
      <c r="I4" s="8">
        <f>VLOOKUP($A4, Stathead!$B$6:$AP$2000, MATCH(Data!I$1, Stathead!$B$5:$AP$5, 0), FALSE)</f>
        <v>37</v>
      </c>
      <c r="J4" s="8">
        <f>VLOOKUP($A4, Stathead!$B$6:$AP$2000, MATCH(Data!J$1, Stathead!$B$5:$AP$5, 0), FALSE)</f>
        <v>15</v>
      </c>
      <c r="K4" s="8">
        <f>VLOOKUP($A4, Stathead!$B$6:$AP$2000, MATCH(Data!K$1, Stathead!$B$5:$AP$5, 0), FALSE)</f>
        <v>6</v>
      </c>
      <c r="L4" s="8">
        <f>VLOOKUP($A4, Stathead!$B$6:$AP$2000, MATCH(Data!L$1, Stathead!$B$5:$AP$5, 0), FALSE)</f>
        <v>9</v>
      </c>
      <c r="M4" s="8">
        <f>VLOOKUP($A4, Stathead!$B$6:$AP$2000, MATCH(Data!M$1, Stathead!$B$5:$AP$5, 0), FALSE)</f>
        <v>36</v>
      </c>
      <c r="N4" s="8">
        <f>VLOOKUP($A4, Stathead!$B$6:$AP$2000, MATCH(Data!N$1, Stathead!$B$5:$AP$5, 0), FALSE)</f>
        <v>16</v>
      </c>
      <c r="O4" s="8">
        <f>VLOOKUP($A4, Stathead!$B$6:$AP$2000, MATCH(Data!O$1, Stathead!$B$5:$AP$5, 0), FALSE)</f>
        <v>0.30299999999999999</v>
      </c>
      <c r="P4" s="8">
        <f>VLOOKUP($A4, Stathead!$B$6:$AP$2000, MATCH(Data!P$1, Stathead!$B$5:$AP$5, 0), FALSE)</f>
        <v>0.36</v>
      </c>
      <c r="Q4" s="8">
        <f>VLOOKUP($A4, Stathead!$B$6:$AP$2000, MATCH(Data!Q$1, Stathead!$B$5:$AP$5, 0), FALSE)</f>
        <v>0.54800000000000004</v>
      </c>
      <c r="R4" s="8">
        <f>VLOOKUP($A4, Stathead!$B$6:$AP$2000, MATCH(Data!R$1, Stathead!$B$5:$AP$5, 0), FALSE)</f>
        <v>0.90800000000000003</v>
      </c>
      <c r="S4" s="8">
        <f>VLOOKUP($A4, Stathead!$B$6:$AP$2000, MATCH(Data!S$1, Stathead!$B$5:$AP$5, 0), FALSE)</f>
        <v>152</v>
      </c>
      <c r="T4" s="8">
        <f>VLOOKUP($A4, Stathead!$B$6:$AP$2000, MATCH(Data!T$1, Stathead!$B$5:$AP$5, 0), FALSE)</f>
        <v>3.4</v>
      </c>
      <c r="U4" s="9">
        <f>(Data!$T4/Data!$D4)*162</f>
        <v>9.8357142857142854</v>
      </c>
      <c r="V4" s="8">
        <f>VLOOKUP($A4, Stathead!$B$6:$AP$2000, MATCH(Data!V$1, Stathead!$B$5:$AP$5, 0), FALSE)</f>
        <v>2.7</v>
      </c>
      <c r="W4" s="9">
        <f>(Data!$V4/Data!$D4)*162</f>
        <v>7.8107142857142859</v>
      </c>
      <c r="X4" s="8">
        <f>VLOOKUP($A4, Stathead!$B$6:$AP$2000, MATCH(Data!X$1, Stathead!$B$5:$AP$5, 0), FALSE)</f>
        <v>1</v>
      </c>
      <c r="Y4" s="8">
        <f>VLOOKUP($A4, Stathead!$B$6:$AP$2000, MATCH(Data!Y$1, Stathead!$B$5:$AP$5, 0), FALSE)</f>
        <v>15</v>
      </c>
      <c r="Z4" s="8">
        <f>VLOOKUP($A4, FanGraphs!$B$2:$W$2000, MATCH(Data!Z$1,FanGraphs!$B$1:$W$1, 0), FALSE)</f>
        <v>0.39100000000000001</v>
      </c>
      <c r="AA4" s="8">
        <f>VLOOKUP($A4, FanGraphs!$B$2:$W$2000, MATCH(Data!AA$1,FanGraphs!$B$1:$W$1, 0), FALSE)</f>
        <v>0.435</v>
      </c>
      <c r="AB4" s="8">
        <f>Table2[[#This Row],[xwOBA]]-Table2[[#This Row],[wOBA]]</f>
        <v>4.3999999999999984E-2</v>
      </c>
      <c r="AC4" s="8">
        <f>VLOOKUP($A4, FanGraphs!$B$2:$W$2000, MATCH(Data!AC$1,FanGraphs!$B$1:$W$1, 0), FALSE)</f>
        <v>151</v>
      </c>
      <c r="AD4" s="9">
        <f>VLOOKUP($A4, FanGraphs!$B$2:$W$2000, MATCH(Data!AD$1,FanGraphs!$B$1:$W$1, 0), FALSE)</f>
        <v>2.2000000000000002</v>
      </c>
      <c r="AE4" s="10">
        <f>VLOOKUP($A4,Statcast!$B$2:$R$2000, MATCH(Data!AE$1,Statcast!$B$1:$R$1, 0), FALSE)</f>
        <v>0.16</v>
      </c>
      <c r="AF4" s="10">
        <f>VLOOKUP($A4,Statcast!$B$2:$R$2000, MATCH(Data!AF$1,Statcast!$B$1:$R$1, 0), FALSE)</f>
        <v>0.51400000000000001</v>
      </c>
      <c r="AG4" s="8">
        <f>VLOOKUP($A4,Statcast!$B$2:$R$2000, MATCH(Data!AG$1,Statcast!$B$1:$R$1, 0), FALSE)</f>
        <v>0.33600000000000002</v>
      </c>
      <c r="AH4" s="8">
        <f>Table2[[#This Row],[xBA]]-Table2[[#This Row],[BA]]</f>
        <v>3.3000000000000029E-2</v>
      </c>
      <c r="AI4" s="8">
        <f>VLOOKUP($A4,Statcast!$B$2:$R$2000, MATCH(Data!AI$1,Statcast!$B$1:$R$1, 0), FALSE)</f>
        <v>0.64300000000000002</v>
      </c>
      <c r="AJ4" s="8">
        <f>Table2[[#This Row],[xSLG]]-Table2[[#This Row],[SLG]]</f>
        <v>9.4999999999999973E-2</v>
      </c>
    </row>
    <row r="5" spans="1:36" hidden="1" x14ac:dyDescent="0.45">
      <c r="A5" s="8" t="str">
        <f>Stathead!B9</f>
        <v>Kyle Tucker</v>
      </c>
      <c r="B5" s="8" t="str">
        <f>VLOOKUP($A5, Stathead!$B$6:$AP$2000, MATCH(Data!B$1, Stathead!$B$5:$AP$5, 0), FALSE)</f>
        <v>HOU</v>
      </c>
      <c r="C5" s="8" t="str">
        <f>VLOOKUP($A5, Stathead!$B$6:$AP$2000, MATCH(Data!C$1, Stathead!$B$5:$AP$5, 0), FALSE)</f>
        <v>AL</v>
      </c>
      <c r="D5" s="8">
        <f>VLOOKUP($A5, Stathead!$B$6:$AP$2000, MATCH(Data!D$1, Stathead!$B$5:$AP$5, 0), FALSE)</f>
        <v>54</v>
      </c>
      <c r="E5" s="8">
        <f>VLOOKUP($A5, Stathead!$B$6:$AP$2000, MATCH(Data!E$1, Stathead!$B$5:$AP$5, 0), FALSE)</f>
        <v>241</v>
      </c>
      <c r="F5" s="8">
        <f>VLOOKUP($A5, Stathead!$B$6:$AP$2000, MATCH(Data!F$1, Stathead!$B$5:$AP$5, 0), FALSE)</f>
        <v>195</v>
      </c>
      <c r="G5" s="8">
        <f>VLOOKUP($A5, Stathead!$B$6:$AP$2000, MATCH(Data!G$1, Stathead!$B$5:$AP$5, 0), FALSE)</f>
        <v>38</v>
      </c>
      <c r="H5" s="8">
        <f>VLOOKUP($A5, Stathead!$B$6:$AP$2000, MATCH(Data!H$1, Stathead!$B$5:$AP$5, 0), FALSE)</f>
        <v>53</v>
      </c>
      <c r="I5" s="8">
        <f>VLOOKUP($A5, Stathead!$B$6:$AP$2000, MATCH(Data!I$1, Stathead!$B$5:$AP$5, 0), FALSE)</f>
        <v>24</v>
      </c>
      <c r="J5" s="8">
        <f>VLOOKUP($A5, Stathead!$B$6:$AP$2000, MATCH(Data!J$1, Stathead!$B$5:$AP$5, 0), FALSE)</f>
        <v>11</v>
      </c>
      <c r="K5" s="8">
        <f>VLOOKUP($A5, Stathead!$B$6:$AP$2000, MATCH(Data!K$1, Stathead!$B$5:$AP$5, 0), FALSE)</f>
        <v>0</v>
      </c>
      <c r="L5" s="8">
        <f>VLOOKUP($A5, Stathead!$B$6:$AP$2000, MATCH(Data!L$1, Stathead!$B$5:$AP$5, 0), FALSE)</f>
        <v>18</v>
      </c>
      <c r="M5" s="8">
        <f>VLOOKUP($A5, Stathead!$B$6:$AP$2000, MATCH(Data!M$1, Stathead!$B$5:$AP$5, 0), FALSE)</f>
        <v>39</v>
      </c>
      <c r="N5" s="8">
        <f>VLOOKUP($A5, Stathead!$B$6:$AP$2000, MATCH(Data!N$1, Stathead!$B$5:$AP$5, 0), FALSE)</f>
        <v>9</v>
      </c>
      <c r="O5" s="8">
        <f>VLOOKUP($A5, Stathead!$B$6:$AP$2000, MATCH(Data!O$1, Stathead!$B$5:$AP$5, 0), FALSE)</f>
        <v>0.27200000000000002</v>
      </c>
      <c r="P5" s="8">
        <f>VLOOKUP($A5, Stathead!$B$6:$AP$2000, MATCH(Data!P$1, Stathead!$B$5:$AP$5, 0), FALSE)</f>
        <v>0.40400000000000003</v>
      </c>
      <c r="Q5" s="8">
        <f>VLOOKUP($A5, Stathead!$B$6:$AP$2000, MATCH(Data!Q$1, Stathead!$B$5:$AP$5, 0), FALSE)</f>
        <v>0.60499999999999998</v>
      </c>
      <c r="R5" s="8">
        <f>VLOOKUP($A5, Stathead!$B$6:$AP$2000, MATCH(Data!R$1, Stathead!$B$5:$AP$5, 0), FALSE)</f>
        <v>1.0089999999999999</v>
      </c>
      <c r="S5" s="8">
        <f>VLOOKUP($A5, Stathead!$B$6:$AP$2000, MATCH(Data!S$1, Stathead!$B$5:$AP$5, 0), FALSE)</f>
        <v>187</v>
      </c>
      <c r="T5" s="8">
        <f>VLOOKUP($A5, Stathead!$B$6:$AP$2000, MATCH(Data!T$1, Stathead!$B$5:$AP$5, 0), FALSE)</f>
        <v>3.4</v>
      </c>
      <c r="U5" s="9">
        <f>(Data!$T5/Data!$D5)*162</f>
        <v>10.199999999999999</v>
      </c>
      <c r="V5" s="8">
        <f>VLOOKUP($A5, Stathead!$B$6:$AP$2000, MATCH(Data!V$1, Stathead!$B$5:$AP$5, 0), FALSE)</f>
        <v>2.7</v>
      </c>
      <c r="W5" s="9">
        <f>(Data!$V5/Data!$D5)*162</f>
        <v>8.1</v>
      </c>
      <c r="X5" s="8">
        <f>VLOOKUP($A5, Stathead!$B$6:$AP$2000, MATCH(Data!X$1, Stathead!$B$5:$AP$5, 0), FALSE)</f>
        <v>0.3</v>
      </c>
      <c r="Y5" s="8">
        <f>VLOOKUP($A5, Stathead!$B$6:$AP$2000, MATCH(Data!Y$1, Stathead!$B$5:$AP$5, 0), FALSE)</f>
        <v>22</v>
      </c>
      <c r="Z5" s="8">
        <f>VLOOKUP($A5, FanGraphs!$B$2:$W$2000, MATCH(Data!Z$1,FanGraphs!$B$1:$W$1, 0), FALSE)</f>
        <v>0.434</v>
      </c>
      <c r="AA5" s="8">
        <f>VLOOKUP($A5, FanGraphs!$B$2:$W$2000, MATCH(Data!AA$1,FanGraphs!$B$1:$W$1, 0), FALSE)</f>
        <v>0.42599999999999999</v>
      </c>
      <c r="AB5" s="8">
        <f>Table2[[#This Row],[xwOBA]]-Table2[[#This Row],[wOBA]]</f>
        <v>-8.0000000000000071E-3</v>
      </c>
      <c r="AC5" s="8">
        <f>VLOOKUP($A5, FanGraphs!$B$2:$W$2000, MATCH(Data!AC$1,FanGraphs!$B$1:$W$1, 0), FALSE)</f>
        <v>186</v>
      </c>
      <c r="AD5" s="9">
        <f>VLOOKUP($A5, FanGraphs!$B$2:$W$2000, MATCH(Data!AD$1,FanGraphs!$B$1:$W$1, 0), FALSE)</f>
        <v>0.3</v>
      </c>
      <c r="AE5" s="10">
        <f>VLOOKUP($A5,Statcast!$B$2:$R$2000, MATCH(Data!AE$1,Statcast!$B$1:$R$1, 0), FALSE)</f>
        <v>0.14599999999999999</v>
      </c>
      <c r="AF5" s="10">
        <f>VLOOKUP($A5,Statcast!$B$2:$R$2000, MATCH(Data!AF$1,Statcast!$B$1:$R$1, 0), FALSE)</f>
        <v>0.45200000000000001</v>
      </c>
      <c r="AG5" s="8">
        <f>VLOOKUP($A5,Statcast!$B$2:$R$2000, MATCH(Data!AG$1,Statcast!$B$1:$R$1, 0), FALSE)</f>
        <v>0.29199999999999998</v>
      </c>
      <c r="AH5" s="8">
        <f>Table2[[#This Row],[xBA]]-Table2[[#This Row],[BA]]</f>
        <v>1.9999999999999962E-2</v>
      </c>
      <c r="AI5" s="8">
        <f>VLOOKUP($A5,Statcast!$B$2:$R$2000, MATCH(Data!AI$1,Statcast!$B$1:$R$1, 0), FALSE)</f>
        <v>0.58799999999999997</v>
      </c>
      <c r="AJ5" s="8">
        <f>Table2[[#This Row],[xSLG]]-Table2[[#This Row],[SLG]]</f>
        <v>-1.7000000000000015E-2</v>
      </c>
    </row>
    <row r="6" spans="1:36" x14ac:dyDescent="0.45">
      <c r="A6" s="8" t="str">
        <f>Stathead!B10</f>
        <v>Shohei Ohtani</v>
      </c>
      <c r="B6" s="8" t="str">
        <f>VLOOKUP($A6, Stathead!$B$6:$AP$2000, MATCH(Data!B$1, Stathead!$B$5:$AP$5, 0), FALSE)</f>
        <v>LAD</v>
      </c>
      <c r="C6" s="8" t="str">
        <f>VLOOKUP($A6, Stathead!$B$6:$AP$2000, MATCH(Data!C$1, Stathead!$B$5:$AP$5, 0), FALSE)</f>
        <v>NL</v>
      </c>
      <c r="D6" s="8">
        <f>VLOOKUP($A6, Stathead!$B$6:$AP$2000, MATCH(Data!D$1, Stathead!$B$5:$AP$5, 0), FALSE)</f>
        <v>54</v>
      </c>
      <c r="E6" s="8">
        <f>VLOOKUP($A6, Stathead!$B$6:$AP$2000, MATCH(Data!E$1, Stathead!$B$5:$AP$5, 0), FALSE)</f>
        <v>244</v>
      </c>
      <c r="F6" s="8">
        <f>VLOOKUP($A6, Stathead!$B$6:$AP$2000, MATCH(Data!F$1, Stathead!$B$5:$AP$5, 0), FALSE)</f>
        <v>216</v>
      </c>
      <c r="G6" s="8">
        <f>VLOOKUP($A6, Stathead!$B$6:$AP$2000, MATCH(Data!G$1, Stathead!$B$5:$AP$5, 0), FALSE)</f>
        <v>40</v>
      </c>
      <c r="H6" s="8">
        <f>VLOOKUP($A6, Stathead!$B$6:$AP$2000, MATCH(Data!H$1, Stathead!$B$5:$AP$5, 0), FALSE)</f>
        <v>71</v>
      </c>
      <c r="I6" s="8">
        <f>VLOOKUP($A6, Stathead!$B$6:$AP$2000, MATCH(Data!I$1, Stathead!$B$5:$AP$5, 0), FALSE)</f>
        <v>39</v>
      </c>
      <c r="J6" s="8">
        <f>VLOOKUP($A6, Stathead!$B$6:$AP$2000, MATCH(Data!J$1, Stathead!$B$5:$AP$5, 0), FALSE)</f>
        <v>17</v>
      </c>
      <c r="K6" s="8">
        <f>VLOOKUP($A6, Stathead!$B$6:$AP$2000, MATCH(Data!K$1, Stathead!$B$5:$AP$5, 0), FALSE)</f>
        <v>2</v>
      </c>
      <c r="L6" s="8">
        <f>VLOOKUP($A6, Stathead!$B$6:$AP$2000, MATCH(Data!L$1, Stathead!$B$5:$AP$5, 0), FALSE)</f>
        <v>13</v>
      </c>
      <c r="M6" s="8">
        <f>VLOOKUP($A6, Stathead!$B$6:$AP$2000, MATCH(Data!M$1, Stathead!$B$5:$AP$5, 0), FALSE)</f>
        <v>35</v>
      </c>
      <c r="N6" s="8">
        <f>VLOOKUP($A6, Stathead!$B$6:$AP$2000, MATCH(Data!N$1, Stathead!$B$5:$AP$5, 0), FALSE)</f>
        <v>13</v>
      </c>
      <c r="O6" s="8">
        <f>VLOOKUP($A6, Stathead!$B$6:$AP$2000, MATCH(Data!O$1, Stathead!$B$5:$AP$5, 0), FALSE)</f>
        <v>0.32900000000000001</v>
      </c>
      <c r="P6" s="8">
        <f>VLOOKUP($A6, Stathead!$B$6:$AP$2000, MATCH(Data!P$1, Stathead!$B$5:$AP$5, 0), FALSE)</f>
        <v>0.39500000000000002</v>
      </c>
      <c r="Q6" s="8">
        <f>VLOOKUP($A6, Stathead!$B$6:$AP$2000, MATCH(Data!Q$1, Stathead!$B$5:$AP$5, 0), FALSE)</f>
        <v>0.60599999999999998</v>
      </c>
      <c r="R6" s="8">
        <f>VLOOKUP($A6, Stathead!$B$6:$AP$2000, MATCH(Data!R$1, Stathead!$B$5:$AP$5, 0), FALSE)</f>
        <v>1.002</v>
      </c>
      <c r="S6" s="8">
        <f>VLOOKUP($A6, Stathead!$B$6:$AP$2000, MATCH(Data!S$1, Stathead!$B$5:$AP$5, 0), FALSE)</f>
        <v>183</v>
      </c>
      <c r="T6" s="8">
        <f>VLOOKUP($A6, Stathead!$B$6:$AP$2000, MATCH(Data!T$1, Stathead!$B$5:$AP$5, 0), FALSE)</f>
        <v>3.1</v>
      </c>
      <c r="U6" s="9">
        <f>(Data!$T6/Data!$D6)*162</f>
        <v>9.3000000000000007</v>
      </c>
      <c r="V6" s="8">
        <f>VLOOKUP($A6, Stathead!$B$6:$AP$2000, MATCH(Data!V$1, Stathead!$B$5:$AP$5, 0), FALSE)</f>
        <v>2.2999999999999998</v>
      </c>
      <c r="W6" s="9">
        <f>(Data!$V6/Data!$D6)*162</f>
        <v>6.8999999999999995</v>
      </c>
      <c r="X6" s="8">
        <f>VLOOKUP($A6, Stathead!$B$6:$AP$2000, MATCH(Data!X$1, Stathead!$B$5:$AP$5, 0), FALSE)</f>
        <v>-0.5</v>
      </c>
      <c r="Y6" s="8">
        <f>VLOOKUP($A6, Stathead!$B$6:$AP$2000, MATCH(Data!Y$1, Stathead!$B$5:$AP$5, 0), FALSE)</f>
        <v>23</v>
      </c>
      <c r="Z6" s="8">
        <f>VLOOKUP($A6, FanGraphs!$B$2:$W$2000, MATCH(Data!Z$1,FanGraphs!$B$1:$W$1, 0), FALSE)</f>
        <v>0.437</v>
      </c>
      <c r="AA6" s="8">
        <f>VLOOKUP($A6, FanGraphs!$B$2:$W$2000, MATCH(Data!AA$1,FanGraphs!$B$1:$W$1, 0), FALSE)</f>
        <v>0.46300000000000002</v>
      </c>
      <c r="AB6" s="8">
        <f>Table2[[#This Row],[xwOBA]]-Table2[[#This Row],[wOBA]]</f>
        <v>2.6000000000000023E-2</v>
      </c>
      <c r="AC6" s="8">
        <f>VLOOKUP($A6, FanGraphs!$B$2:$W$2000, MATCH(Data!AC$1,FanGraphs!$B$1:$W$1, 0), FALSE)</f>
        <v>190</v>
      </c>
      <c r="AD6" s="9">
        <f>VLOOKUP($A6, FanGraphs!$B$2:$W$2000, MATCH(Data!AD$1,FanGraphs!$B$1:$W$1, 0), FALSE)</f>
        <v>1.8</v>
      </c>
      <c r="AE6" s="10">
        <f>VLOOKUP($A6,Statcast!$B$2:$R$2000, MATCH(Data!AE$1,Statcast!$B$1:$R$1, 0), FALSE)</f>
        <v>0.19</v>
      </c>
      <c r="AF6" s="10">
        <f>VLOOKUP($A6,Statcast!$B$2:$R$2000, MATCH(Data!AF$1,Statcast!$B$1:$R$1, 0), FALSE)</f>
        <v>0.58299999999999996</v>
      </c>
      <c r="AG6" s="8">
        <f>VLOOKUP($A6,Statcast!$B$2:$R$2000, MATCH(Data!AG$1,Statcast!$B$1:$R$1, 0), FALSE)</f>
        <v>0.35</v>
      </c>
      <c r="AH6" s="8">
        <f>Table2[[#This Row],[xBA]]-Table2[[#This Row],[BA]]</f>
        <v>2.0999999999999963E-2</v>
      </c>
      <c r="AI6" s="8">
        <f>VLOOKUP($A6,Statcast!$B$2:$R$2000, MATCH(Data!AI$1,Statcast!$B$1:$R$1, 0), FALSE)</f>
        <v>0.67600000000000005</v>
      </c>
      <c r="AJ6" s="8">
        <f>Table2[[#This Row],[xSLG]]-Table2[[#This Row],[SLG]]</f>
        <v>7.0000000000000062E-2</v>
      </c>
    </row>
    <row r="7" spans="1:36" hidden="1" x14ac:dyDescent="0.45">
      <c r="A7" s="8" t="str">
        <f>Stathead!B11</f>
        <v>Aaron Judge</v>
      </c>
      <c r="B7" s="8" t="str">
        <f>VLOOKUP($A7, Stathead!$B$6:$AP$2000, MATCH(Data!B$1, Stathead!$B$5:$AP$5, 0), FALSE)</f>
        <v>NYY</v>
      </c>
      <c r="C7" s="8" t="str">
        <f>VLOOKUP($A7, Stathead!$B$6:$AP$2000, MATCH(Data!C$1, Stathead!$B$5:$AP$5, 0), FALSE)</f>
        <v>AL</v>
      </c>
      <c r="D7" s="8">
        <f>VLOOKUP($A7, Stathead!$B$6:$AP$2000, MATCH(Data!D$1, Stathead!$B$5:$AP$5, 0), FALSE)</f>
        <v>56</v>
      </c>
      <c r="E7" s="8">
        <f>VLOOKUP($A7, Stathead!$B$6:$AP$2000, MATCH(Data!E$1, Stathead!$B$5:$AP$5, 0), FALSE)</f>
        <v>249</v>
      </c>
      <c r="F7" s="8">
        <f>VLOOKUP($A7, Stathead!$B$6:$AP$2000, MATCH(Data!F$1, Stathead!$B$5:$AP$5, 0), FALSE)</f>
        <v>201</v>
      </c>
      <c r="G7" s="8">
        <f>VLOOKUP($A7, Stathead!$B$6:$AP$2000, MATCH(Data!G$1, Stathead!$B$5:$AP$5, 0), FALSE)</f>
        <v>37</v>
      </c>
      <c r="H7" s="8">
        <f>VLOOKUP($A7, Stathead!$B$6:$AP$2000, MATCH(Data!H$1, Stathead!$B$5:$AP$5, 0), FALSE)</f>
        <v>56</v>
      </c>
      <c r="I7" s="8">
        <f>VLOOKUP($A7, Stathead!$B$6:$AP$2000, MATCH(Data!I$1, Stathead!$B$5:$AP$5, 0), FALSE)</f>
        <v>21</v>
      </c>
      <c r="J7" s="8">
        <f>VLOOKUP($A7, Stathead!$B$6:$AP$2000, MATCH(Data!J$1, Stathead!$B$5:$AP$5, 0), FALSE)</f>
        <v>18</v>
      </c>
      <c r="K7" s="8">
        <f>VLOOKUP($A7, Stathead!$B$6:$AP$2000, MATCH(Data!K$1, Stathead!$B$5:$AP$5, 0), FALSE)</f>
        <v>0</v>
      </c>
      <c r="L7" s="8">
        <f>VLOOKUP($A7, Stathead!$B$6:$AP$2000, MATCH(Data!L$1, Stathead!$B$5:$AP$5, 0), FALSE)</f>
        <v>17</v>
      </c>
      <c r="M7" s="8">
        <f>VLOOKUP($A7, Stathead!$B$6:$AP$2000, MATCH(Data!M$1, Stathead!$B$5:$AP$5, 0), FALSE)</f>
        <v>39</v>
      </c>
      <c r="N7" s="8">
        <f>VLOOKUP($A7, Stathead!$B$6:$AP$2000, MATCH(Data!N$1, Stathead!$B$5:$AP$5, 0), FALSE)</f>
        <v>2</v>
      </c>
      <c r="O7" s="8">
        <f>VLOOKUP($A7, Stathead!$B$6:$AP$2000, MATCH(Data!O$1, Stathead!$B$5:$AP$5, 0), FALSE)</f>
        <v>0.27900000000000003</v>
      </c>
      <c r="P7" s="8">
        <f>VLOOKUP($A7, Stathead!$B$6:$AP$2000, MATCH(Data!P$1, Stathead!$B$5:$AP$5, 0), FALSE)</f>
        <v>0.40699999999999997</v>
      </c>
      <c r="Q7" s="8">
        <f>VLOOKUP($A7, Stathead!$B$6:$AP$2000, MATCH(Data!Q$1, Stathead!$B$5:$AP$5, 0), FALSE)</f>
        <v>0.622</v>
      </c>
      <c r="R7" s="8">
        <f>VLOOKUP($A7, Stathead!$B$6:$AP$2000, MATCH(Data!R$1, Stathead!$B$5:$AP$5, 0), FALSE)</f>
        <v>1.0289999999999999</v>
      </c>
      <c r="S7" s="8">
        <f>VLOOKUP($A7, Stathead!$B$6:$AP$2000, MATCH(Data!S$1, Stathead!$B$5:$AP$5, 0), FALSE)</f>
        <v>187</v>
      </c>
      <c r="T7" s="8">
        <f>VLOOKUP($A7, Stathead!$B$6:$AP$2000, MATCH(Data!T$1, Stathead!$B$5:$AP$5, 0), FALSE)</f>
        <v>3</v>
      </c>
      <c r="U7" s="9">
        <f>(Data!$T7/Data!$D7)*162</f>
        <v>8.6785714285714288</v>
      </c>
      <c r="V7" s="8">
        <f>VLOOKUP($A7, Stathead!$B$6:$AP$2000, MATCH(Data!V$1, Stathead!$B$5:$AP$5, 0), FALSE)</f>
        <v>2.2999999999999998</v>
      </c>
      <c r="W7" s="9">
        <f>(Data!$V7/Data!$D7)*162</f>
        <v>6.6535714285714285</v>
      </c>
      <c r="X7" s="8">
        <f>VLOOKUP($A7, Stathead!$B$6:$AP$2000, MATCH(Data!X$1, Stathead!$B$5:$AP$5, 0), FALSE)</f>
        <v>0</v>
      </c>
      <c r="Y7" s="8">
        <f>VLOOKUP($A7, Stathead!$B$6:$AP$2000, MATCH(Data!Y$1, Stathead!$B$5:$AP$5, 0), FALSE)</f>
        <v>24</v>
      </c>
      <c r="Z7" s="8">
        <f>VLOOKUP($A7, FanGraphs!$B$2:$W$2000, MATCH(Data!Z$1,FanGraphs!$B$1:$W$1, 0), FALSE)</f>
        <v>0.436</v>
      </c>
      <c r="AA7" s="8">
        <f>VLOOKUP($A7, FanGraphs!$B$2:$W$2000, MATCH(Data!AA$1,FanGraphs!$B$1:$W$1, 0), FALSE)</f>
        <v>0.47</v>
      </c>
      <c r="AB7" s="8">
        <f>Table2[[#This Row],[xwOBA]]-Table2[[#This Row],[wOBA]]</f>
        <v>3.3999999999999975E-2</v>
      </c>
      <c r="AC7" s="8">
        <f>VLOOKUP($A7, FanGraphs!$B$2:$W$2000, MATCH(Data!AC$1,FanGraphs!$B$1:$W$1, 0), FALSE)</f>
        <v>188</v>
      </c>
      <c r="AD7" s="9">
        <f>VLOOKUP($A7, FanGraphs!$B$2:$W$2000, MATCH(Data!AD$1,FanGraphs!$B$1:$W$1, 0), FALSE)</f>
        <v>-0.7</v>
      </c>
      <c r="AE7" s="10">
        <f>VLOOKUP($A7,Statcast!$B$2:$R$2000, MATCH(Data!AE$1,Statcast!$B$1:$R$1, 0), FALSE)</f>
        <v>0.28799999999999998</v>
      </c>
      <c r="AF7" s="10">
        <f>VLOOKUP($A7,Statcast!$B$2:$R$2000, MATCH(Data!AF$1,Statcast!$B$1:$R$1, 0), FALSE)</f>
        <v>0.61899999999999999</v>
      </c>
      <c r="AG7" s="8">
        <f>VLOOKUP($A7,Statcast!$B$2:$R$2000, MATCH(Data!AG$1,Statcast!$B$1:$R$1, 0), FALSE)</f>
        <v>0.29699999999999999</v>
      </c>
      <c r="AH7" s="8">
        <f>Table2[[#This Row],[xBA]]-Table2[[#This Row],[BA]]</f>
        <v>1.799999999999996E-2</v>
      </c>
      <c r="AI7" s="8">
        <f>VLOOKUP($A7,Statcast!$B$2:$R$2000, MATCH(Data!AI$1,Statcast!$B$1:$R$1, 0), FALSE)</f>
        <v>0.73</v>
      </c>
      <c r="AJ7" s="8">
        <f>Table2[[#This Row],[xSLG]]-Table2[[#This Row],[SLG]]</f>
        <v>0.10799999999999998</v>
      </c>
    </row>
    <row r="8" spans="1:36" hidden="1" x14ac:dyDescent="0.45">
      <c r="A8" s="8" t="str">
        <f>Stathead!B12</f>
        <v>Juan Soto</v>
      </c>
      <c r="B8" s="8" t="str">
        <f>VLOOKUP($A8, Stathead!$B$6:$AP$2000, MATCH(Data!B$1, Stathead!$B$5:$AP$5, 0), FALSE)</f>
        <v>NYY</v>
      </c>
      <c r="C8" s="8" t="str">
        <f>VLOOKUP($A8, Stathead!$B$6:$AP$2000, MATCH(Data!C$1, Stathead!$B$5:$AP$5, 0), FALSE)</f>
        <v>AL</v>
      </c>
      <c r="D8" s="8">
        <f>VLOOKUP($A8, Stathead!$B$6:$AP$2000, MATCH(Data!D$1, Stathead!$B$5:$AP$5, 0), FALSE)</f>
        <v>56</v>
      </c>
      <c r="E8" s="8">
        <f>VLOOKUP($A8, Stathead!$B$6:$AP$2000, MATCH(Data!E$1, Stathead!$B$5:$AP$5, 0), FALSE)</f>
        <v>255</v>
      </c>
      <c r="F8" s="8">
        <f>VLOOKUP($A8, Stathead!$B$6:$AP$2000, MATCH(Data!F$1, Stathead!$B$5:$AP$5, 0), FALSE)</f>
        <v>215</v>
      </c>
      <c r="G8" s="8">
        <f>VLOOKUP($A8, Stathead!$B$6:$AP$2000, MATCH(Data!G$1, Stathead!$B$5:$AP$5, 0), FALSE)</f>
        <v>40</v>
      </c>
      <c r="H8" s="8">
        <f>VLOOKUP($A8, Stathead!$B$6:$AP$2000, MATCH(Data!H$1, Stathead!$B$5:$AP$5, 0), FALSE)</f>
        <v>67</v>
      </c>
      <c r="I8" s="8">
        <f>VLOOKUP($A8, Stathead!$B$6:$AP$2000, MATCH(Data!I$1, Stathead!$B$5:$AP$5, 0), FALSE)</f>
        <v>40</v>
      </c>
      <c r="J8" s="8">
        <f>VLOOKUP($A8, Stathead!$B$6:$AP$2000, MATCH(Data!J$1, Stathead!$B$5:$AP$5, 0), FALSE)</f>
        <v>11</v>
      </c>
      <c r="K8" s="8">
        <f>VLOOKUP($A8, Stathead!$B$6:$AP$2000, MATCH(Data!K$1, Stathead!$B$5:$AP$5, 0), FALSE)</f>
        <v>1</v>
      </c>
      <c r="L8" s="8">
        <f>VLOOKUP($A8, Stathead!$B$6:$AP$2000, MATCH(Data!L$1, Stathead!$B$5:$AP$5, 0), FALSE)</f>
        <v>15</v>
      </c>
      <c r="M8" s="8">
        <f>VLOOKUP($A8, Stathead!$B$6:$AP$2000, MATCH(Data!M$1, Stathead!$B$5:$AP$5, 0), FALSE)</f>
        <v>46</v>
      </c>
      <c r="N8" s="8">
        <f>VLOOKUP($A8, Stathead!$B$6:$AP$2000, MATCH(Data!N$1, Stathead!$B$5:$AP$5, 0), FALSE)</f>
        <v>4</v>
      </c>
      <c r="O8" s="8">
        <f>VLOOKUP($A8, Stathead!$B$6:$AP$2000, MATCH(Data!O$1, Stathead!$B$5:$AP$5, 0), FALSE)</f>
        <v>0.312</v>
      </c>
      <c r="P8" s="8">
        <f>VLOOKUP($A8, Stathead!$B$6:$AP$2000, MATCH(Data!P$1, Stathead!$B$5:$AP$5, 0), FALSE)</f>
        <v>0.40799999999999997</v>
      </c>
      <c r="Q8" s="8">
        <f>VLOOKUP($A8, Stathead!$B$6:$AP$2000, MATCH(Data!Q$1, Stathead!$B$5:$AP$5, 0), FALSE)</f>
        <v>0.58099999999999996</v>
      </c>
      <c r="R8" s="8">
        <f>VLOOKUP($A8, Stathead!$B$6:$AP$2000, MATCH(Data!R$1, Stathead!$B$5:$AP$5, 0), FALSE)</f>
        <v>0.98899999999999999</v>
      </c>
      <c r="S8" s="8">
        <f>VLOOKUP($A8, Stathead!$B$6:$AP$2000, MATCH(Data!S$1, Stathead!$B$5:$AP$5, 0), FALSE)</f>
        <v>177</v>
      </c>
      <c r="T8" s="8">
        <f>VLOOKUP($A8, Stathead!$B$6:$AP$2000, MATCH(Data!T$1, Stathead!$B$5:$AP$5, 0), FALSE)</f>
        <v>2.9</v>
      </c>
      <c r="U8" s="9">
        <f>(Data!$T8/Data!$D8)*162</f>
        <v>8.3892857142857142</v>
      </c>
      <c r="V8" s="8">
        <f>VLOOKUP($A8, Stathead!$B$6:$AP$2000, MATCH(Data!V$1, Stathead!$B$5:$AP$5, 0), FALSE)</f>
        <v>2.1</v>
      </c>
      <c r="W8" s="9">
        <f>(Data!$V8/Data!$D8)*162</f>
        <v>6.0750000000000002</v>
      </c>
      <c r="X8" s="8">
        <f>VLOOKUP($A8, Stathead!$B$6:$AP$2000, MATCH(Data!X$1, Stathead!$B$5:$AP$5, 0), FALSE)</f>
        <v>0</v>
      </c>
      <c r="Y8" s="8">
        <f>VLOOKUP($A8, Stathead!$B$6:$AP$2000, MATCH(Data!Y$1, Stathead!$B$5:$AP$5, 0), FALSE)</f>
        <v>22</v>
      </c>
      <c r="Z8" s="8">
        <f>VLOOKUP($A8, FanGraphs!$B$2:$W$2000, MATCH(Data!Z$1,FanGraphs!$B$1:$W$1, 0), FALSE)</f>
        <v>0.42099999999999999</v>
      </c>
      <c r="AA8" s="8">
        <f>VLOOKUP($A8, FanGraphs!$B$2:$W$2000, MATCH(Data!AA$1,FanGraphs!$B$1:$W$1, 0), FALSE)</f>
        <v>0.46</v>
      </c>
      <c r="AB8" s="8">
        <f>Table2[[#This Row],[xwOBA]]-Table2[[#This Row],[wOBA]]</f>
        <v>3.9000000000000035E-2</v>
      </c>
      <c r="AC8" s="8">
        <f>VLOOKUP($A8, FanGraphs!$B$2:$W$2000, MATCH(Data!AC$1,FanGraphs!$B$1:$W$1, 0), FALSE)</f>
        <v>178</v>
      </c>
      <c r="AD8" s="9">
        <f>VLOOKUP($A8, FanGraphs!$B$2:$W$2000, MATCH(Data!AD$1,FanGraphs!$B$1:$W$1, 0), FALSE)</f>
        <v>-1.4</v>
      </c>
      <c r="AE8" s="10">
        <f>VLOOKUP($A8,Statcast!$B$2:$R$2000, MATCH(Data!AE$1,Statcast!$B$1:$R$1, 0), FALSE)</f>
        <v>0.19500000000000001</v>
      </c>
      <c r="AF8" s="10">
        <f>VLOOKUP($A8,Statcast!$B$2:$R$2000, MATCH(Data!AF$1,Statcast!$B$1:$R$1, 0), FALSE)</f>
        <v>0.59799999999999998</v>
      </c>
      <c r="AG8" s="8">
        <f>VLOOKUP($A8,Statcast!$B$2:$R$2000, MATCH(Data!AG$1,Statcast!$B$1:$R$1, 0), FALSE)</f>
        <v>0.32100000000000001</v>
      </c>
      <c r="AH8" s="8">
        <f>Table2[[#This Row],[xBA]]-Table2[[#This Row],[BA]]</f>
        <v>9.000000000000008E-3</v>
      </c>
      <c r="AI8" s="8">
        <f>VLOOKUP($A8,Statcast!$B$2:$R$2000, MATCH(Data!AI$1,Statcast!$B$1:$R$1, 0), FALSE)</f>
        <v>0.66800000000000004</v>
      </c>
      <c r="AJ8" s="8">
        <f>Table2[[#This Row],[xSLG]]-Table2[[#This Row],[SLG]]</f>
        <v>8.7000000000000077E-2</v>
      </c>
    </row>
    <row r="9" spans="1:36" x14ac:dyDescent="0.45">
      <c r="A9" s="8" t="str">
        <f>Stathead!B14</f>
        <v>Matt Chapman</v>
      </c>
      <c r="B9" s="8" t="str">
        <f>VLOOKUP($A9, Stathead!$B$6:$AP$2000, MATCH(Data!B$1, Stathead!$B$5:$AP$5, 0), FALSE)</f>
        <v>SFG</v>
      </c>
      <c r="C9" s="8" t="str">
        <f>VLOOKUP($A9, Stathead!$B$6:$AP$2000, MATCH(Data!C$1, Stathead!$B$5:$AP$5, 0), FALSE)</f>
        <v>NL</v>
      </c>
      <c r="D9" s="8">
        <f>VLOOKUP($A9, Stathead!$B$6:$AP$2000, MATCH(Data!D$1, Stathead!$B$5:$AP$5, 0), FALSE)</f>
        <v>55</v>
      </c>
      <c r="E9" s="8">
        <f>VLOOKUP($A9, Stathead!$B$6:$AP$2000, MATCH(Data!E$1, Stathead!$B$5:$AP$5, 0), FALSE)</f>
        <v>233</v>
      </c>
      <c r="F9" s="8">
        <f>VLOOKUP($A9, Stathead!$B$6:$AP$2000, MATCH(Data!F$1, Stathead!$B$5:$AP$5, 0), FALSE)</f>
        <v>212</v>
      </c>
      <c r="G9" s="8">
        <f>VLOOKUP($A9, Stathead!$B$6:$AP$2000, MATCH(Data!G$1, Stathead!$B$5:$AP$5, 0), FALSE)</f>
        <v>37</v>
      </c>
      <c r="H9" s="8">
        <f>VLOOKUP($A9, Stathead!$B$6:$AP$2000, MATCH(Data!H$1, Stathead!$B$5:$AP$5, 0), FALSE)</f>
        <v>51</v>
      </c>
      <c r="I9" s="8">
        <f>VLOOKUP($A9, Stathead!$B$6:$AP$2000, MATCH(Data!I$1, Stathead!$B$5:$AP$5, 0), FALSE)</f>
        <v>29</v>
      </c>
      <c r="J9" s="8">
        <f>VLOOKUP($A9, Stathead!$B$6:$AP$2000, MATCH(Data!J$1, Stathead!$B$5:$AP$5, 0), FALSE)</f>
        <v>14</v>
      </c>
      <c r="K9" s="8">
        <f>VLOOKUP($A9, Stathead!$B$6:$AP$2000, MATCH(Data!K$1, Stathead!$B$5:$AP$5, 0), FALSE)</f>
        <v>0</v>
      </c>
      <c r="L9" s="8">
        <f>VLOOKUP($A9, Stathead!$B$6:$AP$2000, MATCH(Data!L$1, Stathead!$B$5:$AP$5, 0), FALSE)</f>
        <v>8</v>
      </c>
      <c r="M9" s="8">
        <f>VLOOKUP($A9, Stathead!$B$6:$AP$2000, MATCH(Data!M$1, Stathead!$B$5:$AP$5, 0), FALSE)</f>
        <v>27</v>
      </c>
      <c r="N9" s="8">
        <f>VLOOKUP($A9, Stathead!$B$6:$AP$2000, MATCH(Data!N$1, Stathead!$B$5:$AP$5, 0), FALSE)</f>
        <v>5</v>
      </c>
      <c r="O9" s="8">
        <f>VLOOKUP($A9, Stathead!$B$6:$AP$2000, MATCH(Data!O$1, Stathead!$B$5:$AP$5, 0), FALSE)</f>
        <v>0.24099999999999999</v>
      </c>
      <c r="P9" s="8">
        <f>VLOOKUP($A9, Stathead!$B$6:$AP$2000, MATCH(Data!P$1, Stathead!$B$5:$AP$5, 0), FALSE)</f>
        <v>0.309</v>
      </c>
      <c r="Q9" s="8">
        <f>VLOOKUP($A9, Stathead!$B$6:$AP$2000, MATCH(Data!Q$1, Stathead!$B$5:$AP$5, 0), FALSE)</f>
        <v>0.42</v>
      </c>
      <c r="R9" s="8">
        <f>VLOOKUP($A9, Stathead!$B$6:$AP$2000, MATCH(Data!R$1, Stathead!$B$5:$AP$5, 0), FALSE)</f>
        <v>0.72899999999999998</v>
      </c>
      <c r="S9" s="8">
        <f>VLOOKUP($A9, Stathead!$B$6:$AP$2000, MATCH(Data!S$1, Stathead!$B$5:$AP$5, 0), FALSE)</f>
        <v>114</v>
      </c>
      <c r="T9" s="8">
        <f>VLOOKUP($A9, Stathead!$B$6:$AP$2000, MATCH(Data!T$1, Stathead!$B$5:$AP$5, 0), FALSE)</f>
        <v>2.7</v>
      </c>
      <c r="U9" s="9">
        <f>(Data!$T10/Data!$D10)*162</f>
        <v>7.9527272727272731</v>
      </c>
      <c r="V9" s="8">
        <f>VLOOKUP($A9, Stathead!$B$6:$AP$2000, MATCH(Data!V$1, Stathead!$B$5:$AP$5, 0), FALSE)</f>
        <v>1.9</v>
      </c>
      <c r="W9" s="9">
        <f>(Data!$V10/Data!$D10)*162</f>
        <v>5.5963636363636367</v>
      </c>
      <c r="X9" s="8">
        <f>VLOOKUP($A9, Stathead!$B$6:$AP$2000, MATCH(Data!X$1, Stathead!$B$5:$AP$5, 0), FALSE)</f>
        <v>1</v>
      </c>
      <c r="Y9" s="8">
        <f>VLOOKUP($A9, Stathead!$B$6:$AP$2000, MATCH(Data!Y$1, Stathead!$B$5:$AP$5, 0), FALSE)</f>
        <v>6</v>
      </c>
      <c r="Z9" s="8">
        <f>VLOOKUP($A9, FanGraphs!$B$2:$W$2000, MATCH(Data!Z$1,FanGraphs!$B$1:$W$1, 0), FALSE)</f>
        <v>0.318</v>
      </c>
      <c r="AA9" s="8">
        <f>VLOOKUP($A9, FanGraphs!$B$2:$W$2000, MATCH(Data!AA$1,FanGraphs!$B$1:$W$1, 0), FALSE)</f>
        <v>0.34</v>
      </c>
      <c r="AB9" s="8">
        <f>Table2[[#This Row],[xwOBA]]-Table2[[#This Row],[wOBA]]</f>
        <v>2.200000000000002E-2</v>
      </c>
      <c r="AC9" s="8">
        <f>VLOOKUP($A9, FanGraphs!$B$2:$W$2000, MATCH(Data!AC$1,FanGraphs!$B$1:$W$1, 0), FALSE)</f>
        <v>110</v>
      </c>
      <c r="AD9" s="9">
        <f>VLOOKUP($A9, FanGraphs!$B$2:$W$2000, MATCH(Data!AD$1,FanGraphs!$B$1:$W$1, 0), FALSE)</f>
        <v>1.6</v>
      </c>
      <c r="AE9" s="10">
        <f>VLOOKUP($A9,Statcast!$B$2:$R$2000, MATCH(Data!AE$1,Statcast!$B$1:$R$1, 0), FALSE)</f>
        <v>0.11</v>
      </c>
      <c r="AF9" s="10">
        <f>VLOOKUP($A9,Statcast!$B$2:$R$2000, MATCH(Data!AF$1,Statcast!$B$1:$R$1, 0), FALSE)</f>
        <v>0.46800000000000003</v>
      </c>
      <c r="AG9" s="8">
        <f>VLOOKUP($A9,Statcast!$B$2:$R$2000, MATCH(Data!AG$1,Statcast!$B$1:$R$1, 0), FALSE)</f>
        <v>0.26300000000000001</v>
      </c>
      <c r="AH9" s="8">
        <f>Table2[[#This Row],[xBA]]-Table2[[#This Row],[BA]]</f>
        <v>2.200000000000002E-2</v>
      </c>
      <c r="AI9" s="8">
        <f>VLOOKUP($A9,Statcast!$B$2:$R$2000, MATCH(Data!AI$1,Statcast!$B$1:$R$1, 0), FALSE)</f>
        <v>0.45700000000000002</v>
      </c>
      <c r="AJ9" s="8">
        <f>Table2[[#This Row],[xSLG]]-Table2[[#This Row],[SLG]]</f>
        <v>3.7000000000000033E-2</v>
      </c>
    </row>
    <row r="10" spans="1:36" hidden="1" x14ac:dyDescent="0.45">
      <c r="A10" s="8" t="str">
        <f>Stathead!B13</f>
        <v>Jarren Duran</v>
      </c>
      <c r="B10" s="8" t="str">
        <f>VLOOKUP($A10, Stathead!$B$6:$AP$2000, MATCH(Data!B$1, Stathead!$B$5:$AP$5, 0), FALSE)</f>
        <v>BOS</v>
      </c>
      <c r="C10" s="8" t="str">
        <f>VLOOKUP($A10, Stathead!$B$6:$AP$2000, MATCH(Data!C$1, Stathead!$B$5:$AP$5, 0), FALSE)</f>
        <v>AL</v>
      </c>
      <c r="D10" s="8">
        <f>VLOOKUP($A10, Stathead!$B$6:$AP$2000, MATCH(Data!D$1, Stathead!$B$5:$AP$5, 0), FALSE)</f>
        <v>55</v>
      </c>
      <c r="E10" s="8">
        <f>VLOOKUP($A10, Stathead!$B$6:$AP$2000, MATCH(Data!E$1, Stathead!$B$5:$AP$5, 0), FALSE)</f>
        <v>250</v>
      </c>
      <c r="F10" s="8">
        <f>VLOOKUP($A10, Stathead!$B$6:$AP$2000, MATCH(Data!F$1, Stathead!$B$5:$AP$5, 0), FALSE)</f>
        <v>226</v>
      </c>
      <c r="G10" s="8">
        <f>VLOOKUP($A10, Stathead!$B$6:$AP$2000, MATCH(Data!G$1, Stathead!$B$5:$AP$5, 0), FALSE)</f>
        <v>32</v>
      </c>
      <c r="H10" s="8">
        <f>VLOOKUP($A10, Stathead!$B$6:$AP$2000, MATCH(Data!H$1, Stathead!$B$5:$AP$5, 0), FALSE)</f>
        <v>60</v>
      </c>
      <c r="I10" s="8">
        <f>VLOOKUP($A10, Stathead!$B$6:$AP$2000, MATCH(Data!I$1, Stathead!$B$5:$AP$5, 0), FALSE)</f>
        <v>33</v>
      </c>
      <c r="J10" s="8">
        <f>VLOOKUP($A10, Stathead!$B$6:$AP$2000, MATCH(Data!J$1, Stathead!$B$5:$AP$5, 0), FALSE)</f>
        <v>16</v>
      </c>
      <c r="K10" s="8">
        <f>VLOOKUP($A10, Stathead!$B$6:$AP$2000, MATCH(Data!K$1, Stathead!$B$5:$AP$5, 0), FALSE)</f>
        <v>8</v>
      </c>
      <c r="L10" s="8">
        <f>VLOOKUP($A10, Stathead!$B$6:$AP$2000, MATCH(Data!L$1, Stathead!$B$5:$AP$5, 0), FALSE)</f>
        <v>3</v>
      </c>
      <c r="M10" s="8">
        <f>VLOOKUP($A10, Stathead!$B$6:$AP$2000, MATCH(Data!M$1, Stathead!$B$5:$AP$5, 0), FALSE)</f>
        <v>23</v>
      </c>
      <c r="N10" s="8">
        <f>VLOOKUP($A10, Stathead!$B$6:$AP$2000, MATCH(Data!N$1, Stathead!$B$5:$AP$5, 0), FALSE)</f>
        <v>11</v>
      </c>
      <c r="O10" s="8">
        <f>VLOOKUP($A10, Stathead!$B$6:$AP$2000, MATCH(Data!O$1, Stathead!$B$5:$AP$5, 0), FALSE)</f>
        <v>0.26500000000000001</v>
      </c>
      <c r="P10" s="8">
        <f>VLOOKUP($A10, Stathead!$B$6:$AP$2000, MATCH(Data!P$1, Stathead!$B$5:$AP$5, 0), FALSE)</f>
        <v>0.32900000000000001</v>
      </c>
      <c r="Q10" s="8">
        <f>VLOOKUP($A10, Stathead!$B$6:$AP$2000, MATCH(Data!Q$1, Stathead!$B$5:$AP$5, 0), FALSE)</f>
        <v>0.44700000000000001</v>
      </c>
      <c r="R10" s="8">
        <f>VLOOKUP($A10, Stathead!$B$6:$AP$2000, MATCH(Data!R$1, Stathead!$B$5:$AP$5, 0), FALSE)</f>
        <v>0.77600000000000002</v>
      </c>
      <c r="S10" s="8">
        <f>VLOOKUP($A10, Stathead!$B$6:$AP$2000, MATCH(Data!S$1, Stathead!$B$5:$AP$5, 0), FALSE)</f>
        <v>115</v>
      </c>
      <c r="T10" s="8">
        <f>VLOOKUP($A10, Stathead!$B$6:$AP$2000, MATCH(Data!T$1, Stathead!$B$5:$AP$5, 0), FALSE)</f>
        <v>2.7</v>
      </c>
      <c r="U10" s="9">
        <f>(Data!$T9/Data!$D9)*162</f>
        <v>7.9527272727272731</v>
      </c>
      <c r="V10" s="8">
        <f>VLOOKUP($A10, Stathead!$B$6:$AP$2000, MATCH(Data!V$1, Stathead!$B$5:$AP$5, 0), FALSE)</f>
        <v>1.9</v>
      </c>
      <c r="W10" s="9">
        <f>(Data!$V9/Data!$D9)*162</f>
        <v>5.5963636363636367</v>
      </c>
      <c r="X10" s="8">
        <f>VLOOKUP($A10, Stathead!$B$6:$AP$2000, MATCH(Data!X$1, Stathead!$B$5:$AP$5, 0), FALSE)</f>
        <v>1</v>
      </c>
      <c r="Y10" s="8">
        <f>VLOOKUP($A10, Stathead!$B$6:$AP$2000, MATCH(Data!Y$1, Stathead!$B$5:$AP$5, 0), FALSE)</f>
        <v>5</v>
      </c>
      <c r="Z10" s="8">
        <f>VLOOKUP($A10, FanGraphs!$B$2:$W$2000, MATCH(Data!Z$1,FanGraphs!$B$1:$W$1, 0), FALSE)</f>
        <v>0.33900000000000002</v>
      </c>
      <c r="AA10" s="8">
        <f>VLOOKUP($A10, FanGraphs!$B$2:$W$2000, MATCH(Data!AA$1,FanGraphs!$B$1:$W$1, 0), FALSE)</f>
        <v>0.34499999999999997</v>
      </c>
      <c r="AB10" s="8">
        <f>Table2[[#This Row],[xwOBA]]-Table2[[#This Row],[wOBA]]</f>
        <v>5.9999999999999498E-3</v>
      </c>
      <c r="AC10" s="8">
        <f>VLOOKUP($A10, FanGraphs!$B$2:$W$2000, MATCH(Data!AC$1,FanGraphs!$B$1:$W$1, 0), FALSE)</f>
        <v>114</v>
      </c>
      <c r="AD10" s="9">
        <f>VLOOKUP($A10, FanGraphs!$B$2:$W$2000, MATCH(Data!AD$1,FanGraphs!$B$1:$W$1, 0), FALSE)</f>
        <v>3</v>
      </c>
      <c r="AE10" s="10">
        <f>VLOOKUP($A10,Statcast!$B$2:$R$2000, MATCH(Data!AE$1,Statcast!$B$1:$R$1, 0), FALSE)</f>
        <v>7.8E-2</v>
      </c>
      <c r="AF10" s="10">
        <f>VLOOKUP($A10,Statcast!$B$2:$R$2000, MATCH(Data!AF$1,Statcast!$B$1:$R$1, 0), FALSE)</f>
        <v>0.437</v>
      </c>
      <c r="AG10" s="8">
        <f>VLOOKUP($A10,Statcast!$B$2:$R$2000, MATCH(Data!AG$1,Statcast!$B$1:$R$1, 0), FALSE)</f>
        <v>0.27900000000000003</v>
      </c>
      <c r="AH10" s="8">
        <f>Table2[[#This Row],[xBA]]-Table2[[#This Row],[BA]]</f>
        <v>1.4000000000000012E-2</v>
      </c>
      <c r="AI10" s="8">
        <f>VLOOKUP($A10,Statcast!$B$2:$R$2000, MATCH(Data!AI$1,Statcast!$B$1:$R$1, 0), FALSE)</f>
        <v>0.45</v>
      </c>
      <c r="AJ10" s="8">
        <f>Table2[[#This Row],[xSLG]]-Table2[[#This Row],[SLG]]</f>
        <v>3.0000000000000027E-3</v>
      </c>
    </row>
    <row r="11" spans="1:36" x14ac:dyDescent="0.45">
      <c r="A11" s="8" t="str">
        <f>Stathead!B15</f>
        <v>Ketel Marte</v>
      </c>
      <c r="B11" s="8" t="str">
        <f>VLOOKUP($A11, Stathead!$B$6:$AP$2000, MATCH(Data!B$1, Stathead!$B$5:$AP$5, 0), FALSE)</f>
        <v>ARI</v>
      </c>
      <c r="C11" s="8" t="str">
        <f>VLOOKUP($A11, Stathead!$B$6:$AP$2000, MATCH(Data!C$1, Stathead!$B$5:$AP$5, 0), FALSE)</f>
        <v>NL</v>
      </c>
      <c r="D11" s="8">
        <f>VLOOKUP($A11, Stathead!$B$6:$AP$2000, MATCH(Data!D$1, Stathead!$B$5:$AP$5, 0), FALSE)</f>
        <v>53</v>
      </c>
      <c r="E11" s="8">
        <f>VLOOKUP($A11, Stathead!$B$6:$AP$2000, MATCH(Data!E$1, Stathead!$B$5:$AP$5, 0), FALSE)</f>
        <v>237</v>
      </c>
      <c r="F11" s="8">
        <f>VLOOKUP($A11, Stathead!$B$6:$AP$2000, MATCH(Data!F$1, Stathead!$B$5:$AP$5, 0), FALSE)</f>
        <v>215</v>
      </c>
      <c r="G11" s="8">
        <f>VLOOKUP($A11, Stathead!$B$6:$AP$2000, MATCH(Data!G$1, Stathead!$B$5:$AP$5, 0), FALSE)</f>
        <v>35</v>
      </c>
      <c r="H11" s="8">
        <f>VLOOKUP($A11, Stathead!$B$6:$AP$2000, MATCH(Data!H$1, Stathead!$B$5:$AP$5, 0), FALSE)</f>
        <v>58</v>
      </c>
      <c r="I11" s="8">
        <f>VLOOKUP($A11, Stathead!$B$6:$AP$2000, MATCH(Data!I$1, Stathead!$B$5:$AP$5, 0), FALSE)</f>
        <v>34</v>
      </c>
      <c r="J11" s="8">
        <f>VLOOKUP($A11, Stathead!$B$6:$AP$2000, MATCH(Data!J$1, Stathead!$B$5:$AP$5, 0), FALSE)</f>
        <v>12</v>
      </c>
      <c r="K11" s="8">
        <f>VLOOKUP($A11, Stathead!$B$6:$AP$2000, MATCH(Data!K$1, Stathead!$B$5:$AP$5, 0), FALSE)</f>
        <v>2</v>
      </c>
      <c r="L11" s="8">
        <f>VLOOKUP($A11, Stathead!$B$6:$AP$2000, MATCH(Data!L$1, Stathead!$B$5:$AP$5, 0), FALSE)</f>
        <v>10</v>
      </c>
      <c r="M11" s="8">
        <f>VLOOKUP($A11, Stathead!$B$6:$AP$2000, MATCH(Data!M$1, Stathead!$B$5:$AP$5, 0), FALSE)</f>
        <v>27</v>
      </c>
      <c r="N11" s="8">
        <f>VLOOKUP($A11, Stathead!$B$6:$AP$2000, MATCH(Data!N$1, Stathead!$B$5:$AP$5, 0), FALSE)</f>
        <v>1</v>
      </c>
      <c r="O11" s="8">
        <f>VLOOKUP($A11, Stathead!$B$6:$AP$2000, MATCH(Data!O$1, Stathead!$B$5:$AP$5, 0), FALSE)</f>
        <v>0.27</v>
      </c>
      <c r="P11" s="8">
        <f>VLOOKUP($A11, Stathead!$B$6:$AP$2000, MATCH(Data!P$1, Stathead!$B$5:$AP$5, 0), FALSE)</f>
        <v>0.316</v>
      </c>
      <c r="Q11" s="8">
        <f>VLOOKUP($A11, Stathead!$B$6:$AP$2000, MATCH(Data!Q$1, Stathead!$B$5:$AP$5, 0), FALSE)</f>
        <v>0.48399999999999999</v>
      </c>
      <c r="R11" s="8">
        <f>VLOOKUP($A11, Stathead!$B$6:$AP$2000, MATCH(Data!R$1, Stathead!$B$5:$AP$5, 0), FALSE)</f>
        <v>0.8</v>
      </c>
      <c r="S11" s="8">
        <f>VLOOKUP($A11, Stathead!$B$6:$AP$2000, MATCH(Data!S$1, Stathead!$B$5:$AP$5, 0), FALSE)</f>
        <v>129</v>
      </c>
      <c r="T11" s="8">
        <f>VLOOKUP($A11, Stathead!$B$6:$AP$2000, MATCH(Data!T$1, Stathead!$B$5:$AP$5, 0), FALSE)</f>
        <v>2.6</v>
      </c>
      <c r="U11" s="9">
        <f>(Data!$T11/Data!$D11)*162</f>
        <v>7.9471698113207552</v>
      </c>
      <c r="V11" s="8">
        <f>VLOOKUP($A11, Stathead!$B$6:$AP$2000, MATCH(Data!V$1, Stathead!$B$5:$AP$5, 0), FALSE)</f>
        <v>1.9</v>
      </c>
      <c r="W11" s="9">
        <f>(Data!$V11/Data!$D11)*162</f>
        <v>5.807547169811321</v>
      </c>
      <c r="X11" s="8">
        <f>VLOOKUP($A11, Stathead!$B$6:$AP$2000, MATCH(Data!X$1, Stathead!$B$5:$AP$5, 0), FALSE)</f>
        <v>1</v>
      </c>
      <c r="Y11" s="8">
        <f>VLOOKUP($A11, Stathead!$B$6:$AP$2000, MATCH(Data!Y$1, Stathead!$B$5:$AP$5, 0), FALSE)</f>
        <v>8</v>
      </c>
      <c r="Z11" s="8">
        <f>VLOOKUP($A11, FanGraphs!$B$2:$W$2000, MATCH(Data!Z$1,FanGraphs!$B$1:$W$1, 0), FALSE)</f>
        <v>0.34699999999999998</v>
      </c>
      <c r="AA11" s="8">
        <f>VLOOKUP($A11, FanGraphs!$B$2:$W$2000, MATCH(Data!AA$1,FanGraphs!$B$1:$W$1, 0), FALSE)</f>
        <v>0.36399999999999999</v>
      </c>
      <c r="AB11" s="8">
        <f>Table2[[#This Row],[xwOBA]]-Table2[[#This Row],[wOBA]]</f>
        <v>1.7000000000000015E-2</v>
      </c>
      <c r="AC11" s="8">
        <f>VLOOKUP($A11, FanGraphs!$B$2:$W$2000, MATCH(Data!AC$1,FanGraphs!$B$1:$W$1, 0), FALSE)</f>
        <v>126</v>
      </c>
      <c r="AD11" s="9">
        <f>VLOOKUP($A11, FanGraphs!$B$2:$W$2000, MATCH(Data!AD$1,FanGraphs!$B$1:$W$1, 0), FALSE)</f>
        <v>0.3</v>
      </c>
      <c r="AE11" s="10">
        <f>VLOOKUP($A11,Statcast!$B$2:$R$2000, MATCH(Data!AE$1,Statcast!$B$1:$R$1, 0), FALSE)</f>
        <v>0.107</v>
      </c>
      <c r="AF11" s="10">
        <f>VLOOKUP($A11,Statcast!$B$2:$R$2000, MATCH(Data!AF$1,Statcast!$B$1:$R$1, 0), FALSE)</f>
        <v>0.53800000000000003</v>
      </c>
      <c r="AG11" s="8">
        <f>VLOOKUP($A11,Statcast!$B$2:$R$2000, MATCH(Data!AG$1,Statcast!$B$1:$R$1, 0), FALSE)</f>
        <v>0.28799999999999998</v>
      </c>
      <c r="AH11" s="8">
        <f>Table2[[#This Row],[xBA]]-Table2[[#This Row],[BA]]</f>
        <v>1.799999999999996E-2</v>
      </c>
      <c r="AI11" s="8">
        <f>VLOOKUP($A11,Statcast!$B$2:$R$2000, MATCH(Data!AI$1,Statcast!$B$1:$R$1, 0), FALSE)</f>
        <v>0.499</v>
      </c>
      <c r="AJ11" s="8">
        <f>Table2[[#This Row],[xSLG]]-Table2[[#This Row],[SLG]]</f>
        <v>1.5000000000000013E-2</v>
      </c>
    </row>
    <row r="12" spans="1:36" hidden="1" x14ac:dyDescent="0.45">
      <c r="A12" s="8" t="str">
        <f>Stathead!B17</f>
        <v>Anthony Volpe</v>
      </c>
      <c r="B12" s="8" t="str">
        <f>VLOOKUP($A12, Stathead!$B$6:$AP$2000, MATCH(Data!B$1, Stathead!$B$5:$AP$5, 0), FALSE)</f>
        <v>NYY</v>
      </c>
      <c r="C12" s="8" t="str">
        <f>VLOOKUP($A12, Stathead!$B$6:$AP$2000, MATCH(Data!C$1, Stathead!$B$5:$AP$5, 0), FALSE)</f>
        <v>AL</v>
      </c>
      <c r="D12" s="8">
        <f>VLOOKUP($A12, Stathead!$B$6:$AP$2000, MATCH(Data!D$1, Stathead!$B$5:$AP$5, 0), FALSE)</f>
        <v>55</v>
      </c>
      <c r="E12" s="8">
        <f>VLOOKUP($A12, Stathead!$B$6:$AP$2000, MATCH(Data!E$1, Stathead!$B$5:$AP$5, 0), FALSE)</f>
        <v>250</v>
      </c>
      <c r="F12" s="8">
        <f>VLOOKUP($A12, Stathead!$B$6:$AP$2000, MATCH(Data!F$1, Stathead!$B$5:$AP$5, 0), FALSE)</f>
        <v>221</v>
      </c>
      <c r="G12" s="8">
        <f>VLOOKUP($A12, Stathead!$B$6:$AP$2000, MATCH(Data!G$1, Stathead!$B$5:$AP$5, 0), FALSE)</f>
        <v>36</v>
      </c>
      <c r="H12" s="8">
        <f>VLOOKUP($A12, Stathead!$B$6:$AP$2000, MATCH(Data!H$1, Stathead!$B$5:$AP$5, 0), FALSE)</f>
        <v>63</v>
      </c>
      <c r="I12" s="8">
        <f>VLOOKUP($A12, Stathead!$B$6:$AP$2000, MATCH(Data!I$1, Stathead!$B$5:$AP$5, 0), FALSE)</f>
        <v>45</v>
      </c>
      <c r="J12" s="8">
        <f>VLOOKUP($A12, Stathead!$B$6:$AP$2000, MATCH(Data!J$1, Stathead!$B$5:$AP$5, 0), FALSE)</f>
        <v>9</v>
      </c>
      <c r="K12" s="8">
        <f>VLOOKUP($A12, Stathead!$B$6:$AP$2000, MATCH(Data!K$1, Stathead!$B$5:$AP$5, 0), FALSE)</f>
        <v>3</v>
      </c>
      <c r="L12" s="8">
        <f>VLOOKUP($A12, Stathead!$B$6:$AP$2000, MATCH(Data!L$1, Stathead!$B$5:$AP$5, 0), FALSE)</f>
        <v>6</v>
      </c>
      <c r="M12" s="8">
        <f>VLOOKUP($A12, Stathead!$B$6:$AP$2000, MATCH(Data!M$1, Stathead!$B$5:$AP$5, 0), FALSE)</f>
        <v>23</v>
      </c>
      <c r="N12" s="8">
        <f>VLOOKUP($A12, Stathead!$B$6:$AP$2000, MATCH(Data!N$1, Stathead!$B$5:$AP$5, 0), FALSE)</f>
        <v>11</v>
      </c>
      <c r="O12" s="8">
        <f>VLOOKUP($A12, Stathead!$B$6:$AP$2000, MATCH(Data!O$1, Stathead!$B$5:$AP$5, 0), FALSE)</f>
        <v>0.28499999999999998</v>
      </c>
      <c r="P12" s="8">
        <f>VLOOKUP($A12, Stathead!$B$6:$AP$2000, MATCH(Data!P$1, Stathead!$B$5:$AP$5, 0), FALSE)</f>
        <v>0.35599999999999998</v>
      </c>
      <c r="Q12" s="8">
        <f>VLOOKUP($A12, Stathead!$B$6:$AP$2000, MATCH(Data!Q$1, Stathead!$B$5:$AP$5, 0), FALSE)</f>
        <v>0.434</v>
      </c>
      <c r="R12" s="8">
        <f>VLOOKUP($A12, Stathead!$B$6:$AP$2000, MATCH(Data!R$1, Stathead!$B$5:$AP$5, 0), FALSE)</f>
        <v>0.79100000000000004</v>
      </c>
      <c r="S12" s="8">
        <f>VLOOKUP($A12, Stathead!$B$6:$AP$2000, MATCH(Data!S$1, Stathead!$B$5:$AP$5, 0), FALSE)</f>
        <v>124</v>
      </c>
      <c r="T12" s="8">
        <f>VLOOKUP($A12, Stathead!$B$6:$AP$2000, MATCH(Data!T$1, Stathead!$B$5:$AP$5, 0), FALSE)</f>
        <v>2.5</v>
      </c>
      <c r="U12" s="9">
        <f>(Data!$T13/Data!$D13)*162</f>
        <v>7.9411764705882355</v>
      </c>
      <c r="V12" s="8">
        <f>VLOOKUP($A12, Stathead!$B$6:$AP$2000, MATCH(Data!V$1, Stathead!$B$5:$AP$5, 0), FALSE)</f>
        <v>1.8</v>
      </c>
      <c r="W12" s="9">
        <f>(Data!$V13/Data!$D13)*162</f>
        <v>5.7176470588235295</v>
      </c>
      <c r="X12" s="8">
        <f>VLOOKUP($A12, Stathead!$B$6:$AP$2000, MATCH(Data!X$1, Stathead!$B$5:$AP$5, 0), FALSE)</f>
        <v>0.8</v>
      </c>
      <c r="Y12" s="8">
        <f>VLOOKUP($A12, Stathead!$B$6:$AP$2000, MATCH(Data!Y$1, Stathead!$B$5:$AP$5, 0), FALSE)</f>
        <v>6</v>
      </c>
      <c r="Z12" s="8">
        <f>VLOOKUP($A12, FanGraphs!$B$2:$W$2000, MATCH(Data!Z$1,FanGraphs!$B$1:$W$1, 0), FALSE)</f>
        <v>0.34899999999999998</v>
      </c>
      <c r="AA12" s="8">
        <f>VLOOKUP($A12, FanGraphs!$B$2:$W$2000, MATCH(Data!AA$1,FanGraphs!$B$1:$W$1, 0), FALSE)</f>
        <v>0.312</v>
      </c>
      <c r="AB12" s="8">
        <f>Table2[[#This Row],[xwOBA]]-Table2[[#This Row],[wOBA]]</f>
        <v>-3.6999999999999977E-2</v>
      </c>
      <c r="AC12" s="8">
        <f>VLOOKUP($A12, FanGraphs!$B$2:$W$2000, MATCH(Data!AC$1,FanGraphs!$B$1:$W$1, 0), FALSE)</f>
        <v>129</v>
      </c>
      <c r="AD12" s="9">
        <f>VLOOKUP($A12, FanGraphs!$B$2:$W$2000, MATCH(Data!AD$1,FanGraphs!$B$1:$W$1, 0), FALSE)</f>
        <v>1.4</v>
      </c>
      <c r="AE12" s="10">
        <f>VLOOKUP($A12,Statcast!$B$2:$R$2000, MATCH(Data!AE$1,Statcast!$B$1:$R$1, 0), FALSE)</f>
        <v>4.8000000000000001E-2</v>
      </c>
      <c r="AF12" s="10">
        <f>VLOOKUP($A12,Statcast!$B$2:$R$2000, MATCH(Data!AF$1,Statcast!$B$1:$R$1, 0), FALSE)</f>
        <v>0.35699999999999998</v>
      </c>
      <c r="AG12" s="8">
        <f>VLOOKUP($A12,Statcast!$B$2:$R$2000, MATCH(Data!AG$1,Statcast!$B$1:$R$1, 0), FALSE)</f>
        <v>0.253</v>
      </c>
      <c r="AH12" s="8">
        <f>Table2[[#This Row],[xBA]]-Table2[[#This Row],[BA]]</f>
        <v>-3.1999999999999973E-2</v>
      </c>
      <c r="AI12" s="8">
        <f>VLOOKUP($A12,Statcast!$B$2:$R$2000, MATCH(Data!AI$1,Statcast!$B$1:$R$1, 0), FALSE)</f>
        <v>0.36299999999999999</v>
      </c>
      <c r="AJ12" s="8">
        <f>Table2[[#This Row],[xSLG]]-Table2[[#This Row],[SLG]]</f>
        <v>-7.1000000000000008E-2</v>
      </c>
    </row>
    <row r="13" spans="1:36" hidden="1" x14ac:dyDescent="0.45">
      <c r="A13" s="8" t="str">
        <f>Stathead!B18</f>
        <v>Daulton Varsho</v>
      </c>
      <c r="B13" s="8" t="str">
        <f>VLOOKUP($A13, Stathead!$B$6:$AP$2000, MATCH(Data!B$1, Stathead!$B$5:$AP$5, 0), FALSE)</f>
        <v>TOR</v>
      </c>
      <c r="C13" s="8" t="str">
        <f>VLOOKUP($A13, Stathead!$B$6:$AP$2000, MATCH(Data!C$1, Stathead!$B$5:$AP$5, 0), FALSE)</f>
        <v>AL</v>
      </c>
      <c r="D13" s="8">
        <f>VLOOKUP($A13, Stathead!$B$6:$AP$2000, MATCH(Data!D$1, Stathead!$B$5:$AP$5, 0), FALSE)</f>
        <v>51</v>
      </c>
      <c r="E13" s="8">
        <f>VLOOKUP($A13, Stathead!$B$6:$AP$2000, MATCH(Data!E$1, Stathead!$B$5:$AP$5, 0), FALSE)</f>
        <v>193</v>
      </c>
      <c r="F13" s="8">
        <f>VLOOKUP($A13, Stathead!$B$6:$AP$2000, MATCH(Data!F$1, Stathead!$B$5:$AP$5, 0), FALSE)</f>
        <v>171</v>
      </c>
      <c r="G13" s="8">
        <f>VLOOKUP($A13, Stathead!$B$6:$AP$2000, MATCH(Data!G$1, Stathead!$B$5:$AP$5, 0), FALSE)</f>
        <v>31</v>
      </c>
      <c r="H13" s="8">
        <f>VLOOKUP($A13, Stathead!$B$6:$AP$2000, MATCH(Data!H$1, Stathead!$B$5:$AP$5, 0), FALSE)</f>
        <v>36</v>
      </c>
      <c r="I13" s="8">
        <f>VLOOKUP($A13, Stathead!$B$6:$AP$2000, MATCH(Data!I$1, Stathead!$B$5:$AP$5, 0), FALSE)</f>
        <v>16</v>
      </c>
      <c r="J13" s="8">
        <f>VLOOKUP($A13, Stathead!$B$6:$AP$2000, MATCH(Data!J$1, Stathead!$B$5:$AP$5, 0), FALSE)</f>
        <v>9</v>
      </c>
      <c r="K13" s="8">
        <f>VLOOKUP($A13, Stathead!$B$6:$AP$2000, MATCH(Data!K$1, Stathead!$B$5:$AP$5, 0), FALSE)</f>
        <v>1</v>
      </c>
      <c r="L13" s="8">
        <f>VLOOKUP($A13, Stathead!$B$6:$AP$2000, MATCH(Data!L$1, Stathead!$B$5:$AP$5, 0), FALSE)</f>
        <v>10</v>
      </c>
      <c r="M13" s="8">
        <f>VLOOKUP($A13, Stathead!$B$6:$AP$2000, MATCH(Data!M$1, Stathead!$B$5:$AP$5, 0), FALSE)</f>
        <v>30</v>
      </c>
      <c r="N13" s="8">
        <f>VLOOKUP($A13, Stathead!$B$6:$AP$2000, MATCH(Data!N$1, Stathead!$B$5:$AP$5, 0), FALSE)</f>
        <v>5</v>
      </c>
      <c r="O13" s="8">
        <f>VLOOKUP($A13, Stathead!$B$6:$AP$2000, MATCH(Data!O$1, Stathead!$B$5:$AP$5, 0), FALSE)</f>
        <v>0.21099999999999999</v>
      </c>
      <c r="P13" s="8">
        <f>VLOOKUP($A13, Stathead!$B$6:$AP$2000, MATCH(Data!P$1, Stathead!$B$5:$AP$5, 0), FALSE)</f>
        <v>0.30099999999999999</v>
      </c>
      <c r="Q13" s="8">
        <f>VLOOKUP($A13, Stathead!$B$6:$AP$2000, MATCH(Data!Q$1, Stathead!$B$5:$AP$5, 0), FALSE)</f>
        <v>0.45</v>
      </c>
      <c r="R13" s="8">
        <f>VLOOKUP($A13, Stathead!$B$6:$AP$2000, MATCH(Data!R$1, Stathead!$B$5:$AP$5, 0), FALSE)</f>
        <v>0.751</v>
      </c>
      <c r="S13" s="8">
        <f>VLOOKUP($A13, Stathead!$B$6:$AP$2000, MATCH(Data!S$1, Stathead!$B$5:$AP$5, 0), FALSE)</f>
        <v>113</v>
      </c>
      <c r="T13" s="8">
        <f>VLOOKUP($A13, Stathead!$B$6:$AP$2000, MATCH(Data!T$1, Stathead!$B$5:$AP$5, 0), FALSE)</f>
        <v>2.5</v>
      </c>
      <c r="U13" s="9">
        <f>(Data!$T14/Data!$D14)*162</f>
        <v>7.5</v>
      </c>
      <c r="V13" s="8">
        <f>VLOOKUP($A13, Stathead!$B$6:$AP$2000, MATCH(Data!V$1, Stathead!$B$5:$AP$5, 0), FALSE)</f>
        <v>1.8</v>
      </c>
      <c r="W13" s="9">
        <f>(Data!$V14/Data!$D14)*162</f>
        <v>5.4</v>
      </c>
      <c r="X13" s="8">
        <f>VLOOKUP($A13, Stathead!$B$6:$AP$2000, MATCH(Data!X$1, Stathead!$B$5:$AP$5, 0), FALSE)</f>
        <v>1.2</v>
      </c>
      <c r="Y13" s="8">
        <f>VLOOKUP($A13, Stathead!$B$6:$AP$2000, MATCH(Data!Y$1, Stathead!$B$5:$AP$5, 0), FALSE)</f>
        <v>2</v>
      </c>
      <c r="Z13" s="8">
        <f>VLOOKUP($A13, FanGraphs!$B$2:$W$2000, MATCH(Data!Z$1,FanGraphs!$B$1:$W$1, 0), FALSE)</f>
        <v>0.32800000000000001</v>
      </c>
      <c r="AA13" s="8">
        <f>VLOOKUP($A13, FanGraphs!$B$2:$W$2000, MATCH(Data!AA$1,FanGraphs!$B$1:$W$1, 0), FALSE)</f>
        <v>0.27600000000000002</v>
      </c>
      <c r="AB13" s="8">
        <f>Table2[[#This Row],[xwOBA]]-Table2[[#This Row],[wOBA]]</f>
        <v>-5.1999999999999991E-2</v>
      </c>
      <c r="AC13" s="8">
        <f>VLOOKUP($A13, FanGraphs!$B$2:$W$2000, MATCH(Data!AC$1,FanGraphs!$B$1:$W$1, 0), FALSE)</f>
        <v>114</v>
      </c>
      <c r="AD13" s="9">
        <f>VLOOKUP($A13, FanGraphs!$B$2:$W$2000, MATCH(Data!AD$1,FanGraphs!$B$1:$W$1, 0), FALSE)</f>
        <v>1.2</v>
      </c>
      <c r="AE13" s="10">
        <f>VLOOKUP($A13,Statcast!$B$2:$R$2000, MATCH(Data!AE$1,Statcast!$B$1:$R$1, 0), FALSE)</f>
        <v>8.3000000000000004E-2</v>
      </c>
      <c r="AF13" s="10">
        <f>VLOOKUP($A13,Statcast!$B$2:$R$2000, MATCH(Data!AF$1,Statcast!$B$1:$R$1, 0), FALSE)</f>
        <v>0.32500000000000001</v>
      </c>
      <c r="AG13" s="8">
        <f>VLOOKUP($A13,Statcast!$B$2:$R$2000, MATCH(Data!AG$1,Statcast!$B$1:$R$1, 0), FALSE)</f>
        <v>0.183</v>
      </c>
      <c r="AH13" s="8">
        <f>Table2[[#This Row],[xBA]]-Table2[[#This Row],[BA]]</f>
        <v>-2.7999999999999997E-2</v>
      </c>
      <c r="AI13" s="8">
        <f>VLOOKUP($A13,Statcast!$B$2:$R$2000, MATCH(Data!AI$1,Statcast!$B$1:$R$1, 0), FALSE)</f>
        <v>0.34</v>
      </c>
      <c r="AJ13" s="8">
        <f>Table2[[#This Row],[xSLG]]-Table2[[#This Row],[SLG]]</f>
        <v>-0.10999999999999999</v>
      </c>
    </row>
    <row r="14" spans="1:36" x14ac:dyDescent="0.45">
      <c r="A14" s="8" t="str">
        <f>Stathead!B16</f>
        <v>William Contreras</v>
      </c>
      <c r="B14" s="8" t="str">
        <f>VLOOKUP($A14, Stathead!$B$6:$AP$2000, MATCH(Data!B$1, Stathead!$B$5:$AP$5, 0), FALSE)</f>
        <v>MIL</v>
      </c>
      <c r="C14" s="8" t="str">
        <f>VLOOKUP($A14, Stathead!$B$6:$AP$2000, MATCH(Data!C$1, Stathead!$B$5:$AP$5, 0), FALSE)</f>
        <v>NL</v>
      </c>
      <c r="D14" s="8">
        <f>VLOOKUP($A14, Stathead!$B$6:$AP$2000, MATCH(Data!D$1, Stathead!$B$5:$AP$5, 0), FALSE)</f>
        <v>54</v>
      </c>
      <c r="E14" s="8">
        <f>VLOOKUP($A14, Stathead!$B$6:$AP$2000, MATCH(Data!E$1, Stathead!$B$5:$AP$5, 0), FALSE)</f>
        <v>245</v>
      </c>
      <c r="F14" s="8">
        <f>VLOOKUP($A14, Stathead!$B$6:$AP$2000, MATCH(Data!F$1, Stathead!$B$5:$AP$5, 0), FALSE)</f>
        <v>216</v>
      </c>
      <c r="G14" s="8">
        <f>VLOOKUP($A14, Stathead!$B$6:$AP$2000, MATCH(Data!G$1, Stathead!$B$5:$AP$5, 0), FALSE)</f>
        <v>44</v>
      </c>
      <c r="H14" s="8">
        <f>VLOOKUP($A14, Stathead!$B$6:$AP$2000, MATCH(Data!H$1, Stathead!$B$5:$AP$5, 0), FALSE)</f>
        <v>70</v>
      </c>
      <c r="I14" s="8">
        <f>VLOOKUP($A14, Stathead!$B$6:$AP$2000, MATCH(Data!I$1, Stathead!$B$5:$AP$5, 0), FALSE)</f>
        <v>46</v>
      </c>
      <c r="J14" s="8">
        <f>VLOOKUP($A14, Stathead!$B$6:$AP$2000, MATCH(Data!J$1, Stathead!$B$5:$AP$5, 0), FALSE)</f>
        <v>15</v>
      </c>
      <c r="K14" s="8">
        <f>VLOOKUP($A14, Stathead!$B$6:$AP$2000, MATCH(Data!K$1, Stathead!$B$5:$AP$5, 0), FALSE)</f>
        <v>1</v>
      </c>
      <c r="L14" s="8">
        <f>VLOOKUP($A14, Stathead!$B$6:$AP$2000, MATCH(Data!L$1, Stathead!$B$5:$AP$5, 0), FALSE)</f>
        <v>8</v>
      </c>
      <c r="M14" s="8">
        <f>VLOOKUP($A14, Stathead!$B$6:$AP$2000, MATCH(Data!M$1, Stathead!$B$5:$AP$5, 0), FALSE)</f>
        <v>43</v>
      </c>
      <c r="N14" s="8">
        <f>VLOOKUP($A14, Stathead!$B$6:$AP$2000, MATCH(Data!N$1, Stathead!$B$5:$AP$5, 0), FALSE)</f>
        <v>3</v>
      </c>
      <c r="O14" s="8">
        <f>VLOOKUP($A14, Stathead!$B$6:$AP$2000, MATCH(Data!O$1, Stathead!$B$5:$AP$5, 0), FALSE)</f>
        <v>0.32400000000000001</v>
      </c>
      <c r="P14" s="8">
        <f>VLOOKUP($A14, Stathead!$B$6:$AP$2000, MATCH(Data!P$1, Stathead!$B$5:$AP$5, 0), FALSE)</f>
        <v>0.39600000000000002</v>
      </c>
      <c r="Q14" s="8">
        <f>VLOOKUP($A14, Stathead!$B$6:$AP$2000, MATCH(Data!Q$1, Stathead!$B$5:$AP$5, 0), FALSE)</f>
        <v>0.51400000000000001</v>
      </c>
      <c r="R14" s="8">
        <f>VLOOKUP($A14, Stathead!$B$6:$AP$2000, MATCH(Data!R$1, Stathead!$B$5:$AP$5, 0), FALSE)</f>
        <v>0.91</v>
      </c>
      <c r="S14" s="8">
        <f>VLOOKUP($A14, Stathead!$B$6:$AP$2000, MATCH(Data!S$1, Stathead!$B$5:$AP$5, 0), FALSE)</f>
        <v>160</v>
      </c>
      <c r="T14" s="8">
        <f>VLOOKUP($A14, Stathead!$B$6:$AP$2000, MATCH(Data!T$1, Stathead!$B$5:$AP$5, 0), FALSE)</f>
        <v>2.5</v>
      </c>
      <c r="U14" s="9">
        <f>(Data!$T12/Data!$D12)*162</f>
        <v>7.3636363636363642</v>
      </c>
      <c r="V14" s="8">
        <f>VLOOKUP($A14, Stathead!$B$6:$AP$2000, MATCH(Data!V$1, Stathead!$B$5:$AP$5, 0), FALSE)</f>
        <v>1.8</v>
      </c>
      <c r="W14" s="9">
        <f>(Data!$V12/Data!$D12)*162</f>
        <v>5.3018181818181827</v>
      </c>
      <c r="X14" s="8">
        <f>VLOOKUP($A14, Stathead!$B$6:$AP$2000, MATCH(Data!X$1, Stathead!$B$5:$AP$5, 0), FALSE)</f>
        <v>0.3</v>
      </c>
      <c r="Y14" s="8">
        <f>VLOOKUP($A14, Stathead!$B$6:$AP$2000, MATCH(Data!Y$1, Stathead!$B$5:$AP$5, 0), FALSE)</f>
        <v>17</v>
      </c>
      <c r="Z14" s="8">
        <f>VLOOKUP($A14, FanGraphs!$B$2:$W$2000, MATCH(Data!Z$1,FanGraphs!$B$1:$W$1, 0), FALSE)</f>
        <v>0.40200000000000002</v>
      </c>
      <c r="AA14" s="8">
        <f>VLOOKUP($A14, FanGraphs!$B$2:$W$2000, MATCH(Data!AA$1,FanGraphs!$B$1:$W$1, 0), FALSE)</f>
        <v>0.375</v>
      </c>
      <c r="AB14" s="8">
        <f>Table2[[#This Row],[xwOBA]]-Table2[[#This Row],[wOBA]]</f>
        <v>-2.7000000000000024E-2</v>
      </c>
      <c r="AC14" s="8">
        <f>VLOOKUP($A14, FanGraphs!$B$2:$W$2000, MATCH(Data!AC$1,FanGraphs!$B$1:$W$1, 0), FALSE)</f>
        <v>164</v>
      </c>
      <c r="AD14" s="9">
        <f>VLOOKUP($A14, FanGraphs!$B$2:$W$2000, MATCH(Data!AD$1,FanGraphs!$B$1:$W$1, 0), FALSE)</f>
        <v>-2</v>
      </c>
      <c r="AE14" s="10">
        <f>VLOOKUP($A14,Statcast!$B$2:$R$2000, MATCH(Data!AE$1,Statcast!$B$1:$R$1, 0), FALSE)</f>
        <v>0.10199999999999999</v>
      </c>
      <c r="AF14" s="10">
        <f>VLOOKUP($A14,Statcast!$B$2:$R$2000, MATCH(Data!AF$1,Statcast!$B$1:$R$1, 0), FALSE)</f>
        <v>0.56599999999999995</v>
      </c>
      <c r="AG14" s="8">
        <f>VLOOKUP($A14,Statcast!$B$2:$R$2000, MATCH(Data!AG$1,Statcast!$B$1:$R$1, 0), FALSE)</f>
        <v>0.28899999999999998</v>
      </c>
      <c r="AH14" s="8">
        <f>Table2[[#This Row],[xBA]]-Table2[[#This Row],[BA]]</f>
        <v>-3.5000000000000031E-2</v>
      </c>
      <c r="AI14" s="8">
        <f>VLOOKUP($A14,Statcast!$B$2:$R$2000, MATCH(Data!AI$1,Statcast!$B$1:$R$1, 0), FALSE)</f>
        <v>0.51</v>
      </c>
      <c r="AJ14" s="8">
        <f>Table2[[#This Row],[xSLG]]-Table2[[#This Row],[SLG]]</f>
        <v>-4.0000000000000036E-3</v>
      </c>
    </row>
    <row r="15" spans="1:36" hidden="1" x14ac:dyDescent="0.45">
      <c r="A15" s="8" t="str">
        <f>Stathead!B19</f>
        <v>Jordan Westburg</v>
      </c>
      <c r="B15" s="8" t="str">
        <f>VLOOKUP($A15, Stathead!$B$6:$AP$2000, MATCH(Data!B$1, Stathead!$B$5:$AP$5, 0), FALSE)</f>
        <v>BAL</v>
      </c>
      <c r="C15" s="8" t="str">
        <f>VLOOKUP($A15, Stathead!$B$6:$AP$2000, MATCH(Data!C$1, Stathead!$B$5:$AP$5, 0), FALSE)</f>
        <v>AL</v>
      </c>
      <c r="D15" s="8">
        <f>VLOOKUP($A15, Stathead!$B$6:$AP$2000, MATCH(Data!D$1, Stathead!$B$5:$AP$5, 0), FALSE)</f>
        <v>51</v>
      </c>
      <c r="E15" s="8">
        <f>VLOOKUP($A15, Stathead!$B$6:$AP$2000, MATCH(Data!E$1, Stathead!$B$5:$AP$5, 0), FALSE)</f>
        <v>209</v>
      </c>
      <c r="F15" s="8">
        <f>VLOOKUP($A15, Stathead!$B$6:$AP$2000, MATCH(Data!F$1, Stathead!$B$5:$AP$5, 0), FALSE)</f>
        <v>189</v>
      </c>
      <c r="G15" s="8">
        <f>VLOOKUP($A15, Stathead!$B$6:$AP$2000, MATCH(Data!G$1, Stathead!$B$5:$AP$5, 0), FALSE)</f>
        <v>28</v>
      </c>
      <c r="H15" s="8">
        <f>VLOOKUP($A15, Stathead!$B$6:$AP$2000, MATCH(Data!H$1, Stathead!$B$5:$AP$5, 0), FALSE)</f>
        <v>55</v>
      </c>
      <c r="I15" s="8">
        <f>VLOOKUP($A15, Stathead!$B$6:$AP$2000, MATCH(Data!I$1, Stathead!$B$5:$AP$5, 0), FALSE)</f>
        <v>33</v>
      </c>
      <c r="J15" s="8">
        <f>VLOOKUP($A15, Stathead!$B$6:$AP$2000, MATCH(Data!J$1, Stathead!$B$5:$AP$5, 0), FALSE)</f>
        <v>11</v>
      </c>
      <c r="K15" s="8">
        <f>VLOOKUP($A15, Stathead!$B$6:$AP$2000, MATCH(Data!K$1, Stathead!$B$5:$AP$5, 0), FALSE)</f>
        <v>3</v>
      </c>
      <c r="L15" s="8">
        <f>VLOOKUP($A15, Stathead!$B$6:$AP$2000, MATCH(Data!L$1, Stathead!$B$5:$AP$5, 0), FALSE)</f>
        <v>8</v>
      </c>
      <c r="M15" s="8">
        <f>VLOOKUP($A15, Stathead!$B$6:$AP$2000, MATCH(Data!M$1, Stathead!$B$5:$AP$5, 0), FALSE)</f>
        <v>34</v>
      </c>
      <c r="N15" s="8">
        <f>VLOOKUP($A15, Stathead!$B$6:$AP$2000, MATCH(Data!N$1, Stathead!$B$5:$AP$5, 0), FALSE)</f>
        <v>5</v>
      </c>
      <c r="O15" s="8">
        <f>VLOOKUP($A15, Stathead!$B$6:$AP$2000, MATCH(Data!O$1, Stathead!$B$5:$AP$5, 0), FALSE)</f>
        <v>0.29099999999999998</v>
      </c>
      <c r="P15" s="8">
        <f>VLOOKUP($A15, Stathead!$B$6:$AP$2000, MATCH(Data!P$1, Stathead!$B$5:$AP$5, 0), FALSE)</f>
        <v>0.35099999999999998</v>
      </c>
      <c r="Q15" s="8">
        <f>VLOOKUP($A15, Stathead!$B$6:$AP$2000, MATCH(Data!Q$1, Stathead!$B$5:$AP$5, 0), FALSE)</f>
        <v>0.50800000000000001</v>
      </c>
      <c r="R15" s="8">
        <f>VLOOKUP($A15, Stathead!$B$6:$AP$2000, MATCH(Data!R$1, Stathead!$B$5:$AP$5, 0), FALSE)</f>
        <v>0.85899999999999999</v>
      </c>
      <c r="S15" s="8">
        <f>VLOOKUP($A15, Stathead!$B$6:$AP$2000, MATCH(Data!S$1, Stathead!$B$5:$AP$5, 0), FALSE)</f>
        <v>149</v>
      </c>
      <c r="T15" s="8">
        <f>VLOOKUP($A15, Stathead!$B$6:$AP$2000, MATCH(Data!T$1, Stathead!$B$5:$AP$5, 0), FALSE)</f>
        <v>2.2999999999999998</v>
      </c>
      <c r="U15" s="9">
        <f>(Data!$T15/Data!$D15)*162</f>
        <v>7.3058823529411763</v>
      </c>
      <c r="V15" s="8">
        <f>VLOOKUP($A15, Stathead!$B$6:$AP$2000, MATCH(Data!V$1, Stathead!$B$5:$AP$5, 0), FALSE)</f>
        <v>1.6</v>
      </c>
      <c r="W15" s="9">
        <f>(Data!$V15/Data!$D15)*162</f>
        <v>5.0823529411764703</v>
      </c>
      <c r="X15" s="8">
        <f>VLOOKUP($A15, Stathead!$B$6:$AP$2000, MATCH(Data!X$1, Stathead!$B$5:$AP$5, 0), FALSE)</f>
        <v>0.4</v>
      </c>
      <c r="Y15" s="8">
        <f>VLOOKUP($A15, Stathead!$B$6:$AP$2000, MATCH(Data!Y$1, Stathead!$B$5:$AP$5, 0), FALSE)</f>
        <v>11</v>
      </c>
      <c r="Z15" s="8">
        <f>VLOOKUP($A15, FanGraphs!$B$2:$W$2000, MATCH(Data!Z$1,FanGraphs!$B$1:$W$1, 0), FALSE)</f>
        <v>0.36799999999999999</v>
      </c>
      <c r="AA15" s="8">
        <f>VLOOKUP($A15, FanGraphs!$B$2:$W$2000, MATCH(Data!AA$1,FanGraphs!$B$1:$W$1, 0), FALSE)</f>
        <v>0.373</v>
      </c>
      <c r="AB15" s="8">
        <f>Table2[[#This Row],[xwOBA]]-Table2[[#This Row],[wOBA]]</f>
        <v>5.0000000000000044E-3</v>
      </c>
      <c r="AC15" s="8">
        <f>VLOOKUP($A15, FanGraphs!$B$2:$W$2000, MATCH(Data!AC$1,FanGraphs!$B$1:$W$1, 0), FALSE)</f>
        <v>142</v>
      </c>
      <c r="AD15" s="9">
        <f>VLOOKUP($A15, FanGraphs!$B$2:$W$2000, MATCH(Data!AD$1,FanGraphs!$B$1:$W$1, 0), FALSE)</f>
        <v>-0.3</v>
      </c>
      <c r="AE15" s="10">
        <f>VLOOKUP($A15,Statcast!$B$2:$R$2000, MATCH(Data!AE$1,Statcast!$B$1:$R$1, 0), FALSE)</f>
        <v>8.7999999999999995E-2</v>
      </c>
      <c r="AF15" s="10">
        <f>VLOOKUP($A15,Statcast!$B$2:$R$2000, MATCH(Data!AF$1,Statcast!$B$1:$R$1, 0), FALSE)</f>
        <v>0.497</v>
      </c>
      <c r="AG15" s="8">
        <f>VLOOKUP($A15,Statcast!$B$2:$R$2000, MATCH(Data!AG$1,Statcast!$B$1:$R$1, 0), FALSE)</f>
        <v>0.30399999999999999</v>
      </c>
      <c r="AH15" s="8">
        <f>Table2[[#This Row],[xBA]]-Table2[[#This Row],[BA]]</f>
        <v>1.3000000000000012E-2</v>
      </c>
      <c r="AI15" s="8">
        <f>VLOOKUP($A15,Statcast!$B$2:$R$2000, MATCH(Data!AI$1,Statcast!$B$1:$R$1, 0), FALSE)</f>
        <v>0.502</v>
      </c>
      <c r="AJ15" s="8">
        <f>Table2[[#This Row],[xSLG]]-Table2[[#This Row],[SLG]]</f>
        <v>-6.0000000000000053E-3</v>
      </c>
    </row>
    <row r="16" spans="1:36" hidden="1" x14ac:dyDescent="0.45">
      <c r="A16" s="8" t="str">
        <f>Stathead!B21</f>
        <v>Marcus Semien</v>
      </c>
      <c r="B16" s="8" t="str">
        <f>VLOOKUP($A16, Stathead!$B$6:$AP$2000, MATCH(Data!B$1, Stathead!$B$5:$AP$5, 0), FALSE)</f>
        <v>TEX</v>
      </c>
      <c r="C16" s="8" t="str">
        <f>VLOOKUP($A16, Stathead!$B$6:$AP$2000, MATCH(Data!C$1, Stathead!$B$5:$AP$5, 0), FALSE)</f>
        <v>AL</v>
      </c>
      <c r="D16" s="8">
        <f>VLOOKUP($A16, Stathead!$B$6:$AP$2000, MATCH(Data!D$1, Stathead!$B$5:$AP$5, 0), FALSE)</f>
        <v>55</v>
      </c>
      <c r="E16" s="8">
        <f>VLOOKUP($A16, Stathead!$B$6:$AP$2000, MATCH(Data!E$1, Stathead!$B$5:$AP$5, 0), FALSE)</f>
        <v>252</v>
      </c>
      <c r="F16" s="8">
        <f>VLOOKUP($A16, Stathead!$B$6:$AP$2000, MATCH(Data!F$1, Stathead!$B$5:$AP$5, 0), FALSE)</f>
        <v>233</v>
      </c>
      <c r="G16" s="8">
        <f>VLOOKUP($A16, Stathead!$B$6:$AP$2000, MATCH(Data!G$1, Stathead!$B$5:$AP$5, 0), FALSE)</f>
        <v>40</v>
      </c>
      <c r="H16" s="8">
        <f>VLOOKUP($A16, Stathead!$B$6:$AP$2000, MATCH(Data!H$1, Stathead!$B$5:$AP$5, 0), FALSE)</f>
        <v>58</v>
      </c>
      <c r="I16" s="8">
        <f>VLOOKUP($A16, Stathead!$B$6:$AP$2000, MATCH(Data!I$1, Stathead!$B$5:$AP$5, 0), FALSE)</f>
        <v>36</v>
      </c>
      <c r="J16" s="8">
        <f>VLOOKUP($A16, Stathead!$B$6:$AP$2000, MATCH(Data!J$1, Stathead!$B$5:$AP$5, 0), FALSE)</f>
        <v>12</v>
      </c>
      <c r="K16" s="8">
        <f>VLOOKUP($A16, Stathead!$B$6:$AP$2000, MATCH(Data!K$1, Stathead!$B$5:$AP$5, 0), FALSE)</f>
        <v>1</v>
      </c>
      <c r="L16" s="8">
        <f>VLOOKUP($A16, Stathead!$B$6:$AP$2000, MATCH(Data!L$1, Stathead!$B$5:$AP$5, 0), FALSE)</f>
        <v>9</v>
      </c>
      <c r="M16" s="8">
        <f>VLOOKUP($A16, Stathead!$B$6:$AP$2000, MATCH(Data!M$1, Stathead!$B$5:$AP$5, 0), FALSE)</f>
        <v>34</v>
      </c>
      <c r="N16" s="8">
        <f>VLOOKUP($A16, Stathead!$B$6:$AP$2000, MATCH(Data!N$1, Stathead!$B$5:$AP$5, 0), FALSE)</f>
        <v>1</v>
      </c>
      <c r="O16" s="8">
        <f>VLOOKUP($A16, Stathead!$B$6:$AP$2000, MATCH(Data!O$1, Stathead!$B$5:$AP$5, 0), FALSE)</f>
        <v>0.249</v>
      </c>
      <c r="P16" s="8">
        <f>VLOOKUP($A16, Stathead!$B$6:$AP$2000, MATCH(Data!P$1, Stathead!$B$5:$AP$5, 0), FALSE)</f>
        <v>0.30199999999999999</v>
      </c>
      <c r="Q16" s="8">
        <f>VLOOKUP($A16, Stathead!$B$6:$AP$2000, MATCH(Data!Q$1, Stathead!$B$5:$AP$5, 0), FALSE)</f>
        <v>0.42499999999999999</v>
      </c>
      <c r="R16" s="8">
        <f>VLOOKUP($A16, Stathead!$B$6:$AP$2000, MATCH(Data!R$1, Stathead!$B$5:$AP$5, 0), FALSE)</f>
        <v>0.72599999999999998</v>
      </c>
      <c r="S16" s="8">
        <f>VLOOKUP($A16, Stathead!$B$6:$AP$2000, MATCH(Data!S$1, Stathead!$B$5:$AP$5, 0), FALSE)</f>
        <v>105</v>
      </c>
      <c r="T16" s="8">
        <f>VLOOKUP($A16, Stathead!$B$6:$AP$2000, MATCH(Data!T$1, Stathead!$B$5:$AP$5, 0), FALSE)</f>
        <v>2.2000000000000002</v>
      </c>
      <c r="U16" s="9">
        <f>(Data!$T17/Data!$D17)*162</f>
        <v>6.6000000000000005</v>
      </c>
      <c r="V16" s="8">
        <f>VLOOKUP($A16, Stathead!$B$6:$AP$2000, MATCH(Data!V$1, Stathead!$B$5:$AP$5, 0), FALSE)</f>
        <v>1.4</v>
      </c>
      <c r="W16" s="9">
        <f>(Data!$V17/Data!$D17)*162</f>
        <v>4.2</v>
      </c>
      <c r="X16" s="8">
        <f>VLOOKUP($A16, Stathead!$B$6:$AP$2000, MATCH(Data!X$1, Stathead!$B$5:$AP$5, 0), FALSE)</f>
        <v>1.3</v>
      </c>
      <c r="Y16" s="8">
        <f>VLOOKUP($A16, Stathead!$B$6:$AP$2000, MATCH(Data!Y$1, Stathead!$B$5:$AP$5, 0), FALSE)</f>
        <v>1</v>
      </c>
      <c r="Z16" s="8">
        <f>VLOOKUP($A16, FanGraphs!$B$2:$W$2000, MATCH(Data!Z$1,FanGraphs!$B$1:$W$1, 0), FALSE)</f>
        <v>0.32300000000000001</v>
      </c>
      <c r="AA16" s="8">
        <f>VLOOKUP($A16, FanGraphs!$B$2:$W$2000, MATCH(Data!AA$1,FanGraphs!$B$1:$W$1, 0), FALSE)</f>
        <v>0.33200000000000002</v>
      </c>
      <c r="AB16" s="8">
        <f>Table2[[#This Row],[xwOBA]]-Table2[[#This Row],[wOBA]]</f>
        <v>9.000000000000008E-3</v>
      </c>
      <c r="AC16" s="8">
        <f>VLOOKUP($A16, FanGraphs!$B$2:$W$2000, MATCH(Data!AC$1,FanGraphs!$B$1:$W$1, 0), FALSE)</f>
        <v>107</v>
      </c>
      <c r="AD16" s="9">
        <f>VLOOKUP($A16, FanGraphs!$B$2:$W$2000, MATCH(Data!AD$1,FanGraphs!$B$1:$W$1, 0), FALSE)</f>
        <v>0.3</v>
      </c>
      <c r="AE16" s="10">
        <f>VLOOKUP($A16,Statcast!$B$2:$R$2000, MATCH(Data!AE$1,Statcast!$B$1:$R$1, 0), FALSE)</f>
        <v>6.7000000000000004E-2</v>
      </c>
      <c r="AF16" s="10">
        <f>VLOOKUP($A16,Statcast!$B$2:$R$2000, MATCH(Data!AF$1,Statcast!$B$1:$R$1, 0), FALSE)</f>
        <v>0.33300000000000002</v>
      </c>
      <c r="AG16" s="8">
        <f>VLOOKUP($A16,Statcast!$B$2:$R$2000, MATCH(Data!AG$1,Statcast!$B$1:$R$1, 0), FALSE)</f>
        <v>0.27600000000000002</v>
      </c>
      <c r="AH16" s="8">
        <f>Table2[[#This Row],[xBA]]-Table2[[#This Row],[BA]]</f>
        <v>2.7000000000000024E-2</v>
      </c>
      <c r="AI16" s="8">
        <f>VLOOKUP($A16,Statcast!$B$2:$R$2000, MATCH(Data!AI$1,Statcast!$B$1:$R$1, 0), FALSE)</f>
        <v>0.44</v>
      </c>
      <c r="AJ16" s="8">
        <f>Table2[[#This Row],[xSLG]]-Table2[[#This Row],[SLG]]</f>
        <v>1.5000000000000013E-2</v>
      </c>
    </row>
    <row r="17" spans="1:36" hidden="1" x14ac:dyDescent="0.45">
      <c r="A17" s="8" t="str">
        <f>Stathead!B22</f>
        <v>José Ramírez</v>
      </c>
      <c r="B17" s="8" t="str">
        <f>VLOOKUP($A17, Stathead!$B$6:$AP$2000, MATCH(Data!B$1, Stathead!$B$5:$AP$5, 0), FALSE)</f>
        <v>CLE</v>
      </c>
      <c r="C17" s="8" t="str">
        <f>VLOOKUP($A17, Stathead!$B$6:$AP$2000, MATCH(Data!C$1, Stathead!$B$5:$AP$5, 0), FALSE)</f>
        <v>AL</v>
      </c>
      <c r="D17" s="8">
        <f>VLOOKUP($A17, Stathead!$B$6:$AP$2000, MATCH(Data!D$1, Stathead!$B$5:$AP$5, 0), FALSE)</f>
        <v>54</v>
      </c>
      <c r="E17" s="8">
        <f>VLOOKUP($A17, Stathead!$B$6:$AP$2000, MATCH(Data!E$1, Stathead!$B$5:$AP$5, 0), FALSE)</f>
        <v>238</v>
      </c>
      <c r="F17" s="8">
        <f>VLOOKUP($A17, Stathead!$B$6:$AP$2000, MATCH(Data!F$1, Stathead!$B$5:$AP$5, 0), FALSE)</f>
        <v>217</v>
      </c>
      <c r="G17" s="8">
        <f>VLOOKUP($A17, Stathead!$B$6:$AP$2000, MATCH(Data!G$1, Stathead!$B$5:$AP$5, 0), FALSE)</f>
        <v>41</v>
      </c>
      <c r="H17" s="8">
        <f>VLOOKUP($A17, Stathead!$B$6:$AP$2000, MATCH(Data!H$1, Stathead!$B$5:$AP$5, 0), FALSE)</f>
        <v>59</v>
      </c>
      <c r="I17" s="8">
        <f>VLOOKUP($A17, Stathead!$B$6:$AP$2000, MATCH(Data!I$1, Stathead!$B$5:$AP$5, 0), FALSE)</f>
        <v>30</v>
      </c>
      <c r="J17" s="8">
        <f>VLOOKUP($A17, Stathead!$B$6:$AP$2000, MATCH(Data!J$1, Stathead!$B$5:$AP$5, 0), FALSE)</f>
        <v>12</v>
      </c>
      <c r="K17" s="8">
        <f>VLOOKUP($A17, Stathead!$B$6:$AP$2000, MATCH(Data!K$1, Stathead!$B$5:$AP$5, 0), FALSE)</f>
        <v>1</v>
      </c>
      <c r="L17" s="8">
        <f>VLOOKUP($A17, Stathead!$B$6:$AP$2000, MATCH(Data!L$1, Stathead!$B$5:$AP$5, 0), FALSE)</f>
        <v>16</v>
      </c>
      <c r="M17" s="8">
        <f>VLOOKUP($A17, Stathead!$B$6:$AP$2000, MATCH(Data!M$1, Stathead!$B$5:$AP$5, 0), FALSE)</f>
        <v>56</v>
      </c>
      <c r="N17" s="8">
        <f>VLOOKUP($A17, Stathead!$B$6:$AP$2000, MATCH(Data!N$1, Stathead!$B$5:$AP$5, 0), FALSE)</f>
        <v>8</v>
      </c>
      <c r="O17" s="8">
        <f>VLOOKUP($A17, Stathead!$B$6:$AP$2000, MATCH(Data!O$1, Stathead!$B$5:$AP$5, 0), FALSE)</f>
        <v>0.27200000000000002</v>
      </c>
      <c r="P17" s="8">
        <f>VLOOKUP($A17, Stathead!$B$6:$AP$2000, MATCH(Data!P$1, Stathead!$B$5:$AP$5, 0), FALSE)</f>
        <v>0.32800000000000001</v>
      </c>
      <c r="Q17" s="8">
        <f>VLOOKUP($A17, Stathead!$B$6:$AP$2000, MATCH(Data!Q$1, Stathead!$B$5:$AP$5, 0), FALSE)</f>
        <v>0.55800000000000005</v>
      </c>
      <c r="R17" s="8">
        <f>VLOOKUP($A17, Stathead!$B$6:$AP$2000, MATCH(Data!R$1, Stathead!$B$5:$AP$5, 0), FALSE)</f>
        <v>0.88500000000000001</v>
      </c>
      <c r="S17" s="8">
        <f>VLOOKUP($A17, Stathead!$B$6:$AP$2000, MATCH(Data!S$1, Stathead!$B$5:$AP$5, 0), FALSE)</f>
        <v>151</v>
      </c>
      <c r="T17" s="8">
        <f>VLOOKUP($A17, Stathead!$B$6:$AP$2000, MATCH(Data!T$1, Stathead!$B$5:$AP$5, 0), FALSE)</f>
        <v>2.2000000000000002</v>
      </c>
      <c r="U17" s="9">
        <f>(Data!$T18/Data!$D18)*162</f>
        <v>6.48</v>
      </c>
      <c r="V17" s="8">
        <f>VLOOKUP($A17, Stathead!$B$6:$AP$2000, MATCH(Data!V$1, Stathead!$B$5:$AP$5, 0), FALSE)</f>
        <v>1.4</v>
      </c>
      <c r="W17" s="9">
        <f>(Data!$V18/Data!$D18)*162</f>
        <v>4.418181818181818</v>
      </c>
      <c r="X17" s="8">
        <f>VLOOKUP($A17, Stathead!$B$6:$AP$2000, MATCH(Data!X$1, Stathead!$B$5:$AP$5, 0), FALSE)</f>
        <v>0</v>
      </c>
      <c r="Y17" s="8">
        <f>VLOOKUP($A17, Stathead!$B$6:$AP$2000, MATCH(Data!Y$1, Stathead!$B$5:$AP$5, 0), FALSE)</f>
        <v>12</v>
      </c>
      <c r="Z17" s="8">
        <f>VLOOKUP($A17, FanGraphs!$B$2:$W$2000, MATCH(Data!Z$1,FanGraphs!$B$1:$W$1, 0), FALSE)</f>
        <v>0.36399999999999999</v>
      </c>
      <c r="AA17" s="8">
        <f>VLOOKUP($A17, FanGraphs!$B$2:$W$2000, MATCH(Data!AA$1,FanGraphs!$B$1:$W$1, 0), FALSE)</f>
        <v>0.315</v>
      </c>
      <c r="AB17" s="8">
        <f>Table2[[#This Row],[xwOBA]]-Table2[[#This Row],[wOBA]]</f>
        <v>-4.8999999999999988E-2</v>
      </c>
      <c r="AC17" s="8">
        <f>VLOOKUP($A17, FanGraphs!$B$2:$W$2000, MATCH(Data!AC$1,FanGraphs!$B$1:$W$1, 0), FALSE)</f>
        <v>139</v>
      </c>
      <c r="AD17" s="9">
        <f>VLOOKUP($A17, FanGraphs!$B$2:$W$2000, MATCH(Data!AD$1,FanGraphs!$B$1:$W$1, 0), FALSE)</f>
        <v>0.9</v>
      </c>
      <c r="AE17" s="10">
        <f>VLOOKUP($A17,Statcast!$B$2:$R$2000, MATCH(Data!AE$1,Statcast!$B$1:$R$1, 0), FALSE)</f>
        <v>0.09</v>
      </c>
      <c r="AF17" s="10">
        <f>VLOOKUP($A17,Statcast!$B$2:$R$2000, MATCH(Data!AF$1,Statcast!$B$1:$R$1, 0), FALSE)</f>
        <v>0.376</v>
      </c>
      <c r="AG17" s="8">
        <f>VLOOKUP($A17,Statcast!$B$2:$R$2000, MATCH(Data!AG$1,Statcast!$B$1:$R$1, 0), FALSE)</f>
        <v>0.245</v>
      </c>
      <c r="AH17" s="8">
        <f>Table2[[#This Row],[xBA]]-Table2[[#This Row],[BA]]</f>
        <v>-2.7000000000000024E-2</v>
      </c>
      <c r="AI17" s="8">
        <f>VLOOKUP($A17,Statcast!$B$2:$R$2000, MATCH(Data!AI$1,Statcast!$B$1:$R$1, 0), FALSE)</f>
        <v>0.432</v>
      </c>
      <c r="AJ17" s="8">
        <f>Table2[[#This Row],[xSLG]]-Table2[[#This Row],[SLG]]</f>
        <v>-0.12600000000000006</v>
      </c>
    </row>
    <row r="18" spans="1:36" x14ac:dyDescent="0.45">
      <c r="A18" s="8" t="str">
        <f>Stathead!B20</f>
        <v>Elly De La Cruz</v>
      </c>
      <c r="B18" s="8" t="str">
        <f>VLOOKUP($A18, Stathead!$B$6:$AP$2000, MATCH(Data!B$1, Stathead!$B$5:$AP$5, 0), FALSE)</f>
        <v>CIN</v>
      </c>
      <c r="C18" s="8" t="str">
        <f>VLOOKUP($A18, Stathead!$B$6:$AP$2000, MATCH(Data!C$1, Stathead!$B$5:$AP$5, 0), FALSE)</f>
        <v>NL</v>
      </c>
      <c r="D18" s="8">
        <f>VLOOKUP($A18, Stathead!$B$6:$AP$2000, MATCH(Data!D$1, Stathead!$B$5:$AP$5, 0), FALSE)</f>
        <v>55</v>
      </c>
      <c r="E18" s="8">
        <f>VLOOKUP($A18, Stathead!$B$6:$AP$2000, MATCH(Data!E$1, Stathead!$B$5:$AP$5, 0), FALSE)</f>
        <v>227</v>
      </c>
      <c r="F18" s="8">
        <f>VLOOKUP($A18, Stathead!$B$6:$AP$2000, MATCH(Data!F$1, Stathead!$B$5:$AP$5, 0), FALSE)</f>
        <v>196</v>
      </c>
      <c r="G18" s="8">
        <f>VLOOKUP($A18, Stathead!$B$6:$AP$2000, MATCH(Data!G$1, Stathead!$B$5:$AP$5, 0), FALSE)</f>
        <v>36</v>
      </c>
      <c r="H18" s="8">
        <f>VLOOKUP($A18, Stathead!$B$6:$AP$2000, MATCH(Data!H$1, Stathead!$B$5:$AP$5, 0), FALSE)</f>
        <v>48</v>
      </c>
      <c r="I18" s="8">
        <f>VLOOKUP($A18, Stathead!$B$6:$AP$2000, MATCH(Data!I$1, Stathead!$B$5:$AP$5, 0), FALSE)</f>
        <v>28</v>
      </c>
      <c r="J18" s="8">
        <f>VLOOKUP($A18, Stathead!$B$6:$AP$2000, MATCH(Data!J$1, Stathead!$B$5:$AP$5, 0), FALSE)</f>
        <v>10</v>
      </c>
      <c r="K18" s="8">
        <f>VLOOKUP($A18, Stathead!$B$6:$AP$2000, MATCH(Data!K$1, Stathead!$B$5:$AP$5, 0), FALSE)</f>
        <v>1</v>
      </c>
      <c r="L18" s="8">
        <f>VLOOKUP($A18, Stathead!$B$6:$AP$2000, MATCH(Data!L$1, Stathead!$B$5:$AP$5, 0), FALSE)</f>
        <v>9</v>
      </c>
      <c r="M18" s="8">
        <f>VLOOKUP($A18, Stathead!$B$6:$AP$2000, MATCH(Data!M$1, Stathead!$B$5:$AP$5, 0), FALSE)</f>
        <v>24</v>
      </c>
      <c r="N18" s="8">
        <f>VLOOKUP($A18, Stathead!$B$6:$AP$2000, MATCH(Data!N$1, Stathead!$B$5:$AP$5, 0), FALSE)</f>
        <v>31</v>
      </c>
      <c r="O18" s="8">
        <f>VLOOKUP($A18, Stathead!$B$6:$AP$2000, MATCH(Data!O$1, Stathead!$B$5:$AP$5, 0), FALSE)</f>
        <v>0.245</v>
      </c>
      <c r="P18" s="8">
        <f>VLOOKUP($A18, Stathead!$B$6:$AP$2000, MATCH(Data!P$1, Stathead!$B$5:$AP$5, 0), FALSE)</f>
        <v>0.34499999999999997</v>
      </c>
      <c r="Q18" s="8">
        <f>VLOOKUP($A18, Stathead!$B$6:$AP$2000, MATCH(Data!Q$1, Stathead!$B$5:$AP$5, 0), FALSE)</f>
        <v>0.44400000000000001</v>
      </c>
      <c r="R18" s="8">
        <f>VLOOKUP($A18, Stathead!$B$6:$AP$2000, MATCH(Data!R$1, Stathead!$B$5:$AP$5, 0), FALSE)</f>
        <v>0.78900000000000003</v>
      </c>
      <c r="S18" s="8">
        <f>VLOOKUP($A18, Stathead!$B$6:$AP$2000, MATCH(Data!S$1, Stathead!$B$5:$AP$5, 0), FALSE)</f>
        <v>124</v>
      </c>
      <c r="T18" s="8">
        <f>VLOOKUP($A18, Stathead!$B$6:$AP$2000, MATCH(Data!T$1, Stathead!$B$5:$AP$5, 0), FALSE)</f>
        <v>2.2000000000000002</v>
      </c>
      <c r="U18" s="9">
        <f>(Data!$T16/Data!$D16)*162</f>
        <v>6.48</v>
      </c>
      <c r="V18" s="8">
        <f>VLOOKUP($A18, Stathead!$B$6:$AP$2000, MATCH(Data!V$1, Stathead!$B$5:$AP$5, 0), FALSE)</f>
        <v>1.5</v>
      </c>
      <c r="W18" s="9">
        <f>(Data!$V16/Data!$D16)*162</f>
        <v>4.1236363636363631</v>
      </c>
      <c r="X18" s="8">
        <f>VLOOKUP($A18, Stathead!$B$6:$AP$2000, MATCH(Data!X$1, Stathead!$B$5:$AP$5, 0), FALSE)</f>
        <v>0.4</v>
      </c>
      <c r="Y18" s="8">
        <f>VLOOKUP($A18, Stathead!$B$6:$AP$2000, MATCH(Data!Y$1, Stathead!$B$5:$AP$5, 0), FALSE)</f>
        <v>8</v>
      </c>
      <c r="Z18" s="8">
        <f>VLOOKUP($A18, FanGraphs!$B$2:$W$2000, MATCH(Data!Z$1,FanGraphs!$B$1:$W$1, 0), FALSE)</f>
        <v>0.35199999999999998</v>
      </c>
      <c r="AA18" s="8">
        <f>VLOOKUP($A18, FanGraphs!$B$2:$W$2000, MATCH(Data!AA$1,FanGraphs!$B$1:$W$1, 0), FALSE)</f>
        <v>0.33</v>
      </c>
      <c r="AB18" s="8">
        <f>Table2[[#This Row],[xwOBA]]-Table2[[#This Row],[wOBA]]</f>
        <v>-2.1999999999999964E-2</v>
      </c>
      <c r="AC18" s="8">
        <f>VLOOKUP($A18, FanGraphs!$B$2:$W$2000, MATCH(Data!AC$1,FanGraphs!$B$1:$W$1, 0), FALSE)</f>
        <v>124</v>
      </c>
      <c r="AD18" s="9">
        <f>VLOOKUP($A18, FanGraphs!$B$2:$W$2000, MATCH(Data!AD$1,FanGraphs!$B$1:$W$1, 0), FALSE)</f>
        <v>4</v>
      </c>
      <c r="AE18" s="10">
        <f>VLOOKUP($A18,Statcast!$B$2:$R$2000, MATCH(Data!AE$1,Statcast!$B$1:$R$1, 0), FALSE)</f>
        <v>0.11600000000000001</v>
      </c>
      <c r="AF18" s="10">
        <f>VLOOKUP($A18,Statcast!$B$2:$R$2000, MATCH(Data!AF$1,Statcast!$B$1:$R$1, 0), FALSE)</f>
        <v>0.46300000000000002</v>
      </c>
      <c r="AG18" s="8">
        <f>VLOOKUP($A18,Statcast!$B$2:$R$2000, MATCH(Data!AG$1,Statcast!$B$1:$R$1, 0), FALSE)</f>
        <v>0.23200000000000001</v>
      </c>
      <c r="AH18" s="8">
        <f>Table2[[#This Row],[xBA]]-Table2[[#This Row],[BA]]</f>
        <v>-1.2999999999999984E-2</v>
      </c>
      <c r="AI18" s="8">
        <f>VLOOKUP($A18,Statcast!$B$2:$R$2000, MATCH(Data!AI$1,Statcast!$B$1:$R$1, 0), FALSE)</f>
        <v>0.41299999999999998</v>
      </c>
      <c r="AJ18" s="8">
        <f>Table2[[#This Row],[xSLG]]-Table2[[#This Row],[SLG]]</f>
        <v>-3.1000000000000028E-2</v>
      </c>
    </row>
    <row r="19" spans="1:36" x14ac:dyDescent="0.45">
      <c r="A19" s="8" t="str">
        <f>Stathead!B24</f>
        <v>Masyn Winn</v>
      </c>
      <c r="B19" s="8" t="str">
        <f>VLOOKUP($A19, Stathead!$B$6:$AP$2000, MATCH(Data!B$1, Stathead!$B$5:$AP$5, 0), FALSE)</f>
        <v>STL</v>
      </c>
      <c r="C19" s="8" t="str">
        <f>VLOOKUP($A19, Stathead!$B$6:$AP$2000, MATCH(Data!C$1, Stathead!$B$5:$AP$5, 0), FALSE)</f>
        <v>NL</v>
      </c>
      <c r="D19" s="8">
        <f>VLOOKUP($A19, Stathead!$B$6:$AP$2000, MATCH(Data!D$1, Stathead!$B$5:$AP$5, 0), FALSE)</f>
        <v>48</v>
      </c>
      <c r="E19" s="8">
        <f>VLOOKUP($A19, Stathead!$B$6:$AP$2000, MATCH(Data!E$1, Stathead!$B$5:$AP$5, 0), FALSE)</f>
        <v>174</v>
      </c>
      <c r="F19" s="8">
        <f>VLOOKUP($A19, Stathead!$B$6:$AP$2000, MATCH(Data!F$1, Stathead!$B$5:$AP$5, 0), FALSE)</f>
        <v>155</v>
      </c>
      <c r="G19" s="8">
        <f>VLOOKUP($A19, Stathead!$B$6:$AP$2000, MATCH(Data!G$1, Stathead!$B$5:$AP$5, 0), FALSE)</f>
        <v>16</v>
      </c>
      <c r="H19" s="8">
        <f>VLOOKUP($A19, Stathead!$B$6:$AP$2000, MATCH(Data!H$1, Stathead!$B$5:$AP$5, 0), FALSE)</f>
        <v>46</v>
      </c>
      <c r="I19" s="8">
        <f>VLOOKUP($A19, Stathead!$B$6:$AP$2000, MATCH(Data!I$1, Stathead!$B$5:$AP$5, 0), FALSE)</f>
        <v>31</v>
      </c>
      <c r="J19" s="8">
        <f>VLOOKUP($A19, Stathead!$B$6:$AP$2000, MATCH(Data!J$1, Stathead!$B$5:$AP$5, 0), FALSE)</f>
        <v>11</v>
      </c>
      <c r="K19" s="8">
        <f>VLOOKUP($A19, Stathead!$B$6:$AP$2000, MATCH(Data!K$1, Stathead!$B$5:$AP$5, 0), FALSE)</f>
        <v>2</v>
      </c>
      <c r="L19" s="8">
        <f>VLOOKUP($A19, Stathead!$B$6:$AP$2000, MATCH(Data!L$1, Stathead!$B$5:$AP$5, 0), FALSE)</f>
        <v>2</v>
      </c>
      <c r="M19" s="8">
        <f>VLOOKUP($A19, Stathead!$B$6:$AP$2000, MATCH(Data!M$1, Stathead!$B$5:$AP$5, 0), FALSE)</f>
        <v>17</v>
      </c>
      <c r="N19" s="8">
        <f>VLOOKUP($A19, Stathead!$B$6:$AP$2000, MATCH(Data!N$1, Stathead!$B$5:$AP$5, 0), FALSE)</f>
        <v>7</v>
      </c>
      <c r="O19" s="8">
        <f>VLOOKUP($A19, Stathead!$B$6:$AP$2000, MATCH(Data!O$1, Stathead!$B$5:$AP$5, 0), FALSE)</f>
        <v>0.29699999999999999</v>
      </c>
      <c r="P19" s="8">
        <f>VLOOKUP($A19, Stathead!$B$6:$AP$2000, MATCH(Data!P$1, Stathead!$B$5:$AP$5, 0), FALSE)</f>
        <v>0.34899999999999998</v>
      </c>
      <c r="Q19" s="8">
        <f>VLOOKUP($A19, Stathead!$B$6:$AP$2000, MATCH(Data!Q$1, Stathead!$B$5:$AP$5, 0), FALSE)</f>
        <v>0.432</v>
      </c>
      <c r="R19" s="8">
        <f>VLOOKUP($A19, Stathead!$B$6:$AP$2000, MATCH(Data!R$1, Stathead!$B$5:$AP$5, 0), FALSE)</f>
        <v>0.78100000000000003</v>
      </c>
      <c r="S19" s="8">
        <f>VLOOKUP($A19, Stathead!$B$6:$AP$2000, MATCH(Data!S$1, Stathead!$B$5:$AP$5, 0), FALSE)</f>
        <v>125</v>
      </c>
      <c r="T19" s="8">
        <f>VLOOKUP($A19, Stathead!$B$6:$AP$2000, MATCH(Data!T$1, Stathead!$B$5:$AP$5, 0), FALSE)</f>
        <v>2.1</v>
      </c>
      <c r="U19" s="9">
        <f>(Data!$T20/Data!$D20)*162</f>
        <v>7.0875000000000004</v>
      </c>
      <c r="V19" s="8">
        <f>VLOOKUP($A19, Stathead!$B$6:$AP$2000, MATCH(Data!V$1, Stathead!$B$5:$AP$5, 0), FALSE)</f>
        <v>1.6</v>
      </c>
      <c r="W19" s="9">
        <f>(Data!$V20/Data!$D20)*162</f>
        <v>5.4</v>
      </c>
      <c r="X19" s="8">
        <f>VLOOKUP($A19, Stathead!$B$6:$AP$2000, MATCH(Data!X$1, Stathead!$B$5:$AP$5, 0), FALSE)</f>
        <v>0.9</v>
      </c>
      <c r="Y19" s="8">
        <f>VLOOKUP($A19, Stathead!$B$6:$AP$2000, MATCH(Data!Y$1, Stathead!$B$5:$AP$5, 0), FALSE)</f>
        <v>4</v>
      </c>
      <c r="Z19" s="8">
        <f>VLOOKUP($A19, FanGraphs!$B$2:$W$2000, MATCH(Data!Z$1,FanGraphs!$B$1:$W$1, 0), FALSE)</f>
        <v>0.34200000000000003</v>
      </c>
      <c r="AA19" s="8">
        <f>VLOOKUP($A19, FanGraphs!$B$2:$W$2000, MATCH(Data!AA$1,FanGraphs!$B$1:$W$1, 0), FALSE)</f>
        <v>0.30399999999999999</v>
      </c>
      <c r="AB19" s="8">
        <f>Table2[[#This Row],[xwOBA]]-Table2[[#This Row],[wOBA]]</f>
        <v>-3.8000000000000034E-2</v>
      </c>
      <c r="AC19" s="8">
        <f>VLOOKUP($A19, FanGraphs!$B$2:$W$2000, MATCH(Data!AC$1,FanGraphs!$B$1:$W$1, 0), FALSE)</f>
        <v>125</v>
      </c>
      <c r="AD19" s="9">
        <f>VLOOKUP($A19, FanGraphs!$B$2:$W$2000, MATCH(Data!AD$1,FanGraphs!$B$1:$W$1, 0), FALSE)</f>
        <v>0.8</v>
      </c>
      <c r="AE19" s="10">
        <f>VLOOKUP($A19,Statcast!$B$2:$R$2000, MATCH(Data!AE$1,Statcast!$B$1:$R$1, 0), FALSE)</f>
        <v>8.0000000000000002E-3</v>
      </c>
      <c r="AF19" s="10">
        <f>VLOOKUP($A19,Statcast!$B$2:$R$2000, MATCH(Data!AF$1,Statcast!$B$1:$R$1, 0), FALSE)</f>
        <v>0.26</v>
      </c>
      <c r="AG19" s="8">
        <f>VLOOKUP($A19,Statcast!$B$2:$R$2000, MATCH(Data!AG$1,Statcast!$B$1:$R$1, 0), FALSE)</f>
        <v>0.27700000000000002</v>
      </c>
      <c r="AH19" s="8">
        <f>Table2[[#This Row],[xBA]]-Table2[[#This Row],[BA]]</f>
        <v>-1.9999999999999962E-2</v>
      </c>
      <c r="AI19" s="8">
        <f>VLOOKUP($A19,Statcast!$B$2:$R$2000, MATCH(Data!AI$1,Statcast!$B$1:$R$1, 0), FALSE)</f>
        <v>0.34799999999999998</v>
      </c>
      <c r="AJ19" s="8">
        <f>Table2[[#This Row],[xSLG]]-Table2[[#This Row],[SLG]]</f>
        <v>-8.4000000000000019E-2</v>
      </c>
    </row>
    <row r="20" spans="1:36" hidden="1" x14ac:dyDescent="0.45">
      <c r="A20" s="8" t="str">
        <f>Stathead!B23</f>
        <v>Wilyer Abreu</v>
      </c>
      <c r="B20" s="8" t="str">
        <f>VLOOKUP($A20, Stathead!$B$6:$AP$2000, MATCH(Data!B$1, Stathead!$B$5:$AP$5, 0), FALSE)</f>
        <v>BOS</v>
      </c>
      <c r="C20" s="8" t="str">
        <f>VLOOKUP($A20, Stathead!$B$6:$AP$2000, MATCH(Data!C$1, Stathead!$B$5:$AP$5, 0), FALSE)</f>
        <v>AL</v>
      </c>
      <c r="D20" s="8">
        <f>VLOOKUP($A20, Stathead!$B$6:$AP$2000, MATCH(Data!D$1, Stathead!$B$5:$AP$5, 0), FALSE)</f>
        <v>48</v>
      </c>
      <c r="E20" s="8">
        <f>VLOOKUP($A20, Stathead!$B$6:$AP$2000, MATCH(Data!E$1, Stathead!$B$5:$AP$5, 0), FALSE)</f>
        <v>171</v>
      </c>
      <c r="F20" s="8">
        <f>VLOOKUP($A20, Stathead!$B$6:$AP$2000, MATCH(Data!F$1, Stathead!$B$5:$AP$5, 0), FALSE)</f>
        <v>152</v>
      </c>
      <c r="G20" s="8">
        <f>VLOOKUP($A20, Stathead!$B$6:$AP$2000, MATCH(Data!G$1, Stathead!$B$5:$AP$5, 0), FALSE)</f>
        <v>25</v>
      </c>
      <c r="H20" s="8">
        <f>VLOOKUP($A20, Stathead!$B$6:$AP$2000, MATCH(Data!H$1, Stathead!$B$5:$AP$5, 0), FALSE)</f>
        <v>43</v>
      </c>
      <c r="I20" s="8">
        <f>VLOOKUP($A20, Stathead!$B$6:$AP$2000, MATCH(Data!I$1, Stathead!$B$5:$AP$5, 0), FALSE)</f>
        <v>22</v>
      </c>
      <c r="J20" s="8">
        <f>VLOOKUP($A20, Stathead!$B$6:$AP$2000, MATCH(Data!J$1, Stathead!$B$5:$AP$5, 0), FALSE)</f>
        <v>13</v>
      </c>
      <c r="K20" s="8">
        <f>VLOOKUP($A20, Stathead!$B$6:$AP$2000, MATCH(Data!K$1, Stathead!$B$5:$AP$5, 0), FALSE)</f>
        <v>2</v>
      </c>
      <c r="L20" s="8">
        <f>VLOOKUP($A20, Stathead!$B$6:$AP$2000, MATCH(Data!L$1, Stathead!$B$5:$AP$5, 0), FALSE)</f>
        <v>6</v>
      </c>
      <c r="M20" s="8">
        <f>VLOOKUP($A20, Stathead!$B$6:$AP$2000, MATCH(Data!M$1, Stathead!$B$5:$AP$5, 0), FALSE)</f>
        <v>22</v>
      </c>
      <c r="N20" s="8">
        <f>VLOOKUP($A20, Stathead!$B$6:$AP$2000, MATCH(Data!N$1, Stathead!$B$5:$AP$5, 0), FALSE)</f>
        <v>7</v>
      </c>
      <c r="O20" s="8">
        <f>VLOOKUP($A20, Stathead!$B$6:$AP$2000, MATCH(Data!O$1, Stathead!$B$5:$AP$5, 0), FALSE)</f>
        <v>0.28299999999999997</v>
      </c>
      <c r="P20" s="8">
        <f>VLOOKUP($A20, Stathead!$B$6:$AP$2000, MATCH(Data!P$1, Stathead!$B$5:$AP$5, 0), FALSE)</f>
        <v>0.35699999999999998</v>
      </c>
      <c r="Q20" s="8">
        <f>VLOOKUP($A20, Stathead!$B$6:$AP$2000, MATCH(Data!Q$1, Stathead!$B$5:$AP$5, 0), FALSE)</f>
        <v>0.51300000000000001</v>
      </c>
      <c r="R20" s="8">
        <f>VLOOKUP($A20, Stathead!$B$6:$AP$2000, MATCH(Data!R$1, Stathead!$B$5:$AP$5, 0), FALSE)</f>
        <v>0.87</v>
      </c>
      <c r="S20" s="8">
        <f>VLOOKUP($A20, Stathead!$B$6:$AP$2000, MATCH(Data!S$1, Stathead!$B$5:$AP$5, 0), FALSE)</f>
        <v>141</v>
      </c>
      <c r="T20" s="8">
        <f>VLOOKUP($A20, Stathead!$B$6:$AP$2000, MATCH(Data!T$1, Stathead!$B$5:$AP$5, 0), FALSE)</f>
        <v>2.1</v>
      </c>
      <c r="U20" s="9">
        <f>(Data!$T19/Data!$D19)*162</f>
        <v>7.0875000000000004</v>
      </c>
      <c r="V20" s="8">
        <f>VLOOKUP($A20, Stathead!$B$6:$AP$2000, MATCH(Data!V$1, Stathead!$B$5:$AP$5, 0), FALSE)</f>
        <v>1.6</v>
      </c>
      <c r="W20" s="9">
        <f>(Data!$V19/Data!$D19)*162</f>
        <v>5.4</v>
      </c>
      <c r="X20" s="8">
        <f>VLOOKUP($A20, Stathead!$B$6:$AP$2000, MATCH(Data!X$1, Stathead!$B$5:$AP$5, 0), FALSE)</f>
        <v>0.6</v>
      </c>
      <c r="Y20" s="8">
        <f>VLOOKUP($A20, Stathead!$B$6:$AP$2000, MATCH(Data!Y$1, Stathead!$B$5:$AP$5, 0), FALSE)</f>
        <v>8</v>
      </c>
      <c r="Z20" s="8" t="e">
        <f>VLOOKUP($A20, FanGraphs!$B$2:$W$2000, MATCH(Data!Z$1,FanGraphs!$B$1:$W$1, 0), FALSE)</f>
        <v>#N/A</v>
      </c>
      <c r="AA20" s="8" t="e">
        <f>VLOOKUP($A20, FanGraphs!$B$2:$W$2000, MATCH(Data!AA$1,FanGraphs!$B$1:$W$1, 0), FALSE)</f>
        <v>#N/A</v>
      </c>
      <c r="AB20" s="8" t="e">
        <f>Table2[[#This Row],[xwOBA]]-Table2[[#This Row],[wOBA]]</f>
        <v>#N/A</v>
      </c>
      <c r="AC20" s="8" t="e">
        <f>VLOOKUP($A20, FanGraphs!$B$2:$W$2000, MATCH(Data!AC$1,FanGraphs!$B$1:$W$1, 0), FALSE)</f>
        <v>#N/A</v>
      </c>
      <c r="AD20" s="9" t="e">
        <f>VLOOKUP($A20, FanGraphs!$B$2:$W$2000, MATCH(Data!AD$1,FanGraphs!$B$1:$W$1, 0), FALSE)</f>
        <v>#N/A</v>
      </c>
      <c r="AE20" s="10" t="e">
        <f>VLOOKUP($A20,Statcast!$B$2:$R$2000, MATCH(Data!AE$1,Statcast!$B$1:$R$1, 0), FALSE)</f>
        <v>#N/A</v>
      </c>
      <c r="AF20" s="10" t="e">
        <f>VLOOKUP($A20,Statcast!$B$2:$R$2000, MATCH(Data!AF$1,Statcast!$B$1:$R$1, 0), FALSE)</f>
        <v>#N/A</v>
      </c>
      <c r="AG20" s="8" t="e">
        <f>VLOOKUP($A20,Statcast!$B$2:$R$2000, MATCH(Data!AG$1,Statcast!$B$1:$R$1, 0), FALSE)</f>
        <v>#N/A</v>
      </c>
      <c r="AH20" s="8" t="e">
        <f>Table2[[#This Row],[xBA]]-Table2[[#This Row],[BA]]</f>
        <v>#N/A</v>
      </c>
      <c r="AI20" s="8" t="e">
        <f>VLOOKUP($A20,Statcast!$B$2:$R$2000, MATCH(Data!AI$1,Statcast!$B$1:$R$1, 0), FALSE)</f>
        <v>#N/A</v>
      </c>
      <c r="AJ20" s="8" t="e">
        <f>Table2[[#This Row],[xSLG]]-Table2[[#This Row],[SLG]]</f>
        <v>#N/A</v>
      </c>
    </row>
    <row r="21" spans="1:36" hidden="1" x14ac:dyDescent="0.45">
      <c r="A21" s="8" t="str">
        <f>Stathead!B27</f>
        <v>Adley Rutschman</v>
      </c>
      <c r="B21" s="8" t="str">
        <f>VLOOKUP($A21, Stathead!$B$6:$AP$2000, MATCH(Data!B$1, Stathead!$B$5:$AP$5, 0), FALSE)</f>
        <v>BAL</v>
      </c>
      <c r="C21" s="8" t="str">
        <f>VLOOKUP($A21, Stathead!$B$6:$AP$2000, MATCH(Data!C$1, Stathead!$B$5:$AP$5, 0), FALSE)</f>
        <v>AL</v>
      </c>
      <c r="D21" s="8">
        <f>VLOOKUP($A21, Stathead!$B$6:$AP$2000, MATCH(Data!D$1, Stathead!$B$5:$AP$5, 0), FALSE)</f>
        <v>51</v>
      </c>
      <c r="E21" s="8">
        <f>VLOOKUP($A21, Stathead!$B$6:$AP$2000, MATCH(Data!E$1, Stathead!$B$5:$AP$5, 0), FALSE)</f>
        <v>226</v>
      </c>
      <c r="F21" s="8">
        <f>VLOOKUP($A21, Stathead!$B$6:$AP$2000, MATCH(Data!F$1, Stathead!$B$5:$AP$5, 0), FALSE)</f>
        <v>211</v>
      </c>
      <c r="G21" s="8">
        <f>VLOOKUP($A21, Stathead!$B$6:$AP$2000, MATCH(Data!G$1, Stathead!$B$5:$AP$5, 0), FALSE)</f>
        <v>29</v>
      </c>
      <c r="H21" s="8">
        <f>VLOOKUP($A21, Stathead!$B$6:$AP$2000, MATCH(Data!H$1, Stathead!$B$5:$AP$5, 0), FALSE)</f>
        <v>63</v>
      </c>
      <c r="I21" s="8">
        <f>VLOOKUP($A21, Stathead!$B$6:$AP$2000, MATCH(Data!I$1, Stathead!$B$5:$AP$5, 0), FALSE)</f>
        <v>45</v>
      </c>
      <c r="J21" s="8">
        <f>VLOOKUP($A21, Stathead!$B$6:$AP$2000, MATCH(Data!J$1, Stathead!$B$5:$AP$5, 0), FALSE)</f>
        <v>8</v>
      </c>
      <c r="K21" s="8">
        <f>VLOOKUP($A21, Stathead!$B$6:$AP$2000, MATCH(Data!K$1, Stathead!$B$5:$AP$5, 0), FALSE)</f>
        <v>0</v>
      </c>
      <c r="L21" s="8">
        <f>VLOOKUP($A21, Stathead!$B$6:$AP$2000, MATCH(Data!L$1, Stathead!$B$5:$AP$5, 0), FALSE)</f>
        <v>10</v>
      </c>
      <c r="M21" s="8">
        <f>VLOOKUP($A21, Stathead!$B$6:$AP$2000, MATCH(Data!M$1, Stathead!$B$5:$AP$5, 0), FALSE)</f>
        <v>37</v>
      </c>
      <c r="N21" s="8">
        <f>VLOOKUP($A21, Stathead!$B$6:$AP$2000, MATCH(Data!N$1, Stathead!$B$5:$AP$5, 0), FALSE)</f>
        <v>1</v>
      </c>
      <c r="O21" s="8">
        <f>VLOOKUP($A21, Stathead!$B$6:$AP$2000, MATCH(Data!O$1, Stathead!$B$5:$AP$5, 0), FALSE)</f>
        <v>0.29899999999999999</v>
      </c>
      <c r="P21" s="8">
        <f>VLOOKUP($A21, Stathead!$B$6:$AP$2000, MATCH(Data!P$1, Stathead!$B$5:$AP$5, 0), FALSE)</f>
        <v>0.33600000000000002</v>
      </c>
      <c r="Q21" s="8">
        <f>VLOOKUP($A21, Stathead!$B$6:$AP$2000, MATCH(Data!Q$1, Stathead!$B$5:$AP$5, 0), FALSE)</f>
        <v>0.47899999999999998</v>
      </c>
      <c r="R21" s="8">
        <f>VLOOKUP($A21, Stathead!$B$6:$AP$2000, MATCH(Data!R$1, Stathead!$B$5:$AP$5, 0), FALSE)</f>
        <v>0.81499999999999995</v>
      </c>
      <c r="S21" s="8">
        <f>VLOOKUP($A21, Stathead!$B$6:$AP$2000, MATCH(Data!S$1, Stathead!$B$5:$AP$5, 0), FALSE)</f>
        <v>136</v>
      </c>
      <c r="T21" s="8">
        <f>VLOOKUP($A21, Stathead!$B$6:$AP$2000, MATCH(Data!T$1, Stathead!$B$5:$AP$5, 0), FALSE)</f>
        <v>2</v>
      </c>
      <c r="U21" s="9">
        <f>(Data!$T23/Data!$D23)*162</f>
        <v>6.48</v>
      </c>
      <c r="V21" s="8">
        <f>VLOOKUP($A21, Stathead!$B$6:$AP$2000, MATCH(Data!V$1, Stathead!$B$5:$AP$5, 0), FALSE)</f>
        <v>1.3</v>
      </c>
      <c r="W21" s="9">
        <f>(Data!$V23/Data!$D23)*162</f>
        <v>4.5359999999999996</v>
      </c>
      <c r="X21" s="8">
        <f>VLOOKUP($A21, Stathead!$B$6:$AP$2000, MATCH(Data!X$1, Stathead!$B$5:$AP$5, 0), FALSE)</f>
        <v>0.3</v>
      </c>
      <c r="Y21" s="8">
        <f>VLOOKUP($A21, Stathead!$B$6:$AP$2000, MATCH(Data!Y$1, Stathead!$B$5:$AP$5, 0), FALSE)</f>
        <v>9</v>
      </c>
      <c r="Z21" s="8">
        <f>VLOOKUP($A21, FanGraphs!$B$2:$W$2000, MATCH(Data!Z$1,FanGraphs!$B$1:$W$1, 0), FALSE)</f>
        <v>0.35399999999999998</v>
      </c>
      <c r="AA21" s="8">
        <f>VLOOKUP($A21, FanGraphs!$B$2:$W$2000, MATCH(Data!AA$1,FanGraphs!$B$1:$W$1, 0), FALSE)</f>
        <v>0.34300000000000003</v>
      </c>
      <c r="AB21" s="8">
        <f>Table2[[#This Row],[xwOBA]]-Table2[[#This Row],[wOBA]]</f>
        <v>-1.0999999999999954E-2</v>
      </c>
      <c r="AC21" s="8">
        <f>VLOOKUP($A21, FanGraphs!$B$2:$W$2000, MATCH(Data!AC$1,FanGraphs!$B$1:$W$1, 0), FALSE)</f>
        <v>132</v>
      </c>
      <c r="AD21" s="9">
        <f>VLOOKUP($A21, FanGraphs!$B$2:$W$2000, MATCH(Data!AD$1,FanGraphs!$B$1:$W$1, 0), FALSE)</f>
        <v>-0.5</v>
      </c>
      <c r="AE21" s="10">
        <f>VLOOKUP($A21,Statcast!$B$2:$R$2000, MATCH(Data!AE$1,Statcast!$B$1:$R$1, 0), FALSE)</f>
        <v>9.4E-2</v>
      </c>
      <c r="AF21" s="10">
        <f>VLOOKUP($A21,Statcast!$B$2:$R$2000, MATCH(Data!AF$1,Statcast!$B$1:$R$1, 0), FALSE)</f>
        <v>0.42899999999999999</v>
      </c>
      <c r="AG21" s="8">
        <f>VLOOKUP($A21,Statcast!$B$2:$R$2000, MATCH(Data!AG$1,Statcast!$B$1:$R$1, 0), FALSE)</f>
        <v>0.28499999999999998</v>
      </c>
      <c r="AH21" s="8">
        <f>Table2[[#This Row],[xBA]]-Table2[[#This Row],[BA]]</f>
        <v>-1.4000000000000012E-2</v>
      </c>
      <c r="AI21" s="8">
        <f>VLOOKUP($A21,Statcast!$B$2:$R$2000, MATCH(Data!AI$1,Statcast!$B$1:$R$1, 0), FALSE)</f>
        <v>0.47899999999999998</v>
      </c>
      <c r="AJ21" s="8">
        <f>Table2[[#This Row],[xSLG]]-Table2[[#This Row],[SLG]]</f>
        <v>0</v>
      </c>
    </row>
    <row r="22" spans="1:36" hidden="1" x14ac:dyDescent="0.45">
      <c r="A22" s="8" t="str">
        <f>Stathead!B29</f>
        <v>Josh Smith</v>
      </c>
      <c r="B22" s="8" t="str">
        <f>VLOOKUP($A22, Stathead!$B$6:$AP$2000, MATCH(Data!B$1, Stathead!$B$5:$AP$5, 0), FALSE)</f>
        <v>TEX</v>
      </c>
      <c r="C22" s="8" t="str">
        <f>VLOOKUP($A22, Stathead!$B$6:$AP$2000, MATCH(Data!C$1, Stathead!$B$5:$AP$5, 0), FALSE)</f>
        <v>AL</v>
      </c>
      <c r="D22" s="8">
        <f>VLOOKUP($A22, Stathead!$B$6:$AP$2000, MATCH(Data!D$1, Stathead!$B$5:$AP$5, 0), FALSE)</f>
        <v>53</v>
      </c>
      <c r="E22" s="8">
        <f>VLOOKUP($A22, Stathead!$B$6:$AP$2000, MATCH(Data!E$1, Stathead!$B$5:$AP$5, 0), FALSE)</f>
        <v>190</v>
      </c>
      <c r="F22" s="8">
        <f>VLOOKUP($A22, Stathead!$B$6:$AP$2000, MATCH(Data!F$1, Stathead!$B$5:$AP$5, 0), FALSE)</f>
        <v>164</v>
      </c>
      <c r="G22" s="8">
        <f>VLOOKUP($A22, Stathead!$B$6:$AP$2000, MATCH(Data!G$1, Stathead!$B$5:$AP$5, 0), FALSE)</f>
        <v>24</v>
      </c>
      <c r="H22" s="8">
        <f>VLOOKUP($A22, Stathead!$B$6:$AP$2000, MATCH(Data!H$1, Stathead!$B$5:$AP$5, 0), FALSE)</f>
        <v>46</v>
      </c>
      <c r="I22" s="8">
        <f>VLOOKUP($A22, Stathead!$B$6:$AP$2000, MATCH(Data!I$1, Stathead!$B$5:$AP$5, 0), FALSE)</f>
        <v>30</v>
      </c>
      <c r="J22" s="8">
        <f>VLOOKUP($A22, Stathead!$B$6:$AP$2000, MATCH(Data!J$1, Stathead!$B$5:$AP$5, 0), FALSE)</f>
        <v>13</v>
      </c>
      <c r="K22" s="8">
        <f>VLOOKUP($A22, Stathead!$B$6:$AP$2000, MATCH(Data!K$1, Stathead!$B$5:$AP$5, 0), FALSE)</f>
        <v>1</v>
      </c>
      <c r="L22" s="8">
        <f>VLOOKUP($A22, Stathead!$B$6:$AP$2000, MATCH(Data!L$1, Stathead!$B$5:$AP$5, 0), FALSE)</f>
        <v>2</v>
      </c>
      <c r="M22" s="8">
        <f>VLOOKUP($A22, Stathead!$B$6:$AP$2000, MATCH(Data!M$1, Stathead!$B$5:$AP$5, 0), FALSE)</f>
        <v>21</v>
      </c>
      <c r="N22" s="8">
        <f>VLOOKUP($A22, Stathead!$B$6:$AP$2000, MATCH(Data!N$1, Stathead!$B$5:$AP$5, 0), FALSE)</f>
        <v>3</v>
      </c>
      <c r="O22" s="8">
        <f>VLOOKUP($A22, Stathead!$B$6:$AP$2000, MATCH(Data!O$1, Stathead!$B$5:$AP$5, 0), FALSE)</f>
        <v>0.28000000000000003</v>
      </c>
      <c r="P22" s="8">
        <f>VLOOKUP($A22, Stathead!$B$6:$AP$2000, MATCH(Data!P$1, Stathead!$B$5:$AP$5, 0), FALSE)</f>
        <v>0.379</v>
      </c>
      <c r="Q22" s="8">
        <f>VLOOKUP($A22, Stathead!$B$6:$AP$2000, MATCH(Data!Q$1, Stathead!$B$5:$AP$5, 0), FALSE)</f>
        <v>0.40899999999999997</v>
      </c>
      <c r="R22" s="8">
        <f>VLOOKUP($A22, Stathead!$B$6:$AP$2000, MATCH(Data!R$1, Stathead!$B$5:$AP$5, 0), FALSE)</f>
        <v>0.78700000000000003</v>
      </c>
      <c r="S22" s="8">
        <f>VLOOKUP($A22, Stathead!$B$6:$AP$2000, MATCH(Data!S$1, Stathead!$B$5:$AP$5, 0), FALSE)</f>
        <v>126</v>
      </c>
      <c r="T22" s="8">
        <f>VLOOKUP($A22, Stathead!$B$6:$AP$2000, MATCH(Data!T$1, Stathead!$B$5:$AP$5, 0), FALSE)</f>
        <v>2</v>
      </c>
      <c r="U22" s="9">
        <f>(Data!$T25/Data!$D25)*162</f>
        <v>5.5862068965517242</v>
      </c>
      <c r="V22" s="8">
        <f>VLOOKUP($A22, Stathead!$B$6:$AP$2000, MATCH(Data!V$1, Stathead!$B$5:$AP$5, 0), FALSE)</f>
        <v>1.3</v>
      </c>
      <c r="W22" s="9">
        <f>(Data!$V25/Data!$D25)*162</f>
        <v>3.3517241379310345</v>
      </c>
      <c r="X22" s="8">
        <f>VLOOKUP($A22, Stathead!$B$6:$AP$2000, MATCH(Data!X$1, Stathead!$B$5:$AP$5, 0), FALSE)</f>
        <v>0.6</v>
      </c>
      <c r="Y22" s="8">
        <f>VLOOKUP($A22, Stathead!$B$6:$AP$2000, MATCH(Data!Y$1, Stathead!$B$5:$AP$5, 0), FALSE)</f>
        <v>7</v>
      </c>
      <c r="Z22" s="8">
        <f>VLOOKUP($A22, FanGraphs!$B$2:$W$2000, MATCH(Data!Z$1,FanGraphs!$B$1:$W$1, 0), FALSE)</f>
        <v>0.35299999999999998</v>
      </c>
      <c r="AA22" s="8">
        <f>VLOOKUP($A22, FanGraphs!$B$2:$W$2000, MATCH(Data!AA$1,FanGraphs!$B$1:$W$1, 0), FALSE)</f>
        <v>0.31900000000000001</v>
      </c>
      <c r="AB22" s="8">
        <f>Table2[[#This Row],[xwOBA]]-Table2[[#This Row],[wOBA]]</f>
        <v>-3.3999999999999975E-2</v>
      </c>
      <c r="AC22" s="8">
        <f>VLOOKUP($A22, FanGraphs!$B$2:$W$2000, MATCH(Data!AC$1,FanGraphs!$B$1:$W$1, 0), FALSE)</f>
        <v>127</v>
      </c>
      <c r="AD22" s="9">
        <f>VLOOKUP($A22, FanGraphs!$B$2:$W$2000, MATCH(Data!AD$1,FanGraphs!$B$1:$W$1, 0), FALSE)</f>
        <v>0.5</v>
      </c>
      <c r="AE22" s="10">
        <f>VLOOKUP($A22,Statcast!$B$2:$R$2000, MATCH(Data!AE$1,Statcast!$B$1:$R$1, 0), FALSE)</f>
        <v>2.4E-2</v>
      </c>
      <c r="AF22" s="10">
        <f>VLOOKUP($A22,Statcast!$B$2:$R$2000, MATCH(Data!AF$1,Statcast!$B$1:$R$1, 0), FALSE)</f>
        <v>0.32500000000000001</v>
      </c>
      <c r="AG22" s="8">
        <f>VLOOKUP($A22,Statcast!$B$2:$R$2000, MATCH(Data!AG$1,Statcast!$B$1:$R$1, 0), FALSE)</f>
        <v>0.252</v>
      </c>
      <c r="AH22" s="8">
        <f>Table2[[#This Row],[xBA]]-Table2[[#This Row],[BA]]</f>
        <v>-2.8000000000000025E-2</v>
      </c>
      <c r="AI22" s="8">
        <f>VLOOKUP($A22,Statcast!$B$2:$R$2000, MATCH(Data!AI$1,Statcast!$B$1:$R$1, 0), FALSE)</f>
        <v>0.35</v>
      </c>
      <c r="AJ22" s="8">
        <f>Table2[[#This Row],[xSLG]]-Table2[[#This Row],[SLG]]</f>
        <v>-5.8999999999999997E-2</v>
      </c>
    </row>
    <row r="23" spans="1:36" x14ac:dyDescent="0.45">
      <c r="A23" s="8" t="str">
        <f>Stathead!B25</f>
        <v>Brice Turang</v>
      </c>
      <c r="B23" s="8" t="str">
        <f>VLOOKUP($A23, Stathead!$B$6:$AP$2000, MATCH(Data!B$1, Stathead!$B$5:$AP$5, 0), FALSE)</f>
        <v>MIL</v>
      </c>
      <c r="C23" s="8" t="str">
        <f>VLOOKUP($A23, Stathead!$B$6:$AP$2000, MATCH(Data!C$1, Stathead!$B$5:$AP$5, 0), FALSE)</f>
        <v>NL</v>
      </c>
      <c r="D23" s="8">
        <f>VLOOKUP($A23, Stathead!$B$6:$AP$2000, MATCH(Data!D$1, Stathead!$B$5:$AP$5, 0), FALSE)</f>
        <v>50</v>
      </c>
      <c r="E23" s="8">
        <f>VLOOKUP($A23, Stathead!$B$6:$AP$2000, MATCH(Data!E$1, Stathead!$B$5:$AP$5, 0), FALSE)</f>
        <v>192</v>
      </c>
      <c r="F23" s="8">
        <f>VLOOKUP($A23, Stathead!$B$6:$AP$2000, MATCH(Data!F$1, Stathead!$B$5:$AP$5, 0), FALSE)</f>
        <v>170</v>
      </c>
      <c r="G23" s="8">
        <f>VLOOKUP($A23, Stathead!$B$6:$AP$2000, MATCH(Data!G$1, Stathead!$B$5:$AP$5, 0), FALSE)</f>
        <v>22</v>
      </c>
      <c r="H23" s="8">
        <f>VLOOKUP($A23, Stathead!$B$6:$AP$2000, MATCH(Data!H$1, Stathead!$B$5:$AP$5, 0), FALSE)</f>
        <v>50</v>
      </c>
      <c r="I23" s="8">
        <f>VLOOKUP($A23, Stathead!$B$6:$AP$2000, MATCH(Data!I$1, Stathead!$B$5:$AP$5, 0), FALSE)</f>
        <v>35</v>
      </c>
      <c r="J23" s="8">
        <f>VLOOKUP($A23, Stathead!$B$6:$AP$2000, MATCH(Data!J$1, Stathead!$B$5:$AP$5, 0), FALSE)</f>
        <v>12</v>
      </c>
      <c r="K23" s="8">
        <f>VLOOKUP($A23, Stathead!$B$6:$AP$2000, MATCH(Data!K$1, Stathead!$B$5:$AP$5, 0), FALSE)</f>
        <v>0</v>
      </c>
      <c r="L23" s="8">
        <f>VLOOKUP($A23, Stathead!$B$6:$AP$2000, MATCH(Data!L$1, Stathead!$B$5:$AP$5, 0), FALSE)</f>
        <v>3</v>
      </c>
      <c r="M23" s="8">
        <f>VLOOKUP($A23, Stathead!$B$6:$AP$2000, MATCH(Data!M$1, Stathead!$B$5:$AP$5, 0), FALSE)</f>
        <v>19</v>
      </c>
      <c r="N23" s="8">
        <f>VLOOKUP($A23, Stathead!$B$6:$AP$2000, MATCH(Data!N$1, Stathead!$B$5:$AP$5, 0), FALSE)</f>
        <v>19</v>
      </c>
      <c r="O23" s="8">
        <f>VLOOKUP($A23, Stathead!$B$6:$AP$2000, MATCH(Data!O$1, Stathead!$B$5:$AP$5, 0), FALSE)</f>
        <v>0.29399999999999998</v>
      </c>
      <c r="P23" s="8">
        <f>VLOOKUP($A23, Stathead!$B$6:$AP$2000, MATCH(Data!P$1, Stathead!$B$5:$AP$5, 0), FALSE)</f>
        <v>0.35799999999999998</v>
      </c>
      <c r="Q23" s="8">
        <f>VLOOKUP($A23, Stathead!$B$6:$AP$2000, MATCH(Data!Q$1, Stathead!$B$5:$AP$5, 0), FALSE)</f>
        <v>0.41799999999999998</v>
      </c>
      <c r="R23" s="8">
        <f>VLOOKUP($A23, Stathead!$B$6:$AP$2000, MATCH(Data!R$1, Stathead!$B$5:$AP$5, 0), FALSE)</f>
        <v>0.77600000000000002</v>
      </c>
      <c r="S23" s="8">
        <f>VLOOKUP($A23, Stathead!$B$6:$AP$2000, MATCH(Data!S$1, Stathead!$B$5:$AP$5, 0), FALSE)</f>
        <v>123</v>
      </c>
      <c r="T23" s="8">
        <f>VLOOKUP($A23, Stathead!$B$6:$AP$2000, MATCH(Data!T$1, Stathead!$B$5:$AP$5, 0), FALSE)</f>
        <v>2</v>
      </c>
      <c r="U23" s="9">
        <f>(Data!$T21/Data!$D21)*162</f>
        <v>6.3529411764705879</v>
      </c>
      <c r="V23" s="8">
        <f>VLOOKUP($A23, Stathead!$B$6:$AP$2000, MATCH(Data!V$1, Stathead!$B$5:$AP$5, 0), FALSE)</f>
        <v>1.4</v>
      </c>
      <c r="W23" s="9">
        <f>(Data!$V21/Data!$D21)*162</f>
        <v>4.1294117647058819</v>
      </c>
      <c r="X23" s="8">
        <f>VLOOKUP($A23, Stathead!$B$6:$AP$2000, MATCH(Data!X$1, Stathead!$B$5:$AP$5, 0), FALSE)</f>
        <v>0.4</v>
      </c>
      <c r="Y23" s="8">
        <f>VLOOKUP($A23, Stathead!$B$6:$AP$2000, MATCH(Data!Y$1, Stathead!$B$5:$AP$5, 0), FALSE)</f>
        <v>6</v>
      </c>
      <c r="Z23" s="8">
        <f>VLOOKUP($A23, FanGraphs!$B$2:$W$2000, MATCH(Data!Z$1,FanGraphs!$B$1:$W$1, 0), FALSE)</f>
        <v>0.35099999999999998</v>
      </c>
      <c r="AA23" s="8">
        <f>VLOOKUP($A23, FanGraphs!$B$2:$W$2000, MATCH(Data!AA$1,FanGraphs!$B$1:$W$1, 0), FALSE)</f>
        <v>0.313</v>
      </c>
      <c r="AB23" s="8">
        <f>Table2[[#This Row],[xwOBA]]-Table2[[#This Row],[wOBA]]</f>
        <v>-3.7999999999999978E-2</v>
      </c>
      <c r="AC23" s="8">
        <f>VLOOKUP($A23, FanGraphs!$B$2:$W$2000, MATCH(Data!AC$1,FanGraphs!$B$1:$W$1, 0), FALSE)</f>
        <v>128</v>
      </c>
      <c r="AD23" s="9">
        <f>VLOOKUP($A23, FanGraphs!$B$2:$W$2000, MATCH(Data!AD$1,FanGraphs!$B$1:$W$1, 0), FALSE)</f>
        <v>3.9</v>
      </c>
      <c r="AE23" s="10">
        <f>VLOOKUP($A23,Statcast!$B$2:$R$2000, MATCH(Data!AE$1,Statcast!$B$1:$R$1, 0), FALSE)</f>
        <v>2.8000000000000001E-2</v>
      </c>
      <c r="AF23" s="10">
        <f>VLOOKUP($A23,Statcast!$B$2:$R$2000, MATCH(Data!AF$1,Statcast!$B$1:$R$1, 0), FALSE)</f>
        <v>0.317</v>
      </c>
      <c r="AG23" s="8">
        <f>VLOOKUP($A23,Statcast!$B$2:$R$2000, MATCH(Data!AG$1,Statcast!$B$1:$R$1, 0), FALSE)</f>
        <v>0.26700000000000002</v>
      </c>
      <c r="AH23" s="8">
        <f>Table2[[#This Row],[xBA]]-Table2[[#This Row],[BA]]</f>
        <v>-2.6999999999999968E-2</v>
      </c>
      <c r="AI23" s="8">
        <f>VLOOKUP($A23,Statcast!$B$2:$R$2000, MATCH(Data!AI$1,Statcast!$B$1:$R$1, 0), FALSE)</f>
        <v>0.36799999999999999</v>
      </c>
      <c r="AJ23" s="8">
        <f>Table2[[#This Row],[xSLG]]-Table2[[#This Row],[SLG]]</f>
        <v>-4.9999999999999989E-2</v>
      </c>
    </row>
    <row r="24" spans="1:36" x14ac:dyDescent="0.45">
      <c r="A24" s="8" t="str">
        <f>Stathead!B28</f>
        <v>Bryce Harper</v>
      </c>
      <c r="B24" s="8" t="str">
        <f>VLOOKUP($A24, Stathead!$B$6:$AP$2000, MATCH(Data!B$1, Stathead!$B$5:$AP$5, 0), FALSE)</f>
        <v>PHI</v>
      </c>
      <c r="C24" s="8" t="str">
        <f>VLOOKUP($A24, Stathead!$B$6:$AP$2000, MATCH(Data!C$1, Stathead!$B$5:$AP$5, 0), FALSE)</f>
        <v>NL</v>
      </c>
      <c r="D24" s="8">
        <f>VLOOKUP($A24, Stathead!$B$6:$AP$2000, MATCH(Data!D$1, Stathead!$B$5:$AP$5, 0), FALSE)</f>
        <v>51</v>
      </c>
      <c r="E24" s="8">
        <f>VLOOKUP($A24, Stathead!$B$6:$AP$2000, MATCH(Data!E$1, Stathead!$B$5:$AP$5, 0), FALSE)</f>
        <v>223</v>
      </c>
      <c r="F24" s="8">
        <f>VLOOKUP($A24, Stathead!$B$6:$AP$2000, MATCH(Data!F$1, Stathead!$B$5:$AP$5, 0), FALSE)</f>
        <v>187</v>
      </c>
      <c r="G24" s="8">
        <f>VLOOKUP($A24, Stathead!$B$6:$AP$2000, MATCH(Data!G$1, Stathead!$B$5:$AP$5, 0), FALSE)</f>
        <v>32</v>
      </c>
      <c r="H24" s="8">
        <f>VLOOKUP($A24, Stathead!$B$6:$AP$2000, MATCH(Data!H$1, Stathead!$B$5:$AP$5, 0), FALSE)</f>
        <v>50</v>
      </c>
      <c r="I24" s="8">
        <f>VLOOKUP($A24, Stathead!$B$6:$AP$2000, MATCH(Data!I$1, Stathead!$B$5:$AP$5, 0), FALSE)</f>
        <v>28</v>
      </c>
      <c r="J24" s="8">
        <f>VLOOKUP($A24, Stathead!$B$6:$AP$2000, MATCH(Data!J$1, Stathead!$B$5:$AP$5, 0), FALSE)</f>
        <v>9</v>
      </c>
      <c r="K24" s="8">
        <f>VLOOKUP($A24, Stathead!$B$6:$AP$2000, MATCH(Data!K$1, Stathead!$B$5:$AP$5, 0), FALSE)</f>
        <v>0</v>
      </c>
      <c r="L24" s="8">
        <f>VLOOKUP($A24, Stathead!$B$6:$AP$2000, MATCH(Data!L$1, Stathead!$B$5:$AP$5, 0), FALSE)</f>
        <v>13</v>
      </c>
      <c r="M24" s="8">
        <f>VLOOKUP($A24, Stathead!$B$6:$AP$2000, MATCH(Data!M$1, Stathead!$B$5:$AP$5, 0), FALSE)</f>
        <v>41</v>
      </c>
      <c r="N24" s="8">
        <f>VLOOKUP($A24, Stathead!$B$6:$AP$2000, MATCH(Data!N$1, Stathead!$B$5:$AP$5, 0), FALSE)</f>
        <v>3</v>
      </c>
      <c r="O24" s="8">
        <f>VLOOKUP($A24, Stathead!$B$6:$AP$2000, MATCH(Data!O$1, Stathead!$B$5:$AP$5, 0), FALSE)</f>
        <v>0.26700000000000002</v>
      </c>
      <c r="P24" s="8">
        <f>VLOOKUP($A24, Stathead!$B$6:$AP$2000, MATCH(Data!P$1, Stathead!$B$5:$AP$5, 0), FALSE)</f>
        <v>0.377</v>
      </c>
      <c r="Q24" s="8">
        <f>VLOOKUP($A24, Stathead!$B$6:$AP$2000, MATCH(Data!Q$1, Stathead!$B$5:$AP$5, 0), FALSE)</f>
        <v>0.52400000000000002</v>
      </c>
      <c r="R24" s="8">
        <f>VLOOKUP($A24, Stathead!$B$6:$AP$2000, MATCH(Data!R$1, Stathead!$B$5:$AP$5, 0), FALSE)</f>
        <v>0.90100000000000002</v>
      </c>
      <c r="S24" s="8">
        <f>VLOOKUP($A24, Stathead!$B$6:$AP$2000, MATCH(Data!S$1, Stathead!$B$5:$AP$5, 0), FALSE)</f>
        <v>157</v>
      </c>
      <c r="T24" s="8">
        <f>VLOOKUP($A24, Stathead!$B$6:$AP$2000, MATCH(Data!T$1, Stathead!$B$5:$AP$5, 0), FALSE)</f>
        <v>2</v>
      </c>
      <c r="U24" s="9">
        <f>(Data!$T24/Data!$D24)*162</f>
        <v>6.3529411764705879</v>
      </c>
      <c r="V24" s="8">
        <f>VLOOKUP($A24, Stathead!$B$6:$AP$2000, MATCH(Data!V$1, Stathead!$B$5:$AP$5, 0), FALSE)</f>
        <v>1.3</v>
      </c>
      <c r="W24" s="9">
        <f>(Data!$V24/Data!$D24)*162</f>
        <v>4.1294117647058819</v>
      </c>
      <c r="X24" s="8">
        <f>VLOOKUP($A24, Stathead!$B$6:$AP$2000, MATCH(Data!X$1, Stathead!$B$5:$AP$5, 0), FALSE)</f>
        <v>0.2</v>
      </c>
      <c r="Y24" s="8">
        <f>VLOOKUP($A24, Stathead!$B$6:$AP$2000, MATCH(Data!Y$1, Stathead!$B$5:$AP$5, 0), FALSE)</f>
        <v>12</v>
      </c>
      <c r="Z24" s="8">
        <f>VLOOKUP($A24, FanGraphs!$B$2:$W$2000, MATCH(Data!Z$1,FanGraphs!$B$1:$W$1, 0), FALSE)</f>
        <v>0.38600000000000001</v>
      </c>
      <c r="AA24" s="8">
        <f>VLOOKUP($A24, FanGraphs!$B$2:$W$2000, MATCH(Data!AA$1,FanGraphs!$B$1:$W$1, 0), FALSE)</f>
        <v>0.36599999999999999</v>
      </c>
      <c r="AB24" s="8">
        <f>Table2[[#This Row],[xwOBA]]-Table2[[#This Row],[wOBA]]</f>
        <v>-2.0000000000000018E-2</v>
      </c>
      <c r="AC24" s="8">
        <f>VLOOKUP($A24, FanGraphs!$B$2:$W$2000, MATCH(Data!AC$1,FanGraphs!$B$1:$W$1, 0), FALSE)</f>
        <v>152</v>
      </c>
      <c r="AD24" s="9">
        <f>VLOOKUP($A24, FanGraphs!$B$2:$W$2000, MATCH(Data!AD$1,FanGraphs!$B$1:$W$1, 0), FALSE)</f>
        <v>0</v>
      </c>
      <c r="AE24" s="10">
        <f>VLOOKUP($A24,Statcast!$B$2:$R$2000, MATCH(Data!AE$1,Statcast!$B$1:$R$1, 0), FALSE)</f>
        <v>0.11799999999999999</v>
      </c>
      <c r="AF24" s="10">
        <f>VLOOKUP($A24,Statcast!$B$2:$R$2000, MATCH(Data!AF$1,Statcast!$B$1:$R$1, 0), FALSE)</f>
        <v>0.47799999999999998</v>
      </c>
      <c r="AG24" s="8">
        <f>VLOOKUP($A24,Statcast!$B$2:$R$2000, MATCH(Data!AG$1,Statcast!$B$1:$R$1, 0), FALSE)</f>
        <v>0.25900000000000001</v>
      </c>
      <c r="AH24" s="8">
        <f>Table2[[#This Row],[xBA]]-Table2[[#This Row],[BA]]</f>
        <v>-8.0000000000000071E-3</v>
      </c>
      <c r="AI24" s="8">
        <f>VLOOKUP($A24,Statcast!$B$2:$R$2000, MATCH(Data!AI$1,Statcast!$B$1:$R$1, 0), FALSE)</f>
        <v>0.49299999999999999</v>
      </c>
      <c r="AJ24" s="8">
        <f>Table2[[#This Row],[xSLG]]-Table2[[#This Row],[SLG]]</f>
        <v>-3.1000000000000028E-2</v>
      </c>
    </row>
    <row r="25" spans="1:36" x14ac:dyDescent="0.45">
      <c r="A25" s="8" t="str">
        <f>Stathead!B26</f>
        <v>Jurickson Profar</v>
      </c>
      <c r="B25" s="8" t="str">
        <f>VLOOKUP($A25, Stathead!$B$6:$AP$2000, MATCH(Data!B$1, Stathead!$B$5:$AP$5, 0), FALSE)</f>
        <v>SDP</v>
      </c>
      <c r="C25" s="8" t="str">
        <f>VLOOKUP($A25, Stathead!$B$6:$AP$2000, MATCH(Data!C$1, Stathead!$B$5:$AP$5, 0), FALSE)</f>
        <v>NL</v>
      </c>
      <c r="D25" s="8">
        <f>VLOOKUP($A25, Stathead!$B$6:$AP$2000, MATCH(Data!D$1, Stathead!$B$5:$AP$5, 0), FALSE)</f>
        <v>58</v>
      </c>
      <c r="E25" s="8">
        <f>VLOOKUP($A25, Stathead!$B$6:$AP$2000, MATCH(Data!E$1, Stathead!$B$5:$AP$5, 0), FALSE)</f>
        <v>229</v>
      </c>
      <c r="F25" s="8">
        <f>VLOOKUP($A25, Stathead!$B$6:$AP$2000, MATCH(Data!F$1, Stathead!$B$5:$AP$5, 0), FALSE)</f>
        <v>195</v>
      </c>
      <c r="G25" s="8">
        <f>VLOOKUP($A25, Stathead!$B$6:$AP$2000, MATCH(Data!G$1, Stathead!$B$5:$AP$5, 0), FALSE)</f>
        <v>33</v>
      </c>
      <c r="H25" s="8">
        <f>VLOOKUP($A25, Stathead!$B$6:$AP$2000, MATCH(Data!H$1, Stathead!$B$5:$AP$5, 0), FALSE)</f>
        <v>63</v>
      </c>
      <c r="I25" s="8">
        <f>VLOOKUP($A25, Stathead!$B$6:$AP$2000, MATCH(Data!I$1, Stathead!$B$5:$AP$5, 0), FALSE)</f>
        <v>45</v>
      </c>
      <c r="J25" s="8">
        <f>VLOOKUP($A25, Stathead!$B$6:$AP$2000, MATCH(Data!J$1, Stathead!$B$5:$AP$5, 0), FALSE)</f>
        <v>10</v>
      </c>
      <c r="K25" s="8">
        <f>VLOOKUP($A25, Stathead!$B$6:$AP$2000, MATCH(Data!K$1, Stathead!$B$5:$AP$5, 0), FALSE)</f>
        <v>0</v>
      </c>
      <c r="L25" s="8">
        <f>VLOOKUP($A25, Stathead!$B$6:$AP$2000, MATCH(Data!L$1, Stathead!$B$5:$AP$5, 0), FALSE)</f>
        <v>8</v>
      </c>
      <c r="M25" s="8">
        <f>VLOOKUP($A25, Stathead!$B$6:$AP$2000, MATCH(Data!M$1, Stathead!$B$5:$AP$5, 0), FALSE)</f>
        <v>35</v>
      </c>
      <c r="N25" s="8">
        <f>VLOOKUP($A25, Stathead!$B$6:$AP$2000, MATCH(Data!N$1, Stathead!$B$5:$AP$5, 0), FALSE)</f>
        <v>3</v>
      </c>
      <c r="O25" s="8">
        <f>VLOOKUP($A25, Stathead!$B$6:$AP$2000, MATCH(Data!O$1, Stathead!$B$5:$AP$5, 0), FALSE)</f>
        <v>0.32300000000000001</v>
      </c>
      <c r="P25" s="8">
        <f>VLOOKUP($A25, Stathead!$B$6:$AP$2000, MATCH(Data!P$1, Stathead!$B$5:$AP$5, 0), FALSE)</f>
        <v>0.41899999999999998</v>
      </c>
      <c r="Q25" s="8">
        <f>VLOOKUP($A25, Stathead!$B$6:$AP$2000, MATCH(Data!Q$1, Stathead!$B$5:$AP$5, 0), FALSE)</f>
        <v>0.497</v>
      </c>
      <c r="R25" s="8">
        <f>VLOOKUP($A25, Stathead!$B$6:$AP$2000, MATCH(Data!R$1, Stathead!$B$5:$AP$5, 0), FALSE)</f>
        <v>0.91700000000000004</v>
      </c>
      <c r="S25" s="8">
        <f>VLOOKUP($A25, Stathead!$B$6:$AP$2000, MATCH(Data!S$1, Stathead!$B$5:$AP$5, 0), FALSE)</f>
        <v>169</v>
      </c>
      <c r="T25" s="8">
        <f>VLOOKUP($A25, Stathead!$B$6:$AP$2000, MATCH(Data!T$1, Stathead!$B$5:$AP$5, 0), FALSE)</f>
        <v>2</v>
      </c>
      <c r="U25" s="9">
        <f>(Data!$T22/Data!$D22)*162</f>
        <v>6.1132075471698109</v>
      </c>
      <c r="V25" s="8">
        <f>VLOOKUP($A25, Stathead!$B$6:$AP$2000, MATCH(Data!V$1, Stathead!$B$5:$AP$5, 0), FALSE)</f>
        <v>1.2</v>
      </c>
      <c r="W25" s="9">
        <f>(Data!$V22/Data!$D22)*162</f>
        <v>3.9735849056603776</v>
      </c>
      <c r="X25" s="8">
        <f>VLOOKUP($A25, Stathead!$B$6:$AP$2000, MATCH(Data!X$1, Stathead!$B$5:$AP$5, 0), FALSE)</f>
        <v>-0.4</v>
      </c>
      <c r="Y25" s="8">
        <f>VLOOKUP($A25, Stathead!$B$6:$AP$2000, MATCH(Data!Y$1, Stathead!$B$5:$AP$5, 0), FALSE)</f>
        <v>17</v>
      </c>
      <c r="Z25" s="8">
        <f>VLOOKUP($A25, FanGraphs!$B$2:$W$2000, MATCH(Data!Z$1,FanGraphs!$B$1:$W$1, 0), FALSE)</f>
        <v>0.39600000000000002</v>
      </c>
      <c r="AA25" s="8">
        <f>VLOOKUP($A25, FanGraphs!$B$2:$W$2000, MATCH(Data!AA$1,FanGraphs!$B$1:$W$1, 0), FALSE)</f>
        <v>0.36899999999999999</v>
      </c>
      <c r="AB25" s="8">
        <f>Table2[[#This Row],[xwOBA]]-Table2[[#This Row],[wOBA]]</f>
        <v>-2.7000000000000024E-2</v>
      </c>
      <c r="AC25" s="8">
        <f>VLOOKUP($A25, FanGraphs!$B$2:$W$2000, MATCH(Data!AC$1,FanGraphs!$B$1:$W$1, 0), FALSE)</f>
        <v>165</v>
      </c>
      <c r="AD25" s="9">
        <f>VLOOKUP($A25, FanGraphs!$B$2:$W$2000, MATCH(Data!AD$1,FanGraphs!$B$1:$W$1, 0), FALSE)</f>
        <v>-0.5</v>
      </c>
      <c r="AE25" s="10">
        <f>VLOOKUP($A25,Statcast!$B$2:$R$2000, MATCH(Data!AE$1,Statcast!$B$1:$R$1, 0), FALSE)</f>
        <v>5.7000000000000002E-2</v>
      </c>
      <c r="AF25" s="10">
        <f>VLOOKUP($A25,Statcast!$B$2:$R$2000, MATCH(Data!AF$1,Statcast!$B$1:$R$1, 0), FALSE)</f>
        <v>0.39600000000000002</v>
      </c>
      <c r="AG25" s="8">
        <f>VLOOKUP($A25,Statcast!$B$2:$R$2000, MATCH(Data!AG$1,Statcast!$B$1:$R$1, 0), FALSE)</f>
        <v>0.30199999999999999</v>
      </c>
      <c r="AH25" s="8">
        <f>Table2[[#This Row],[xBA]]-Table2[[#This Row],[BA]]</f>
        <v>-2.1000000000000019E-2</v>
      </c>
      <c r="AI25" s="8">
        <f>VLOOKUP($A25,Statcast!$B$2:$R$2000, MATCH(Data!AI$1,Statcast!$B$1:$R$1, 0), FALSE)</f>
        <v>0.432</v>
      </c>
      <c r="AJ25" s="8">
        <f>Table2[[#This Row],[xSLG]]-Table2[[#This Row],[SLG]]</f>
        <v>-6.5000000000000002E-2</v>
      </c>
    </row>
    <row r="26" spans="1:36" x14ac:dyDescent="0.45">
      <c r="A26" s="8" t="str">
        <f>Stathead!B31</f>
        <v>Ezequiel Tovar</v>
      </c>
      <c r="B26" s="8" t="str">
        <f>VLOOKUP($A26, Stathead!$B$6:$AP$2000, MATCH(Data!B$1, Stathead!$B$5:$AP$5, 0), FALSE)</f>
        <v>COL</v>
      </c>
      <c r="C26" s="8" t="str">
        <f>VLOOKUP($A26, Stathead!$B$6:$AP$2000, MATCH(Data!C$1, Stathead!$B$5:$AP$5, 0), FALSE)</f>
        <v>NL</v>
      </c>
      <c r="D26" s="8">
        <f>VLOOKUP($A26, Stathead!$B$6:$AP$2000, MATCH(Data!D$1, Stathead!$B$5:$AP$5, 0), FALSE)</f>
        <v>53</v>
      </c>
      <c r="E26" s="8">
        <f>VLOOKUP($A26, Stathead!$B$6:$AP$2000, MATCH(Data!E$1, Stathead!$B$5:$AP$5, 0), FALSE)</f>
        <v>239</v>
      </c>
      <c r="F26" s="8">
        <f>VLOOKUP($A26, Stathead!$B$6:$AP$2000, MATCH(Data!F$1, Stathead!$B$5:$AP$5, 0), FALSE)</f>
        <v>224</v>
      </c>
      <c r="G26" s="8">
        <f>VLOOKUP($A26, Stathead!$B$6:$AP$2000, MATCH(Data!G$1, Stathead!$B$5:$AP$5, 0), FALSE)</f>
        <v>27</v>
      </c>
      <c r="H26" s="8">
        <f>VLOOKUP($A26, Stathead!$B$6:$AP$2000, MATCH(Data!H$1, Stathead!$B$5:$AP$5, 0), FALSE)</f>
        <v>64</v>
      </c>
      <c r="I26" s="8">
        <f>VLOOKUP($A26, Stathead!$B$6:$AP$2000, MATCH(Data!I$1, Stathead!$B$5:$AP$5, 0), FALSE)</f>
        <v>39</v>
      </c>
      <c r="J26" s="8">
        <f>VLOOKUP($A26, Stathead!$B$6:$AP$2000, MATCH(Data!J$1, Stathead!$B$5:$AP$5, 0), FALSE)</f>
        <v>17</v>
      </c>
      <c r="K26" s="8">
        <f>VLOOKUP($A26, Stathead!$B$6:$AP$2000, MATCH(Data!K$1, Stathead!$B$5:$AP$5, 0), FALSE)</f>
        <v>1</v>
      </c>
      <c r="L26" s="8">
        <f>VLOOKUP($A26, Stathead!$B$6:$AP$2000, MATCH(Data!L$1, Stathead!$B$5:$AP$5, 0), FALSE)</f>
        <v>7</v>
      </c>
      <c r="M26" s="8">
        <f>VLOOKUP($A26, Stathead!$B$6:$AP$2000, MATCH(Data!M$1, Stathead!$B$5:$AP$5, 0), FALSE)</f>
        <v>23</v>
      </c>
      <c r="N26" s="8">
        <f>VLOOKUP($A26, Stathead!$B$6:$AP$2000, MATCH(Data!N$1, Stathead!$B$5:$AP$5, 0), FALSE)</f>
        <v>4</v>
      </c>
      <c r="O26" s="8">
        <f>VLOOKUP($A26, Stathead!$B$6:$AP$2000, MATCH(Data!O$1, Stathead!$B$5:$AP$5, 0), FALSE)</f>
        <v>0.28599999999999998</v>
      </c>
      <c r="P26" s="8">
        <f>VLOOKUP($A26, Stathead!$B$6:$AP$2000, MATCH(Data!P$1, Stathead!$B$5:$AP$5, 0), FALSE)</f>
        <v>0.318</v>
      </c>
      <c r="Q26" s="8">
        <f>VLOOKUP($A26, Stathead!$B$6:$AP$2000, MATCH(Data!Q$1, Stathead!$B$5:$AP$5, 0), FALSE)</f>
        <v>0.46400000000000002</v>
      </c>
      <c r="R26" s="8">
        <f>VLOOKUP($A26, Stathead!$B$6:$AP$2000, MATCH(Data!R$1, Stathead!$B$5:$AP$5, 0), FALSE)</f>
        <v>0.78200000000000003</v>
      </c>
      <c r="S26" s="8">
        <f>VLOOKUP($A26, Stathead!$B$6:$AP$2000, MATCH(Data!S$1, Stathead!$B$5:$AP$5, 0), FALSE)</f>
        <v>115</v>
      </c>
      <c r="T26" s="8">
        <f>VLOOKUP($A26, Stathead!$B$6:$AP$2000, MATCH(Data!T$1, Stathead!$B$5:$AP$5, 0), FALSE)</f>
        <v>1.9</v>
      </c>
      <c r="U26" s="9">
        <f>(Data!$T27/Data!$D27)*162</f>
        <v>5.9192307692307686</v>
      </c>
      <c r="V26" s="8">
        <f>VLOOKUP($A26, Stathead!$B$6:$AP$2000, MATCH(Data!V$1, Stathead!$B$5:$AP$5, 0), FALSE)</f>
        <v>1.2</v>
      </c>
      <c r="W26" s="9">
        <f>(Data!$V27/Data!$D27)*162</f>
        <v>3.7384615384615381</v>
      </c>
      <c r="X26" s="8">
        <f>VLOOKUP($A26, Stathead!$B$6:$AP$2000, MATCH(Data!X$1, Stathead!$B$5:$AP$5, 0), FALSE)</f>
        <v>0.8</v>
      </c>
      <c r="Y26" s="8">
        <f>VLOOKUP($A26, Stathead!$B$6:$AP$2000, MATCH(Data!Y$1, Stathead!$B$5:$AP$5, 0), FALSE)</f>
        <v>3</v>
      </c>
      <c r="Z26" s="8">
        <f>VLOOKUP($A26, FanGraphs!$B$2:$W$2000, MATCH(Data!Z$1,FanGraphs!$B$1:$W$1, 0), FALSE)</f>
        <v>0.33800000000000002</v>
      </c>
      <c r="AA26" s="8">
        <f>VLOOKUP($A26, FanGraphs!$B$2:$W$2000, MATCH(Data!AA$1,FanGraphs!$B$1:$W$1, 0), FALSE)</f>
        <v>0.27800000000000002</v>
      </c>
      <c r="AB26" s="8">
        <f>Table2[[#This Row],[xwOBA]]-Table2[[#This Row],[wOBA]]</f>
        <v>-0.06</v>
      </c>
      <c r="AC26" s="8">
        <f>VLOOKUP($A26, FanGraphs!$B$2:$W$2000, MATCH(Data!AC$1,FanGraphs!$B$1:$W$1, 0), FALSE)</f>
        <v>105</v>
      </c>
      <c r="AD26" s="9">
        <f>VLOOKUP($A26, FanGraphs!$B$2:$W$2000, MATCH(Data!AD$1,FanGraphs!$B$1:$W$1, 0), FALSE)</f>
        <v>0.8</v>
      </c>
      <c r="AE26" s="10">
        <f>VLOOKUP($A26,Statcast!$B$2:$R$2000, MATCH(Data!AE$1,Statcast!$B$1:$R$1, 0), FALSE)</f>
        <v>7.9000000000000001E-2</v>
      </c>
      <c r="AF26" s="10">
        <f>VLOOKUP($A26,Statcast!$B$2:$R$2000, MATCH(Data!AF$1,Statcast!$B$1:$R$1, 0), FALSE)</f>
        <v>0.39500000000000002</v>
      </c>
      <c r="AG26" s="8">
        <f>VLOOKUP($A26,Statcast!$B$2:$R$2000, MATCH(Data!AG$1,Statcast!$B$1:$R$1, 0), FALSE)</f>
        <v>0.22800000000000001</v>
      </c>
      <c r="AH26" s="8">
        <f>Table2[[#This Row],[xBA]]-Table2[[#This Row],[BA]]</f>
        <v>-5.7999999999999968E-2</v>
      </c>
      <c r="AI26" s="8">
        <f>VLOOKUP($A26,Statcast!$B$2:$R$2000, MATCH(Data!AI$1,Statcast!$B$1:$R$1, 0), FALSE)</f>
        <v>0.38100000000000001</v>
      </c>
      <c r="AJ26" s="8">
        <f>Table2[[#This Row],[xSLG]]-Table2[[#This Row],[SLG]]</f>
        <v>-8.3000000000000018E-2</v>
      </c>
    </row>
    <row r="27" spans="1:36" x14ac:dyDescent="0.45">
      <c r="A27" s="8" t="str">
        <f>Stathead!B30</f>
        <v>Marcell Ozuna</v>
      </c>
      <c r="B27" s="8" t="str">
        <f>VLOOKUP($A27, Stathead!$B$6:$AP$2000, MATCH(Data!B$1, Stathead!$B$5:$AP$5, 0), FALSE)</f>
        <v>ATL</v>
      </c>
      <c r="C27" s="8" t="str">
        <f>VLOOKUP($A27, Stathead!$B$6:$AP$2000, MATCH(Data!C$1, Stathead!$B$5:$AP$5, 0), FALSE)</f>
        <v>NL</v>
      </c>
      <c r="D27" s="8">
        <f>VLOOKUP($A27, Stathead!$B$6:$AP$2000, MATCH(Data!D$1, Stathead!$B$5:$AP$5, 0), FALSE)</f>
        <v>52</v>
      </c>
      <c r="E27" s="8">
        <f>VLOOKUP($A27, Stathead!$B$6:$AP$2000, MATCH(Data!E$1, Stathead!$B$5:$AP$5, 0), FALSE)</f>
        <v>220</v>
      </c>
      <c r="F27" s="8">
        <f>VLOOKUP($A27, Stathead!$B$6:$AP$2000, MATCH(Data!F$1, Stathead!$B$5:$AP$5, 0), FALSE)</f>
        <v>191</v>
      </c>
      <c r="G27" s="8">
        <f>VLOOKUP($A27, Stathead!$B$6:$AP$2000, MATCH(Data!G$1, Stathead!$B$5:$AP$5, 0), FALSE)</f>
        <v>31</v>
      </c>
      <c r="H27" s="8">
        <f>VLOOKUP($A27, Stathead!$B$6:$AP$2000, MATCH(Data!H$1, Stathead!$B$5:$AP$5, 0), FALSE)</f>
        <v>59</v>
      </c>
      <c r="I27" s="8">
        <f>VLOOKUP($A27, Stathead!$B$6:$AP$2000, MATCH(Data!I$1, Stathead!$B$5:$AP$5, 0), FALSE)</f>
        <v>33</v>
      </c>
      <c r="J27" s="8">
        <f>VLOOKUP($A27, Stathead!$B$6:$AP$2000, MATCH(Data!J$1, Stathead!$B$5:$AP$5, 0), FALSE)</f>
        <v>10</v>
      </c>
      <c r="K27" s="8">
        <f>VLOOKUP($A27, Stathead!$B$6:$AP$2000, MATCH(Data!K$1, Stathead!$B$5:$AP$5, 0), FALSE)</f>
        <v>0</v>
      </c>
      <c r="L27" s="8">
        <f>VLOOKUP($A27, Stathead!$B$6:$AP$2000, MATCH(Data!L$1, Stathead!$B$5:$AP$5, 0), FALSE)</f>
        <v>16</v>
      </c>
      <c r="M27" s="8">
        <f>VLOOKUP($A27, Stathead!$B$6:$AP$2000, MATCH(Data!M$1, Stathead!$B$5:$AP$5, 0), FALSE)</f>
        <v>48</v>
      </c>
      <c r="N27" s="8">
        <f>VLOOKUP($A27, Stathead!$B$6:$AP$2000, MATCH(Data!N$1, Stathead!$B$5:$AP$5, 0), FALSE)</f>
        <v>0</v>
      </c>
      <c r="O27" s="8">
        <f>VLOOKUP($A27, Stathead!$B$6:$AP$2000, MATCH(Data!O$1, Stathead!$B$5:$AP$5, 0), FALSE)</f>
        <v>0.309</v>
      </c>
      <c r="P27" s="8">
        <f>VLOOKUP($A27, Stathead!$B$6:$AP$2000, MATCH(Data!P$1, Stathead!$B$5:$AP$5, 0), FALSE)</f>
        <v>0.39100000000000001</v>
      </c>
      <c r="Q27" s="8">
        <f>VLOOKUP($A27, Stathead!$B$6:$AP$2000, MATCH(Data!Q$1, Stathead!$B$5:$AP$5, 0), FALSE)</f>
        <v>0.61299999999999999</v>
      </c>
      <c r="R27" s="8">
        <f>VLOOKUP($A27, Stathead!$B$6:$AP$2000, MATCH(Data!R$1, Stathead!$B$5:$AP$5, 0), FALSE)</f>
        <v>1.0029999999999999</v>
      </c>
      <c r="S27" s="8">
        <f>VLOOKUP($A27, Stathead!$B$6:$AP$2000, MATCH(Data!S$1, Stathead!$B$5:$AP$5, 0), FALSE)</f>
        <v>182</v>
      </c>
      <c r="T27" s="8">
        <f>VLOOKUP($A27, Stathead!$B$6:$AP$2000, MATCH(Data!T$1, Stathead!$B$5:$AP$5, 0), FALSE)</f>
        <v>1.9</v>
      </c>
      <c r="U27" s="9">
        <f>(Data!$T26/Data!$D26)*162</f>
        <v>5.807547169811321</v>
      </c>
      <c r="V27" s="8">
        <f>VLOOKUP($A27, Stathead!$B$6:$AP$2000, MATCH(Data!V$1, Stathead!$B$5:$AP$5, 0), FALSE)</f>
        <v>1.2</v>
      </c>
      <c r="W27" s="9">
        <f>(Data!$V26/Data!$D26)*162</f>
        <v>3.6679245283018864</v>
      </c>
      <c r="X27" s="8">
        <f>VLOOKUP($A27, Stathead!$B$6:$AP$2000, MATCH(Data!X$1, Stathead!$B$5:$AP$5, 0), FALSE)</f>
        <v>-0.5</v>
      </c>
      <c r="Y27" s="8">
        <f>VLOOKUP($A27, Stathead!$B$6:$AP$2000, MATCH(Data!Y$1, Stathead!$B$5:$AP$5, 0), FALSE)</f>
        <v>19</v>
      </c>
      <c r="Z27" s="8">
        <f>VLOOKUP($A27, FanGraphs!$B$2:$W$2000, MATCH(Data!Z$1,FanGraphs!$B$1:$W$1, 0), FALSE)</f>
        <v>0.42499999999999999</v>
      </c>
      <c r="AA27" s="8">
        <f>VLOOKUP($A27, FanGraphs!$B$2:$W$2000, MATCH(Data!AA$1,FanGraphs!$B$1:$W$1, 0), FALSE)</f>
        <v>0.44700000000000001</v>
      </c>
      <c r="AB27" s="8">
        <f>Table2[[#This Row],[xwOBA]]-Table2[[#This Row],[wOBA]]</f>
        <v>2.200000000000002E-2</v>
      </c>
      <c r="AC27" s="8">
        <f>VLOOKUP($A27, FanGraphs!$B$2:$W$2000, MATCH(Data!AC$1,FanGraphs!$B$1:$W$1, 0), FALSE)</f>
        <v>179</v>
      </c>
      <c r="AD27" s="9">
        <f>VLOOKUP($A27, FanGraphs!$B$2:$W$2000, MATCH(Data!AD$1,FanGraphs!$B$1:$W$1, 0), FALSE)</f>
        <v>-1.7</v>
      </c>
      <c r="AE27" s="10">
        <f>VLOOKUP($A27,Statcast!$B$2:$R$2000, MATCH(Data!AE$1,Statcast!$B$1:$R$1, 0), FALSE)</f>
        <v>0.16200000000000001</v>
      </c>
      <c r="AF27" s="10">
        <f>VLOOKUP($A27,Statcast!$B$2:$R$2000, MATCH(Data!AF$1,Statcast!$B$1:$R$1, 0), FALSE)</f>
        <v>0.55600000000000005</v>
      </c>
      <c r="AG27" s="8">
        <f>VLOOKUP($A27,Statcast!$B$2:$R$2000, MATCH(Data!AG$1,Statcast!$B$1:$R$1, 0), FALSE)</f>
        <v>0.32</v>
      </c>
      <c r="AH27" s="8">
        <f>Table2[[#This Row],[xBA]]-Table2[[#This Row],[BA]]</f>
        <v>1.100000000000001E-2</v>
      </c>
      <c r="AI27" s="8">
        <f>VLOOKUP($A27,Statcast!$B$2:$R$2000, MATCH(Data!AI$1,Statcast!$B$1:$R$1, 0), FALSE)</f>
        <v>0.66300000000000003</v>
      </c>
      <c r="AJ27" s="8">
        <f>Table2[[#This Row],[xSLG]]-Table2[[#This Row],[SLG]]</f>
        <v>5.0000000000000044E-2</v>
      </c>
    </row>
    <row r="28" spans="1:36" x14ac:dyDescent="0.45">
      <c r="A28" s="8" t="str">
        <f>Stathead!B33</f>
        <v>CJ Abrams</v>
      </c>
      <c r="B28" s="8" t="str">
        <f>VLOOKUP($A28, Stathead!$B$6:$AP$2000, MATCH(Data!B$1, Stathead!$B$5:$AP$5, 0), FALSE)</f>
        <v>WSN</v>
      </c>
      <c r="C28" s="8" t="str">
        <f>VLOOKUP($A28, Stathead!$B$6:$AP$2000, MATCH(Data!C$1, Stathead!$B$5:$AP$5, 0), FALSE)</f>
        <v>NL</v>
      </c>
      <c r="D28" s="8">
        <f>VLOOKUP($A28, Stathead!$B$6:$AP$2000, MATCH(Data!D$1, Stathead!$B$5:$AP$5, 0), FALSE)</f>
        <v>50</v>
      </c>
      <c r="E28" s="8">
        <f>VLOOKUP($A28, Stathead!$B$6:$AP$2000, MATCH(Data!E$1, Stathead!$B$5:$AP$5, 0), FALSE)</f>
        <v>221</v>
      </c>
      <c r="F28" s="8">
        <f>VLOOKUP($A28, Stathead!$B$6:$AP$2000, MATCH(Data!F$1, Stathead!$B$5:$AP$5, 0), FALSE)</f>
        <v>203</v>
      </c>
      <c r="G28" s="8">
        <f>VLOOKUP($A28, Stathead!$B$6:$AP$2000, MATCH(Data!G$1, Stathead!$B$5:$AP$5, 0), FALSE)</f>
        <v>32</v>
      </c>
      <c r="H28" s="8">
        <f>VLOOKUP($A28, Stathead!$B$6:$AP$2000, MATCH(Data!H$1, Stathead!$B$5:$AP$5, 0), FALSE)</f>
        <v>54</v>
      </c>
      <c r="I28" s="8">
        <f>VLOOKUP($A28, Stathead!$B$6:$AP$2000, MATCH(Data!I$1, Stathead!$B$5:$AP$5, 0), FALSE)</f>
        <v>31</v>
      </c>
      <c r="J28" s="8">
        <f>VLOOKUP($A28, Stathead!$B$6:$AP$2000, MATCH(Data!J$1, Stathead!$B$5:$AP$5, 0), FALSE)</f>
        <v>10</v>
      </c>
      <c r="K28" s="8">
        <f>VLOOKUP($A28, Stathead!$B$6:$AP$2000, MATCH(Data!K$1, Stathead!$B$5:$AP$5, 0), FALSE)</f>
        <v>4</v>
      </c>
      <c r="L28" s="8">
        <f>VLOOKUP($A28, Stathead!$B$6:$AP$2000, MATCH(Data!L$1, Stathead!$B$5:$AP$5, 0), FALSE)</f>
        <v>9</v>
      </c>
      <c r="M28" s="8">
        <f>VLOOKUP($A28, Stathead!$B$6:$AP$2000, MATCH(Data!M$1, Stathead!$B$5:$AP$5, 0), FALSE)</f>
        <v>26</v>
      </c>
      <c r="N28" s="8">
        <f>VLOOKUP($A28, Stathead!$B$6:$AP$2000, MATCH(Data!N$1, Stathead!$B$5:$AP$5, 0), FALSE)</f>
        <v>8</v>
      </c>
      <c r="O28" s="8">
        <f>VLOOKUP($A28, Stathead!$B$6:$AP$2000, MATCH(Data!O$1, Stathead!$B$5:$AP$5, 0), FALSE)</f>
        <v>0.26600000000000001</v>
      </c>
      <c r="P28" s="8">
        <f>VLOOKUP($A28, Stathead!$B$6:$AP$2000, MATCH(Data!P$1, Stathead!$B$5:$AP$5, 0), FALSE)</f>
        <v>0.314</v>
      </c>
      <c r="Q28" s="8">
        <f>VLOOKUP($A28, Stathead!$B$6:$AP$2000, MATCH(Data!Q$1, Stathead!$B$5:$AP$5, 0), FALSE)</f>
        <v>0.48799999999999999</v>
      </c>
      <c r="R28" s="8">
        <f>VLOOKUP($A28, Stathead!$B$6:$AP$2000, MATCH(Data!R$1, Stathead!$B$5:$AP$5, 0), FALSE)</f>
        <v>0.80100000000000005</v>
      </c>
      <c r="S28" s="8">
        <f>VLOOKUP($A28, Stathead!$B$6:$AP$2000, MATCH(Data!S$1, Stathead!$B$5:$AP$5, 0), FALSE)</f>
        <v>133</v>
      </c>
      <c r="T28" s="8">
        <f>VLOOKUP($A28, Stathead!$B$6:$AP$2000, MATCH(Data!T$1, Stathead!$B$5:$AP$5, 0), FALSE)</f>
        <v>1.8</v>
      </c>
      <c r="U28" s="9">
        <f>(Data!$T29/Data!$D29)*162</f>
        <v>5.8320000000000007</v>
      </c>
      <c r="V28" s="8">
        <f>VLOOKUP($A28, Stathead!$B$6:$AP$2000, MATCH(Data!V$1, Stathead!$B$5:$AP$5, 0), FALSE)</f>
        <v>1.2</v>
      </c>
      <c r="W28" s="9">
        <f>(Data!$V29/Data!$D29)*162</f>
        <v>3.5640000000000005</v>
      </c>
      <c r="X28" s="8">
        <f>VLOOKUP($A28, Stathead!$B$6:$AP$2000, MATCH(Data!X$1, Stathead!$B$5:$AP$5, 0), FALSE)</f>
        <v>0.4</v>
      </c>
      <c r="Y28" s="8">
        <f>VLOOKUP($A28, Stathead!$B$6:$AP$2000, MATCH(Data!Y$1, Stathead!$B$5:$AP$5, 0), FALSE)</f>
        <v>7</v>
      </c>
      <c r="Z28" s="8">
        <f>VLOOKUP($A28, FanGraphs!$B$2:$W$2000, MATCH(Data!Z$1,FanGraphs!$B$1:$W$1, 0), FALSE)</f>
        <v>0.33900000000000002</v>
      </c>
      <c r="AA28" s="8">
        <f>VLOOKUP($A28, FanGraphs!$B$2:$W$2000, MATCH(Data!AA$1,FanGraphs!$B$1:$W$1, 0), FALSE)</f>
        <v>0.35799999999999998</v>
      </c>
      <c r="AB28" s="8">
        <f>Table2[[#This Row],[xwOBA]]-Table2[[#This Row],[wOBA]]</f>
        <v>1.8999999999999961E-2</v>
      </c>
      <c r="AC28" s="8">
        <f>VLOOKUP($A28, FanGraphs!$B$2:$W$2000, MATCH(Data!AC$1,FanGraphs!$B$1:$W$1, 0), FALSE)</f>
        <v>120</v>
      </c>
      <c r="AD28" s="9">
        <f>VLOOKUP($A28, FanGraphs!$B$2:$W$2000, MATCH(Data!AD$1,FanGraphs!$B$1:$W$1, 0), FALSE)</f>
        <v>0.2</v>
      </c>
      <c r="AE28" s="10">
        <f>VLOOKUP($A28,Statcast!$B$2:$R$2000, MATCH(Data!AE$1,Statcast!$B$1:$R$1, 0), FALSE)</f>
        <v>6.8000000000000005E-2</v>
      </c>
      <c r="AF28" s="10">
        <f>VLOOKUP($A28,Statcast!$B$2:$R$2000, MATCH(Data!AF$1,Statcast!$B$1:$R$1, 0), FALSE)</f>
        <v>0.40100000000000002</v>
      </c>
      <c r="AG28" s="8">
        <f>VLOOKUP($A28,Statcast!$B$2:$R$2000, MATCH(Data!AG$1,Statcast!$B$1:$R$1, 0), FALSE)</f>
        <v>0.29899999999999999</v>
      </c>
      <c r="AH28" s="8">
        <f>Table2[[#This Row],[xBA]]-Table2[[#This Row],[BA]]</f>
        <v>3.2999999999999974E-2</v>
      </c>
      <c r="AI28" s="8">
        <f>VLOOKUP($A28,Statcast!$B$2:$R$2000, MATCH(Data!AI$1,Statcast!$B$1:$R$1, 0), FALSE)</f>
        <v>0.48099999999999998</v>
      </c>
      <c r="AJ28" s="8">
        <f>Table2[[#This Row],[xSLG]]-Table2[[#This Row],[SLG]]</f>
        <v>-7.0000000000000062E-3</v>
      </c>
    </row>
    <row r="29" spans="1:36" hidden="1" x14ac:dyDescent="0.45">
      <c r="A29" s="8" t="str">
        <f>Stathead!B35</f>
        <v>Corey Seager</v>
      </c>
      <c r="B29" s="8" t="str">
        <f>VLOOKUP($A29, Stathead!$B$6:$AP$2000, MATCH(Data!B$1, Stathead!$B$5:$AP$5, 0), FALSE)</f>
        <v>TEX</v>
      </c>
      <c r="C29" s="8" t="str">
        <f>VLOOKUP($A29, Stathead!$B$6:$AP$2000, MATCH(Data!C$1, Stathead!$B$5:$AP$5, 0), FALSE)</f>
        <v>AL</v>
      </c>
      <c r="D29" s="8">
        <f>VLOOKUP($A29, Stathead!$B$6:$AP$2000, MATCH(Data!D$1, Stathead!$B$5:$AP$5, 0), FALSE)</f>
        <v>50</v>
      </c>
      <c r="E29" s="8">
        <f>VLOOKUP($A29, Stathead!$B$6:$AP$2000, MATCH(Data!E$1, Stathead!$B$5:$AP$5, 0), FALSE)</f>
        <v>222</v>
      </c>
      <c r="F29" s="8">
        <f>VLOOKUP($A29, Stathead!$B$6:$AP$2000, MATCH(Data!F$1, Stathead!$B$5:$AP$5, 0), FALSE)</f>
        <v>193</v>
      </c>
      <c r="G29" s="8">
        <f>VLOOKUP($A29, Stathead!$B$6:$AP$2000, MATCH(Data!G$1, Stathead!$B$5:$AP$5, 0), FALSE)</f>
        <v>26</v>
      </c>
      <c r="H29" s="8">
        <f>VLOOKUP($A29, Stathead!$B$6:$AP$2000, MATCH(Data!H$1, Stathead!$B$5:$AP$5, 0), FALSE)</f>
        <v>50</v>
      </c>
      <c r="I29" s="8">
        <f>VLOOKUP($A29, Stathead!$B$6:$AP$2000, MATCH(Data!I$1, Stathead!$B$5:$AP$5, 0), FALSE)</f>
        <v>35</v>
      </c>
      <c r="J29" s="8">
        <f>VLOOKUP($A29, Stathead!$B$6:$AP$2000, MATCH(Data!J$1, Stathead!$B$5:$AP$5, 0), FALSE)</f>
        <v>3</v>
      </c>
      <c r="K29" s="8">
        <f>VLOOKUP($A29, Stathead!$B$6:$AP$2000, MATCH(Data!K$1, Stathead!$B$5:$AP$5, 0), FALSE)</f>
        <v>0</v>
      </c>
      <c r="L29" s="8">
        <f>VLOOKUP($A29, Stathead!$B$6:$AP$2000, MATCH(Data!L$1, Stathead!$B$5:$AP$5, 0), FALSE)</f>
        <v>12</v>
      </c>
      <c r="M29" s="8">
        <f>VLOOKUP($A29, Stathead!$B$6:$AP$2000, MATCH(Data!M$1, Stathead!$B$5:$AP$5, 0), FALSE)</f>
        <v>27</v>
      </c>
      <c r="N29" s="8">
        <f>VLOOKUP($A29, Stathead!$B$6:$AP$2000, MATCH(Data!N$1, Stathead!$B$5:$AP$5, 0), FALSE)</f>
        <v>0</v>
      </c>
      <c r="O29" s="8">
        <f>VLOOKUP($A29, Stathead!$B$6:$AP$2000, MATCH(Data!O$1, Stathead!$B$5:$AP$5, 0), FALSE)</f>
        <v>0.25900000000000001</v>
      </c>
      <c r="P29" s="8">
        <f>VLOOKUP($A29, Stathead!$B$6:$AP$2000, MATCH(Data!P$1, Stathead!$B$5:$AP$5, 0), FALSE)</f>
        <v>0.35099999999999998</v>
      </c>
      <c r="Q29" s="8">
        <f>VLOOKUP($A29, Stathead!$B$6:$AP$2000, MATCH(Data!Q$1, Stathead!$B$5:$AP$5, 0), FALSE)</f>
        <v>0.46100000000000002</v>
      </c>
      <c r="R29" s="8">
        <f>VLOOKUP($A29, Stathead!$B$6:$AP$2000, MATCH(Data!R$1, Stathead!$B$5:$AP$5, 0), FALSE)</f>
        <v>0.81200000000000006</v>
      </c>
      <c r="S29" s="8">
        <f>VLOOKUP($A29, Stathead!$B$6:$AP$2000, MATCH(Data!S$1, Stathead!$B$5:$AP$5, 0), FALSE)</f>
        <v>131</v>
      </c>
      <c r="T29" s="8">
        <f>VLOOKUP($A29, Stathead!$B$6:$AP$2000, MATCH(Data!T$1, Stathead!$B$5:$AP$5, 0), FALSE)</f>
        <v>1.8</v>
      </c>
      <c r="U29" s="9">
        <f>(Data!$T31/Data!$D31)*162</f>
        <v>5.4</v>
      </c>
      <c r="V29" s="8">
        <f>VLOOKUP($A29, Stathead!$B$6:$AP$2000, MATCH(Data!V$1, Stathead!$B$5:$AP$5, 0), FALSE)</f>
        <v>1.1000000000000001</v>
      </c>
      <c r="W29" s="9">
        <f>(Data!$V31/Data!$D31)*162</f>
        <v>3</v>
      </c>
      <c r="X29" s="8">
        <f>VLOOKUP($A29, Stathead!$B$6:$AP$2000, MATCH(Data!X$1, Stathead!$B$5:$AP$5, 0), FALSE)</f>
        <v>0.6</v>
      </c>
      <c r="Y29" s="8">
        <f>VLOOKUP($A29, Stathead!$B$6:$AP$2000, MATCH(Data!Y$1, Stathead!$B$5:$AP$5, 0), FALSE)</f>
        <v>6</v>
      </c>
      <c r="Z29" s="8">
        <f>VLOOKUP($A29, FanGraphs!$B$2:$W$2000, MATCH(Data!Z$1,FanGraphs!$B$1:$W$1, 0), FALSE)</f>
        <v>0.34399999999999997</v>
      </c>
      <c r="AA29" s="8">
        <f>VLOOKUP($A29, FanGraphs!$B$2:$W$2000, MATCH(Data!AA$1,FanGraphs!$B$1:$W$1, 0), FALSE)</f>
        <v>0.40100000000000002</v>
      </c>
      <c r="AB29" s="8">
        <f>Table2[[#This Row],[xwOBA]]-Table2[[#This Row],[wOBA]]</f>
        <v>5.7000000000000051E-2</v>
      </c>
      <c r="AC29" s="8">
        <f>VLOOKUP($A29, FanGraphs!$B$2:$W$2000, MATCH(Data!AC$1,FanGraphs!$B$1:$W$1, 0), FALSE)</f>
        <v>121</v>
      </c>
      <c r="AD29" s="9">
        <f>VLOOKUP($A29, FanGraphs!$B$2:$W$2000, MATCH(Data!AD$1,FanGraphs!$B$1:$W$1, 0), FALSE)</f>
        <v>-2.6</v>
      </c>
      <c r="AE29" s="10">
        <f>VLOOKUP($A29,Statcast!$B$2:$R$2000, MATCH(Data!AE$1,Statcast!$B$1:$R$1, 0), FALSE)</f>
        <v>0.157</v>
      </c>
      <c r="AF29" s="10">
        <f>VLOOKUP($A29,Statcast!$B$2:$R$2000, MATCH(Data!AF$1,Statcast!$B$1:$R$1, 0), FALSE)</f>
        <v>0.45800000000000002</v>
      </c>
      <c r="AG29" s="8">
        <f>VLOOKUP($A29,Statcast!$B$2:$R$2000, MATCH(Data!AG$1,Statcast!$B$1:$R$1, 0), FALSE)</f>
        <v>0.29199999999999998</v>
      </c>
      <c r="AH29" s="8">
        <f>Table2[[#This Row],[xBA]]-Table2[[#This Row],[BA]]</f>
        <v>3.2999999999999974E-2</v>
      </c>
      <c r="AI29" s="8">
        <f>VLOOKUP($A29,Statcast!$B$2:$R$2000, MATCH(Data!AI$1,Statcast!$B$1:$R$1, 0), FALSE)</f>
        <v>0.57699999999999996</v>
      </c>
      <c r="AJ29" s="8">
        <f>Table2[[#This Row],[xSLG]]-Table2[[#This Row],[SLG]]</f>
        <v>0.11599999999999994</v>
      </c>
    </row>
    <row r="30" spans="1:36" hidden="1" x14ac:dyDescent="0.45">
      <c r="A30" s="8" t="str">
        <f>Stathead!B36</f>
        <v>Isaac Paredes</v>
      </c>
      <c r="B30" s="8" t="str">
        <f>VLOOKUP($A30, Stathead!$B$6:$AP$2000, MATCH(Data!B$1, Stathead!$B$5:$AP$5, 0), FALSE)</f>
        <v>TBR</v>
      </c>
      <c r="C30" s="8" t="str">
        <f>VLOOKUP($A30, Stathead!$B$6:$AP$2000, MATCH(Data!C$1, Stathead!$B$5:$AP$5, 0), FALSE)</f>
        <v>AL</v>
      </c>
      <c r="D30" s="8">
        <f>VLOOKUP($A30, Stathead!$B$6:$AP$2000, MATCH(Data!D$1, Stathead!$B$5:$AP$5, 0), FALSE)</f>
        <v>51</v>
      </c>
      <c r="E30" s="8">
        <f>VLOOKUP($A30, Stathead!$B$6:$AP$2000, MATCH(Data!E$1, Stathead!$B$5:$AP$5, 0), FALSE)</f>
        <v>217</v>
      </c>
      <c r="F30" s="8">
        <f>VLOOKUP($A30, Stathead!$B$6:$AP$2000, MATCH(Data!F$1, Stathead!$B$5:$AP$5, 0), FALSE)</f>
        <v>186</v>
      </c>
      <c r="G30" s="8">
        <f>VLOOKUP($A30, Stathead!$B$6:$AP$2000, MATCH(Data!G$1, Stathead!$B$5:$AP$5, 0), FALSE)</f>
        <v>22</v>
      </c>
      <c r="H30" s="8">
        <f>VLOOKUP($A30, Stathead!$B$6:$AP$2000, MATCH(Data!H$1, Stathead!$B$5:$AP$5, 0), FALSE)</f>
        <v>55</v>
      </c>
      <c r="I30" s="8">
        <f>VLOOKUP($A30, Stathead!$B$6:$AP$2000, MATCH(Data!I$1, Stathead!$B$5:$AP$5, 0), FALSE)</f>
        <v>37</v>
      </c>
      <c r="J30" s="8">
        <f>VLOOKUP($A30, Stathead!$B$6:$AP$2000, MATCH(Data!J$1, Stathead!$B$5:$AP$5, 0), FALSE)</f>
        <v>9</v>
      </c>
      <c r="K30" s="8">
        <f>VLOOKUP($A30, Stathead!$B$6:$AP$2000, MATCH(Data!K$1, Stathead!$B$5:$AP$5, 0), FALSE)</f>
        <v>0</v>
      </c>
      <c r="L30" s="8">
        <f>VLOOKUP($A30, Stathead!$B$6:$AP$2000, MATCH(Data!L$1, Stathead!$B$5:$AP$5, 0), FALSE)</f>
        <v>9</v>
      </c>
      <c r="M30" s="8">
        <f>VLOOKUP($A30, Stathead!$B$6:$AP$2000, MATCH(Data!M$1, Stathead!$B$5:$AP$5, 0), FALSE)</f>
        <v>29</v>
      </c>
      <c r="N30" s="8">
        <f>VLOOKUP($A30, Stathead!$B$6:$AP$2000, MATCH(Data!N$1, Stathead!$B$5:$AP$5, 0), FALSE)</f>
        <v>0</v>
      </c>
      <c r="O30" s="8">
        <f>VLOOKUP($A30, Stathead!$B$6:$AP$2000, MATCH(Data!O$1, Stathead!$B$5:$AP$5, 0), FALSE)</f>
        <v>0.29599999999999999</v>
      </c>
      <c r="P30" s="8">
        <f>VLOOKUP($A30, Stathead!$B$6:$AP$2000, MATCH(Data!P$1, Stathead!$B$5:$AP$5, 0), FALSE)</f>
        <v>0.38700000000000001</v>
      </c>
      <c r="Q30" s="8">
        <f>VLOOKUP($A30, Stathead!$B$6:$AP$2000, MATCH(Data!Q$1, Stathead!$B$5:$AP$5, 0), FALSE)</f>
        <v>0.48899999999999999</v>
      </c>
      <c r="R30" s="8">
        <f>VLOOKUP($A30, Stathead!$B$6:$AP$2000, MATCH(Data!R$1, Stathead!$B$5:$AP$5, 0), FALSE)</f>
        <v>0.876</v>
      </c>
      <c r="S30" s="8">
        <f>VLOOKUP($A30, Stathead!$B$6:$AP$2000, MATCH(Data!S$1, Stathead!$B$5:$AP$5, 0), FALSE)</f>
        <v>153</v>
      </c>
      <c r="T30" s="8">
        <f>VLOOKUP($A30, Stathead!$B$6:$AP$2000, MATCH(Data!T$1, Stathead!$B$5:$AP$5, 0), FALSE)</f>
        <v>1.8</v>
      </c>
      <c r="U30" s="9">
        <f>(Data!$T32/Data!$D32)*162</f>
        <v>5.4</v>
      </c>
      <c r="V30" s="8">
        <f>VLOOKUP($A30, Stathead!$B$6:$AP$2000, MATCH(Data!V$1, Stathead!$B$5:$AP$5, 0), FALSE)</f>
        <v>1.1000000000000001</v>
      </c>
      <c r="W30" s="9">
        <f>(Data!$V32/Data!$D32)*162</f>
        <v>3.3000000000000003</v>
      </c>
      <c r="X30" s="8">
        <f>VLOOKUP($A30, Stathead!$B$6:$AP$2000, MATCH(Data!X$1, Stathead!$B$5:$AP$5, 0), FALSE)</f>
        <v>0</v>
      </c>
      <c r="Y30" s="8">
        <f>VLOOKUP($A30, Stathead!$B$6:$AP$2000, MATCH(Data!Y$1, Stathead!$B$5:$AP$5, 0), FALSE)</f>
        <v>13</v>
      </c>
      <c r="Z30" s="8">
        <f>VLOOKUP($A30, FanGraphs!$B$2:$W$2000, MATCH(Data!Z$1,FanGraphs!$B$1:$W$1, 0), FALSE)</f>
        <v>0.38700000000000001</v>
      </c>
      <c r="AA30" s="8">
        <f>VLOOKUP($A30, FanGraphs!$B$2:$W$2000, MATCH(Data!AA$1,FanGraphs!$B$1:$W$1, 0), FALSE)</f>
        <v>0.31900000000000001</v>
      </c>
      <c r="AB30" s="8">
        <f>Table2[[#This Row],[xwOBA]]-Table2[[#This Row],[wOBA]]</f>
        <v>-6.8000000000000005E-2</v>
      </c>
      <c r="AC30" s="8">
        <f>VLOOKUP($A30, FanGraphs!$B$2:$W$2000, MATCH(Data!AC$1,FanGraphs!$B$1:$W$1, 0), FALSE)</f>
        <v>157</v>
      </c>
      <c r="AD30" s="9">
        <f>VLOOKUP($A30, FanGraphs!$B$2:$W$2000, MATCH(Data!AD$1,FanGraphs!$B$1:$W$1, 0), FALSE)</f>
        <v>-0.5</v>
      </c>
      <c r="AE30" s="10">
        <f>VLOOKUP($A30,Statcast!$B$2:$R$2000, MATCH(Data!AE$1,Statcast!$B$1:$R$1, 0), FALSE)</f>
        <v>0.06</v>
      </c>
      <c r="AF30" s="10">
        <f>VLOOKUP($A30,Statcast!$B$2:$R$2000, MATCH(Data!AF$1,Statcast!$B$1:$R$1, 0), FALSE)</f>
        <v>0.27800000000000002</v>
      </c>
      <c r="AG30" s="8">
        <f>VLOOKUP($A30,Statcast!$B$2:$R$2000, MATCH(Data!AG$1,Statcast!$B$1:$R$1, 0), FALSE)</f>
        <v>0.24099999999999999</v>
      </c>
      <c r="AH30" s="8">
        <f>Table2[[#This Row],[xBA]]-Table2[[#This Row],[BA]]</f>
        <v>-5.4999999999999993E-2</v>
      </c>
      <c r="AI30" s="8">
        <f>VLOOKUP($A30,Statcast!$B$2:$R$2000, MATCH(Data!AI$1,Statcast!$B$1:$R$1, 0), FALSE)</f>
        <v>0.379</v>
      </c>
      <c r="AJ30" s="8">
        <f>Table2[[#This Row],[xSLG]]-Table2[[#This Row],[SLG]]</f>
        <v>-0.10999999999999999</v>
      </c>
    </row>
    <row r="31" spans="1:36" hidden="1" x14ac:dyDescent="0.45">
      <c r="A31" s="8" t="str">
        <f>Stathead!B37</f>
        <v>Salvador Perez</v>
      </c>
      <c r="B31" s="8" t="str">
        <f>VLOOKUP($A31, Stathead!$B$6:$AP$2000, MATCH(Data!B$1, Stathead!$B$5:$AP$5, 0), FALSE)</f>
        <v>KCR</v>
      </c>
      <c r="C31" s="8" t="str">
        <f>VLOOKUP($A31, Stathead!$B$6:$AP$2000, MATCH(Data!C$1, Stathead!$B$5:$AP$5, 0), FALSE)</f>
        <v>AL</v>
      </c>
      <c r="D31" s="8">
        <f>VLOOKUP($A31, Stathead!$B$6:$AP$2000, MATCH(Data!D$1, Stathead!$B$5:$AP$5, 0), FALSE)</f>
        <v>54</v>
      </c>
      <c r="E31" s="8">
        <f>VLOOKUP($A31, Stathead!$B$6:$AP$2000, MATCH(Data!E$1, Stathead!$B$5:$AP$5, 0), FALSE)</f>
        <v>219</v>
      </c>
      <c r="F31" s="8">
        <f>VLOOKUP($A31, Stathead!$B$6:$AP$2000, MATCH(Data!F$1, Stathead!$B$5:$AP$5, 0), FALSE)</f>
        <v>199</v>
      </c>
      <c r="G31" s="8">
        <f>VLOOKUP($A31, Stathead!$B$6:$AP$2000, MATCH(Data!G$1, Stathead!$B$5:$AP$5, 0), FALSE)</f>
        <v>22</v>
      </c>
      <c r="H31" s="8">
        <f>VLOOKUP($A31, Stathead!$B$6:$AP$2000, MATCH(Data!H$1, Stathead!$B$5:$AP$5, 0), FALSE)</f>
        <v>64</v>
      </c>
      <c r="I31" s="8">
        <f>VLOOKUP($A31, Stathead!$B$6:$AP$2000, MATCH(Data!I$1, Stathead!$B$5:$AP$5, 0), FALSE)</f>
        <v>43</v>
      </c>
      <c r="J31" s="8">
        <f>VLOOKUP($A31, Stathead!$B$6:$AP$2000, MATCH(Data!J$1, Stathead!$B$5:$AP$5, 0), FALSE)</f>
        <v>12</v>
      </c>
      <c r="K31" s="8">
        <f>VLOOKUP($A31, Stathead!$B$6:$AP$2000, MATCH(Data!K$1, Stathead!$B$5:$AP$5, 0), FALSE)</f>
        <v>0</v>
      </c>
      <c r="L31" s="8">
        <f>VLOOKUP($A31, Stathead!$B$6:$AP$2000, MATCH(Data!L$1, Stathead!$B$5:$AP$5, 0), FALSE)</f>
        <v>9</v>
      </c>
      <c r="M31" s="8">
        <f>VLOOKUP($A31, Stathead!$B$6:$AP$2000, MATCH(Data!M$1, Stathead!$B$5:$AP$5, 0), FALSE)</f>
        <v>39</v>
      </c>
      <c r="N31" s="8">
        <f>VLOOKUP($A31, Stathead!$B$6:$AP$2000, MATCH(Data!N$1, Stathead!$B$5:$AP$5, 0), FALSE)</f>
        <v>0</v>
      </c>
      <c r="O31" s="8">
        <f>VLOOKUP($A31, Stathead!$B$6:$AP$2000, MATCH(Data!O$1, Stathead!$B$5:$AP$5, 0), FALSE)</f>
        <v>0.32200000000000001</v>
      </c>
      <c r="P31" s="8">
        <f>VLOOKUP($A31, Stathead!$B$6:$AP$2000, MATCH(Data!P$1, Stathead!$B$5:$AP$5, 0), FALSE)</f>
        <v>0.38400000000000001</v>
      </c>
      <c r="Q31" s="8">
        <f>VLOOKUP($A31, Stathead!$B$6:$AP$2000, MATCH(Data!Q$1, Stathead!$B$5:$AP$5, 0), FALSE)</f>
        <v>0.51800000000000002</v>
      </c>
      <c r="R31" s="8">
        <f>VLOOKUP($A31, Stathead!$B$6:$AP$2000, MATCH(Data!R$1, Stathead!$B$5:$AP$5, 0), FALSE)</f>
        <v>0.90100000000000002</v>
      </c>
      <c r="S31" s="8">
        <f>VLOOKUP($A31, Stathead!$B$6:$AP$2000, MATCH(Data!S$1, Stathead!$B$5:$AP$5, 0), FALSE)</f>
        <v>152</v>
      </c>
      <c r="T31" s="8">
        <f>VLOOKUP($A31, Stathead!$B$6:$AP$2000, MATCH(Data!T$1, Stathead!$B$5:$AP$5, 0), FALSE)</f>
        <v>1.8</v>
      </c>
      <c r="U31" s="9">
        <f>(Data!$T33/Data!$D33)*162</f>
        <v>5.4</v>
      </c>
      <c r="V31" s="8">
        <f>VLOOKUP($A31, Stathead!$B$6:$AP$2000, MATCH(Data!V$1, Stathead!$B$5:$AP$5, 0), FALSE)</f>
        <v>1</v>
      </c>
      <c r="W31" s="9">
        <f>(Data!$V33/Data!$D33)*162</f>
        <v>3.3000000000000003</v>
      </c>
      <c r="X31" s="8">
        <f>VLOOKUP($A31, Stathead!$B$6:$AP$2000, MATCH(Data!X$1, Stathead!$B$5:$AP$5, 0), FALSE)</f>
        <v>0.1</v>
      </c>
      <c r="Y31" s="8">
        <f>VLOOKUP($A31, Stathead!$B$6:$AP$2000, MATCH(Data!Y$1, Stathead!$B$5:$AP$5, 0), FALSE)</f>
        <v>12</v>
      </c>
      <c r="Z31" s="8">
        <f>VLOOKUP($A31, FanGraphs!$B$2:$W$2000, MATCH(Data!Z$1,FanGraphs!$B$1:$W$1, 0), FALSE)</f>
        <v>0.39</v>
      </c>
      <c r="AA31" s="8">
        <f>VLOOKUP($A31, FanGraphs!$B$2:$W$2000, MATCH(Data!AA$1,FanGraphs!$B$1:$W$1, 0), FALSE)</f>
        <v>0.39800000000000002</v>
      </c>
      <c r="AB31" s="8">
        <f>Table2[[#This Row],[xwOBA]]-Table2[[#This Row],[wOBA]]</f>
        <v>8.0000000000000071E-3</v>
      </c>
      <c r="AC31" s="8">
        <f>VLOOKUP($A31, FanGraphs!$B$2:$W$2000, MATCH(Data!AC$1,FanGraphs!$B$1:$W$1, 0), FALSE)</f>
        <v>151</v>
      </c>
      <c r="AD31" s="9">
        <f>VLOOKUP($A31, FanGraphs!$B$2:$W$2000, MATCH(Data!AD$1,FanGraphs!$B$1:$W$1, 0), FALSE)</f>
        <v>-1.6</v>
      </c>
      <c r="AE31" s="10">
        <f>VLOOKUP($A31,Statcast!$B$2:$R$2000, MATCH(Data!AE$1,Statcast!$B$1:$R$1, 0), FALSE)</f>
        <v>0.14299999999999999</v>
      </c>
      <c r="AF31" s="10">
        <f>VLOOKUP($A31,Statcast!$B$2:$R$2000, MATCH(Data!AF$1,Statcast!$B$1:$R$1, 0), FALSE)</f>
        <v>0.48399999999999999</v>
      </c>
      <c r="AG31" s="8">
        <f>VLOOKUP($A31,Statcast!$B$2:$R$2000, MATCH(Data!AG$1,Statcast!$B$1:$R$1, 0), FALSE)</f>
        <v>0.30499999999999999</v>
      </c>
      <c r="AH31" s="8">
        <f>Table2[[#This Row],[xBA]]-Table2[[#This Row],[BA]]</f>
        <v>-1.7000000000000015E-2</v>
      </c>
      <c r="AI31" s="8">
        <f>VLOOKUP($A31,Statcast!$B$2:$R$2000, MATCH(Data!AI$1,Statcast!$B$1:$R$1, 0), FALSE)</f>
        <v>0.58299999999999996</v>
      </c>
      <c r="AJ31" s="8">
        <f>Table2[[#This Row],[xSLG]]-Table2[[#This Row],[SLG]]</f>
        <v>6.4999999999999947E-2</v>
      </c>
    </row>
    <row r="32" spans="1:36" x14ac:dyDescent="0.45">
      <c r="A32" s="8" t="str">
        <f>Stathead!B34</f>
        <v>Christian Walker</v>
      </c>
      <c r="B32" s="8" t="str">
        <f>VLOOKUP($A32, Stathead!$B$6:$AP$2000, MATCH(Data!B$1, Stathead!$B$5:$AP$5, 0), FALSE)</f>
        <v>ARI</v>
      </c>
      <c r="C32" s="8" t="str">
        <f>VLOOKUP($A32, Stathead!$B$6:$AP$2000, MATCH(Data!C$1, Stathead!$B$5:$AP$5, 0), FALSE)</f>
        <v>NL</v>
      </c>
      <c r="D32" s="8">
        <f>VLOOKUP($A32, Stathead!$B$6:$AP$2000, MATCH(Data!D$1, Stathead!$B$5:$AP$5, 0), FALSE)</f>
        <v>54</v>
      </c>
      <c r="E32" s="8">
        <f>VLOOKUP($A32, Stathead!$B$6:$AP$2000, MATCH(Data!E$1, Stathead!$B$5:$AP$5, 0), FALSE)</f>
        <v>231</v>
      </c>
      <c r="F32" s="8">
        <f>VLOOKUP($A32, Stathead!$B$6:$AP$2000, MATCH(Data!F$1, Stathead!$B$5:$AP$5, 0), FALSE)</f>
        <v>195</v>
      </c>
      <c r="G32" s="8">
        <f>VLOOKUP($A32, Stathead!$B$6:$AP$2000, MATCH(Data!G$1, Stathead!$B$5:$AP$5, 0), FALSE)</f>
        <v>36</v>
      </c>
      <c r="H32" s="8">
        <f>VLOOKUP($A32, Stathead!$B$6:$AP$2000, MATCH(Data!H$1, Stathead!$B$5:$AP$5, 0), FALSE)</f>
        <v>52</v>
      </c>
      <c r="I32" s="8">
        <f>VLOOKUP($A32, Stathead!$B$6:$AP$2000, MATCH(Data!I$1, Stathead!$B$5:$AP$5, 0), FALSE)</f>
        <v>34</v>
      </c>
      <c r="J32" s="8">
        <f>VLOOKUP($A32, Stathead!$B$6:$AP$2000, MATCH(Data!J$1, Stathead!$B$5:$AP$5, 0), FALSE)</f>
        <v>8</v>
      </c>
      <c r="K32" s="8">
        <f>VLOOKUP($A32, Stathead!$B$6:$AP$2000, MATCH(Data!K$1, Stathead!$B$5:$AP$5, 0), FALSE)</f>
        <v>0</v>
      </c>
      <c r="L32" s="8">
        <f>VLOOKUP($A32, Stathead!$B$6:$AP$2000, MATCH(Data!L$1, Stathead!$B$5:$AP$5, 0), FALSE)</f>
        <v>10</v>
      </c>
      <c r="M32" s="8">
        <f>VLOOKUP($A32, Stathead!$B$6:$AP$2000, MATCH(Data!M$1, Stathead!$B$5:$AP$5, 0), FALSE)</f>
        <v>33</v>
      </c>
      <c r="N32" s="8">
        <f>VLOOKUP($A32, Stathead!$B$6:$AP$2000, MATCH(Data!N$1, Stathead!$B$5:$AP$5, 0), FALSE)</f>
        <v>1</v>
      </c>
      <c r="O32" s="8">
        <f>VLOOKUP($A32, Stathead!$B$6:$AP$2000, MATCH(Data!O$1, Stathead!$B$5:$AP$5, 0), FALSE)</f>
        <v>0.26700000000000002</v>
      </c>
      <c r="P32" s="8">
        <f>VLOOKUP($A32, Stathead!$B$6:$AP$2000, MATCH(Data!P$1, Stathead!$B$5:$AP$5, 0), FALSE)</f>
        <v>0.35899999999999999</v>
      </c>
      <c r="Q32" s="8">
        <f>VLOOKUP($A32, Stathead!$B$6:$AP$2000, MATCH(Data!Q$1, Stathead!$B$5:$AP$5, 0), FALSE)</f>
        <v>0.46200000000000002</v>
      </c>
      <c r="R32" s="8">
        <f>VLOOKUP($A32, Stathead!$B$6:$AP$2000, MATCH(Data!R$1, Stathead!$B$5:$AP$5, 0), FALSE)</f>
        <v>0.82099999999999995</v>
      </c>
      <c r="S32" s="8">
        <f>VLOOKUP($A32, Stathead!$B$6:$AP$2000, MATCH(Data!S$1, Stathead!$B$5:$AP$5, 0), FALSE)</f>
        <v>137</v>
      </c>
      <c r="T32" s="8">
        <f>VLOOKUP($A32, Stathead!$B$6:$AP$2000, MATCH(Data!T$1, Stathead!$B$5:$AP$5, 0), FALSE)</f>
        <v>1.8</v>
      </c>
      <c r="U32" s="9">
        <f>(Data!$T30/Data!$D30)*162</f>
        <v>5.7176470588235295</v>
      </c>
      <c r="V32" s="8">
        <f>VLOOKUP($A32, Stathead!$B$6:$AP$2000, MATCH(Data!V$1, Stathead!$B$5:$AP$5, 0), FALSE)</f>
        <v>1.1000000000000001</v>
      </c>
      <c r="W32" s="9">
        <f>(Data!$V30/Data!$D30)*162</f>
        <v>3.494117647058824</v>
      </c>
      <c r="X32" s="8">
        <f>VLOOKUP($A32, Stathead!$B$6:$AP$2000, MATCH(Data!X$1, Stathead!$B$5:$AP$5, 0), FALSE)</f>
        <v>0.4</v>
      </c>
      <c r="Y32" s="8">
        <f>VLOOKUP($A32, Stathead!$B$6:$AP$2000, MATCH(Data!Y$1, Stathead!$B$5:$AP$5, 0), FALSE)</f>
        <v>9</v>
      </c>
      <c r="Z32" s="8">
        <f>VLOOKUP($A32, FanGraphs!$B$2:$W$2000, MATCH(Data!Z$1,FanGraphs!$B$1:$W$1, 0), FALSE)</f>
        <v>0.35599999999999998</v>
      </c>
      <c r="AA32" s="8">
        <f>VLOOKUP($A32, FanGraphs!$B$2:$W$2000, MATCH(Data!AA$1,FanGraphs!$B$1:$W$1, 0), FALSE)</f>
        <v>0.38500000000000001</v>
      </c>
      <c r="AB32" s="8">
        <f>Table2[[#This Row],[xwOBA]]-Table2[[#This Row],[wOBA]]</f>
        <v>2.9000000000000026E-2</v>
      </c>
      <c r="AC32" s="8">
        <f>VLOOKUP($A32, FanGraphs!$B$2:$W$2000, MATCH(Data!AC$1,FanGraphs!$B$1:$W$1, 0), FALSE)</f>
        <v>132</v>
      </c>
      <c r="AD32" s="9">
        <f>VLOOKUP($A32, FanGraphs!$B$2:$W$2000, MATCH(Data!AD$1,FanGraphs!$B$1:$W$1, 0), FALSE)</f>
        <v>-1.7</v>
      </c>
      <c r="AE32" s="10">
        <f>VLOOKUP($A32,Statcast!$B$2:$R$2000, MATCH(Data!AE$1,Statcast!$B$1:$R$1, 0), FALSE)</f>
        <v>0.161</v>
      </c>
      <c r="AF32" s="10">
        <f>VLOOKUP($A32,Statcast!$B$2:$R$2000, MATCH(Data!AF$1,Statcast!$B$1:$R$1, 0), FALSE)</f>
        <v>0.49</v>
      </c>
      <c r="AG32" s="8">
        <f>VLOOKUP($A32,Statcast!$B$2:$R$2000, MATCH(Data!AG$1,Statcast!$B$1:$R$1, 0), FALSE)</f>
        <v>0.26100000000000001</v>
      </c>
      <c r="AH32" s="8">
        <f>Table2[[#This Row],[xBA]]-Table2[[#This Row],[BA]]</f>
        <v>-6.0000000000000053E-3</v>
      </c>
      <c r="AI32" s="8">
        <f>VLOOKUP($A32,Statcast!$B$2:$R$2000, MATCH(Data!AI$1,Statcast!$B$1:$R$1, 0), FALSE)</f>
        <v>0.47799999999999998</v>
      </c>
      <c r="AJ32" s="8">
        <f>Table2[[#This Row],[xSLG]]-Table2[[#This Row],[SLG]]</f>
        <v>1.5999999999999959E-2</v>
      </c>
    </row>
    <row r="33" spans="1:36" x14ac:dyDescent="0.45">
      <c r="A33" s="8" t="str">
        <f>Stathead!B32</f>
        <v>Ryan McMahon</v>
      </c>
      <c r="B33" s="8" t="str">
        <f>VLOOKUP($A33, Stathead!$B$6:$AP$2000, MATCH(Data!B$1, Stathead!$B$5:$AP$5, 0), FALSE)</f>
        <v>COL</v>
      </c>
      <c r="C33" s="8" t="str">
        <f>VLOOKUP($A33, Stathead!$B$6:$AP$2000, MATCH(Data!C$1, Stathead!$B$5:$AP$5, 0), FALSE)</f>
        <v>NL</v>
      </c>
      <c r="D33" s="8">
        <f>VLOOKUP($A33, Stathead!$B$6:$AP$2000, MATCH(Data!D$1, Stathead!$B$5:$AP$5, 0), FALSE)</f>
        <v>54</v>
      </c>
      <c r="E33" s="8">
        <f>VLOOKUP($A33, Stathead!$B$6:$AP$2000, MATCH(Data!E$1, Stathead!$B$5:$AP$5, 0), FALSE)</f>
        <v>234</v>
      </c>
      <c r="F33" s="8">
        <f>VLOOKUP($A33, Stathead!$B$6:$AP$2000, MATCH(Data!F$1, Stathead!$B$5:$AP$5, 0), FALSE)</f>
        <v>203</v>
      </c>
      <c r="G33" s="8">
        <f>VLOOKUP($A33, Stathead!$B$6:$AP$2000, MATCH(Data!G$1, Stathead!$B$5:$AP$5, 0), FALSE)</f>
        <v>27</v>
      </c>
      <c r="H33" s="8">
        <f>VLOOKUP($A33, Stathead!$B$6:$AP$2000, MATCH(Data!H$1, Stathead!$B$5:$AP$5, 0), FALSE)</f>
        <v>58</v>
      </c>
      <c r="I33" s="8">
        <f>VLOOKUP($A33, Stathead!$B$6:$AP$2000, MATCH(Data!I$1, Stathead!$B$5:$AP$5, 0), FALSE)</f>
        <v>38</v>
      </c>
      <c r="J33" s="8">
        <f>VLOOKUP($A33, Stathead!$B$6:$AP$2000, MATCH(Data!J$1, Stathead!$B$5:$AP$5, 0), FALSE)</f>
        <v>10</v>
      </c>
      <c r="K33" s="8">
        <f>VLOOKUP($A33, Stathead!$B$6:$AP$2000, MATCH(Data!K$1, Stathead!$B$5:$AP$5, 0), FALSE)</f>
        <v>0</v>
      </c>
      <c r="L33" s="8">
        <f>VLOOKUP($A33, Stathead!$B$6:$AP$2000, MATCH(Data!L$1, Stathead!$B$5:$AP$5, 0), FALSE)</f>
        <v>10</v>
      </c>
      <c r="M33" s="8">
        <f>VLOOKUP($A33, Stathead!$B$6:$AP$2000, MATCH(Data!M$1, Stathead!$B$5:$AP$5, 0), FALSE)</f>
        <v>33</v>
      </c>
      <c r="N33" s="8">
        <f>VLOOKUP($A33, Stathead!$B$6:$AP$2000, MATCH(Data!N$1, Stathead!$B$5:$AP$5, 0), FALSE)</f>
        <v>0</v>
      </c>
      <c r="O33" s="8">
        <f>VLOOKUP($A33, Stathead!$B$6:$AP$2000, MATCH(Data!O$1, Stathead!$B$5:$AP$5, 0), FALSE)</f>
        <v>0.28599999999999998</v>
      </c>
      <c r="P33" s="8">
        <f>VLOOKUP($A33, Stathead!$B$6:$AP$2000, MATCH(Data!P$1, Stathead!$B$5:$AP$5, 0), FALSE)</f>
        <v>0.36599999999999999</v>
      </c>
      <c r="Q33" s="8">
        <f>VLOOKUP($A33, Stathead!$B$6:$AP$2000, MATCH(Data!Q$1, Stathead!$B$5:$AP$5, 0), FALSE)</f>
        <v>0.48299999999999998</v>
      </c>
      <c r="R33" s="8">
        <f>VLOOKUP($A33, Stathead!$B$6:$AP$2000, MATCH(Data!R$1, Stathead!$B$5:$AP$5, 0), FALSE)</f>
        <v>0.84899999999999998</v>
      </c>
      <c r="S33" s="8">
        <f>VLOOKUP($A33, Stathead!$B$6:$AP$2000, MATCH(Data!S$1, Stathead!$B$5:$AP$5, 0), FALSE)</f>
        <v>135</v>
      </c>
      <c r="T33" s="8">
        <f>VLOOKUP($A33, Stathead!$B$6:$AP$2000, MATCH(Data!T$1, Stathead!$B$5:$AP$5, 0), FALSE)</f>
        <v>1.8</v>
      </c>
      <c r="U33" s="9">
        <f>(Data!$T28/Data!$D28)*162</f>
        <v>5.8320000000000007</v>
      </c>
      <c r="V33" s="8">
        <f>VLOOKUP($A33, Stathead!$B$6:$AP$2000, MATCH(Data!V$1, Stathead!$B$5:$AP$5, 0), FALSE)</f>
        <v>1.1000000000000001</v>
      </c>
      <c r="W33" s="9">
        <f>(Data!$V28/Data!$D28)*162</f>
        <v>3.8879999999999999</v>
      </c>
      <c r="X33" s="8">
        <f>VLOOKUP($A33, Stathead!$B$6:$AP$2000, MATCH(Data!X$1, Stathead!$B$5:$AP$5, 0), FALSE)</f>
        <v>0.4</v>
      </c>
      <c r="Y33" s="8">
        <f>VLOOKUP($A33, Stathead!$B$6:$AP$2000, MATCH(Data!Y$1, Stathead!$B$5:$AP$5, 0), FALSE)</f>
        <v>8</v>
      </c>
      <c r="Z33" s="8">
        <f>VLOOKUP($A33, FanGraphs!$B$2:$W$2000, MATCH(Data!Z$1,FanGraphs!$B$1:$W$1, 0), FALSE)</f>
        <v>0.374</v>
      </c>
      <c r="AA33" s="8">
        <f>VLOOKUP($A33, FanGraphs!$B$2:$W$2000, MATCH(Data!AA$1,FanGraphs!$B$1:$W$1, 0), FALSE)</f>
        <v>0.38300000000000001</v>
      </c>
      <c r="AB33" s="8">
        <f>Table2[[#This Row],[xwOBA]]-Table2[[#This Row],[wOBA]]</f>
        <v>9.000000000000008E-3</v>
      </c>
      <c r="AC33" s="8">
        <f>VLOOKUP($A33, FanGraphs!$B$2:$W$2000, MATCH(Data!AC$1,FanGraphs!$B$1:$W$1, 0), FALSE)</f>
        <v>130</v>
      </c>
      <c r="AD33" s="9">
        <f>VLOOKUP($A33, FanGraphs!$B$2:$W$2000, MATCH(Data!AD$1,FanGraphs!$B$1:$W$1, 0), FALSE)</f>
        <v>-1.8</v>
      </c>
      <c r="AE33" s="10">
        <f>VLOOKUP($A33,Statcast!$B$2:$R$2000, MATCH(Data!AE$1,Statcast!$B$1:$R$1, 0), FALSE)</f>
        <v>0.14399999999999999</v>
      </c>
      <c r="AF33" s="10">
        <f>VLOOKUP($A33,Statcast!$B$2:$R$2000, MATCH(Data!AF$1,Statcast!$B$1:$R$1, 0), FALSE)</f>
        <v>0.54100000000000004</v>
      </c>
      <c r="AG33" s="8">
        <f>VLOOKUP($A33,Statcast!$B$2:$R$2000, MATCH(Data!AG$1,Statcast!$B$1:$R$1, 0), FALSE)</f>
        <v>0.28499999999999998</v>
      </c>
      <c r="AH33" s="8">
        <f>Table2[[#This Row],[xBA]]-Table2[[#This Row],[BA]]</f>
        <v>-1.0000000000000009E-3</v>
      </c>
      <c r="AI33" s="8">
        <f>VLOOKUP($A33,Statcast!$B$2:$R$2000, MATCH(Data!AI$1,Statcast!$B$1:$R$1, 0), FALSE)</f>
        <v>0.52200000000000002</v>
      </c>
      <c r="AJ33" s="8">
        <f>Table2[[#This Row],[xSLG]]-Table2[[#This Row],[SLG]]</f>
        <v>3.9000000000000035E-2</v>
      </c>
    </row>
    <row r="34" spans="1:36" hidden="1" x14ac:dyDescent="0.45">
      <c r="A34" s="8" t="str">
        <f>Stathead!B38</f>
        <v>Jose Altuve</v>
      </c>
      <c r="B34" s="8" t="str">
        <f>VLOOKUP($A34, Stathead!$B$6:$AP$2000, MATCH(Data!B$1, Stathead!$B$5:$AP$5, 0), FALSE)</f>
        <v>HOU</v>
      </c>
      <c r="C34" s="8" t="str">
        <f>VLOOKUP($A34, Stathead!$B$6:$AP$2000, MATCH(Data!C$1, Stathead!$B$5:$AP$5, 0), FALSE)</f>
        <v>AL</v>
      </c>
      <c r="D34" s="8">
        <f>VLOOKUP($A34, Stathead!$B$6:$AP$2000, MATCH(Data!D$1, Stathead!$B$5:$AP$5, 0), FALSE)</f>
        <v>54</v>
      </c>
      <c r="E34" s="8">
        <f>VLOOKUP($A34, Stathead!$B$6:$AP$2000, MATCH(Data!E$1, Stathead!$B$5:$AP$5, 0), FALSE)</f>
        <v>243</v>
      </c>
      <c r="F34" s="8">
        <f>VLOOKUP($A34, Stathead!$B$6:$AP$2000, MATCH(Data!F$1, Stathead!$B$5:$AP$5, 0), FALSE)</f>
        <v>224</v>
      </c>
      <c r="G34" s="8">
        <f>VLOOKUP($A34, Stathead!$B$6:$AP$2000, MATCH(Data!G$1, Stathead!$B$5:$AP$5, 0), FALSE)</f>
        <v>34</v>
      </c>
      <c r="H34" s="8">
        <f>VLOOKUP($A34, Stathead!$B$6:$AP$2000, MATCH(Data!H$1, Stathead!$B$5:$AP$5, 0), FALSE)</f>
        <v>66</v>
      </c>
      <c r="I34" s="8">
        <f>VLOOKUP($A34, Stathead!$B$6:$AP$2000, MATCH(Data!I$1, Stathead!$B$5:$AP$5, 0), FALSE)</f>
        <v>46</v>
      </c>
      <c r="J34" s="8">
        <f>VLOOKUP($A34, Stathead!$B$6:$AP$2000, MATCH(Data!J$1, Stathead!$B$5:$AP$5, 0), FALSE)</f>
        <v>11</v>
      </c>
      <c r="K34" s="8">
        <f>VLOOKUP($A34, Stathead!$B$6:$AP$2000, MATCH(Data!K$1, Stathead!$B$5:$AP$5, 0), FALSE)</f>
        <v>0</v>
      </c>
      <c r="L34" s="8">
        <f>VLOOKUP($A34, Stathead!$B$6:$AP$2000, MATCH(Data!L$1, Stathead!$B$5:$AP$5, 0), FALSE)</f>
        <v>9</v>
      </c>
      <c r="M34" s="8">
        <f>VLOOKUP($A34, Stathead!$B$6:$AP$2000, MATCH(Data!M$1, Stathead!$B$5:$AP$5, 0), FALSE)</f>
        <v>20</v>
      </c>
      <c r="N34" s="8">
        <f>VLOOKUP($A34, Stathead!$B$6:$AP$2000, MATCH(Data!N$1, Stathead!$B$5:$AP$5, 0), FALSE)</f>
        <v>8</v>
      </c>
      <c r="O34" s="8">
        <f>VLOOKUP($A34, Stathead!$B$6:$AP$2000, MATCH(Data!O$1, Stathead!$B$5:$AP$5, 0), FALSE)</f>
        <v>0.29499999999999998</v>
      </c>
      <c r="P34" s="8">
        <f>VLOOKUP($A34, Stathead!$B$6:$AP$2000, MATCH(Data!P$1, Stathead!$B$5:$AP$5, 0), FALSE)</f>
        <v>0.35</v>
      </c>
      <c r="Q34" s="8">
        <f>VLOOKUP($A34, Stathead!$B$6:$AP$2000, MATCH(Data!Q$1, Stathead!$B$5:$AP$5, 0), FALSE)</f>
        <v>0.46400000000000002</v>
      </c>
      <c r="R34" s="8">
        <f>VLOOKUP($A34, Stathead!$B$6:$AP$2000, MATCH(Data!R$1, Stathead!$B$5:$AP$5, 0), FALSE)</f>
        <v>0.81399999999999995</v>
      </c>
      <c r="S34" s="8">
        <f>VLOOKUP($A34, Stathead!$B$6:$AP$2000, MATCH(Data!S$1, Stathead!$B$5:$AP$5, 0), FALSE)</f>
        <v>133</v>
      </c>
      <c r="T34" s="8">
        <f>VLOOKUP($A34, Stathead!$B$6:$AP$2000, MATCH(Data!T$1, Stathead!$B$5:$AP$5, 0), FALSE)</f>
        <v>1.7</v>
      </c>
      <c r="U34" s="9">
        <f>(Data!$T34/Data!$D34)*162</f>
        <v>5.0999999999999996</v>
      </c>
      <c r="V34" s="8">
        <f>VLOOKUP($A34, Stathead!$B$6:$AP$2000, MATCH(Data!V$1, Stathead!$B$5:$AP$5, 0), FALSE)</f>
        <v>1</v>
      </c>
      <c r="W34" s="9">
        <f>(Data!$V34/Data!$D34)*162</f>
        <v>3</v>
      </c>
      <c r="X34" s="8">
        <f>VLOOKUP($A34, Stathead!$B$6:$AP$2000, MATCH(Data!X$1, Stathead!$B$5:$AP$5, 0), FALSE)</f>
        <v>0.2</v>
      </c>
      <c r="Y34" s="8">
        <f>VLOOKUP($A34, Stathead!$B$6:$AP$2000, MATCH(Data!Y$1, Stathead!$B$5:$AP$5, 0), FALSE)</f>
        <v>8</v>
      </c>
      <c r="Z34" s="8">
        <f>VLOOKUP($A34, FanGraphs!$B$2:$W$2000, MATCH(Data!Z$1,FanGraphs!$B$1:$W$1, 0), FALSE)</f>
        <v>0.35899999999999999</v>
      </c>
      <c r="AA34" s="8">
        <f>VLOOKUP($A34, FanGraphs!$B$2:$W$2000, MATCH(Data!AA$1,FanGraphs!$B$1:$W$1, 0), FALSE)</f>
        <v>0.32100000000000001</v>
      </c>
      <c r="AB34" s="8">
        <f>Table2[[#This Row],[xwOBA]]-Table2[[#This Row],[wOBA]]</f>
        <v>-3.7999999999999978E-2</v>
      </c>
      <c r="AC34" s="8">
        <f>VLOOKUP($A34, FanGraphs!$B$2:$W$2000, MATCH(Data!AC$1,FanGraphs!$B$1:$W$1, 0), FALSE)</f>
        <v>134</v>
      </c>
      <c r="AD34" s="9">
        <f>VLOOKUP($A34, FanGraphs!$B$2:$W$2000, MATCH(Data!AD$1,FanGraphs!$B$1:$W$1, 0), FALSE)</f>
        <v>-0.3</v>
      </c>
      <c r="AE34" s="10">
        <f>VLOOKUP($A34,Statcast!$B$2:$R$2000, MATCH(Data!AE$1,Statcast!$B$1:$R$1, 0), FALSE)</f>
        <v>7.2999999999999995E-2</v>
      </c>
      <c r="AF34" s="10">
        <f>VLOOKUP($A34,Statcast!$B$2:$R$2000, MATCH(Data!AF$1,Statcast!$B$1:$R$1, 0), FALSE)</f>
        <v>0.33</v>
      </c>
      <c r="AG34" s="8">
        <f>VLOOKUP($A34,Statcast!$B$2:$R$2000, MATCH(Data!AG$1,Statcast!$B$1:$R$1, 0), FALSE)</f>
        <v>0.26100000000000001</v>
      </c>
      <c r="AH34" s="8">
        <f>Table2[[#This Row],[xBA]]-Table2[[#This Row],[BA]]</f>
        <v>-3.3999999999999975E-2</v>
      </c>
      <c r="AI34" s="8">
        <f>VLOOKUP($A34,Statcast!$B$2:$R$2000, MATCH(Data!AI$1,Statcast!$B$1:$R$1, 0), FALSE)</f>
        <v>0.42099999999999999</v>
      </c>
      <c r="AJ34" s="8">
        <f>Table2[[#This Row],[xSLG]]-Table2[[#This Row],[SLG]]</f>
        <v>-4.3000000000000038E-2</v>
      </c>
    </row>
    <row r="35" spans="1:36" hidden="1" x14ac:dyDescent="0.45">
      <c r="A35" s="8" t="str">
        <f>Stathead!B41</f>
        <v>Andrés Giménez</v>
      </c>
      <c r="B35" s="8" t="str">
        <f>VLOOKUP($A35, Stathead!$B$6:$AP$2000, MATCH(Data!B$1, Stathead!$B$5:$AP$5, 0), FALSE)</f>
        <v>CLE</v>
      </c>
      <c r="C35" s="8" t="str">
        <f>VLOOKUP($A35, Stathead!$B$6:$AP$2000, MATCH(Data!C$1, Stathead!$B$5:$AP$5, 0), FALSE)</f>
        <v>AL</v>
      </c>
      <c r="D35" s="8">
        <f>VLOOKUP($A35, Stathead!$B$6:$AP$2000, MATCH(Data!D$1, Stathead!$B$5:$AP$5, 0), FALSE)</f>
        <v>52</v>
      </c>
      <c r="E35" s="8">
        <f>VLOOKUP($A35, Stathead!$B$6:$AP$2000, MATCH(Data!E$1, Stathead!$B$5:$AP$5, 0), FALSE)</f>
        <v>230</v>
      </c>
      <c r="F35" s="8">
        <f>VLOOKUP($A35, Stathead!$B$6:$AP$2000, MATCH(Data!F$1, Stathead!$B$5:$AP$5, 0), FALSE)</f>
        <v>205</v>
      </c>
      <c r="G35" s="8">
        <f>VLOOKUP($A35, Stathead!$B$6:$AP$2000, MATCH(Data!G$1, Stathead!$B$5:$AP$5, 0), FALSE)</f>
        <v>33</v>
      </c>
      <c r="H35" s="8">
        <f>VLOOKUP($A35, Stathead!$B$6:$AP$2000, MATCH(Data!H$1, Stathead!$B$5:$AP$5, 0), FALSE)</f>
        <v>56</v>
      </c>
      <c r="I35" s="8">
        <f>VLOOKUP($A35, Stathead!$B$6:$AP$2000, MATCH(Data!I$1, Stathead!$B$5:$AP$5, 0), FALSE)</f>
        <v>43</v>
      </c>
      <c r="J35" s="8">
        <f>VLOOKUP($A35, Stathead!$B$6:$AP$2000, MATCH(Data!J$1, Stathead!$B$5:$AP$5, 0), FALSE)</f>
        <v>8</v>
      </c>
      <c r="K35" s="8">
        <f>VLOOKUP($A35, Stathead!$B$6:$AP$2000, MATCH(Data!K$1, Stathead!$B$5:$AP$5, 0), FALSE)</f>
        <v>1</v>
      </c>
      <c r="L35" s="8">
        <f>VLOOKUP($A35, Stathead!$B$6:$AP$2000, MATCH(Data!L$1, Stathead!$B$5:$AP$5, 0), FALSE)</f>
        <v>4</v>
      </c>
      <c r="M35" s="8">
        <f>VLOOKUP($A35, Stathead!$B$6:$AP$2000, MATCH(Data!M$1, Stathead!$B$5:$AP$5, 0), FALSE)</f>
        <v>33</v>
      </c>
      <c r="N35" s="8">
        <f>VLOOKUP($A35, Stathead!$B$6:$AP$2000, MATCH(Data!N$1, Stathead!$B$5:$AP$5, 0), FALSE)</f>
        <v>9</v>
      </c>
      <c r="O35" s="8">
        <f>VLOOKUP($A35, Stathead!$B$6:$AP$2000, MATCH(Data!O$1, Stathead!$B$5:$AP$5, 0), FALSE)</f>
        <v>0.27300000000000002</v>
      </c>
      <c r="P35" s="8">
        <f>VLOOKUP($A35, Stathead!$B$6:$AP$2000, MATCH(Data!P$1, Stathead!$B$5:$AP$5, 0), FALSE)</f>
        <v>0.33600000000000002</v>
      </c>
      <c r="Q35" s="8">
        <f>VLOOKUP($A35, Stathead!$B$6:$AP$2000, MATCH(Data!Q$1, Stathead!$B$5:$AP$5, 0), FALSE)</f>
        <v>0.38</v>
      </c>
      <c r="R35" s="8">
        <f>VLOOKUP($A35, Stathead!$B$6:$AP$2000, MATCH(Data!R$1, Stathead!$B$5:$AP$5, 0), FALSE)</f>
        <v>0.71699999999999997</v>
      </c>
      <c r="S35" s="8">
        <f>VLOOKUP($A35, Stathead!$B$6:$AP$2000, MATCH(Data!S$1, Stathead!$B$5:$AP$5, 0), FALSE)</f>
        <v>108</v>
      </c>
      <c r="T35" s="8">
        <f>VLOOKUP($A35, Stathead!$B$6:$AP$2000, MATCH(Data!T$1, Stathead!$B$5:$AP$5, 0), FALSE)</f>
        <v>1.7</v>
      </c>
      <c r="U35" s="9">
        <f>(Data!$T37/Data!$D37)*162</f>
        <v>4.8315789473684205</v>
      </c>
      <c r="V35" s="8">
        <f>VLOOKUP($A35, Stathead!$B$6:$AP$2000, MATCH(Data!V$1, Stathead!$B$5:$AP$5, 0), FALSE)</f>
        <v>0.9</v>
      </c>
      <c r="W35" s="9">
        <f>(Data!$V37/Data!$D37)*162</f>
        <v>2.5578947368421052</v>
      </c>
      <c r="X35" s="8">
        <f>VLOOKUP($A35, Stathead!$B$6:$AP$2000, MATCH(Data!X$1, Stathead!$B$5:$AP$5, 0), FALSE)</f>
        <v>0.5</v>
      </c>
      <c r="Y35" s="8">
        <f>VLOOKUP($A35, Stathead!$B$6:$AP$2000, MATCH(Data!Y$1, Stathead!$B$5:$AP$5, 0), FALSE)</f>
        <v>2</v>
      </c>
      <c r="Z35" s="8">
        <f>VLOOKUP($A35, FanGraphs!$B$2:$W$2000, MATCH(Data!Z$1,FanGraphs!$B$1:$W$1, 0), FALSE)</f>
        <v>0.316</v>
      </c>
      <c r="AA35" s="8">
        <f>VLOOKUP($A35, FanGraphs!$B$2:$W$2000, MATCH(Data!AA$1,FanGraphs!$B$1:$W$1, 0), FALSE)</f>
        <v>0.314</v>
      </c>
      <c r="AB35" s="8">
        <f>Table2[[#This Row],[xwOBA]]-Table2[[#This Row],[wOBA]]</f>
        <v>-2.0000000000000018E-3</v>
      </c>
      <c r="AC35" s="8">
        <f>VLOOKUP($A35, FanGraphs!$B$2:$W$2000, MATCH(Data!AC$1,FanGraphs!$B$1:$W$1, 0), FALSE)</f>
        <v>107</v>
      </c>
      <c r="AD35" s="9">
        <f>VLOOKUP($A35, FanGraphs!$B$2:$W$2000, MATCH(Data!AD$1,FanGraphs!$B$1:$W$1, 0), FALSE)</f>
        <v>0</v>
      </c>
      <c r="AE35" s="10">
        <f>VLOOKUP($A35,Statcast!$B$2:$R$2000, MATCH(Data!AE$1,Statcast!$B$1:$R$1, 0), FALSE)</f>
        <v>4.1000000000000002E-2</v>
      </c>
      <c r="AF35" s="10">
        <f>VLOOKUP($A35,Statcast!$B$2:$R$2000, MATCH(Data!AF$1,Statcast!$B$1:$R$1, 0), FALSE)</f>
        <v>0.26700000000000002</v>
      </c>
      <c r="AG35" s="8">
        <f>VLOOKUP($A35,Statcast!$B$2:$R$2000, MATCH(Data!AG$1,Statcast!$B$1:$R$1, 0), FALSE)</f>
        <v>0.26800000000000002</v>
      </c>
      <c r="AH35" s="8">
        <f>Table2[[#This Row],[xBA]]-Table2[[#This Row],[BA]]</f>
        <v>-5.0000000000000044E-3</v>
      </c>
      <c r="AI35" s="8">
        <f>VLOOKUP($A35,Statcast!$B$2:$R$2000, MATCH(Data!AI$1,Statcast!$B$1:$R$1, 0), FALSE)</f>
        <v>0.36899999999999999</v>
      </c>
      <c r="AJ35" s="8">
        <f>Table2[[#This Row],[xSLG]]-Table2[[#This Row],[SLG]]</f>
        <v>-1.100000000000001E-2</v>
      </c>
    </row>
    <row r="36" spans="1:36" x14ac:dyDescent="0.45">
      <c r="A36" s="8" t="str">
        <f>Stathead!B40</f>
        <v>Teoscar Hernández</v>
      </c>
      <c r="B36" s="8" t="str">
        <f>VLOOKUP($A36, Stathead!$B$6:$AP$2000, MATCH(Data!B$1, Stathead!$B$5:$AP$5, 0), FALSE)</f>
        <v>LAD</v>
      </c>
      <c r="C36" s="8" t="str">
        <f>VLOOKUP($A36, Stathead!$B$6:$AP$2000, MATCH(Data!C$1, Stathead!$B$5:$AP$5, 0), FALSE)</f>
        <v>NL</v>
      </c>
      <c r="D36" s="8">
        <f>VLOOKUP($A36, Stathead!$B$6:$AP$2000, MATCH(Data!D$1, Stathead!$B$5:$AP$5, 0), FALSE)</f>
        <v>57</v>
      </c>
      <c r="E36" s="8">
        <f>VLOOKUP($A36, Stathead!$B$6:$AP$2000, MATCH(Data!E$1, Stathead!$B$5:$AP$5, 0), FALSE)</f>
        <v>237</v>
      </c>
      <c r="F36" s="8">
        <f>VLOOKUP($A36, Stathead!$B$6:$AP$2000, MATCH(Data!F$1, Stathead!$B$5:$AP$5, 0), FALSE)</f>
        <v>214</v>
      </c>
      <c r="G36" s="8">
        <f>VLOOKUP($A36, Stathead!$B$6:$AP$2000, MATCH(Data!G$1, Stathead!$B$5:$AP$5, 0), FALSE)</f>
        <v>32</v>
      </c>
      <c r="H36" s="8">
        <f>VLOOKUP($A36, Stathead!$B$6:$AP$2000, MATCH(Data!H$1, Stathead!$B$5:$AP$5, 0), FALSE)</f>
        <v>56</v>
      </c>
      <c r="I36" s="8">
        <f>VLOOKUP($A36, Stathead!$B$6:$AP$2000, MATCH(Data!I$1, Stathead!$B$5:$AP$5, 0), FALSE)</f>
        <v>32</v>
      </c>
      <c r="J36" s="8">
        <f>VLOOKUP($A36, Stathead!$B$6:$AP$2000, MATCH(Data!J$1, Stathead!$B$5:$AP$5, 0), FALSE)</f>
        <v>11</v>
      </c>
      <c r="K36" s="8">
        <f>VLOOKUP($A36, Stathead!$B$6:$AP$2000, MATCH(Data!K$1, Stathead!$B$5:$AP$5, 0), FALSE)</f>
        <v>1</v>
      </c>
      <c r="L36" s="8">
        <f>VLOOKUP($A36, Stathead!$B$6:$AP$2000, MATCH(Data!L$1, Stathead!$B$5:$AP$5, 0), FALSE)</f>
        <v>12</v>
      </c>
      <c r="M36" s="8">
        <f>VLOOKUP($A36, Stathead!$B$6:$AP$2000, MATCH(Data!M$1, Stathead!$B$5:$AP$5, 0), FALSE)</f>
        <v>38</v>
      </c>
      <c r="N36" s="8">
        <f>VLOOKUP($A36, Stathead!$B$6:$AP$2000, MATCH(Data!N$1, Stathead!$B$5:$AP$5, 0), FALSE)</f>
        <v>3</v>
      </c>
      <c r="O36" s="8">
        <f>VLOOKUP($A36, Stathead!$B$6:$AP$2000, MATCH(Data!O$1, Stathead!$B$5:$AP$5, 0), FALSE)</f>
        <v>0.26200000000000001</v>
      </c>
      <c r="P36" s="8">
        <f>VLOOKUP($A36, Stathead!$B$6:$AP$2000, MATCH(Data!P$1, Stathead!$B$5:$AP$5, 0), FALSE)</f>
        <v>0.33100000000000002</v>
      </c>
      <c r="Q36" s="8">
        <f>VLOOKUP($A36, Stathead!$B$6:$AP$2000, MATCH(Data!Q$1, Stathead!$B$5:$AP$5, 0), FALSE)</f>
        <v>0.49099999999999999</v>
      </c>
      <c r="R36" s="8">
        <f>VLOOKUP($A36, Stathead!$B$6:$AP$2000, MATCH(Data!R$1, Stathead!$B$5:$AP$5, 0), FALSE)</f>
        <v>0.82099999999999995</v>
      </c>
      <c r="S36" s="8">
        <f>VLOOKUP($A36, Stathead!$B$6:$AP$2000, MATCH(Data!S$1, Stathead!$B$5:$AP$5, 0), FALSE)</f>
        <v>132</v>
      </c>
      <c r="T36" s="8">
        <f>VLOOKUP($A36, Stathead!$B$6:$AP$2000, MATCH(Data!T$1, Stathead!$B$5:$AP$5, 0), FALSE)</f>
        <v>1.7</v>
      </c>
      <c r="U36" s="9">
        <f>(Data!$T36/Data!$D36)*162</f>
        <v>4.8315789473684205</v>
      </c>
      <c r="V36" s="8">
        <f>VLOOKUP($A36, Stathead!$B$6:$AP$2000, MATCH(Data!V$1, Stathead!$B$5:$AP$5, 0), FALSE)</f>
        <v>0.9</v>
      </c>
      <c r="W36" s="9">
        <f>(Data!$V36/Data!$D36)*162</f>
        <v>2.5578947368421052</v>
      </c>
      <c r="X36" s="8">
        <f>VLOOKUP($A36, Stathead!$B$6:$AP$2000, MATCH(Data!X$1, Stathead!$B$5:$AP$5, 0), FALSE)</f>
        <v>-0.2</v>
      </c>
      <c r="Y36" s="8">
        <f>VLOOKUP($A36, Stathead!$B$6:$AP$2000, MATCH(Data!Y$1, Stathead!$B$5:$AP$5, 0), FALSE)</f>
        <v>11</v>
      </c>
      <c r="Z36" s="8">
        <f>VLOOKUP($A36, FanGraphs!$B$2:$W$2000, MATCH(Data!Z$1,FanGraphs!$B$1:$W$1, 0), FALSE)</f>
        <v>0.35899999999999999</v>
      </c>
      <c r="AA36" s="8">
        <f>VLOOKUP($A36, FanGraphs!$B$2:$W$2000, MATCH(Data!AA$1,FanGraphs!$B$1:$W$1, 0), FALSE)</f>
        <v>0.34699999999999998</v>
      </c>
      <c r="AB36" s="8">
        <f>Table2[[#This Row],[xwOBA]]-Table2[[#This Row],[wOBA]]</f>
        <v>-1.2000000000000011E-2</v>
      </c>
      <c r="AC36" s="8">
        <f>VLOOKUP($A36, FanGraphs!$B$2:$W$2000, MATCH(Data!AC$1,FanGraphs!$B$1:$W$1, 0), FALSE)</f>
        <v>137</v>
      </c>
      <c r="AD36" s="9">
        <f>VLOOKUP($A36, FanGraphs!$B$2:$W$2000, MATCH(Data!AD$1,FanGraphs!$B$1:$W$1, 0), FALSE)</f>
        <v>0.1</v>
      </c>
      <c r="AE36" s="10">
        <f>VLOOKUP($A36,Statcast!$B$2:$R$2000, MATCH(Data!AE$1,Statcast!$B$1:$R$1, 0), FALSE)</f>
        <v>0.13700000000000001</v>
      </c>
      <c r="AF36" s="10">
        <f>VLOOKUP($A36,Statcast!$B$2:$R$2000, MATCH(Data!AF$1,Statcast!$B$1:$R$1, 0), FALSE)</f>
        <v>0.496</v>
      </c>
      <c r="AG36" s="8">
        <f>VLOOKUP($A36,Statcast!$B$2:$R$2000, MATCH(Data!AG$1,Statcast!$B$1:$R$1, 0), FALSE)</f>
        <v>0.25600000000000001</v>
      </c>
      <c r="AH36" s="8">
        <f>Table2[[#This Row],[xBA]]-Table2[[#This Row],[BA]]</f>
        <v>-6.0000000000000053E-3</v>
      </c>
      <c r="AI36" s="8">
        <f>VLOOKUP($A36,Statcast!$B$2:$R$2000, MATCH(Data!AI$1,Statcast!$B$1:$R$1, 0), FALSE)</f>
        <v>0.47699999999999998</v>
      </c>
      <c r="AJ36" s="8">
        <f>Table2[[#This Row],[xSLG]]-Table2[[#This Row],[SLG]]</f>
        <v>-1.4000000000000012E-2</v>
      </c>
    </row>
    <row r="37" spans="1:36" x14ac:dyDescent="0.45">
      <c r="A37" s="8" t="str">
        <f>Stathead!B39</f>
        <v>Freddie Freeman</v>
      </c>
      <c r="B37" s="8" t="str">
        <f>VLOOKUP($A37, Stathead!$B$6:$AP$2000, MATCH(Data!B$1, Stathead!$B$5:$AP$5, 0), FALSE)</f>
        <v>LAD</v>
      </c>
      <c r="C37" s="8" t="str">
        <f>VLOOKUP($A37, Stathead!$B$6:$AP$2000, MATCH(Data!C$1, Stathead!$B$5:$AP$5, 0), FALSE)</f>
        <v>NL</v>
      </c>
      <c r="D37" s="8">
        <f>VLOOKUP($A37, Stathead!$B$6:$AP$2000, MATCH(Data!D$1, Stathead!$B$5:$AP$5, 0), FALSE)</f>
        <v>57</v>
      </c>
      <c r="E37" s="8">
        <f>VLOOKUP($A37, Stathead!$B$6:$AP$2000, MATCH(Data!E$1, Stathead!$B$5:$AP$5, 0), FALSE)</f>
        <v>250</v>
      </c>
      <c r="F37" s="8">
        <f>VLOOKUP($A37, Stathead!$B$6:$AP$2000, MATCH(Data!F$1, Stathead!$B$5:$AP$5, 0), FALSE)</f>
        <v>209</v>
      </c>
      <c r="G37" s="8">
        <f>VLOOKUP($A37, Stathead!$B$6:$AP$2000, MATCH(Data!G$1, Stathead!$B$5:$AP$5, 0), FALSE)</f>
        <v>32</v>
      </c>
      <c r="H37" s="8">
        <f>VLOOKUP($A37, Stathead!$B$6:$AP$2000, MATCH(Data!H$1, Stathead!$B$5:$AP$5, 0), FALSE)</f>
        <v>62</v>
      </c>
      <c r="I37" s="8">
        <f>VLOOKUP($A37, Stathead!$B$6:$AP$2000, MATCH(Data!I$1, Stathead!$B$5:$AP$5, 0), FALSE)</f>
        <v>39</v>
      </c>
      <c r="J37" s="8">
        <f>VLOOKUP($A37, Stathead!$B$6:$AP$2000, MATCH(Data!J$1, Stathead!$B$5:$AP$5, 0), FALSE)</f>
        <v>16</v>
      </c>
      <c r="K37" s="8">
        <f>VLOOKUP($A37, Stathead!$B$6:$AP$2000, MATCH(Data!K$1, Stathead!$B$5:$AP$5, 0), FALSE)</f>
        <v>1</v>
      </c>
      <c r="L37" s="8">
        <f>VLOOKUP($A37, Stathead!$B$6:$AP$2000, MATCH(Data!L$1, Stathead!$B$5:$AP$5, 0), FALSE)</f>
        <v>6</v>
      </c>
      <c r="M37" s="8">
        <f>VLOOKUP($A37, Stathead!$B$6:$AP$2000, MATCH(Data!M$1, Stathead!$B$5:$AP$5, 0), FALSE)</f>
        <v>33</v>
      </c>
      <c r="N37" s="8">
        <f>VLOOKUP($A37, Stathead!$B$6:$AP$2000, MATCH(Data!N$1, Stathead!$B$5:$AP$5, 0), FALSE)</f>
        <v>1</v>
      </c>
      <c r="O37" s="8">
        <f>VLOOKUP($A37, Stathead!$B$6:$AP$2000, MATCH(Data!O$1, Stathead!$B$5:$AP$5, 0), FALSE)</f>
        <v>0.29699999999999999</v>
      </c>
      <c r="P37" s="8">
        <f>VLOOKUP($A37, Stathead!$B$6:$AP$2000, MATCH(Data!P$1, Stathead!$B$5:$AP$5, 0), FALSE)</f>
        <v>0.4</v>
      </c>
      <c r="Q37" s="8">
        <f>VLOOKUP($A37, Stathead!$B$6:$AP$2000, MATCH(Data!Q$1, Stathead!$B$5:$AP$5, 0), FALSE)</f>
        <v>0.46899999999999997</v>
      </c>
      <c r="R37" s="8">
        <f>VLOOKUP($A37, Stathead!$B$6:$AP$2000, MATCH(Data!R$1, Stathead!$B$5:$AP$5, 0), FALSE)</f>
        <v>0.86899999999999999</v>
      </c>
      <c r="S37" s="8">
        <f>VLOOKUP($A37, Stathead!$B$6:$AP$2000, MATCH(Data!S$1, Stathead!$B$5:$AP$5, 0), FALSE)</f>
        <v>149</v>
      </c>
      <c r="T37" s="8">
        <f>VLOOKUP($A37, Stathead!$B$6:$AP$2000, MATCH(Data!T$1, Stathead!$B$5:$AP$5, 0), FALSE)</f>
        <v>1.7</v>
      </c>
      <c r="U37" s="9">
        <f>(Data!$T35/Data!$D35)*162</f>
        <v>5.2961538461538469</v>
      </c>
      <c r="V37" s="8">
        <f>VLOOKUP($A37, Stathead!$B$6:$AP$2000, MATCH(Data!V$1, Stathead!$B$5:$AP$5, 0), FALSE)</f>
        <v>0.9</v>
      </c>
      <c r="W37" s="9">
        <f>(Data!$V35/Data!$D35)*162</f>
        <v>2.8038461538461541</v>
      </c>
      <c r="X37" s="8">
        <f>VLOOKUP($A37, Stathead!$B$6:$AP$2000, MATCH(Data!X$1, Stathead!$B$5:$AP$5, 0), FALSE)</f>
        <v>-0.4</v>
      </c>
      <c r="Y37" s="8">
        <f>VLOOKUP($A37, Stathead!$B$6:$AP$2000, MATCH(Data!Y$1, Stathead!$B$5:$AP$5, 0), FALSE)</f>
        <v>13</v>
      </c>
      <c r="Z37" s="8">
        <f>VLOOKUP($A37, FanGraphs!$B$2:$W$2000, MATCH(Data!Z$1,FanGraphs!$B$1:$W$1, 0), FALSE)</f>
        <v>0.36399999999999999</v>
      </c>
      <c r="AA37" s="8">
        <f>VLOOKUP($A37, FanGraphs!$B$2:$W$2000, MATCH(Data!AA$1,FanGraphs!$B$1:$W$1, 0), FALSE)</f>
        <v>0.37</v>
      </c>
      <c r="AB37" s="8">
        <f>Table2[[#This Row],[xwOBA]]-Table2[[#This Row],[wOBA]]</f>
        <v>6.0000000000000053E-3</v>
      </c>
      <c r="AC37" s="8">
        <f>VLOOKUP($A37, FanGraphs!$B$2:$W$2000, MATCH(Data!AC$1,FanGraphs!$B$1:$W$1, 0), FALSE)</f>
        <v>140</v>
      </c>
      <c r="AD37" s="9">
        <f>VLOOKUP($A37, FanGraphs!$B$2:$W$2000, MATCH(Data!AD$1,FanGraphs!$B$1:$W$1, 0), FALSE)</f>
        <v>-1.8</v>
      </c>
      <c r="AE37" s="10">
        <f>VLOOKUP($A37,Statcast!$B$2:$R$2000, MATCH(Data!AE$1,Statcast!$B$1:$R$1, 0), FALSE)</f>
        <v>9.8000000000000004E-2</v>
      </c>
      <c r="AF37" s="10">
        <f>VLOOKUP($A37,Statcast!$B$2:$R$2000, MATCH(Data!AF$1,Statcast!$B$1:$R$1, 0), FALSE)</f>
        <v>0.39600000000000002</v>
      </c>
      <c r="AG37" s="8">
        <f>VLOOKUP($A37,Statcast!$B$2:$R$2000, MATCH(Data!AG$1,Statcast!$B$1:$R$1, 0), FALSE)</f>
        <v>0.27700000000000002</v>
      </c>
      <c r="AH37" s="8">
        <f>Table2[[#This Row],[xBA]]-Table2[[#This Row],[BA]]</f>
        <v>-1.9999999999999962E-2</v>
      </c>
      <c r="AI37" s="8">
        <f>VLOOKUP($A37,Statcast!$B$2:$R$2000, MATCH(Data!AI$1,Statcast!$B$1:$R$1, 0), FALSE)</f>
        <v>0.45400000000000001</v>
      </c>
      <c r="AJ37" s="8">
        <f>Table2[[#This Row],[xSLG]]-Table2[[#This Row],[SLG]]</f>
        <v>-1.4999999999999958E-2</v>
      </c>
    </row>
    <row r="38" spans="1:36" x14ac:dyDescent="0.45">
      <c r="A38" s="8" t="str">
        <f>Stathead!B42</f>
        <v>Brandon Marsh</v>
      </c>
      <c r="B38" s="8" t="str">
        <f>VLOOKUP($A38, Stathead!$B$6:$AP$2000, MATCH(Data!B$1, Stathead!$B$5:$AP$5, 0), FALSE)</f>
        <v>PHI</v>
      </c>
      <c r="C38" s="8" t="str">
        <f>VLOOKUP($A38, Stathead!$B$6:$AP$2000, MATCH(Data!C$1, Stathead!$B$5:$AP$5, 0), FALSE)</f>
        <v>NL</v>
      </c>
      <c r="D38" s="8">
        <f>VLOOKUP($A38, Stathead!$B$6:$AP$2000, MATCH(Data!D$1, Stathead!$B$5:$AP$5, 0), FALSE)</f>
        <v>49</v>
      </c>
      <c r="E38" s="8">
        <f>VLOOKUP($A38, Stathead!$B$6:$AP$2000, MATCH(Data!E$1, Stathead!$B$5:$AP$5, 0), FALSE)</f>
        <v>175</v>
      </c>
      <c r="F38" s="8">
        <f>VLOOKUP($A38, Stathead!$B$6:$AP$2000, MATCH(Data!F$1, Stathead!$B$5:$AP$5, 0), FALSE)</f>
        <v>154</v>
      </c>
      <c r="G38" s="8">
        <f>VLOOKUP($A38, Stathead!$B$6:$AP$2000, MATCH(Data!G$1, Stathead!$B$5:$AP$5, 0), FALSE)</f>
        <v>19</v>
      </c>
      <c r="H38" s="8">
        <f>VLOOKUP($A38, Stathead!$B$6:$AP$2000, MATCH(Data!H$1, Stathead!$B$5:$AP$5, 0), FALSE)</f>
        <v>40</v>
      </c>
      <c r="I38" s="8">
        <f>VLOOKUP($A38, Stathead!$B$6:$AP$2000, MATCH(Data!I$1, Stathead!$B$5:$AP$5, 0), FALSE)</f>
        <v>28</v>
      </c>
      <c r="J38" s="8">
        <f>VLOOKUP($A38, Stathead!$B$6:$AP$2000, MATCH(Data!J$1, Stathead!$B$5:$AP$5, 0), FALSE)</f>
        <v>5</v>
      </c>
      <c r="K38" s="8">
        <f>VLOOKUP($A38, Stathead!$B$6:$AP$2000, MATCH(Data!K$1, Stathead!$B$5:$AP$5, 0), FALSE)</f>
        <v>1</v>
      </c>
      <c r="L38" s="8">
        <f>VLOOKUP($A38, Stathead!$B$6:$AP$2000, MATCH(Data!L$1, Stathead!$B$5:$AP$5, 0), FALSE)</f>
        <v>6</v>
      </c>
      <c r="M38" s="8">
        <f>VLOOKUP($A38, Stathead!$B$6:$AP$2000, MATCH(Data!M$1, Stathead!$B$5:$AP$5, 0), FALSE)</f>
        <v>24</v>
      </c>
      <c r="N38" s="8">
        <f>VLOOKUP($A38, Stathead!$B$6:$AP$2000, MATCH(Data!N$1, Stathead!$B$5:$AP$5, 0), FALSE)</f>
        <v>8</v>
      </c>
      <c r="O38" s="8">
        <f>VLOOKUP($A38, Stathead!$B$6:$AP$2000, MATCH(Data!O$1, Stathead!$B$5:$AP$5, 0), FALSE)</f>
        <v>0.26</v>
      </c>
      <c r="P38" s="8">
        <f>VLOOKUP($A38, Stathead!$B$6:$AP$2000, MATCH(Data!P$1, Stathead!$B$5:$AP$5, 0), FALSE)</f>
        <v>0.33100000000000002</v>
      </c>
      <c r="Q38" s="8">
        <f>VLOOKUP($A38, Stathead!$B$6:$AP$2000, MATCH(Data!Q$1, Stathead!$B$5:$AP$5, 0), FALSE)</f>
        <v>0.42199999999999999</v>
      </c>
      <c r="R38" s="8">
        <f>VLOOKUP($A38, Stathead!$B$6:$AP$2000, MATCH(Data!R$1, Stathead!$B$5:$AP$5, 0), FALSE)</f>
        <v>0.754</v>
      </c>
      <c r="S38" s="8">
        <f>VLOOKUP($A38, Stathead!$B$6:$AP$2000, MATCH(Data!S$1, Stathead!$B$5:$AP$5, 0), FALSE)</f>
        <v>116</v>
      </c>
      <c r="T38" s="8">
        <f>VLOOKUP($A38, Stathead!$B$6:$AP$2000, MATCH(Data!T$1, Stathead!$B$5:$AP$5, 0), FALSE)</f>
        <v>1.6</v>
      </c>
      <c r="U38" s="9">
        <f>(Data!$T38/Data!$D38)*162</f>
        <v>5.2897959183673473</v>
      </c>
      <c r="V38" s="8">
        <f>VLOOKUP($A38, Stathead!$B$6:$AP$2000, MATCH(Data!V$1, Stathead!$B$5:$AP$5, 0), FALSE)</f>
        <v>1</v>
      </c>
      <c r="W38" s="9">
        <f>(Data!$V38/Data!$D38)*162</f>
        <v>3.3061224489795915</v>
      </c>
      <c r="X38" s="8">
        <f>VLOOKUP($A38, Stathead!$B$6:$AP$2000, MATCH(Data!X$1, Stathead!$B$5:$AP$5, 0), FALSE)</f>
        <v>0.6</v>
      </c>
      <c r="Y38" s="8">
        <f>VLOOKUP($A38, Stathead!$B$6:$AP$2000, MATCH(Data!Y$1, Stathead!$B$5:$AP$5, 0), FALSE)</f>
        <v>3</v>
      </c>
      <c r="Z38" s="8">
        <f>VLOOKUP($A38, FanGraphs!$B$2:$W$2000, MATCH(Data!Z$1,FanGraphs!$B$1:$W$1, 0), FALSE)</f>
        <v>0.33900000000000002</v>
      </c>
      <c r="AA38" s="8">
        <f>VLOOKUP($A38, FanGraphs!$B$2:$W$2000, MATCH(Data!AA$1,FanGraphs!$B$1:$W$1, 0), FALSE)</f>
        <v>0.36399999999999999</v>
      </c>
      <c r="AB38" s="8">
        <f>Table2[[#This Row],[xwOBA]]-Table2[[#This Row],[wOBA]]</f>
        <v>2.4999999999999967E-2</v>
      </c>
      <c r="AC38" s="8">
        <f>VLOOKUP($A38, FanGraphs!$B$2:$W$2000, MATCH(Data!AC$1,FanGraphs!$B$1:$W$1, 0), FALSE)</f>
        <v>120</v>
      </c>
      <c r="AD38" s="9">
        <f>VLOOKUP($A38, FanGraphs!$B$2:$W$2000, MATCH(Data!AD$1,FanGraphs!$B$1:$W$1, 0), FALSE)</f>
        <v>0.1</v>
      </c>
      <c r="AE38" s="10">
        <f>VLOOKUP($A38,Statcast!$B$2:$R$2000, MATCH(Data!AE$1,Statcast!$B$1:$R$1, 0), FALSE)</f>
        <v>7.5999999999999998E-2</v>
      </c>
      <c r="AF38" s="10">
        <f>VLOOKUP($A38,Statcast!$B$2:$R$2000, MATCH(Data!AF$1,Statcast!$B$1:$R$1, 0), FALSE)</f>
        <v>0.53300000000000003</v>
      </c>
      <c r="AG38" s="8">
        <f>VLOOKUP($A38,Statcast!$B$2:$R$2000, MATCH(Data!AG$1,Statcast!$B$1:$R$1, 0), FALSE)</f>
        <v>0.27500000000000002</v>
      </c>
      <c r="AH38" s="8">
        <f>Table2[[#This Row],[xBA]]-Table2[[#This Row],[BA]]</f>
        <v>1.5000000000000013E-2</v>
      </c>
      <c r="AI38" s="8">
        <f>VLOOKUP($A38,Statcast!$B$2:$R$2000, MATCH(Data!AI$1,Statcast!$B$1:$R$1, 0), FALSE)</f>
        <v>0.47699999999999998</v>
      </c>
      <c r="AJ38" s="8">
        <f>Table2[[#This Row],[xSLG]]-Table2[[#This Row],[SLG]]</f>
        <v>5.4999999999999993E-2</v>
      </c>
    </row>
    <row r="39" spans="1:36" hidden="1" x14ac:dyDescent="0.45">
      <c r="A39" s="8" t="str">
        <f>Stathead!B44</f>
        <v>Brent Rooker</v>
      </c>
      <c r="B39" s="8" t="str">
        <f>VLOOKUP($A39, Stathead!$B$6:$AP$2000, MATCH(Data!B$1, Stathead!$B$5:$AP$5, 0), FALSE)</f>
        <v>OAK</v>
      </c>
      <c r="C39" s="8" t="str">
        <f>VLOOKUP($A39, Stathead!$B$6:$AP$2000, MATCH(Data!C$1, Stathead!$B$5:$AP$5, 0), FALSE)</f>
        <v>AL</v>
      </c>
      <c r="D39" s="8">
        <f>VLOOKUP($A39, Stathead!$B$6:$AP$2000, MATCH(Data!D$1, Stathead!$B$5:$AP$5, 0), FALSE)</f>
        <v>43</v>
      </c>
      <c r="E39" s="8">
        <f>VLOOKUP($A39, Stathead!$B$6:$AP$2000, MATCH(Data!E$1, Stathead!$B$5:$AP$5, 0), FALSE)</f>
        <v>178</v>
      </c>
      <c r="F39" s="8">
        <f>VLOOKUP($A39, Stathead!$B$6:$AP$2000, MATCH(Data!F$1, Stathead!$B$5:$AP$5, 0), FALSE)</f>
        <v>157</v>
      </c>
      <c r="G39" s="8">
        <f>VLOOKUP($A39, Stathead!$B$6:$AP$2000, MATCH(Data!G$1, Stathead!$B$5:$AP$5, 0), FALSE)</f>
        <v>23</v>
      </c>
      <c r="H39" s="8">
        <f>VLOOKUP($A39, Stathead!$B$6:$AP$2000, MATCH(Data!H$1, Stathead!$B$5:$AP$5, 0), FALSE)</f>
        <v>44</v>
      </c>
      <c r="I39" s="8">
        <f>VLOOKUP($A39, Stathead!$B$6:$AP$2000, MATCH(Data!I$1, Stathead!$B$5:$AP$5, 0), FALSE)</f>
        <v>23</v>
      </c>
      <c r="J39" s="8">
        <f>VLOOKUP($A39, Stathead!$B$6:$AP$2000, MATCH(Data!J$1, Stathead!$B$5:$AP$5, 0), FALSE)</f>
        <v>10</v>
      </c>
      <c r="K39" s="8">
        <f>VLOOKUP($A39, Stathead!$B$6:$AP$2000, MATCH(Data!K$1, Stathead!$B$5:$AP$5, 0), FALSE)</f>
        <v>0</v>
      </c>
      <c r="L39" s="8">
        <f>VLOOKUP($A39, Stathead!$B$6:$AP$2000, MATCH(Data!L$1, Stathead!$B$5:$AP$5, 0), FALSE)</f>
        <v>11</v>
      </c>
      <c r="M39" s="8">
        <f>VLOOKUP($A39, Stathead!$B$6:$AP$2000, MATCH(Data!M$1, Stathead!$B$5:$AP$5, 0), FALSE)</f>
        <v>34</v>
      </c>
      <c r="N39" s="8">
        <f>VLOOKUP($A39, Stathead!$B$6:$AP$2000, MATCH(Data!N$1, Stathead!$B$5:$AP$5, 0), FALSE)</f>
        <v>2</v>
      </c>
      <c r="O39" s="8">
        <f>VLOOKUP($A39, Stathead!$B$6:$AP$2000, MATCH(Data!O$1, Stathead!$B$5:$AP$5, 0), FALSE)</f>
        <v>0.28000000000000003</v>
      </c>
      <c r="P39" s="8">
        <f>VLOOKUP($A39, Stathead!$B$6:$AP$2000, MATCH(Data!P$1, Stathead!$B$5:$AP$5, 0), FALSE)</f>
        <v>0.36499999999999999</v>
      </c>
      <c r="Q39" s="8">
        <f>VLOOKUP($A39, Stathead!$B$6:$AP$2000, MATCH(Data!Q$1, Stathead!$B$5:$AP$5, 0), FALSE)</f>
        <v>0.55400000000000005</v>
      </c>
      <c r="R39" s="8">
        <f>VLOOKUP($A39, Stathead!$B$6:$AP$2000, MATCH(Data!R$1, Stathead!$B$5:$AP$5, 0), FALSE)</f>
        <v>0.91900000000000004</v>
      </c>
      <c r="S39" s="8">
        <f>VLOOKUP($A39, Stathead!$B$6:$AP$2000, MATCH(Data!S$1, Stathead!$B$5:$AP$5, 0), FALSE)</f>
        <v>164</v>
      </c>
      <c r="T39" s="8">
        <f>VLOOKUP($A39, Stathead!$B$6:$AP$2000, MATCH(Data!T$1, Stathead!$B$5:$AP$5, 0), FALSE)</f>
        <v>1.6</v>
      </c>
      <c r="U39" s="9">
        <f>(Data!$T40/Data!$D40)*162</f>
        <v>4.7127272727272729</v>
      </c>
      <c r="V39" s="8">
        <f>VLOOKUP($A39, Stathead!$B$6:$AP$2000, MATCH(Data!V$1, Stathead!$B$5:$AP$5, 0), FALSE)</f>
        <v>1</v>
      </c>
      <c r="W39" s="9">
        <f>(Data!$V40/Data!$D40)*162</f>
        <v>2.3563636363636364</v>
      </c>
      <c r="X39" s="8">
        <f>VLOOKUP($A39, Stathead!$B$6:$AP$2000, MATCH(Data!X$1, Stathead!$B$5:$AP$5, 0), FALSE)</f>
        <v>-0.5</v>
      </c>
      <c r="Y39" s="8">
        <f>VLOOKUP($A39, Stathead!$B$6:$AP$2000, MATCH(Data!Y$1, Stathead!$B$5:$AP$5, 0), FALSE)</f>
        <v>13</v>
      </c>
      <c r="Z39" s="8">
        <f>VLOOKUP($A39, FanGraphs!$B$2:$W$2000, MATCH(Data!Z$1,FanGraphs!$B$1:$W$1, 0), FALSE)</f>
        <v>0.40100000000000002</v>
      </c>
      <c r="AA39" s="8">
        <f>VLOOKUP($A39, FanGraphs!$B$2:$W$2000, MATCH(Data!AA$1,FanGraphs!$B$1:$W$1, 0), FALSE)</f>
        <v>0.39500000000000002</v>
      </c>
      <c r="AB39" s="8">
        <f>Table2[[#This Row],[xwOBA]]-Table2[[#This Row],[wOBA]]</f>
        <v>-6.0000000000000053E-3</v>
      </c>
      <c r="AC39" s="8">
        <f>VLOOKUP($A39, FanGraphs!$B$2:$W$2000, MATCH(Data!AC$1,FanGraphs!$B$1:$W$1, 0), FALSE)</f>
        <v>167</v>
      </c>
      <c r="AD39" s="9">
        <f>VLOOKUP($A39, FanGraphs!$B$2:$W$2000, MATCH(Data!AD$1,FanGraphs!$B$1:$W$1, 0), FALSE)</f>
        <v>0.7</v>
      </c>
      <c r="AE39" s="10">
        <f>VLOOKUP($A39,Statcast!$B$2:$R$2000, MATCH(Data!AE$1,Statcast!$B$1:$R$1, 0), FALSE)</f>
        <v>0.14399999999999999</v>
      </c>
      <c r="AF39" s="10">
        <f>VLOOKUP($A39,Statcast!$B$2:$R$2000, MATCH(Data!AF$1,Statcast!$B$1:$R$1, 0), FALSE)</f>
        <v>0.48499999999999999</v>
      </c>
      <c r="AG39" s="8">
        <f>VLOOKUP($A39,Statcast!$B$2:$R$2000, MATCH(Data!AG$1,Statcast!$B$1:$R$1, 0), FALSE)</f>
        <v>0.27600000000000002</v>
      </c>
      <c r="AH39" s="8">
        <f>Table2[[#This Row],[xBA]]-Table2[[#This Row],[BA]]</f>
        <v>-4.0000000000000036E-3</v>
      </c>
      <c r="AI39" s="8">
        <f>VLOOKUP($A39,Statcast!$B$2:$R$2000, MATCH(Data!AI$1,Statcast!$B$1:$R$1, 0), FALSE)</f>
        <v>0.57999999999999996</v>
      </c>
      <c r="AJ39" s="8">
        <f>Table2[[#This Row],[xSLG]]-Table2[[#This Row],[SLG]]</f>
        <v>2.5999999999999912E-2</v>
      </c>
    </row>
    <row r="40" spans="1:36" x14ac:dyDescent="0.45">
      <c r="A40" s="8" t="str">
        <f>Stathead!B43</f>
        <v>Alec Bohm</v>
      </c>
      <c r="B40" s="8" t="str">
        <f>VLOOKUP($A40, Stathead!$B$6:$AP$2000, MATCH(Data!B$1, Stathead!$B$5:$AP$5, 0), FALSE)</f>
        <v>PHI</v>
      </c>
      <c r="C40" s="8" t="str">
        <f>VLOOKUP($A40, Stathead!$B$6:$AP$2000, MATCH(Data!C$1, Stathead!$B$5:$AP$5, 0), FALSE)</f>
        <v>NL</v>
      </c>
      <c r="D40" s="8">
        <f>VLOOKUP($A40, Stathead!$B$6:$AP$2000, MATCH(Data!D$1, Stathead!$B$5:$AP$5, 0), FALSE)</f>
        <v>55</v>
      </c>
      <c r="E40" s="8">
        <f>VLOOKUP($A40, Stathead!$B$6:$AP$2000, MATCH(Data!E$1, Stathead!$B$5:$AP$5, 0), FALSE)</f>
        <v>230</v>
      </c>
      <c r="F40" s="8">
        <f>VLOOKUP($A40, Stathead!$B$6:$AP$2000, MATCH(Data!F$1, Stathead!$B$5:$AP$5, 0), FALSE)</f>
        <v>207</v>
      </c>
      <c r="G40" s="8">
        <f>VLOOKUP($A40, Stathead!$B$6:$AP$2000, MATCH(Data!G$1, Stathead!$B$5:$AP$5, 0), FALSE)</f>
        <v>25</v>
      </c>
      <c r="H40" s="8">
        <f>VLOOKUP($A40, Stathead!$B$6:$AP$2000, MATCH(Data!H$1, Stathead!$B$5:$AP$5, 0), FALSE)</f>
        <v>64</v>
      </c>
      <c r="I40" s="8">
        <f>VLOOKUP($A40, Stathead!$B$6:$AP$2000, MATCH(Data!I$1, Stathead!$B$5:$AP$5, 0), FALSE)</f>
        <v>37</v>
      </c>
      <c r="J40" s="8">
        <f>VLOOKUP($A40, Stathead!$B$6:$AP$2000, MATCH(Data!J$1, Stathead!$B$5:$AP$5, 0), FALSE)</f>
        <v>21</v>
      </c>
      <c r="K40" s="8">
        <f>VLOOKUP($A40, Stathead!$B$6:$AP$2000, MATCH(Data!K$1, Stathead!$B$5:$AP$5, 0), FALSE)</f>
        <v>1</v>
      </c>
      <c r="L40" s="8">
        <f>VLOOKUP($A40, Stathead!$B$6:$AP$2000, MATCH(Data!L$1, Stathead!$B$5:$AP$5, 0), FALSE)</f>
        <v>5</v>
      </c>
      <c r="M40" s="8">
        <f>VLOOKUP($A40, Stathead!$B$6:$AP$2000, MATCH(Data!M$1, Stathead!$B$5:$AP$5, 0), FALSE)</f>
        <v>47</v>
      </c>
      <c r="N40" s="8">
        <f>VLOOKUP($A40, Stathead!$B$6:$AP$2000, MATCH(Data!N$1, Stathead!$B$5:$AP$5, 0), FALSE)</f>
        <v>2</v>
      </c>
      <c r="O40" s="8">
        <f>VLOOKUP($A40, Stathead!$B$6:$AP$2000, MATCH(Data!O$1, Stathead!$B$5:$AP$5, 0), FALSE)</f>
        <v>0.309</v>
      </c>
      <c r="P40" s="8">
        <f>VLOOKUP($A40, Stathead!$B$6:$AP$2000, MATCH(Data!P$1, Stathead!$B$5:$AP$5, 0), FALSE)</f>
        <v>0.36499999999999999</v>
      </c>
      <c r="Q40" s="8">
        <f>VLOOKUP($A40, Stathead!$B$6:$AP$2000, MATCH(Data!Q$1, Stathead!$B$5:$AP$5, 0), FALSE)</f>
        <v>0.49299999999999999</v>
      </c>
      <c r="R40" s="8">
        <f>VLOOKUP($A40, Stathead!$B$6:$AP$2000, MATCH(Data!R$1, Stathead!$B$5:$AP$5, 0), FALSE)</f>
        <v>0.85799999999999998</v>
      </c>
      <c r="S40" s="8">
        <f>VLOOKUP($A40, Stathead!$B$6:$AP$2000, MATCH(Data!S$1, Stathead!$B$5:$AP$5, 0), FALSE)</f>
        <v>145</v>
      </c>
      <c r="T40" s="8">
        <f>VLOOKUP($A40, Stathead!$B$6:$AP$2000, MATCH(Data!T$1, Stathead!$B$5:$AP$5, 0), FALSE)</f>
        <v>1.6</v>
      </c>
      <c r="U40" s="9">
        <f>(Data!$T39/Data!$D39)*162</f>
        <v>6.0279069767441857</v>
      </c>
      <c r="V40" s="8">
        <f>VLOOKUP($A40, Stathead!$B$6:$AP$2000, MATCH(Data!V$1, Stathead!$B$5:$AP$5, 0), FALSE)</f>
        <v>0.8</v>
      </c>
      <c r="W40" s="9">
        <f>(Data!$V39/Data!$D39)*162</f>
        <v>3.7674418604651163</v>
      </c>
      <c r="X40" s="8">
        <f>VLOOKUP($A40, Stathead!$B$6:$AP$2000, MATCH(Data!X$1, Stathead!$B$5:$AP$5, 0), FALSE)</f>
        <v>-0.4</v>
      </c>
      <c r="Y40" s="8">
        <f>VLOOKUP($A40, Stathead!$B$6:$AP$2000, MATCH(Data!Y$1, Stathead!$B$5:$AP$5, 0), FALSE)</f>
        <v>12</v>
      </c>
      <c r="Z40" s="8">
        <f>VLOOKUP($A40, FanGraphs!$B$2:$W$2000, MATCH(Data!Z$1,FanGraphs!$B$1:$W$1, 0), FALSE)</f>
        <v>0.373</v>
      </c>
      <c r="AA40" s="8">
        <f>VLOOKUP($A40, FanGraphs!$B$2:$W$2000, MATCH(Data!AA$1,FanGraphs!$B$1:$W$1, 0), FALSE)</f>
        <v>0.36799999999999999</v>
      </c>
      <c r="AB40" s="8">
        <f>Table2[[#This Row],[xwOBA]]-Table2[[#This Row],[wOBA]]</f>
        <v>-5.0000000000000044E-3</v>
      </c>
      <c r="AC40" s="8">
        <f>VLOOKUP($A40, FanGraphs!$B$2:$W$2000, MATCH(Data!AC$1,FanGraphs!$B$1:$W$1, 0), FALSE)</f>
        <v>143</v>
      </c>
      <c r="AD40" s="9">
        <f>VLOOKUP($A40, FanGraphs!$B$2:$W$2000, MATCH(Data!AD$1,FanGraphs!$B$1:$W$1, 0), FALSE)</f>
        <v>-0.5</v>
      </c>
      <c r="AE40" s="10">
        <f>VLOOKUP($A40,Statcast!$B$2:$R$2000, MATCH(Data!AE$1,Statcast!$B$1:$R$1, 0), FALSE)</f>
        <v>7.2999999999999995E-2</v>
      </c>
      <c r="AF40" s="10">
        <f>VLOOKUP($A40,Statcast!$B$2:$R$2000, MATCH(Data!AF$1,Statcast!$B$1:$R$1, 0), FALSE)</f>
        <v>0.45200000000000001</v>
      </c>
      <c r="AG40" s="8">
        <f>VLOOKUP($A40,Statcast!$B$2:$R$2000, MATCH(Data!AG$1,Statcast!$B$1:$R$1, 0), FALSE)</f>
        <v>0.307</v>
      </c>
      <c r="AH40" s="8">
        <f>Table2[[#This Row],[xBA]]-Table2[[#This Row],[BA]]</f>
        <v>-2.0000000000000018E-3</v>
      </c>
      <c r="AI40" s="8">
        <f>VLOOKUP($A40,Statcast!$B$2:$R$2000, MATCH(Data!AI$1,Statcast!$B$1:$R$1, 0), FALSE)</f>
        <v>0.48299999999999998</v>
      </c>
      <c r="AJ40" s="8">
        <f>Table2[[#This Row],[xSLG]]-Table2[[#This Row],[SLG]]</f>
        <v>-1.0000000000000009E-2</v>
      </c>
    </row>
    <row r="41" spans="1:36" x14ac:dyDescent="0.45">
      <c r="A41" s="8" t="str">
        <f>Stathead!B47</f>
        <v>J.T. Realmuto</v>
      </c>
      <c r="B41" s="8" t="str">
        <f>VLOOKUP($A41, Stathead!$B$6:$AP$2000, MATCH(Data!B$1, Stathead!$B$5:$AP$5, 0), FALSE)</f>
        <v>PHI</v>
      </c>
      <c r="C41" s="8" t="str">
        <f>VLOOKUP($A41, Stathead!$B$6:$AP$2000, MATCH(Data!C$1, Stathead!$B$5:$AP$5, 0), FALSE)</f>
        <v>NL</v>
      </c>
      <c r="D41" s="8">
        <f>VLOOKUP($A41, Stathead!$B$6:$AP$2000, MATCH(Data!D$1, Stathead!$B$5:$AP$5, 0), FALSE)</f>
        <v>45</v>
      </c>
      <c r="E41" s="8">
        <f>VLOOKUP($A41, Stathead!$B$6:$AP$2000, MATCH(Data!E$1, Stathead!$B$5:$AP$5, 0), FALSE)</f>
        <v>196</v>
      </c>
      <c r="F41" s="8">
        <f>VLOOKUP($A41, Stathead!$B$6:$AP$2000, MATCH(Data!F$1, Stathead!$B$5:$AP$5, 0), FALSE)</f>
        <v>183</v>
      </c>
      <c r="G41" s="8">
        <f>VLOOKUP($A41, Stathead!$B$6:$AP$2000, MATCH(Data!G$1, Stathead!$B$5:$AP$5, 0), FALSE)</f>
        <v>27</v>
      </c>
      <c r="H41" s="8">
        <f>VLOOKUP($A41, Stathead!$B$6:$AP$2000, MATCH(Data!H$1, Stathead!$B$5:$AP$5, 0), FALSE)</f>
        <v>52</v>
      </c>
      <c r="I41" s="8">
        <f>VLOOKUP($A41, Stathead!$B$6:$AP$2000, MATCH(Data!I$1, Stathead!$B$5:$AP$5, 0), FALSE)</f>
        <v>36</v>
      </c>
      <c r="J41" s="8">
        <f>VLOOKUP($A41, Stathead!$B$6:$AP$2000, MATCH(Data!J$1, Stathead!$B$5:$AP$5, 0), FALSE)</f>
        <v>8</v>
      </c>
      <c r="K41" s="8">
        <f>VLOOKUP($A41, Stathead!$B$6:$AP$2000, MATCH(Data!K$1, Stathead!$B$5:$AP$5, 0), FALSE)</f>
        <v>1</v>
      </c>
      <c r="L41" s="8">
        <f>VLOOKUP($A41, Stathead!$B$6:$AP$2000, MATCH(Data!L$1, Stathead!$B$5:$AP$5, 0), FALSE)</f>
        <v>7</v>
      </c>
      <c r="M41" s="8">
        <f>VLOOKUP($A41, Stathead!$B$6:$AP$2000, MATCH(Data!M$1, Stathead!$B$5:$AP$5, 0), FALSE)</f>
        <v>20</v>
      </c>
      <c r="N41" s="8">
        <f>VLOOKUP($A41, Stathead!$B$6:$AP$2000, MATCH(Data!N$1, Stathead!$B$5:$AP$5, 0), FALSE)</f>
        <v>1</v>
      </c>
      <c r="O41" s="8">
        <f>VLOOKUP($A41, Stathead!$B$6:$AP$2000, MATCH(Data!O$1, Stathead!$B$5:$AP$5, 0), FALSE)</f>
        <v>0.28399999999999997</v>
      </c>
      <c r="P41" s="8">
        <f>VLOOKUP($A41, Stathead!$B$6:$AP$2000, MATCH(Data!P$1, Stathead!$B$5:$AP$5, 0), FALSE)</f>
        <v>0.32700000000000001</v>
      </c>
      <c r="Q41" s="8">
        <f>VLOOKUP($A41, Stathead!$B$6:$AP$2000, MATCH(Data!Q$1, Stathead!$B$5:$AP$5, 0), FALSE)</f>
        <v>0.45400000000000001</v>
      </c>
      <c r="R41" s="8">
        <f>VLOOKUP($A41, Stathead!$B$6:$AP$2000, MATCH(Data!R$1, Stathead!$B$5:$AP$5, 0), FALSE)</f>
        <v>0.78</v>
      </c>
      <c r="S41" s="8">
        <f>VLOOKUP($A41, Stathead!$B$6:$AP$2000, MATCH(Data!S$1, Stathead!$B$5:$AP$5, 0), FALSE)</f>
        <v>122</v>
      </c>
      <c r="T41" s="8">
        <f>VLOOKUP($A41, Stathead!$B$6:$AP$2000, MATCH(Data!T$1, Stathead!$B$5:$AP$5, 0), FALSE)</f>
        <v>1.5</v>
      </c>
      <c r="U41" s="9">
        <f>(Data!$T43/Data!$D43)*162</f>
        <v>4.3392857142857144</v>
      </c>
      <c r="V41" s="8">
        <f>VLOOKUP($A41, Stathead!$B$6:$AP$2000, MATCH(Data!V$1, Stathead!$B$5:$AP$5, 0), FALSE)</f>
        <v>0.9</v>
      </c>
      <c r="W41" s="9">
        <f>(Data!$V43/Data!$D43)*162</f>
        <v>2.0249999999999999</v>
      </c>
      <c r="X41" s="8">
        <f>VLOOKUP($A41, Stathead!$B$6:$AP$2000, MATCH(Data!X$1, Stathead!$B$5:$AP$5, 0), FALSE)</f>
        <v>0.5</v>
      </c>
      <c r="Y41" s="8">
        <f>VLOOKUP($A41, Stathead!$B$6:$AP$2000, MATCH(Data!Y$1, Stathead!$B$5:$AP$5, 0), FALSE)</f>
        <v>5</v>
      </c>
      <c r="Z41" s="8">
        <f>VLOOKUP($A41, FanGraphs!$B$2:$W$2000, MATCH(Data!Z$1,FanGraphs!$B$1:$W$1, 0), FALSE)</f>
        <v>0.34300000000000003</v>
      </c>
      <c r="AA41" s="8">
        <f>VLOOKUP($A41, FanGraphs!$B$2:$W$2000, MATCH(Data!AA$1,FanGraphs!$B$1:$W$1, 0), FALSE)</f>
        <v>0.34200000000000003</v>
      </c>
      <c r="AB41" s="8">
        <f>Table2[[#This Row],[xwOBA]]-Table2[[#This Row],[wOBA]]</f>
        <v>-1.0000000000000009E-3</v>
      </c>
      <c r="AC41" s="8">
        <f>VLOOKUP($A41, FanGraphs!$B$2:$W$2000, MATCH(Data!AC$1,FanGraphs!$B$1:$W$1, 0), FALSE)</f>
        <v>123</v>
      </c>
      <c r="AD41" s="9">
        <f>VLOOKUP($A41, FanGraphs!$B$2:$W$2000, MATCH(Data!AD$1,FanGraphs!$B$1:$W$1, 0), FALSE)</f>
        <v>-0.7</v>
      </c>
      <c r="AE41" s="10">
        <f>VLOOKUP($A41,Statcast!$B$2:$R$2000, MATCH(Data!AE$1,Statcast!$B$1:$R$1, 0), FALSE)</f>
        <v>0.106</v>
      </c>
      <c r="AF41" s="10">
        <f>VLOOKUP($A41,Statcast!$B$2:$R$2000, MATCH(Data!AF$1,Statcast!$B$1:$R$1, 0), FALSE)</f>
        <v>0.49199999999999999</v>
      </c>
      <c r="AG41" s="8">
        <f>VLOOKUP($A41,Statcast!$B$2:$R$2000, MATCH(Data!AG$1,Statcast!$B$1:$R$1, 0), FALSE)</f>
        <v>0.27500000000000002</v>
      </c>
      <c r="AH41" s="8">
        <f>Table2[[#This Row],[xBA]]-Table2[[#This Row],[BA]]</f>
        <v>-8.9999999999999525E-3</v>
      </c>
      <c r="AI41" s="8">
        <f>VLOOKUP($A41,Statcast!$B$2:$R$2000, MATCH(Data!AI$1,Statcast!$B$1:$R$1, 0), FALSE)</f>
        <v>0.48099999999999998</v>
      </c>
      <c r="AJ41" s="8">
        <f>Table2[[#This Row],[xSLG]]-Table2[[#This Row],[SLG]]</f>
        <v>2.6999999999999968E-2</v>
      </c>
    </row>
    <row r="42" spans="1:36" hidden="1" x14ac:dyDescent="0.45">
      <c r="A42" s="8" t="str">
        <f>Stathead!B45</f>
        <v>Maikel Garcia</v>
      </c>
      <c r="B42" s="8" t="str">
        <f>VLOOKUP($A42, Stathead!$B$6:$AP$2000, MATCH(Data!B$1, Stathead!$B$5:$AP$5, 0), FALSE)</f>
        <v>KCR</v>
      </c>
      <c r="C42" s="8" t="str">
        <f>VLOOKUP($A42, Stathead!$B$6:$AP$2000, MATCH(Data!C$1, Stathead!$B$5:$AP$5, 0), FALSE)</f>
        <v>AL</v>
      </c>
      <c r="D42" s="8">
        <f>VLOOKUP($A42, Stathead!$B$6:$AP$2000, MATCH(Data!D$1, Stathead!$B$5:$AP$5, 0), FALSE)</f>
        <v>54</v>
      </c>
      <c r="E42" s="8">
        <f>VLOOKUP($A42, Stathead!$B$6:$AP$2000, MATCH(Data!E$1, Stathead!$B$5:$AP$5, 0), FALSE)</f>
        <v>245</v>
      </c>
      <c r="F42" s="8">
        <f>VLOOKUP($A42, Stathead!$B$6:$AP$2000, MATCH(Data!F$1, Stathead!$B$5:$AP$5, 0), FALSE)</f>
        <v>226</v>
      </c>
      <c r="G42" s="8">
        <f>VLOOKUP($A42, Stathead!$B$6:$AP$2000, MATCH(Data!G$1, Stathead!$B$5:$AP$5, 0), FALSE)</f>
        <v>32</v>
      </c>
      <c r="H42" s="8">
        <f>VLOOKUP($A42, Stathead!$B$6:$AP$2000, MATCH(Data!H$1, Stathead!$B$5:$AP$5, 0), FALSE)</f>
        <v>60</v>
      </c>
      <c r="I42" s="8">
        <f>VLOOKUP($A42, Stathead!$B$6:$AP$2000, MATCH(Data!I$1, Stathead!$B$5:$AP$5, 0), FALSE)</f>
        <v>40</v>
      </c>
      <c r="J42" s="8">
        <f>VLOOKUP($A42, Stathead!$B$6:$AP$2000, MATCH(Data!J$1, Stathead!$B$5:$AP$5, 0), FALSE)</f>
        <v>12</v>
      </c>
      <c r="K42" s="8">
        <f>VLOOKUP($A42, Stathead!$B$6:$AP$2000, MATCH(Data!K$1, Stathead!$B$5:$AP$5, 0), FALSE)</f>
        <v>3</v>
      </c>
      <c r="L42" s="8">
        <f>VLOOKUP($A42, Stathead!$B$6:$AP$2000, MATCH(Data!L$1, Stathead!$B$5:$AP$5, 0), FALSE)</f>
        <v>5</v>
      </c>
      <c r="M42" s="8">
        <f>VLOOKUP($A42, Stathead!$B$6:$AP$2000, MATCH(Data!M$1, Stathead!$B$5:$AP$5, 0), FALSE)</f>
        <v>34</v>
      </c>
      <c r="N42" s="8">
        <f>VLOOKUP($A42, Stathead!$B$6:$AP$2000, MATCH(Data!N$1, Stathead!$B$5:$AP$5, 0), FALSE)</f>
        <v>13</v>
      </c>
      <c r="O42" s="8">
        <f>VLOOKUP($A42, Stathead!$B$6:$AP$2000, MATCH(Data!O$1, Stathead!$B$5:$AP$5, 0), FALSE)</f>
        <v>0.26500000000000001</v>
      </c>
      <c r="P42" s="8">
        <f>VLOOKUP($A42, Stathead!$B$6:$AP$2000, MATCH(Data!P$1, Stathead!$B$5:$AP$5, 0), FALSE)</f>
        <v>0.309</v>
      </c>
      <c r="Q42" s="8">
        <f>VLOOKUP($A42, Stathead!$B$6:$AP$2000, MATCH(Data!Q$1, Stathead!$B$5:$AP$5, 0), FALSE)</f>
        <v>0.41199999999999998</v>
      </c>
      <c r="R42" s="8">
        <f>VLOOKUP($A42, Stathead!$B$6:$AP$2000, MATCH(Data!R$1, Stathead!$B$5:$AP$5, 0), FALSE)</f>
        <v>0.72</v>
      </c>
      <c r="S42" s="8">
        <f>VLOOKUP($A42, Stathead!$B$6:$AP$2000, MATCH(Data!S$1, Stathead!$B$5:$AP$5, 0), FALSE)</f>
        <v>102</v>
      </c>
      <c r="T42" s="8">
        <f>VLOOKUP($A42, Stathead!$B$6:$AP$2000, MATCH(Data!T$1, Stathead!$B$5:$AP$5, 0), FALSE)</f>
        <v>1.5</v>
      </c>
      <c r="U42" s="9">
        <f>(Data!$T41/Data!$D41)*162</f>
        <v>5.4</v>
      </c>
      <c r="V42" s="8">
        <f>VLOOKUP($A42, Stathead!$B$6:$AP$2000, MATCH(Data!V$1, Stathead!$B$5:$AP$5, 0), FALSE)</f>
        <v>0.8</v>
      </c>
      <c r="W42" s="9">
        <f>(Data!$V41/Data!$D41)*162</f>
        <v>3.24</v>
      </c>
      <c r="X42" s="8">
        <f>VLOOKUP($A42, Stathead!$B$6:$AP$2000, MATCH(Data!X$1, Stathead!$B$5:$AP$5, 0), FALSE)</f>
        <v>0.4</v>
      </c>
      <c r="Y42" s="8">
        <f>VLOOKUP($A42, Stathead!$B$6:$AP$2000, MATCH(Data!Y$1, Stathead!$B$5:$AP$5, 0), FALSE)</f>
        <v>0</v>
      </c>
      <c r="Z42" s="8">
        <f>VLOOKUP($A42, FanGraphs!$B$2:$W$2000, MATCH(Data!Z$1,FanGraphs!$B$1:$W$1, 0), FALSE)</f>
        <v>0.32</v>
      </c>
      <c r="AA42" s="8">
        <f>VLOOKUP($A42, FanGraphs!$B$2:$W$2000, MATCH(Data!AA$1,FanGraphs!$B$1:$W$1, 0), FALSE)</f>
        <v>0.33100000000000002</v>
      </c>
      <c r="AB42" s="8">
        <f>Table2[[#This Row],[xwOBA]]-Table2[[#This Row],[wOBA]]</f>
        <v>1.100000000000001E-2</v>
      </c>
      <c r="AC42" s="8">
        <f>VLOOKUP($A42, FanGraphs!$B$2:$W$2000, MATCH(Data!AC$1,FanGraphs!$B$1:$W$1, 0), FALSE)</f>
        <v>103</v>
      </c>
      <c r="AD42" s="9">
        <f>VLOOKUP($A42, FanGraphs!$B$2:$W$2000, MATCH(Data!AD$1,FanGraphs!$B$1:$W$1, 0), FALSE)</f>
        <v>3.9</v>
      </c>
      <c r="AE42" s="10">
        <f>VLOOKUP($A42,Statcast!$B$2:$R$2000, MATCH(Data!AE$1,Statcast!$B$1:$R$1, 0), FALSE)</f>
        <v>6.5000000000000002E-2</v>
      </c>
      <c r="AF42" s="10">
        <f>VLOOKUP($A42,Statcast!$B$2:$R$2000, MATCH(Data!AF$1,Statcast!$B$1:$R$1, 0), FALSE)</f>
        <v>0.45100000000000001</v>
      </c>
      <c r="AG42" s="8">
        <f>VLOOKUP($A42,Statcast!$B$2:$R$2000, MATCH(Data!AG$1,Statcast!$B$1:$R$1, 0), FALSE)</f>
        <v>0.28399999999999997</v>
      </c>
      <c r="AH42" s="8">
        <f>Table2[[#This Row],[xBA]]-Table2[[#This Row],[BA]]</f>
        <v>1.8999999999999961E-2</v>
      </c>
      <c r="AI42" s="8">
        <f>VLOOKUP($A42,Statcast!$B$2:$R$2000, MATCH(Data!AI$1,Statcast!$B$1:$R$1, 0), FALSE)</f>
        <v>0.433</v>
      </c>
      <c r="AJ42" s="8">
        <f>Table2[[#This Row],[xSLG]]-Table2[[#This Row],[SLG]]</f>
        <v>2.1000000000000019E-2</v>
      </c>
    </row>
    <row r="43" spans="1:36" hidden="1" x14ac:dyDescent="0.45">
      <c r="A43" s="8" t="str">
        <f>Stathead!B48</f>
        <v>JJ Bleday</v>
      </c>
      <c r="B43" s="8" t="str">
        <f>VLOOKUP($A43, Stathead!$B$6:$AP$2000, MATCH(Data!B$1, Stathead!$B$5:$AP$5, 0), FALSE)</f>
        <v>OAK</v>
      </c>
      <c r="C43" s="8" t="str">
        <f>VLOOKUP($A43, Stathead!$B$6:$AP$2000, MATCH(Data!C$1, Stathead!$B$5:$AP$5, 0), FALSE)</f>
        <v>AL</v>
      </c>
      <c r="D43" s="8">
        <f>VLOOKUP($A43, Stathead!$B$6:$AP$2000, MATCH(Data!D$1, Stathead!$B$5:$AP$5, 0), FALSE)</f>
        <v>56</v>
      </c>
      <c r="E43" s="8">
        <f>VLOOKUP($A43, Stathead!$B$6:$AP$2000, MATCH(Data!E$1, Stathead!$B$5:$AP$5, 0), FALSE)</f>
        <v>218</v>
      </c>
      <c r="F43" s="8">
        <f>VLOOKUP($A43, Stathead!$B$6:$AP$2000, MATCH(Data!F$1, Stathead!$B$5:$AP$5, 0), FALSE)</f>
        <v>194</v>
      </c>
      <c r="G43" s="8">
        <f>VLOOKUP($A43, Stathead!$B$6:$AP$2000, MATCH(Data!G$1, Stathead!$B$5:$AP$5, 0), FALSE)</f>
        <v>23</v>
      </c>
      <c r="H43" s="8">
        <f>VLOOKUP($A43, Stathead!$B$6:$AP$2000, MATCH(Data!H$1, Stathead!$B$5:$AP$5, 0), FALSE)</f>
        <v>46</v>
      </c>
      <c r="I43" s="8">
        <f>VLOOKUP($A43, Stathead!$B$6:$AP$2000, MATCH(Data!I$1, Stathead!$B$5:$AP$5, 0), FALSE)</f>
        <v>21</v>
      </c>
      <c r="J43" s="8">
        <f>VLOOKUP($A43, Stathead!$B$6:$AP$2000, MATCH(Data!J$1, Stathead!$B$5:$AP$5, 0), FALSE)</f>
        <v>15</v>
      </c>
      <c r="K43" s="8">
        <f>VLOOKUP($A43, Stathead!$B$6:$AP$2000, MATCH(Data!K$1, Stathead!$B$5:$AP$5, 0), FALSE)</f>
        <v>2</v>
      </c>
      <c r="L43" s="8">
        <f>VLOOKUP($A43, Stathead!$B$6:$AP$2000, MATCH(Data!L$1, Stathead!$B$5:$AP$5, 0), FALSE)</f>
        <v>8</v>
      </c>
      <c r="M43" s="8">
        <f>VLOOKUP($A43, Stathead!$B$6:$AP$2000, MATCH(Data!M$1, Stathead!$B$5:$AP$5, 0), FALSE)</f>
        <v>22</v>
      </c>
      <c r="N43" s="8">
        <f>VLOOKUP($A43, Stathead!$B$6:$AP$2000, MATCH(Data!N$1, Stathead!$B$5:$AP$5, 0), FALSE)</f>
        <v>0</v>
      </c>
      <c r="O43" s="8">
        <f>VLOOKUP($A43, Stathead!$B$6:$AP$2000, MATCH(Data!O$1, Stathead!$B$5:$AP$5, 0), FALSE)</f>
        <v>0.23699999999999999</v>
      </c>
      <c r="P43" s="8">
        <f>VLOOKUP($A43, Stathead!$B$6:$AP$2000, MATCH(Data!P$1, Stathead!$B$5:$AP$5, 0), FALSE)</f>
        <v>0.318</v>
      </c>
      <c r="Q43" s="8">
        <f>VLOOKUP($A43, Stathead!$B$6:$AP$2000, MATCH(Data!Q$1, Stathead!$B$5:$AP$5, 0), FALSE)</f>
        <v>0.45900000000000002</v>
      </c>
      <c r="R43" s="8">
        <f>VLOOKUP($A43, Stathead!$B$6:$AP$2000, MATCH(Data!R$1, Stathead!$B$5:$AP$5, 0), FALSE)</f>
        <v>0.77700000000000002</v>
      </c>
      <c r="S43" s="8">
        <f>VLOOKUP($A43, Stathead!$B$6:$AP$2000, MATCH(Data!S$1, Stathead!$B$5:$AP$5, 0), FALSE)</f>
        <v>124</v>
      </c>
      <c r="T43" s="8">
        <f>VLOOKUP($A43, Stathead!$B$6:$AP$2000, MATCH(Data!T$1, Stathead!$B$5:$AP$5, 0), FALSE)</f>
        <v>1.5</v>
      </c>
      <c r="U43" s="9">
        <f>(Data!$T44/Data!$D44)*162</f>
        <v>5.0625</v>
      </c>
      <c r="V43" s="8">
        <f>VLOOKUP($A43, Stathead!$B$6:$AP$2000, MATCH(Data!V$1, Stathead!$B$5:$AP$5, 0), FALSE)</f>
        <v>0.7</v>
      </c>
      <c r="W43" s="9">
        <f>(Data!$V44/Data!$D44)*162</f>
        <v>2.7</v>
      </c>
      <c r="X43" s="8">
        <f>VLOOKUP($A43, Stathead!$B$6:$AP$2000, MATCH(Data!X$1, Stathead!$B$5:$AP$5, 0), FALSE)</f>
        <v>0.1</v>
      </c>
      <c r="Y43" s="8">
        <f>VLOOKUP($A43, Stathead!$B$6:$AP$2000, MATCH(Data!Y$1, Stathead!$B$5:$AP$5, 0), FALSE)</f>
        <v>7</v>
      </c>
      <c r="Z43" s="8">
        <f>VLOOKUP($A43, FanGraphs!$B$2:$W$2000, MATCH(Data!Z$1,FanGraphs!$B$1:$W$1, 0), FALSE)</f>
        <v>0.33600000000000002</v>
      </c>
      <c r="AA43" s="8">
        <f>VLOOKUP($A43, FanGraphs!$B$2:$W$2000, MATCH(Data!AA$1,FanGraphs!$B$1:$W$1, 0), FALSE)</f>
        <v>0.33</v>
      </c>
      <c r="AB43" s="8">
        <f>Table2[[#This Row],[xwOBA]]-Table2[[#This Row],[wOBA]]</f>
        <v>-6.0000000000000053E-3</v>
      </c>
      <c r="AC43" s="8">
        <f>VLOOKUP($A43, FanGraphs!$B$2:$W$2000, MATCH(Data!AC$1,FanGraphs!$B$1:$W$1, 0), FALSE)</f>
        <v>122</v>
      </c>
      <c r="AD43" s="9">
        <f>VLOOKUP($A43, FanGraphs!$B$2:$W$2000, MATCH(Data!AD$1,FanGraphs!$B$1:$W$1, 0), FALSE)</f>
        <v>-1.2</v>
      </c>
      <c r="AE43" s="10">
        <f>VLOOKUP($A43,Statcast!$B$2:$R$2000, MATCH(Data!AE$1,Statcast!$B$1:$R$1, 0), FALSE)</f>
        <v>9.1999999999999998E-2</v>
      </c>
      <c r="AF43" s="10">
        <f>VLOOKUP($A43,Statcast!$B$2:$R$2000, MATCH(Data!AF$1,Statcast!$B$1:$R$1, 0), FALSE)</f>
        <v>0.33600000000000002</v>
      </c>
      <c r="AG43" s="8">
        <f>VLOOKUP($A43,Statcast!$B$2:$R$2000, MATCH(Data!AG$1,Statcast!$B$1:$R$1, 0), FALSE)</f>
        <v>0.254</v>
      </c>
      <c r="AH43" s="8">
        <f>Table2[[#This Row],[xBA]]-Table2[[#This Row],[BA]]</f>
        <v>1.7000000000000015E-2</v>
      </c>
      <c r="AI43" s="8">
        <f>VLOOKUP($A43,Statcast!$B$2:$R$2000, MATCH(Data!AI$1,Statcast!$B$1:$R$1, 0), FALSE)</f>
        <v>0.436</v>
      </c>
      <c r="AJ43" s="8">
        <f>Table2[[#This Row],[xSLG]]-Table2[[#This Row],[SLG]]</f>
        <v>-2.300000000000002E-2</v>
      </c>
    </row>
    <row r="44" spans="1:36" x14ac:dyDescent="0.45">
      <c r="A44" s="8" t="str">
        <f>Stathead!B49</f>
        <v>Will Smith</v>
      </c>
      <c r="B44" s="8" t="str">
        <f>VLOOKUP($A44, Stathead!$B$6:$AP$2000, MATCH(Data!B$1, Stathead!$B$5:$AP$5, 0), FALSE)</f>
        <v>LAD</v>
      </c>
      <c r="C44" s="8" t="str">
        <f>VLOOKUP($A44, Stathead!$B$6:$AP$2000, MATCH(Data!C$1, Stathead!$B$5:$AP$5, 0), FALSE)</f>
        <v>NL</v>
      </c>
      <c r="D44" s="8">
        <f>VLOOKUP($A44, Stathead!$B$6:$AP$2000, MATCH(Data!D$1, Stathead!$B$5:$AP$5, 0), FALSE)</f>
        <v>48</v>
      </c>
      <c r="E44" s="8">
        <f>VLOOKUP($A44, Stathead!$B$6:$AP$2000, MATCH(Data!E$1, Stathead!$B$5:$AP$5, 0), FALSE)</f>
        <v>206</v>
      </c>
      <c r="F44" s="8">
        <f>VLOOKUP($A44, Stathead!$B$6:$AP$2000, MATCH(Data!F$1, Stathead!$B$5:$AP$5, 0), FALSE)</f>
        <v>181</v>
      </c>
      <c r="G44" s="8">
        <f>VLOOKUP($A44, Stathead!$B$6:$AP$2000, MATCH(Data!G$1, Stathead!$B$5:$AP$5, 0), FALSE)</f>
        <v>29</v>
      </c>
      <c r="H44" s="8">
        <f>VLOOKUP($A44, Stathead!$B$6:$AP$2000, MATCH(Data!H$1, Stathead!$B$5:$AP$5, 0), FALSE)</f>
        <v>52</v>
      </c>
      <c r="I44" s="8">
        <f>VLOOKUP($A44, Stathead!$B$6:$AP$2000, MATCH(Data!I$1, Stathead!$B$5:$AP$5, 0), FALSE)</f>
        <v>32</v>
      </c>
      <c r="J44" s="8">
        <f>VLOOKUP($A44, Stathead!$B$6:$AP$2000, MATCH(Data!J$1, Stathead!$B$5:$AP$5, 0), FALSE)</f>
        <v>13</v>
      </c>
      <c r="K44" s="8">
        <f>VLOOKUP($A44, Stathead!$B$6:$AP$2000, MATCH(Data!K$1, Stathead!$B$5:$AP$5, 0), FALSE)</f>
        <v>0</v>
      </c>
      <c r="L44" s="8">
        <f>VLOOKUP($A44, Stathead!$B$6:$AP$2000, MATCH(Data!L$1, Stathead!$B$5:$AP$5, 0), FALSE)</f>
        <v>7</v>
      </c>
      <c r="M44" s="8">
        <f>VLOOKUP($A44, Stathead!$B$6:$AP$2000, MATCH(Data!M$1, Stathead!$B$5:$AP$5, 0), FALSE)</f>
        <v>34</v>
      </c>
      <c r="N44" s="8">
        <f>VLOOKUP($A44, Stathead!$B$6:$AP$2000, MATCH(Data!N$1, Stathead!$B$5:$AP$5, 0), FALSE)</f>
        <v>0</v>
      </c>
      <c r="O44" s="8">
        <f>VLOOKUP($A44, Stathead!$B$6:$AP$2000, MATCH(Data!O$1, Stathead!$B$5:$AP$5, 0), FALSE)</f>
        <v>0.28699999999999998</v>
      </c>
      <c r="P44" s="8">
        <f>VLOOKUP($A44, Stathead!$B$6:$AP$2000, MATCH(Data!P$1, Stathead!$B$5:$AP$5, 0), FALSE)</f>
        <v>0.35399999999999998</v>
      </c>
      <c r="Q44" s="8">
        <f>VLOOKUP($A44, Stathead!$B$6:$AP$2000, MATCH(Data!Q$1, Stathead!$B$5:$AP$5, 0), FALSE)</f>
        <v>0.47499999999999998</v>
      </c>
      <c r="R44" s="8">
        <f>VLOOKUP($A44, Stathead!$B$6:$AP$2000, MATCH(Data!R$1, Stathead!$B$5:$AP$5, 0), FALSE)</f>
        <v>0.83</v>
      </c>
      <c r="S44" s="8">
        <f>VLOOKUP($A44, Stathead!$B$6:$AP$2000, MATCH(Data!S$1, Stathead!$B$5:$AP$5, 0), FALSE)</f>
        <v>136</v>
      </c>
      <c r="T44" s="8">
        <f>VLOOKUP($A44, Stathead!$B$6:$AP$2000, MATCH(Data!T$1, Stathead!$B$5:$AP$5, 0), FALSE)</f>
        <v>1.5</v>
      </c>
      <c r="U44" s="9">
        <f>(Data!$T45/Data!$D45)*162</f>
        <v>4.5</v>
      </c>
      <c r="V44" s="8">
        <f>VLOOKUP($A44, Stathead!$B$6:$AP$2000, MATCH(Data!V$1, Stathead!$B$5:$AP$5, 0), FALSE)</f>
        <v>0.8</v>
      </c>
      <c r="W44" s="9">
        <f>(Data!$V45/Data!$D45)*162</f>
        <v>2.4</v>
      </c>
      <c r="X44" s="8">
        <f>VLOOKUP($A44, Stathead!$B$6:$AP$2000, MATCH(Data!X$1, Stathead!$B$5:$AP$5, 0), FALSE)</f>
        <v>0.1</v>
      </c>
      <c r="Y44" s="8">
        <f>VLOOKUP($A44, Stathead!$B$6:$AP$2000, MATCH(Data!Y$1, Stathead!$B$5:$AP$5, 0), FALSE)</f>
        <v>7</v>
      </c>
      <c r="Z44" s="8">
        <f>VLOOKUP($A44, FanGraphs!$B$2:$W$2000, MATCH(Data!Z$1,FanGraphs!$B$1:$W$1, 0), FALSE)</f>
        <v>0.36099999999999999</v>
      </c>
      <c r="AA44" s="8">
        <f>VLOOKUP($A44, FanGraphs!$B$2:$W$2000, MATCH(Data!AA$1,FanGraphs!$B$1:$W$1, 0), FALSE)</f>
        <v>0.36699999999999999</v>
      </c>
      <c r="AB44" s="8">
        <f>Table2[[#This Row],[xwOBA]]-Table2[[#This Row],[wOBA]]</f>
        <v>6.0000000000000053E-3</v>
      </c>
      <c r="AC44" s="8">
        <f>VLOOKUP($A44, FanGraphs!$B$2:$W$2000, MATCH(Data!AC$1,FanGraphs!$B$1:$W$1, 0), FALSE)</f>
        <v>139</v>
      </c>
      <c r="AD44" s="9">
        <f>VLOOKUP($A44, FanGraphs!$B$2:$W$2000, MATCH(Data!AD$1,FanGraphs!$B$1:$W$1, 0), FALSE)</f>
        <v>-1.1000000000000001</v>
      </c>
      <c r="AE44" s="10">
        <f>VLOOKUP($A44,Statcast!$B$2:$R$2000, MATCH(Data!AE$1,Statcast!$B$1:$R$1, 0), FALSE)</f>
        <v>0.11700000000000001</v>
      </c>
      <c r="AF44" s="10">
        <f>VLOOKUP($A44,Statcast!$B$2:$R$2000, MATCH(Data!AF$1,Statcast!$B$1:$R$1, 0), FALSE)</f>
        <v>0.44800000000000001</v>
      </c>
      <c r="AG44" s="8">
        <f>VLOOKUP($A44,Statcast!$B$2:$R$2000, MATCH(Data!AG$1,Statcast!$B$1:$R$1, 0), FALSE)</f>
        <v>0.28599999999999998</v>
      </c>
      <c r="AH44" s="8">
        <f>Table2[[#This Row],[xBA]]-Table2[[#This Row],[BA]]</f>
        <v>-1.0000000000000009E-3</v>
      </c>
      <c r="AI44" s="8">
        <f>VLOOKUP($A44,Statcast!$B$2:$R$2000, MATCH(Data!AI$1,Statcast!$B$1:$R$1, 0), FALSE)</f>
        <v>0.501</v>
      </c>
      <c r="AJ44" s="8">
        <f>Table2[[#This Row],[xSLG]]-Table2[[#This Row],[SLG]]</f>
        <v>2.6000000000000023E-2</v>
      </c>
    </row>
    <row r="45" spans="1:36" x14ac:dyDescent="0.45">
      <c r="A45" s="8" t="str">
        <f>Stathead!B46</f>
        <v>Bryan Reynolds</v>
      </c>
      <c r="B45" s="8" t="str">
        <f>VLOOKUP($A45, Stathead!$B$6:$AP$2000, MATCH(Data!B$1, Stathead!$B$5:$AP$5, 0), FALSE)</f>
        <v>PIT</v>
      </c>
      <c r="C45" s="8" t="str">
        <f>VLOOKUP($A45, Stathead!$B$6:$AP$2000, MATCH(Data!C$1, Stathead!$B$5:$AP$5, 0), FALSE)</f>
        <v>NL</v>
      </c>
      <c r="D45" s="8">
        <f>VLOOKUP($A45, Stathead!$B$6:$AP$2000, MATCH(Data!D$1, Stathead!$B$5:$AP$5, 0), FALSE)</f>
        <v>54</v>
      </c>
      <c r="E45" s="8">
        <f>VLOOKUP($A45, Stathead!$B$6:$AP$2000, MATCH(Data!E$1, Stathead!$B$5:$AP$5, 0), FALSE)</f>
        <v>242</v>
      </c>
      <c r="F45" s="8">
        <f>VLOOKUP($A45, Stathead!$B$6:$AP$2000, MATCH(Data!F$1, Stathead!$B$5:$AP$5, 0), FALSE)</f>
        <v>217</v>
      </c>
      <c r="G45" s="8">
        <f>VLOOKUP($A45, Stathead!$B$6:$AP$2000, MATCH(Data!G$1, Stathead!$B$5:$AP$5, 0), FALSE)</f>
        <v>20</v>
      </c>
      <c r="H45" s="8">
        <f>VLOOKUP($A45, Stathead!$B$6:$AP$2000, MATCH(Data!H$1, Stathead!$B$5:$AP$5, 0), FALSE)</f>
        <v>57</v>
      </c>
      <c r="I45" s="8">
        <f>VLOOKUP($A45, Stathead!$B$6:$AP$2000, MATCH(Data!I$1, Stathead!$B$5:$AP$5, 0), FALSE)</f>
        <v>37</v>
      </c>
      <c r="J45" s="8">
        <f>VLOOKUP($A45, Stathead!$B$6:$AP$2000, MATCH(Data!J$1, Stathead!$B$5:$AP$5, 0), FALSE)</f>
        <v>12</v>
      </c>
      <c r="K45" s="8">
        <f>VLOOKUP($A45, Stathead!$B$6:$AP$2000, MATCH(Data!K$1, Stathead!$B$5:$AP$5, 0), FALSE)</f>
        <v>1</v>
      </c>
      <c r="L45" s="8">
        <f>VLOOKUP($A45, Stathead!$B$6:$AP$2000, MATCH(Data!L$1, Stathead!$B$5:$AP$5, 0), FALSE)</f>
        <v>7</v>
      </c>
      <c r="M45" s="8">
        <f>VLOOKUP($A45, Stathead!$B$6:$AP$2000, MATCH(Data!M$1, Stathead!$B$5:$AP$5, 0), FALSE)</f>
        <v>28</v>
      </c>
      <c r="N45" s="8">
        <f>VLOOKUP($A45, Stathead!$B$6:$AP$2000, MATCH(Data!N$1, Stathead!$B$5:$AP$5, 0), FALSE)</f>
        <v>4</v>
      </c>
      <c r="O45" s="8">
        <f>VLOOKUP($A45, Stathead!$B$6:$AP$2000, MATCH(Data!O$1, Stathead!$B$5:$AP$5, 0), FALSE)</f>
        <v>0.26300000000000001</v>
      </c>
      <c r="P45" s="8">
        <f>VLOOKUP($A45, Stathead!$B$6:$AP$2000, MATCH(Data!P$1, Stathead!$B$5:$AP$5, 0), FALSE)</f>
        <v>0.33900000000000002</v>
      </c>
      <c r="Q45" s="8">
        <f>VLOOKUP($A45, Stathead!$B$6:$AP$2000, MATCH(Data!Q$1, Stathead!$B$5:$AP$5, 0), FALSE)</f>
        <v>0.42399999999999999</v>
      </c>
      <c r="R45" s="8">
        <f>VLOOKUP($A45, Stathead!$B$6:$AP$2000, MATCH(Data!R$1, Stathead!$B$5:$AP$5, 0), FALSE)</f>
        <v>0.76300000000000001</v>
      </c>
      <c r="S45" s="8">
        <f>VLOOKUP($A45, Stathead!$B$6:$AP$2000, MATCH(Data!S$1, Stathead!$B$5:$AP$5, 0), FALSE)</f>
        <v>120</v>
      </c>
      <c r="T45" s="8">
        <f>VLOOKUP($A45, Stathead!$B$6:$AP$2000, MATCH(Data!T$1, Stathead!$B$5:$AP$5, 0), FALSE)</f>
        <v>1.5</v>
      </c>
      <c r="U45" s="9">
        <f>(Data!$T42/Data!$D42)*162</f>
        <v>4.5</v>
      </c>
      <c r="V45" s="8">
        <f>VLOOKUP($A45, Stathead!$B$6:$AP$2000, MATCH(Data!V$1, Stathead!$B$5:$AP$5, 0), FALSE)</f>
        <v>0.8</v>
      </c>
      <c r="W45" s="9">
        <f>(Data!$V42/Data!$D42)*162</f>
        <v>2.4</v>
      </c>
      <c r="X45" s="8">
        <f>VLOOKUP($A45, Stathead!$B$6:$AP$2000, MATCH(Data!X$1, Stathead!$B$5:$AP$5, 0), FALSE)</f>
        <v>-0.1</v>
      </c>
      <c r="Y45" s="8">
        <f>VLOOKUP($A45, Stathead!$B$6:$AP$2000, MATCH(Data!Y$1, Stathead!$B$5:$AP$5, 0), FALSE)</f>
        <v>6</v>
      </c>
      <c r="Z45" s="8">
        <f>VLOOKUP($A45, FanGraphs!$B$2:$W$2000, MATCH(Data!Z$1,FanGraphs!$B$1:$W$1, 0), FALSE)</f>
        <v>0.33600000000000002</v>
      </c>
      <c r="AA45" s="8">
        <f>VLOOKUP($A45, FanGraphs!$B$2:$W$2000, MATCH(Data!AA$1,FanGraphs!$B$1:$W$1, 0), FALSE)</f>
        <v>0.35799999999999998</v>
      </c>
      <c r="AB45" s="8">
        <f>Table2[[#This Row],[xwOBA]]-Table2[[#This Row],[wOBA]]</f>
        <v>2.1999999999999964E-2</v>
      </c>
      <c r="AC45" s="8">
        <f>VLOOKUP($A45, FanGraphs!$B$2:$W$2000, MATCH(Data!AC$1,FanGraphs!$B$1:$W$1, 0), FALSE)</f>
        <v>118</v>
      </c>
      <c r="AD45" s="9">
        <f>VLOOKUP($A45, FanGraphs!$B$2:$W$2000, MATCH(Data!AD$1,FanGraphs!$B$1:$W$1, 0), FALSE)</f>
        <v>0.4</v>
      </c>
      <c r="AE45" s="10">
        <f>VLOOKUP($A45,Statcast!$B$2:$R$2000, MATCH(Data!AE$1,Statcast!$B$1:$R$1, 0), FALSE)</f>
        <v>8.7999999999999995E-2</v>
      </c>
      <c r="AF45" s="10">
        <f>VLOOKUP($A45,Statcast!$B$2:$R$2000, MATCH(Data!AF$1,Statcast!$B$1:$R$1, 0), FALSE)</f>
        <v>0.44700000000000001</v>
      </c>
      <c r="AG45" s="8">
        <f>VLOOKUP($A45,Statcast!$B$2:$R$2000, MATCH(Data!AG$1,Statcast!$B$1:$R$1, 0), FALSE)</f>
        <v>0.28000000000000003</v>
      </c>
      <c r="AH45" s="8">
        <f>Table2[[#This Row],[xBA]]-Table2[[#This Row],[BA]]</f>
        <v>1.7000000000000015E-2</v>
      </c>
      <c r="AI45" s="8">
        <f>VLOOKUP($A45,Statcast!$B$2:$R$2000, MATCH(Data!AI$1,Statcast!$B$1:$R$1, 0), FALSE)</f>
        <v>0.47699999999999998</v>
      </c>
      <c r="AJ45" s="8">
        <f>Table2[[#This Row],[xSLG]]-Table2[[#This Row],[SLG]]</f>
        <v>5.2999999999999992E-2</v>
      </c>
    </row>
    <row r="46" spans="1:36" x14ac:dyDescent="0.45">
      <c r="A46" s="8" t="str">
        <f>Stathead!B51</f>
        <v>Ha-Seong Kim</v>
      </c>
      <c r="B46" s="8" t="str">
        <f>VLOOKUP($A46, Stathead!$B$6:$AP$2000, MATCH(Data!B$1, Stathead!$B$5:$AP$5, 0), FALSE)</f>
        <v>SDP</v>
      </c>
      <c r="C46" s="8" t="str">
        <f>VLOOKUP($A46, Stathead!$B$6:$AP$2000, MATCH(Data!C$1, Stathead!$B$5:$AP$5, 0), FALSE)</f>
        <v>NL</v>
      </c>
      <c r="D46" s="8">
        <f>VLOOKUP($A46, Stathead!$B$6:$AP$2000, MATCH(Data!D$1, Stathead!$B$5:$AP$5, 0), FALSE)</f>
        <v>57</v>
      </c>
      <c r="E46" s="8">
        <f>VLOOKUP($A46, Stathead!$B$6:$AP$2000, MATCH(Data!E$1, Stathead!$B$5:$AP$5, 0), FALSE)</f>
        <v>228</v>
      </c>
      <c r="F46" s="8">
        <f>VLOOKUP($A46, Stathead!$B$6:$AP$2000, MATCH(Data!F$1, Stathead!$B$5:$AP$5, 0), FALSE)</f>
        <v>193</v>
      </c>
      <c r="G46" s="8">
        <f>VLOOKUP($A46, Stathead!$B$6:$AP$2000, MATCH(Data!G$1, Stathead!$B$5:$AP$5, 0), FALSE)</f>
        <v>27</v>
      </c>
      <c r="H46" s="8">
        <f>VLOOKUP($A46, Stathead!$B$6:$AP$2000, MATCH(Data!H$1, Stathead!$B$5:$AP$5, 0), FALSE)</f>
        <v>41</v>
      </c>
      <c r="I46" s="8">
        <f>VLOOKUP($A46, Stathead!$B$6:$AP$2000, MATCH(Data!I$1, Stathead!$B$5:$AP$5, 0), FALSE)</f>
        <v>28</v>
      </c>
      <c r="J46" s="8">
        <f>VLOOKUP($A46, Stathead!$B$6:$AP$2000, MATCH(Data!J$1, Stathead!$B$5:$AP$5, 0), FALSE)</f>
        <v>5</v>
      </c>
      <c r="K46" s="8">
        <f>VLOOKUP($A46, Stathead!$B$6:$AP$2000, MATCH(Data!K$1, Stathead!$B$5:$AP$5, 0), FALSE)</f>
        <v>2</v>
      </c>
      <c r="L46" s="8">
        <f>VLOOKUP($A46, Stathead!$B$6:$AP$2000, MATCH(Data!L$1, Stathead!$B$5:$AP$5, 0), FALSE)</f>
        <v>6</v>
      </c>
      <c r="M46" s="8">
        <f>VLOOKUP($A46, Stathead!$B$6:$AP$2000, MATCH(Data!M$1, Stathead!$B$5:$AP$5, 0), FALSE)</f>
        <v>23</v>
      </c>
      <c r="N46" s="8">
        <f>VLOOKUP($A46, Stathead!$B$6:$AP$2000, MATCH(Data!N$1, Stathead!$B$5:$AP$5, 0), FALSE)</f>
        <v>13</v>
      </c>
      <c r="O46" s="8">
        <f>VLOOKUP($A46, Stathead!$B$6:$AP$2000, MATCH(Data!O$1, Stathead!$B$5:$AP$5, 0), FALSE)</f>
        <v>0.21199999999999999</v>
      </c>
      <c r="P46" s="8">
        <f>VLOOKUP($A46, Stathead!$B$6:$AP$2000, MATCH(Data!P$1, Stathead!$B$5:$AP$5, 0), FALSE)</f>
        <v>0.32600000000000001</v>
      </c>
      <c r="Q46" s="8">
        <f>VLOOKUP($A46, Stathead!$B$6:$AP$2000, MATCH(Data!Q$1, Stathead!$B$5:$AP$5, 0), FALSE)</f>
        <v>0.35199999999999998</v>
      </c>
      <c r="R46" s="8">
        <f>VLOOKUP($A46, Stathead!$B$6:$AP$2000, MATCH(Data!R$1, Stathead!$B$5:$AP$5, 0), FALSE)</f>
        <v>0.67800000000000005</v>
      </c>
      <c r="S46" s="8">
        <f>VLOOKUP($A46, Stathead!$B$6:$AP$2000, MATCH(Data!S$1, Stathead!$B$5:$AP$5, 0), FALSE)</f>
        <v>100</v>
      </c>
      <c r="T46" s="8">
        <f>VLOOKUP($A46, Stathead!$B$6:$AP$2000, MATCH(Data!T$1, Stathead!$B$5:$AP$5, 0), FALSE)</f>
        <v>1.4</v>
      </c>
      <c r="U46" s="9">
        <f>(Data!$T47/Data!$D47)*162</f>
        <v>4.2</v>
      </c>
      <c r="V46" s="8">
        <f>VLOOKUP($A46, Stathead!$B$6:$AP$2000, MATCH(Data!V$1, Stathead!$B$5:$AP$5, 0), FALSE)</f>
        <v>0.7</v>
      </c>
      <c r="W46" s="9">
        <f>(Data!$V47/Data!$D47)*162</f>
        <v>2.1</v>
      </c>
      <c r="X46" s="8">
        <f>VLOOKUP($A46, Stathead!$B$6:$AP$2000, MATCH(Data!X$1, Stathead!$B$5:$AP$5, 0), FALSE)</f>
        <v>0.6</v>
      </c>
      <c r="Y46" s="8">
        <f>VLOOKUP($A46, Stathead!$B$6:$AP$2000, MATCH(Data!Y$1, Stathead!$B$5:$AP$5, 0), FALSE)</f>
        <v>-1</v>
      </c>
      <c r="Z46" s="8">
        <f>VLOOKUP($A46, FanGraphs!$B$2:$W$2000, MATCH(Data!Z$1,FanGraphs!$B$1:$W$1, 0), FALSE)</f>
        <v>0.309</v>
      </c>
      <c r="AA46" s="8">
        <f>VLOOKUP($A46, FanGraphs!$B$2:$W$2000, MATCH(Data!AA$1,FanGraphs!$B$1:$W$1, 0), FALSE)</f>
        <v>0.32</v>
      </c>
      <c r="AB46" s="8">
        <f>Table2[[#This Row],[xwOBA]]-Table2[[#This Row],[wOBA]]</f>
        <v>1.100000000000001E-2</v>
      </c>
      <c r="AC46" s="8">
        <f>VLOOKUP($A46, FanGraphs!$B$2:$W$2000, MATCH(Data!AC$1,FanGraphs!$B$1:$W$1, 0), FALSE)</f>
        <v>105</v>
      </c>
      <c r="AD46" s="9">
        <f>VLOOKUP($A46, FanGraphs!$B$2:$W$2000, MATCH(Data!AD$1,FanGraphs!$B$1:$W$1, 0), FALSE)</f>
        <v>2.4</v>
      </c>
      <c r="AE46" s="10">
        <f>VLOOKUP($A46,Statcast!$B$2:$R$2000, MATCH(Data!AE$1,Statcast!$B$1:$R$1, 0), FALSE)</f>
        <v>5.2999999999999999E-2</v>
      </c>
      <c r="AF46" s="10">
        <f>VLOOKUP($A46,Statcast!$B$2:$R$2000, MATCH(Data!AF$1,Statcast!$B$1:$R$1, 0), FALSE)</f>
        <v>0.318</v>
      </c>
      <c r="AG46" s="8">
        <f>VLOOKUP($A46,Statcast!$B$2:$R$2000, MATCH(Data!AG$1,Statcast!$B$1:$R$1, 0), FALSE)</f>
        <v>0.245</v>
      </c>
      <c r="AH46" s="8">
        <f>Table2[[#This Row],[xBA]]-Table2[[#This Row],[BA]]</f>
        <v>3.3000000000000002E-2</v>
      </c>
      <c r="AI46" s="8">
        <f>VLOOKUP($A46,Statcast!$B$2:$R$2000, MATCH(Data!AI$1,Statcast!$B$1:$R$1, 0), FALSE)</f>
        <v>0.35899999999999999</v>
      </c>
      <c r="AJ46" s="8">
        <f>Table2[[#This Row],[xSLG]]-Table2[[#This Row],[SLG]]</f>
        <v>7.0000000000000062E-3</v>
      </c>
    </row>
    <row r="47" spans="1:36" x14ac:dyDescent="0.45">
      <c r="A47" s="8" t="str">
        <f>Stathead!B55</f>
        <v>Jackson Merrill</v>
      </c>
      <c r="B47" s="8" t="str">
        <f>VLOOKUP($A47, Stathead!$B$6:$AP$2000, MATCH(Data!B$1, Stathead!$B$5:$AP$5, 0), FALSE)</f>
        <v>SDP</v>
      </c>
      <c r="C47" s="8" t="str">
        <f>VLOOKUP($A47, Stathead!$B$6:$AP$2000, MATCH(Data!C$1, Stathead!$B$5:$AP$5, 0), FALSE)</f>
        <v>NL</v>
      </c>
      <c r="D47" s="8">
        <f>VLOOKUP($A47, Stathead!$B$6:$AP$2000, MATCH(Data!D$1, Stathead!$B$5:$AP$5, 0), FALSE)</f>
        <v>54</v>
      </c>
      <c r="E47" s="8">
        <f>VLOOKUP($A47, Stathead!$B$6:$AP$2000, MATCH(Data!E$1, Stathead!$B$5:$AP$5, 0), FALSE)</f>
        <v>191</v>
      </c>
      <c r="F47" s="8">
        <f>VLOOKUP($A47, Stathead!$B$6:$AP$2000, MATCH(Data!F$1, Stathead!$B$5:$AP$5, 0), FALSE)</f>
        <v>178</v>
      </c>
      <c r="G47" s="8">
        <f>VLOOKUP($A47, Stathead!$B$6:$AP$2000, MATCH(Data!G$1, Stathead!$B$5:$AP$5, 0), FALSE)</f>
        <v>21</v>
      </c>
      <c r="H47" s="8">
        <f>VLOOKUP($A47, Stathead!$B$6:$AP$2000, MATCH(Data!H$1, Stathead!$B$5:$AP$5, 0), FALSE)</f>
        <v>49</v>
      </c>
      <c r="I47" s="8">
        <f>VLOOKUP($A47, Stathead!$B$6:$AP$2000, MATCH(Data!I$1, Stathead!$B$5:$AP$5, 0), FALSE)</f>
        <v>41</v>
      </c>
      <c r="J47" s="8">
        <f>VLOOKUP($A47, Stathead!$B$6:$AP$2000, MATCH(Data!J$1, Stathead!$B$5:$AP$5, 0), FALSE)</f>
        <v>4</v>
      </c>
      <c r="K47" s="8">
        <f>VLOOKUP($A47, Stathead!$B$6:$AP$2000, MATCH(Data!K$1, Stathead!$B$5:$AP$5, 0), FALSE)</f>
        <v>1</v>
      </c>
      <c r="L47" s="8">
        <f>VLOOKUP($A47, Stathead!$B$6:$AP$2000, MATCH(Data!L$1, Stathead!$B$5:$AP$5, 0), FALSE)</f>
        <v>3</v>
      </c>
      <c r="M47" s="8">
        <f>VLOOKUP($A47, Stathead!$B$6:$AP$2000, MATCH(Data!M$1, Stathead!$B$5:$AP$5, 0), FALSE)</f>
        <v>21</v>
      </c>
      <c r="N47" s="8">
        <f>VLOOKUP($A47, Stathead!$B$6:$AP$2000, MATCH(Data!N$1, Stathead!$B$5:$AP$5, 0), FALSE)</f>
        <v>7</v>
      </c>
      <c r="O47" s="8">
        <f>VLOOKUP($A47, Stathead!$B$6:$AP$2000, MATCH(Data!O$1, Stathead!$B$5:$AP$5, 0), FALSE)</f>
        <v>0.27500000000000002</v>
      </c>
      <c r="P47" s="8">
        <f>VLOOKUP($A47, Stathead!$B$6:$AP$2000, MATCH(Data!P$1, Stathead!$B$5:$AP$5, 0), FALSE)</f>
        <v>0.316</v>
      </c>
      <c r="Q47" s="8">
        <f>VLOOKUP($A47, Stathead!$B$6:$AP$2000, MATCH(Data!Q$1, Stathead!$B$5:$AP$5, 0), FALSE)</f>
        <v>0.36</v>
      </c>
      <c r="R47" s="8">
        <f>VLOOKUP($A47, Stathead!$B$6:$AP$2000, MATCH(Data!R$1, Stathead!$B$5:$AP$5, 0), FALSE)</f>
        <v>0.67500000000000004</v>
      </c>
      <c r="S47" s="8">
        <f>VLOOKUP($A47, Stathead!$B$6:$AP$2000, MATCH(Data!S$1, Stathead!$B$5:$AP$5, 0), FALSE)</f>
        <v>99</v>
      </c>
      <c r="T47" s="8">
        <f>VLOOKUP($A47, Stathead!$B$6:$AP$2000, MATCH(Data!T$1, Stathead!$B$5:$AP$5, 0), FALSE)</f>
        <v>1.4</v>
      </c>
      <c r="U47" s="9">
        <f>(Data!$T51/Data!$D51)*162</f>
        <v>5.1545454545454543</v>
      </c>
      <c r="V47" s="8">
        <f>VLOOKUP($A47, Stathead!$B$6:$AP$2000, MATCH(Data!V$1, Stathead!$B$5:$AP$5, 0), FALSE)</f>
        <v>0.7</v>
      </c>
      <c r="W47" s="9">
        <f>(Data!$V51/Data!$D51)*162</f>
        <v>2.9454545454545458</v>
      </c>
      <c r="X47" s="8">
        <f>VLOOKUP($A47, Stathead!$B$6:$AP$2000, MATCH(Data!X$1, Stathead!$B$5:$AP$5, 0), FALSE)</f>
        <v>0.6</v>
      </c>
      <c r="Y47" s="8">
        <f>VLOOKUP($A47, Stathead!$B$6:$AP$2000, MATCH(Data!Y$1, Stathead!$B$5:$AP$5, 0), FALSE)</f>
        <v>0</v>
      </c>
      <c r="Z47" s="8">
        <f>VLOOKUP($A47, FanGraphs!$B$2:$W$2000, MATCH(Data!Z$1,FanGraphs!$B$1:$W$1, 0), FALSE)</f>
        <v>0.29799999999999999</v>
      </c>
      <c r="AA47" s="8">
        <f>VLOOKUP($A47, FanGraphs!$B$2:$W$2000, MATCH(Data!AA$1,FanGraphs!$B$1:$W$1, 0), FALSE)</f>
        <v>0.34599999999999997</v>
      </c>
      <c r="AB47" s="8">
        <f>Table2[[#This Row],[xwOBA]]-Table2[[#This Row],[wOBA]]</f>
        <v>4.7999999999999987E-2</v>
      </c>
      <c r="AC47" s="8">
        <f>VLOOKUP($A47, FanGraphs!$B$2:$W$2000, MATCH(Data!AC$1,FanGraphs!$B$1:$W$1, 0), FALSE)</f>
        <v>98</v>
      </c>
      <c r="AD47" s="9">
        <f>VLOOKUP($A47, FanGraphs!$B$2:$W$2000, MATCH(Data!AD$1,FanGraphs!$B$1:$W$1, 0), FALSE)</f>
        <v>1</v>
      </c>
      <c r="AE47" s="10">
        <f>VLOOKUP($A47,Statcast!$B$2:$R$2000, MATCH(Data!AE$1,Statcast!$B$1:$R$1, 0), FALSE)</f>
        <v>7.2999999999999995E-2</v>
      </c>
      <c r="AF47" s="10">
        <f>VLOOKUP($A47,Statcast!$B$2:$R$2000, MATCH(Data!AF$1,Statcast!$B$1:$R$1, 0), FALSE)</f>
        <v>0.44</v>
      </c>
      <c r="AG47" s="8">
        <f>VLOOKUP($A47,Statcast!$B$2:$R$2000, MATCH(Data!AG$1,Statcast!$B$1:$R$1, 0), FALSE)</f>
        <v>0.29899999999999999</v>
      </c>
      <c r="AH47" s="8">
        <f>Table2[[#This Row],[xBA]]-Table2[[#This Row],[BA]]</f>
        <v>2.3999999999999966E-2</v>
      </c>
      <c r="AI47" s="8">
        <f>VLOOKUP($A47,Statcast!$B$2:$R$2000, MATCH(Data!AI$1,Statcast!$B$1:$R$1, 0), FALSE)</f>
        <v>0.47099999999999997</v>
      </c>
      <c r="AJ47" s="8">
        <f>Table2[[#This Row],[xSLG]]-Table2[[#This Row],[SLG]]</f>
        <v>0.11099999999999999</v>
      </c>
    </row>
    <row r="48" spans="1:36" x14ac:dyDescent="0.45">
      <c r="A48" s="8" t="str">
        <f>Stathead!B52</f>
        <v>Willy Adames</v>
      </c>
      <c r="B48" s="8" t="str">
        <f>VLOOKUP($A48, Stathead!$B$6:$AP$2000, MATCH(Data!B$1, Stathead!$B$5:$AP$5, 0), FALSE)</f>
        <v>MIL</v>
      </c>
      <c r="C48" s="8" t="str">
        <f>VLOOKUP($A48, Stathead!$B$6:$AP$2000, MATCH(Data!C$1, Stathead!$B$5:$AP$5, 0), FALSE)</f>
        <v>NL</v>
      </c>
      <c r="D48" s="8">
        <f>VLOOKUP($A48, Stathead!$B$6:$AP$2000, MATCH(Data!D$1, Stathead!$B$5:$AP$5, 0), FALSE)</f>
        <v>54</v>
      </c>
      <c r="E48" s="8">
        <f>VLOOKUP($A48, Stathead!$B$6:$AP$2000, MATCH(Data!E$1, Stathead!$B$5:$AP$5, 0), FALSE)</f>
        <v>237</v>
      </c>
      <c r="F48" s="8">
        <f>VLOOKUP($A48, Stathead!$B$6:$AP$2000, MATCH(Data!F$1, Stathead!$B$5:$AP$5, 0), FALSE)</f>
        <v>213</v>
      </c>
      <c r="G48" s="8">
        <f>VLOOKUP($A48, Stathead!$B$6:$AP$2000, MATCH(Data!G$1, Stathead!$B$5:$AP$5, 0), FALSE)</f>
        <v>28</v>
      </c>
      <c r="H48" s="8">
        <f>VLOOKUP($A48, Stathead!$B$6:$AP$2000, MATCH(Data!H$1, Stathead!$B$5:$AP$5, 0), FALSE)</f>
        <v>53</v>
      </c>
      <c r="I48" s="8">
        <f>VLOOKUP($A48, Stathead!$B$6:$AP$2000, MATCH(Data!I$1, Stathead!$B$5:$AP$5, 0), FALSE)</f>
        <v>29</v>
      </c>
      <c r="J48" s="8">
        <f>VLOOKUP($A48, Stathead!$B$6:$AP$2000, MATCH(Data!J$1, Stathead!$B$5:$AP$5, 0), FALSE)</f>
        <v>16</v>
      </c>
      <c r="K48" s="8">
        <f>VLOOKUP($A48, Stathead!$B$6:$AP$2000, MATCH(Data!K$1, Stathead!$B$5:$AP$5, 0), FALSE)</f>
        <v>0</v>
      </c>
      <c r="L48" s="8">
        <f>VLOOKUP($A48, Stathead!$B$6:$AP$2000, MATCH(Data!L$1, Stathead!$B$5:$AP$5, 0), FALSE)</f>
        <v>8</v>
      </c>
      <c r="M48" s="8">
        <f>VLOOKUP($A48, Stathead!$B$6:$AP$2000, MATCH(Data!M$1, Stathead!$B$5:$AP$5, 0), FALSE)</f>
        <v>36</v>
      </c>
      <c r="N48" s="8">
        <f>VLOOKUP($A48, Stathead!$B$6:$AP$2000, MATCH(Data!N$1, Stathead!$B$5:$AP$5, 0), FALSE)</f>
        <v>8</v>
      </c>
      <c r="O48" s="8">
        <f>VLOOKUP($A48, Stathead!$B$6:$AP$2000, MATCH(Data!O$1, Stathead!$B$5:$AP$5, 0), FALSE)</f>
        <v>0.249</v>
      </c>
      <c r="P48" s="8">
        <f>VLOOKUP($A48, Stathead!$B$6:$AP$2000, MATCH(Data!P$1, Stathead!$B$5:$AP$5, 0), FALSE)</f>
        <v>0.32100000000000001</v>
      </c>
      <c r="Q48" s="8">
        <f>VLOOKUP($A48, Stathead!$B$6:$AP$2000, MATCH(Data!Q$1, Stathead!$B$5:$AP$5, 0), FALSE)</f>
        <v>0.437</v>
      </c>
      <c r="R48" s="8">
        <f>VLOOKUP($A48, Stathead!$B$6:$AP$2000, MATCH(Data!R$1, Stathead!$B$5:$AP$5, 0), FALSE)</f>
        <v>0.75700000000000001</v>
      </c>
      <c r="S48" s="8">
        <f>VLOOKUP($A48, Stathead!$B$6:$AP$2000, MATCH(Data!S$1, Stathead!$B$5:$AP$5, 0), FALSE)</f>
        <v>116</v>
      </c>
      <c r="T48" s="8">
        <f>VLOOKUP($A48, Stathead!$B$6:$AP$2000, MATCH(Data!T$1, Stathead!$B$5:$AP$5, 0), FALSE)</f>
        <v>1.4</v>
      </c>
      <c r="U48" s="9">
        <f>(Data!$T48/Data!$D48)*162</f>
        <v>4.2</v>
      </c>
      <c r="V48" s="8">
        <f>VLOOKUP($A48, Stathead!$B$6:$AP$2000, MATCH(Data!V$1, Stathead!$B$5:$AP$5, 0), FALSE)</f>
        <v>0.7</v>
      </c>
      <c r="W48" s="9">
        <f>(Data!$V48/Data!$D48)*162</f>
        <v>2.1</v>
      </c>
      <c r="X48" s="8">
        <f>VLOOKUP($A48, Stathead!$B$6:$AP$2000, MATCH(Data!X$1, Stathead!$B$5:$AP$5, 0), FALSE)</f>
        <v>0.3</v>
      </c>
      <c r="Y48" s="8">
        <f>VLOOKUP($A48, Stathead!$B$6:$AP$2000, MATCH(Data!Y$1, Stathead!$B$5:$AP$5, 0), FALSE)</f>
        <v>4</v>
      </c>
      <c r="Z48" s="8">
        <f>VLOOKUP($A48, FanGraphs!$B$2:$W$2000, MATCH(Data!Z$1,FanGraphs!$B$1:$W$1, 0), FALSE)</f>
        <v>0.33500000000000002</v>
      </c>
      <c r="AA48" s="8">
        <f>VLOOKUP($A48, FanGraphs!$B$2:$W$2000, MATCH(Data!AA$1,FanGraphs!$B$1:$W$1, 0), FALSE)</f>
        <v>0.35</v>
      </c>
      <c r="AB48" s="8">
        <f>Table2[[#This Row],[xwOBA]]-Table2[[#This Row],[wOBA]]</f>
        <v>1.4999999999999958E-2</v>
      </c>
      <c r="AC48" s="8">
        <f>VLOOKUP($A48, FanGraphs!$B$2:$W$2000, MATCH(Data!AC$1,FanGraphs!$B$1:$W$1, 0), FALSE)</f>
        <v>118</v>
      </c>
      <c r="AD48" s="9">
        <f>VLOOKUP($A48, FanGraphs!$B$2:$W$2000, MATCH(Data!AD$1,FanGraphs!$B$1:$W$1, 0), FALSE)</f>
        <v>0.7</v>
      </c>
      <c r="AE48" s="10">
        <f>VLOOKUP($A48,Statcast!$B$2:$R$2000, MATCH(Data!AE$1,Statcast!$B$1:$R$1, 0), FALSE)</f>
        <v>0.1</v>
      </c>
      <c r="AF48" s="10">
        <f>VLOOKUP($A48,Statcast!$B$2:$R$2000, MATCH(Data!AF$1,Statcast!$B$1:$R$1, 0), FALSE)</f>
        <v>0.41899999999999998</v>
      </c>
      <c r="AG48" s="8">
        <f>VLOOKUP($A48,Statcast!$B$2:$R$2000, MATCH(Data!AG$1,Statcast!$B$1:$R$1, 0), FALSE)</f>
        <v>0.26100000000000001</v>
      </c>
      <c r="AH48" s="8">
        <f>Table2[[#This Row],[xBA]]-Table2[[#This Row],[BA]]</f>
        <v>1.2000000000000011E-2</v>
      </c>
      <c r="AI48" s="8">
        <f>VLOOKUP($A48,Statcast!$B$2:$R$2000, MATCH(Data!AI$1,Statcast!$B$1:$R$1, 0), FALSE)</f>
        <v>0.48</v>
      </c>
      <c r="AJ48" s="8">
        <f>Table2[[#This Row],[xSLG]]-Table2[[#This Row],[SLG]]</f>
        <v>4.2999999999999983E-2</v>
      </c>
    </row>
    <row r="49" spans="1:36" hidden="1" x14ac:dyDescent="0.45">
      <c r="A49" s="8" t="str">
        <f>Stathead!B50</f>
        <v>Ryan Jeffers</v>
      </c>
      <c r="B49" s="8" t="str">
        <f>VLOOKUP($A49, Stathead!$B$6:$AP$2000, MATCH(Data!B$1, Stathead!$B$5:$AP$5, 0), FALSE)</f>
        <v>MIN</v>
      </c>
      <c r="C49" s="8" t="str">
        <f>VLOOKUP($A49, Stathead!$B$6:$AP$2000, MATCH(Data!C$1, Stathead!$B$5:$AP$5, 0), FALSE)</f>
        <v>AL</v>
      </c>
      <c r="D49" s="8">
        <f>VLOOKUP($A49, Stathead!$B$6:$AP$2000, MATCH(Data!D$1, Stathead!$B$5:$AP$5, 0), FALSE)</f>
        <v>48</v>
      </c>
      <c r="E49" s="8">
        <f>VLOOKUP($A49, Stathead!$B$6:$AP$2000, MATCH(Data!E$1, Stathead!$B$5:$AP$5, 0), FALSE)</f>
        <v>188</v>
      </c>
      <c r="F49" s="8">
        <f>VLOOKUP($A49, Stathead!$B$6:$AP$2000, MATCH(Data!F$1, Stathead!$B$5:$AP$5, 0), FALSE)</f>
        <v>163</v>
      </c>
      <c r="G49" s="8">
        <f>VLOOKUP($A49, Stathead!$B$6:$AP$2000, MATCH(Data!G$1, Stathead!$B$5:$AP$5, 0), FALSE)</f>
        <v>23</v>
      </c>
      <c r="H49" s="8">
        <f>VLOOKUP($A49, Stathead!$B$6:$AP$2000, MATCH(Data!H$1, Stathead!$B$5:$AP$5, 0), FALSE)</f>
        <v>41</v>
      </c>
      <c r="I49" s="8">
        <f>VLOOKUP($A49, Stathead!$B$6:$AP$2000, MATCH(Data!I$1, Stathead!$B$5:$AP$5, 0), FALSE)</f>
        <v>18</v>
      </c>
      <c r="J49" s="8">
        <f>VLOOKUP($A49, Stathead!$B$6:$AP$2000, MATCH(Data!J$1, Stathead!$B$5:$AP$5, 0), FALSE)</f>
        <v>13</v>
      </c>
      <c r="K49" s="8">
        <f>VLOOKUP($A49, Stathead!$B$6:$AP$2000, MATCH(Data!K$1, Stathead!$B$5:$AP$5, 0), FALSE)</f>
        <v>0</v>
      </c>
      <c r="L49" s="8">
        <f>VLOOKUP($A49, Stathead!$B$6:$AP$2000, MATCH(Data!L$1, Stathead!$B$5:$AP$5, 0), FALSE)</f>
        <v>10</v>
      </c>
      <c r="M49" s="8">
        <f>VLOOKUP($A49, Stathead!$B$6:$AP$2000, MATCH(Data!M$1, Stathead!$B$5:$AP$5, 0), FALSE)</f>
        <v>33</v>
      </c>
      <c r="N49" s="8">
        <f>VLOOKUP($A49, Stathead!$B$6:$AP$2000, MATCH(Data!N$1, Stathead!$B$5:$AP$5, 0), FALSE)</f>
        <v>2</v>
      </c>
      <c r="O49" s="8">
        <f>VLOOKUP($A49, Stathead!$B$6:$AP$2000, MATCH(Data!O$1, Stathead!$B$5:$AP$5, 0), FALSE)</f>
        <v>0.252</v>
      </c>
      <c r="P49" s="8">
        <f>VLOOKUP($A49, Stathead!$B$6:$AP$2000, MATCH(Data!P$1, Stathead!$B$5:$AP$5, 0), FALSE)</f>
        <v>0.33500000000000002</v>
      </c>
      <c r="Q49" s="8">
        <f>VLOOKUP($A49, Stathead!$B$6:$AP$2000, MATCH(Data!Q$1, Stathead!$B$5:$AP$5, 0), FALSE)</f>
        <v>0.51500000000000001</v>
      </c>
      <c r="R49" s="8">
        <f>VLOOKUP($A49, Stathead!$B$6:$AP$2000, MATCH(Data!R$1, Stathead!$B$5:$AP$5, 0), FALSE)</f>
        <v>0.85</v>
      </c>
      <c r="S49" s="8">
        <f>VLOOKUP($A49, Stathead!$B$6:$AP$2000, MATCH(Data!S$1, Stathead!$B$5:$AP$5, 0), FALSE)</f>
        <v>141</v>
      </c>
      <c r="T49" s="8">
        <f>VLOOKUP($A49, Stathead!$B$6:$AP$2000, MATCH(Data!T$1, Stathead!$B$5:$AP$5, 0), FALSE)</f>
        <v>1.4</v>
      </c>
      <c r="U49" s="9">
        <f>(Data!$T46/Data!$D46)*162</f>
        <v>3.9789473684210526</v>
      </c>
      <c r="V49" s="8">
        <f>VLOOKUP($A49, Stathead!$B$6:$AP$2000, MATCH(Data!V$1, Stathead!$B$5:$AP$5, 0), FALSE)</f>
        <v>0.8</v>
      </c>
      <c r="W49" s="9">
        <f>(Data!$V46/Data!$D46)*162</f>
        <v>1.9894736842105263</v>
      </c>
      <c r="X49" s="8">
        <f>VLOOKUP($A49, Stathead!$B$6:$AP$2000, MATCH(Data!X$1, Stathead!$B$5:$AP$5, 0), FALSE)</f>
        <v>-0.1</v>
      </c>
      <c r="Y49" s="8">
        <f>VLOOKUP($A49, Stathead!$B$6:$AP$2000, MATCH(Data!Y$1, Stathead!$B$5:$AP$5, 0), FALSE)</f>
        <v>9</v>
      </c>
      <c r="Z49" s="8">
        <f>VLOOKUP($A49, FanGraphs!$B$2:$W$2000, MATCH(Data!Z$1,FanGraphs!$B$1:$W$1, 0), FALSE)</f>
        <v>0.375</v>
      </c>
      <c r="AA49" s="8">
        <f>VLOOKUP($A49, FanGraphs!$B$2:$W$2000, MATCH(Data!AA$1,FanGraphs!$B$1:$W$1, 0), FALSE)</f>
        <v>0.34399999999999997</v>
      </c>
      <c r="AB49" s="8">
        <f>Table2[[#This Row],[xwOBA]]-Table2[[#This Row],[wOBA]]</f>
        <v>-3.1000000000000028E-2</v>
      </c>
      <c r="AC49" s="8">
        <f>VLOOKUP($A49, FanGraphs!$B$2:$W$2000, MATCH(Data!AC$1,FanGraphs!$B$1:$W$1, 0), FALSE)</f>
        <v>146</v>
      </c>
      <c r="AD49" s="9">
        <f>VLOOKUP($A49, FanGraphs!$B$2:$W$2000, MATCH(Data!AD$1,FanGraphs!$B$1:$W$1, 0), FALSE)</f>
        <v>0.3</v>
      </c>
      <c r="AE49" s="10">
        <f>VLOOKUP($A49,Statcast!$B$2:$R$2000, MATCH(Data!AE$1,Statcast!$B$1:$R$1, 0), FALSE)</f>
        <v>0.11799999999999999</v>
      </c>
      <c r="AF49" s="10">
        <f>VLOOKUP($A49,Statcast!$B$2:$R$2000, MATCH(Data!AF$1,Statcast!$B$1:$R$1, 0), FALSE)</f>
        <v>0.33600000000000002</v>
      </c>
      <c r="AG49" s="8">
        <f>VLOOKUP($A49,Statcast!$B$2:$R$2000, MATCH(Data!AG$1,Statcast!$B$1:$R$1, 0), FALSE)</f>
        <v>0.24199999999999999</v>
      </c>
      <c r="AH49" s="8">
        <f>Table2[[#This Row],[xBA]]-Table2[[#This Row],[BA]]</f>
        <v>-1.0000000000000009E-2</v>
      </c>
      <c r="AI49" s="8">
        <f>VLOOKUP($A49,Statcast!$B$2:$R$2000, MATCH(Data!AI$1,Statcast!$B$1:$R$1, 0), FALSE)</f>
        <v>0.46700000000000003</v>
      </c>
      <c r="AJ49" s="8">
        <f>Table2[[#This Row],[xSLG]]-Table2[[#This Row],[SLG]]</f>
        <v>-4.7999999999999987E-2</v>
      </c>
    </row>
    <row r="50" spans="1:36" hidden="1" x14ac:dyDescent="0.45">
      <c r="A50" s="8" t="str">
        <f>Stathead!B53</f>
        <v>Riley Greene</v>
      </c>
      <c r="B50" s="8" t="str">
        <f>VLOOKUP($A50, Stathead!$B$6:$AP$2000, MATCH(Data!B$1, Stathead!$B$5:$AP$5, 0), FALSE)</f>
        <v>DET</v>
      </c>
      <c r="C50" s="8" t="str">
        <f>VLOOKUP($A50, Stathead!$B$6:$AP$2000, MATCH(Data!C$1, Stathead!$B$5:$AP$5, 0), FALSE)</f>
        <v>AL</v>
      </c>
      <c r="D50" s="8">
        <f>VLOOKUP($A50, Stathead!$B$6:$AP$2000, MATCH(Data!D$1, Stathead!$B$5:$AP$5, 0), FALSE)</f>
        <v>52</v>
      </c>
      <c r="E50" s="8">
        <f>VLOOKUP($A50, Stathead!$B$6:$AP$2000, MATCH(Data!E$1, Stathead!$B$5:$AP$5, 0), FALSE)</f>
        <v>222</v>
      </c>
      <c r="F50" s="8">
        <f>VLOOKUP($A50, Stathead!$B$6:$AP$2000, MATCH(Data!F$1, Stathead!$B$5:$AP$5, 0), FALSE)</f>
        <v>191</v>
      </c>
      <c r="G50" s="8">
        <f>VLOOKUP($A50, Stathead!$B$6:$AP$2000, MATCH(Data!G$1, Stathead!$B$5:$AP$5, 0), FALSE)</f>
        <v>33</v>
      </c>
      <c r="H50" s="8">
        <f>VLOOKUP($A50, Stathead!$B$6:$AP$2000, MATCH(Data!H$1, Stathead!$B$5:$AP$5, 0), FALSE)</f>
        <v>44</v>
      </c>
      <c r="I50" s="8">
        <f>VLOOKUP($A50, Stathead!$B$6:$AP$2000, MATCH(Data!I$1, Stathead!$B$5:$AP$5, 0), FALSE)</f>
        <v>25</v>
      </c>
      <c r="J50" s="8">
        <f>VLOOKUP($A50, Stathead!$B$6:$AP$2000, MATCH(Data!J$1, Stathead!$B$5:$AP$5, 0), FALSE)</f>
        <v>9</v>
      </c>
      <c r="K50" s="8">
        <f>VLOOKUP($A50, Stathead!$B$6:$AP$2000, MATCH(Data!K$1, Stathead!$B$5:$AP$5, 0), FALSE)</f>
        <v>1</v>
      </c>
      <c r="L50" s="8">
        <f>VLOOKUP($A50, Stathead!$B$6:$AP$2000, MATCH(Data!L$1, Stathead!$B$5:$AP$5, 0), FALSE)</f>
        <v>9</v>
      </c>
      <c r="M50" s="8">
        <f>VLOOKUP($A50, Stathead!$B$6:$AP$2000, MATCH(Data!M$1, Stathead!$B$5:$AP$5, 0), FALSE)</f>
        <v>20</v>
      </c>
      <c r="N50" s="8">
        <f>VLOOKUP($A50, Stathead!$B$6:$AP$2000, MATCH(Data!N$1, Stathead!$B$5:$AP$5, 0), FALSE)</f>
        <v>1</v>
      </c>
      <c r="O50" s="8">
        <f>VLOOKUP($A50, Stathead!$B$6:$AP$2000, MATCH(Data!O$1, Stathead!$B$5:$AP$5, 0), FALSE)</f>
        <v>0.23</v>
      </c>
      <c r="P50" s="8">
        <f>VLOOKUP($A50, Stathead!$B$6:$AP$2000, MATCH(Data!P$1, Stathead!$B$5:$AP$5, 0), FALSE)</f>
        <v>0.33300000000000002</v>
      </c>
      <c r="Q50" s="8">
        <f>VLOOKUP($A50, Stathead!$B$6:$AP$2000, MATCH(Data!Q$1, Stathead!$B$5:$AP$5, 0), FALSE)</f>
        <v>0.42899999999999999</v>
      </c>
      <c r="R50" s="8">
        <f>VLOOKUP($A50, Stathead!$B$6:$AP$2000, MATCH(Data!R$1, Stathead!$B$5:$AP$5, 0), FALSE)</f>
        <v>0.76300000000000001</v>
      </c>
      <c r="S50" s="8">
        <f>VLOOKUP($A50, Stathead!$B$6:$AP$2000, MATCH(Data!S$1, Stathead!$B$5:$AP$5, 0), FALSE)</f>
        <v>116</v>
      </c>
      <c r="T50" s="8">
        <f>VLOOKUP($A50, Stathead!$B$6:$AP$2000, MATCH(Data!T$1, Stathead!$B$5:$AP$5, 0), FALSE)</f>
        <v>1.4</v>
      </c>
      <c r="U50" s="9">
        <f>(Data!$T49/Data!$D49)*162</f>
        <v>4.7249999999999996</v>
      </c>
      <c r="V50" s="8">
        <f>VLOOKUP($A50, Stathead!$B$6:$AP$2000, MATCH(Data!V$1, Stathead!$B$5:$AP$5, 0), FALSE)</f>
        <v>0.7</v>
      </c>
      <c r="W50" s="9">
        <f>(Data!$V49/Data!$D49)*162</f>
        <v>2.7</v>
      </c>
      <c r="X50" s="8">
        <f>VLOOKUP($A50, Stathead!$B$6:$AP$2000, MATCH(Data!X$1, Stathead!$B$5:$AP$5, 0), FALSE)</f>
        <v>0</v>
      </c>
      <c r="Y50" s="8">
        <f>VLOOKUP($A50, Stathead!$B$6:$AP$2000, MATCH(Data!Y$1, Stathead!$B$5:$AP$5, 0), FALSE)</f>
        <v>5</v>
      </c>
      <c r="Z50" s="8">
        <f>VLOOKUP($A50, FanGraphs!$B$2:$W$2000, MATCH(Data!Z$1,FanGraphs!$B$1:$W$1, 0), FALSE)</f>
        <v>0.33600000000000002</v>
      </c>
      <c r="AA50" s="8">
        <f>VLOOKUP($A50, FanGraphs!$B$2:$W$2000, MATCH(Data!AA$1,FanGraphs!$B$1:$W$1, 0), FALSE)</f>
        <v>0.36099999999999999</v>
      </c>
      <c r="AB50" s="8">
        <f>Table2[[#This Row],[xwOBA]]-Table2[[#This Row],[wOBA]]</f>
        <v>2.4999999999999967E-2</v>
      </c>
      <c r="AC50" s="8">
        <f>VLOOKUP($A50, FanGraphs!$B$2:$W$2000, MATCH(Data!AC$1,FanGraphs!$B$1:$W$1, 0), FALSE)</f>
        <v>118</v>
      </c>
      <c r="AD50" s="9">
        <f>VLOOKUP($A50, FanGraphs!$B$2:$W$2000, MATCH(Data!AD$1,FanGraphs!$B$1:$W$1, 0), FALSE)</f>
        <v>0.4</v>
      </c>
      <c r="AE50" s="10">
        <f>VLOOKUP($A50,Statcast!$B$2:$R$2000, MATCH(Data!AE$1,Statcast!$B$1:$R$1, 0), FALSE)</f>
        <v>0.14299999999999999</v>
      </c>
      <c r="AF50" s="10">
        <f>VLOOKUP($A50,Statcast!$B$2:$R$2000, MATCH(Data!AF$1,Statcast!$B$1:$R$1, 0), FALSE)</f>
        <v>0.46600000000000003</v>
      </c>
      <c r="AG50" s="8">
        <f>VLOOKUP($A50,Statcast!$B$2:$R$2000, MATCH(Data!AG$1,Statcast!$B$1:$R$1, 0), FALSE)</f>
        <v>0.252</v>
      </c>
      <c r="AH50" s="8">
        <f>Table2[[#This Row],[xBA]]-Table2[[#This Row],[BA]]</f>
        <v>2.1999999999999992E-2</v>
      </c>
      <c r="AI50" s="8">
        <f>VLOOKUP($A50,Statcast!$B$2:$R$2000, MATCH(Data!AI$1,Statcast!$B$1:$R$1, 0), FALSE)</f>
        <v>0.49099999999999999</v>
      </c>
      <c r="AJ50" s="8">
        <f>Table2[[#This Row],[xSLG]]-Table2[[#This Row],[SLG]]</f>
        <v>6.2E-2</v>
      </c>
    </row>
    <row r="51" spans="1:36" hidden="1" x14ac:dyDescent="0.45">
      <c r="A51" s="8" t="str">
        <f>Stathead!B54</f>
        <v>Rafael Devers</v>
      </c>
      <c r="B51" s="8" t="str">
        <f>VLOOKUP($A51, Stathead!$B$6:$AP$2000, MATCH(Data!B$1, Stathead!$B$5:$AP$5, 0), FALSE)</f>
        <v>BOS</v>
      </c>
      <c r="C51" s="8" t="str">
        <f>VLOOKUP($A51, Stathead!$B$6:$AP$2000, MATCH(Data!C$1, Stathead!$B$5:$AP$5, 0), FALSE)</f>
        <v>AL</v>
      </c>
      <c r="D51" s="8">
        <f>VLOOKUP($A51, Stathead!$B$6:$AP$2000, MATCH(Data!D$1, Stathead!$B$5:$AP$5, 0), FALSE)</f>
        <v>44</v>
      </c>
      <c r="E51" s="8">
        <f>VLOOKUP($A51, Stathead!$B$6:$AP$2000, MATCH(Data!E$1, Stathead!$B$5:$AP$5, 0), FALSE)</f>
        <v>192</v>
      </c>
      <c r="F51" s="8">
        <f>VLOOKUP($A51, Stathead!$B$6:$AP$2000, MATCH(Data!F$1, Stathead!$B$5:$AP$5, 0), FALSE)</f>
        <v>166</v>
      </c>
      <c r="G51" s="8">
        <f>VLOOKUP($A51, Stathead!$B$6:$AP$2000, MATCH(Data!G$1, Stathead!$B$5:$AP$5, 0), FALSE)</f>
        <v>28</v>
      </c>
      <c r="H51" s="8">
        <f>VLOOKUP($A51, Stathead!$B$6:$AP$2000, MATCH(Data!H$1, Stathead!$B$5:$AP$5, 0), FALSE)</f>
        <v>48</v>
      </c>
      <c r="I51" s="8">
        <f>VLOOKUP($A51, Stathead!$B$6:$AP$2000, MATCH(Data!I$1, Stathead!$B$5:$AP$5, 0), FALSE)</f>
        <v>26</v>
      </c>
      <c r="J51" s="8">
        <f>VLOOKUP($A51, Stathead!$B$6:$AP$2000, MATCH(Data!J$1, Stathead!$B$5:$AP$5, 0), FALSE)</f>
        <v>11</v>
      </c>
      <c r="K51" s="8">
        <f>VLOOKUP($A51, Stathead!$B$6:$AP$2000, MATCH(Data!K$1, Stathead!$B$5:$AP$5, 0), FALSE)</f>
        <v>1</v>
      </c>
      <c r="L51" s="8">
        <f>VLOOKUP($A51, Stathead!$B$6:$AP$2000, MATCH(Data!L$1, Stathead!$B$5:$AP$5, 0), FALSE)</f>
        <v>10</v>
      </c>
      <c r="M51" s="8">
        <f>VLOOKUP($A51, Stathead!$B$6:$AP$2000, MATCH(Data!M$1, Stathead!$B$5:$AP$5, 0), FALSE)</f>
        <v>26</v>
      </c>
      <c r="N51" s="8">
        <f>VLOOKUP($A51, Stathead!$B$6:$AP$2000, MATCH(Data!N$1, Stathead!$B$5:$AP$5, 0), FALSE)</f>
        <v>1</v>
      </c>
      <c r="O51" s="8">
        <f>VLOOKUP($A51, Stathead!$B$6:$AP$2000, MATCH(Data!O$1, Stathead!$B$5:$AP$5, 0), FALSE)</f>
        <v>0.28899999999999998</v>
      </c>
      <c r="P51" s="8">
        <f>VLOOKUP($A51, Stathead!$B$6:$AP$2000, MATCH(Data!P$1, Stathead!$B$5:$AP$5, 0), FALSE)</f>
        <v>0.38</v>
      </c>
      <c r="Q51" s="8">
        <f>VLOOKUP($A51, Stathead!$B$6:$AP$2000, MATCH(Data!Q$1, Stathead!$B$5:$AP$5, 0), FALSE)</f>
        <v>0.54800000000000004</v>
      </c>
      <c r="R51" s="8">
        <f>VLOOKUP($A51, Stathead!$B$6:$AP$2000, MATCH(Data!R$1, Stathead!$B$5:$AP$5, 0), FALSE)</f>
        <v>0.92800000000000005</v>
      </c>
      <c r="S51" s="8">
        <f>VLOOKUP($A51, Stathead!$B$6:$AP$2000, MATCH(Data!S$1, Stathead!$B$5:$AP$5, 0), FALSE)</f>
        <v>157</v>
      </c>
      <c r="T51" s="8">
        <f>VLOOKUP($A51, Stathead!$B$6:$AP$2000, MATCH(Data!T$1, Stathead!$B$5:$AP$5, 0), FALSE)</f>
        <v>1.4</v>
      </c>
      <c r="U51" s="9">
        <f>(Data!$T50/Data!$D50)*162</f>
        <v>4.3615384615384611</v>
      </c>
      <c r="V51" s="8">
        <f>VLOOKUP($A51, Stathead!$B$6:$AP$2000, MATCH(Data!V$1, Stathead!$B$5:$AP$5, 0), FALSE)</f>
        <v>0.8</v>
      </c>
      <c r="W51" s="9">
        <f>(Data!$V50/Data!$D50)*162</f>
        <v>2.1807692307692306</v>
      </c>
      <c r="X51" s="8">
        <f>VLOOKUP($A51, Stathead!$B$6:$AP$2000, MATCH(Data!X$1, Stathead!$B$5:$AP$5, 0), FALSE)</f>
        <v>-0.5</v>
      </c>
      <c r="Y51" s="8">
        <f>VLOOKUP($A51, Stathead!$B$6:$AP$2000, MATCH(Data!Y$1, Stathead!$B$5:$AP$5, 0), FALSE)</f>
        <v>12</v>
      </c>
      <c r="Z51" s="8">
        <f>VLOOKUP($A51, FanGraphs!$B$2:$W$2000, MATCH(Data!Z$1,FanGraphs!$B$1:$W$1, 0), FALSE)</f>
        <v>0.38200000000000001</v>
      </c>
      <c r="AA51" s="8">
        <f>VLOOKUP($A51, FanGraphs!$B$2:$W$2000, MATCH(Data!AA$1,FanGraphs!$B$1:$W$1, 0), FALSE)</f>
        <v>0.36899999999999999</v>
      </c>
      <c r="AB51" s="8">
        <f>Table2[[#This Row],[xwOBA]]-Table2[[#This Row],[wOBA]]</f>
        <v>-1.3000000000000012E-2</v>
      </c>
      <c r="AC51" s="8">
        <f>VLOOKUP($A51, FanGraphs!$B$2:$W$2000, MATCH(Data!AC$1,FanGraphs!$B$1:$W$1, 0), FALSE)</f>
        <v>143</v>
      </c>
      <c r="AD51" s="9">
        <f>VLOOKUP($A51, FanGraphs!$B$2:$W$2000, MATCH(Data!AD$1,FanGraphs!$B$1:$W$1, 0), FALSE)</f>
        <v>-0.3</v>
      </c>
      <c r="AE51" s="10">
        <f>VLOOKUP($A51,Statcast!$B$2:$R$2000, MATCH(Data!AE$1,Statcast!$B$1:$R$1, 0), FALSE)</f>
        <v>0.14499999999999999</v>
      </c>
      <c r="AF51" s="10">
        <f>VLOOKUP($A51,Statcast!$B$2:$R$2000, MATCH(Data!AF$1,Statcast!$B$1:$R$1, 0), FALSE)</f>
        <v>0.48699999999999999</v>
      </c>
      <c r="AG51" s="8">
        <f>VLOOKUP($A51,Statcast!$B$2:$R$2000, MATCH(Data!AG$1,Statcast!$B$1:$R$1, 0), FALSE)</f>
        <v>0.25900000000000001</v>
      </c>
      <c r="AH51" s="8">
        <f>Table2[[#This Row],[xBA]]-Table2[[#This Row],[BA]]</f>
        <v>-2.9999999999999971E-2</v>
      </c>
      <c r="AI51" s="8">
        <f>VLOOKUP($A51,Statcast!$B$2:$R$2000, MATCH(Data!AI$1,Statcast!$B$1:$R$1, 0), FALSE)</f>
        <v>0.52200000000000002</v>
      </c>
      <c r="AJ51" s="8">
        <f>Table2[[#This Row],[xSLG]]-Table2[[#This Row],[SLG]]</f>
        <v>-2.6000000000000023E-2</v>
      </c>
    </row>
    <row r="52" spans="1:36" hidden="1" x14ac:dyDescent="0.45">
      <c r="A52" s="8" t="str">
        <f>Stathead!B56</f>
        <v>Shea Langeliers</v>
      </c>
      <c r="B52" s="8" t="str">
        <f>VLOOKUP($A52, Stathead!$B$6:$AP$2000, MATCH(Data!B$1, Stathead!$B$5:$AP$5, 0), FALSE)</f>
        <v>OAK</v>
      </c>
      <c r="C52" s="8" t="str">
        <f>VLOOKUP($A52, Stathead!$B$6:$AP$2000, MATCH(Data!C$1, Stathead!$B$5:$AP$5, 0), FALSE)</f>
        <v>AL</v>
      </c>
      <c r="D52" s="8">
        <f>VLOOKUP($A52, Stathead!$B$6:$AP$2000, MATCH(Data!D$1, Stathead!$B$5:$AP$5, 0), FALSE)</f>
        <v>49</v>
      </c>
      <c r="E52" s="8">
        <f>VLOOKUP($A52, Stathead!$B$6:$AP$2000, MATCH(Data!E$1, Stathead!$B$5:$AP$5, 0), FALSE)</f>
        <v>182</v>
      </c>
      <c r="F52" s="8">
        <f>VLOOKUP($A52, Stathead!$B$6:$AP$2000, MATCH(Data!F$1, Stathead!$B$5:$AP$5, 0), FALSE)</f>
        <v>162</v>
      </c>
      <c r="G52" s="8">
        <f>VLOOKUP($A52, Stathead!$B$6:$AP$2000, MATCH(Data!G$1, Stathead!$B$5:$AP$5, 0), FALSE)</f>
        <v>20</v>
      </c>
      <c r="H52" s="8">
        <f>VLOOKUP($A52, Stathead!$B$6:$AP$2000, MATCH(Data!H$1, Stathead!$B$5:$AP$5, 0), FALSE)</f>
        <v>34</v>
      </c>
      <c r="I52" s="8">
        <f>VLOOKUP($A52, Stathead!$B$6:$AP$2000, MATCH(Data!I$1, Stathead!$B$5:$AP$5, 0), FALSE)</f>
        <v>14</v>
      </c>
      <c r="J52" s="8">
        <f>VLOOKUP($A52, Stathead!$B$6:$AP$2000, MATCH(Data!J$1, Stathead!$B$5:$AP$5, 0), FALSE)</f>
        <v>7</v>
      </c>
      <c r="K52" s="8">
        <f>VLOOKUP($A52, Stathead!$B$6:$AP$2000, MATCH(Data!K$1, Stathead!$B$5:$AP$5, 0), FALSE)</f>
        <v>2</v>
      </c>
      <c r="L52" s="8">
        <f>VLOOKUP($A52, Stathead!$B$6:$AP$2000, MATCH(Data!L$1, Stathead!$B$5:$AP$5, 0), FALSE)</f>
        <v>11</v>
      </c>
      <c r="M52" s="8">
        <f>VLOOKUP($A52, Stathead!$B$6:$AP$2000, MATCH(Data!M$1, Stathead!$B$5:$AP$5, 0), FALSE)</f>
        <v>27</v>
      </c>
      <c r="N52" s="8">
        <f>VLOOKUP($A52, Stathead!$B$6:$AP$2000, MATCH(Data!N$1, Stathead!$B$5:$AP$5, 0), FALSE)</f>
        <v>2</v>
      </c>
      <c r="O52" s="8">
        <f>VLOOKUP($A52, Stathead!$B$6:$AP$2000, MATCH(Data!O$1, Stathead!$B$5:$AP$5, 0), FALSE)</f>
        <v>0.21</v>
      </c>
      <c r="P52" s="8">
        <f>VLOOKUP($A52, Stathead!$B$6:$AP$2000, MATCH(Data!P$1, Stathead!$B$5:$AP$5, 0), FALSE)</f>
        <v>0.28000000000000003</v>
      </c>
      <c r="Q52" s="8">
        <f>VLOOKUP($A52, Stathead!$B$6:$AP$2000, MATCH(Data!Q$1, Stathead!$B$5:$AP$5, 0), FALSE)</f>
        <v>0.48099999999999998</v>
      </c>
      <c r="R52" s="8">
        <f>VLOOKUP($A52, Stathead!$B$6:$AP$2000, MATCH(Data!R$1, Stathead!$B$5:$AP$5, 0), FALSE)</f>
        <v>0.76200000000000001</v>
      </c>
      <c r="S52" s="8">
        <f>VLOOKUP($A52, Stathead!$B$6:$AP$2000, MATCH(Data!S$1, Stathead!$B$5:$AP$5, 0), FALSE)</f>
        <v>118</v>
      </c>
      <c r="T52" s="8">
        <f>VLOOKUP($A52, Stathead!$B$6:$AP$2000, MATCH(Data!T$1, Stathead!$B$5:$AP$5, 0), FALSE)</f>
        <v>1.3</v>
      </c>
      <c r="U52" s="9">
        <f>(Data!$T52/Data!$D52)*162</f>
        <v>4.2979591836734699</v>
      </c>
      <c r="V52" s="8">
        <f>VLOOKUP($A52, Stathead!$B$6:$AP$2000, MATCH(Data!V$1, Stathead!$B$5:$AP$5, 0), FALSE)</f>
        <v>0.7</v>
      </c>
      <c r="W52" s="9">
        <f>(Data!$V52/Data!$D52)*162</f>
        <v>2.3142857142857141</v>
      </c>
      <c r="X52" s="8">
        <f>VLOOKUP($A52, Stathead!$B$6:$AP$2000, MATCH(Data!X$1, Stathead!$B$5:$AP$5, 0), FALSE)</f>
        <v>0.5</v>
      </c>
      <c r="Y52" s="8">
        <f>VLOOKUP($A52, Stathead!$B$6:$AP$2000, MATCH(Data!Y$1, Stathead!$B$5:$AP$5, 0), FALSE)</f>
        <v>2</v>
      </c>
      <c r="Z52" s="8">
        <f>VLOOKUP($A52, FanGraphs!$B$2:$W$2000, MATCH(Data!Z$1,FanGraphs!$B$1:$W$1, 0), FALSE)</f>
        <v>0.32600000000000001</v>
      </c>
      <c r="AA52" s="8">
        <f>VLOOKUP($A52, FanGraphs!$B$2:$W$2000, MATCH(Data!AA$1,FanGraphs!$B$1:$W$1, 0), FALSE)</f>
        <v>0.35299999999999998</v>
      </c>
      <c r="AB52" s="8">
        <f>Table2[[#This Row],[xwOBA]]-Table2[[#This Row],[wOBA]]</f>
        <v>2.6999999999999968E-2</v>
      </c>
      <c r="AC52" s="8">
        <f>VLOOKUP($A52, FanGraphs!$B$2:$W$2000, MATCH(Data!AC$1,FanGraphs!$B$1:$W$1, 0), FALSE)</f>
        <v>116</v>
      </c>
      <c r="AD52" s="9">
        <f>VLOOKUP($A52, FanGraphs!$B$2:$W$2000, MATCH(Data!AD$1,FanGraphs!$B$1:$W$1, 0), FALSE)</f>
        <v>-0.4</v>
      </c>
      <c r="AE52" s="10">
        <f>VLOOKUP($A52,Statcast!$B$2:$R$2000, MATCH(Data!AE$1,Statcast!$B$1:$R$1, 0), FALSE)</f>
        <v>0.16800000000000001</v>
      </c>
      <c r="AF52" s="10">
        <f>VLOOKUP($A52,Statcast!$B$2:$R$2000, MATCH(Data!AF$1,Statcast!$B$1:$R$1, 0), FALSE)</f>
        <v>0.44500000000000001</v>
      </c>
      <c r="AG52" s="8">
        <f>VLOOKUP($A52,Statcast!$B$2:$R$2000, MATCH(Data!AG$1,Statcast!$B$1:$R$1, 0), FALSE)</f>
        <v>0.245</v>
      </c>
      <c r="AH52" s="8">
        <f>Table2[[#This Row],[xBA]]-Table2[[#This Row],[BA]]</f>
        <v>3.5000000000000003E-2</v>
      </c>
      <c r="AI52" s="8">
        <f>VLOOKUP($A52,Statcast!$B$2:$R$2000, MATCH(Data!AI$1,Statcast!$B$1:$R$1, 0), FALSE)</f>
        <v>0.52500000000000002</v>
      </c>
      <c r="AJ52" s="8">
        <f>Table2[[#This Row],[xSLG]]-Table2[[#This Row],[SLG]]</f>
        <v>4.4000000000000039E-2</v>
      </c>
    </row>
    <row r="53" spans="1:36" hidden="1" x14ac:dyDescent="0.45">
      <c r="A53" s="8" t="str">
        <f>Stathead!B57</f>
        <v>Josh Naylor</v>
      </c>
      <c r="B53" s="8" t="str">
        <f>VLOOKUP($A53, Stathead!$B$6:$AP$2000, MATCH(Data!B$1, Stathead!$B$5:$AP$5, 0), FALSE)</f>
        <v>CLE</v>
      </c>
      <c r="C53" s="8" t="str">
        <f>VLOOKUP($A53, Stathead!$B$6:$AP$2000, MATCH(Data!C$1, Stathead!$B$5:$AP$5, 0), FALSE)</f>
        <v>AL</v>
      </c>
      <c r="D53" s="8">
        <f>VLOOKUP($A53, Stathead!$B$6:$AP$2000, MATCH(Data!D$1, Stathead!$B$5:$AP$5, 0), FALSE)</f>
        <v>52</v>
      </c>
      <c r="E53" s="8">
        <f>VLOOKUP($A53, Stathead!$B$6:$AP$2000, MATCH(Data!E$1, Stathead!$B$5:$AP$5, 0), FALSE)</f>
        <v>221</v>
      </c>
      <c r="F53" s="8">
        <f>VLOOKUP($A53, Stathead!$B$6:$AP$2000, MATCH(Data!F$1, Stathead!$B$5:$AP$5, 0), FALSE)</f>
        <v>192</v>
      </c>
      <c r="G53" s="8">
        <f>VLOOKUP($A53, Stathead!$B$6:$AP$2000, MATCH(Data!G$1, Stathead!$B$5:$AP$5, 0), FALSE)</f>
        <v>30</v>
      </c>
      <c r="H53" s="8">
        <f>VLOOKUP($A53, Stathead!$B$6:$AP$2000, MATCH(Data!H$1, Stathead!$B$5:$AP$5, 0), FALSE)</f>
        <v>45</v>
      </c>
      <c r="I53" s="8">
        <f>VLOOKUP($A53, Stathead!$B$6:$AP$2000, MATCH(Data!I$1, Stathead!$B$5:$AP$5, 0), FALSE)</f>
        <v>22</v>
      </c>
      <c r="J53" s="8">
        <f>VLOOKUP($A53, Stathead!$B$6:$AP$2000, MATCH(Data!J$1, Stathead!$B$5:$AP$5, 0), FALSE)</f>
        <v>8</v>
      </c>
      <c r="K53" s="8">
        <f>VLOOKUP($A53, Stathead!$B$6:$AP$2000, MATCH(Data!K$1, Stathead!$B$5:$AP$5, 0), FALSE)</f>
        <v>0</v>
      </c>
      <c r="L53" s="8">
        <f>VLOOKUP($A53, Stathead!$B$6:$AP$2000, MATCH(Data!L$1, Stathead!$B$5:$AP$5, 0), FALSE)</f>
        <v>15</v>
      </c>
      <c r="M53" s="8">
        <f>VLOOKUP($A53, Stathead!$B$6:$AP$2000, MATCH(Data!M$1, Stathead!$B$5:$AP$5, 0), FALSE)</f>
        <v>40</v>
      </c>
      <c r="N53" s="8">
        <f>VLOOKUP($A53, Stathead!$B$6:$AP$2000, MATCH(Data!N$1, Stathead!$B$5:$AP$5, 0), FALSE)</f>
        <v>3</v>
      </c>
      <c r="O53" s="8">
        <f>VLOOKUP($A53, Stathead!$B$6:$AP$2000, MATCH(Data!O$1, Stathead!$B$5:$AP$5, 0), FALSE)</f>
        <v>0.23400000000000001</v>
      </c>
      <c r="P53" s="8">
        <f>VLOOKUP($A53, Stathead!$B$6:$AP$2000, MATCH(Data!P$1, Stathead!$B$5:$AP$5, 0), FALSE)</f>
        <v>0.32100000000000001</v>
      </c>
      <c r="Q53" s="8">
        <f>VLOOKUP($A53, Stathead!$B$6:$AP$2000, MATCH(Data!Q$1, Stathead!$B$5:$AP$5, 0), FALSE)</f>
        <v>0.51</v>
      </c>
      <c r="R53" s="8">
        <f>VLOOKUP($A53, Stathead!$B$6:$AP$2000, MATCH(Data!R$1, Stathead!$B$5:$AP$5, 0), FALSE)</f>
        <v>0.83199999999999996</v>
      </c>
      <c r="S53" s="8">
        <f>VLOOKUP($A53, Stathead!$B$6:$AP$2000, MATCH(Data!S$1, Stathead!$B$5:$AP$5, 0), FALSE)</f>
        <v>137</v>
      </c>
      <c r="T53" s="8">
        <f>VLOOKUP($A53, Stathead!$B$6:$AP$2000, MATCH(Data!T$1, Stathead!$B$5:$AP$5, 0), FALSE)</f>
        <v>1.3</v>
      </c>
      <c r="U53" s="9">
        <f>(Data!$T53/Data!$D53)*162</f>
        <v>4.05</v>
      </c>
      <c r="V53" s="8">
        <f>VLOOKUP($A53, Stathead!$B$6:$AP$2000, MATCH(Data!V$1, Stathead!$B$5:$AP$5, 0), FALSE)</f>
        <v>0.6</v>
      </c>
      <c r="W53" s="9">
        <f>(Data!$V53/Data!$D53)*162</f>
        <v>1.869230769230769</v>
      </c>
      <c r="X53" s="8">
        <f>VLOOKUP($A53, Stathead!$B$6:$AP$2000, MATCH(Data!X$1, Stathead!$B$5:$AP$5, 0), FALSE)</f>
        <v>0</v>
      </c>
      <c r="Y53" s="8">
        <f>VLOOKUP($A53, Stathead!$B$6:$AP$2000, MATCH(Data!Y$1, Stathead!$B$5:$AP$5, 0), FALSE)</f>
        <v>7</v>
      </c>
      <c r="Z53" s="8">
        <f>VLOOKUP($A53, FanGraphs!$B$2:$W$2000, MATCH(Data!Z$1,FanGraphs!$B$1:$W$1, 0), FALSE)</f>
        <v>0.33400000000000002</v>
      </c>
      <c r="AA53" s="8">
        <f>VLOOKUP($A53, FanGraphs!$B$2:$W$2000, MATCH(Data!AA$1,FanGraphs!$B$1:$W$1, 0), FALSE)</f>
        <v>0.35499999999999998</v>
      </c>
      <c r="AB53" s="8">
        <f>Table2[[#This Row],[xwOBA]]-Table2[[#This Row],[wOBA]]</f>
        <v>2.0999999999999963E-2</v>
      </c>
      <c r="AC53" s="8">
        <f>VLOOKUP($A53, FanGraphs!$B$2:$W$2000, MATCH(Data!AC$1,FanGraphs!$B$1:$W$1, 0), FALSE)</f>
        <v>119</v>
      </c>
      <c r="AD53" s="9">
        <f>VLOOKUP($A53, FanGraphs!$B$2:$W$2000, MATCH(Data!AD$1,FanGraphs!$B$1:$W$1, 0), FALSE)</f>
        <v>-1.5</v>
      </c>
      <c r="AE53" s="10">
        <f>VLOOKUP($A53,Statcast!$B$2:$R$2000, MATCH(Data!AE$1,Statcast!$B$1:$R$1, 0), FALSE)</f>
        <v>0.108</v>
      </c>
      <c r="AF53" s="10">
        <f>VLOOKUP($A53,Statcast!$B$2:$R$2000, MATCH(Data!AF$1,Statcast!$B$1:$R$1, 0), FALSE)</f>
        <v>0.433</v>
      </c>
      <c r="AG53" s="8">
        <f>VLOOKUP($A53,Statcast!$B$2:$R$2000, MATCH(Data!AG$1,Statcast!$B$1:$R$1, 0), FALSE)</f>
        <v>0.27500000000000002</v>
      </c>
      <c r="AH53" s="8">
        <f>Table2[[#This Row],[xBA]]-Table2[[#This Row],[BA]]</f>
        <v>4.1000000000000009E-2</v>
      </c>
      <c r="AI53" s="8">
        <f>VLOOKUP($A53,Statcast!$B$2:$R$2000, MATCH(Data!AI$1,Statcast!$B$1:$R$1, 0), FALSE)</f>
        <v>0.496</v>
      </c>
      <c r="AJ53" s="8">
        <f>Table2[[#This Row],[xSLG]]-Table2[[#This Row],[SLG]]</f>
        <v>-1.4000000000000012E-2</v>
      </c>
    </row>
    <row r="54" spans="1:36" hidden="1" x14ac:dyDescent="0.45">
      <c r="A54" s="8" t="str">
        <f>Stathead!B58</f>
        <v>Ryan Mountcastle</v>
      </c>
      <c r="B54" s="8" t="str">
        <f>VLOOKUP($A54, Stathead!$B$6:$AP$2000, MATCH(Data!B$1, Stathead!$B$5:$AP$5, 0), FALSE)</f>
        <v>BAL</v>
      </c>
      <c r="C54" s="8" t="str">
        <f>VLOOKUP($A54, Stathead!$B$6:$AP$2000, MATCH(Data!C$1, Stathead!$B$5:$AP$5, 0), FALSE)</f>
        <v>AL</v>
      </c>
      <c r="D54" s="8">
        <f>VLOOKUP($A54, Stathead!$B$6:$AP$2000, MATCH(Data!D$1, Stathead!$B$5:$AP$5, 0), FALSE)</f>
        <v>48</v>
      </c>
      <c r="E54" s="8">
        <f>VLOOKUP($A54, Stathead!$B$6:$AP$2000, MATCH(Data!E$1, Stathead!$B$5:$AP$5, 0), FALSE)</f>
        <v>201</v>
      </c>
      <c r="F54" s="8">
        <f>VLOOKUP($A54, Stathead!$B$6:$AP$2000, MATCH(Data!F$1, Stathead!$B$5:$AP$5, 0), FALSE)</f>
        <v>187</v>
      </c>
      <c r="G54" s="8">
        <f>VLOOKUP($A54, Stathead!$B$6:$AP$2000, MATCH(Data!G$1, Stathead!$B$5:$AP$5, 0), FALSE)</f>
        <v>28</v>
      </c>
      <c r="H54" s="8">
        <f>VLOOKUP($A54, Stathead!$B$6:$AP$2000, MATCH(Data!H$1, Stathead!$B$5:$AP$5, 0), FALSE)</f>
        <v>52</v>
      </c>
      <c r="I54" s="8">
        <f>VLOOKUP($A54, Stathead!$B$6:$AP$2000, MATCH(Data!I$1, Stathead!$B$5:$AP$5, 0), FALSE)</f>
        <v>30</v>
      </c>
      <c r="J54" s="8">
        <f>VLOOKUP($A54, Stathead!$B$6:$AP$2000, MATCH(Data!J$1, Stathead!$B$5:$AP$5, 0), FALSE)</f>
        <v>15</v>
      </c>
      <c r="K54" s="8">
        <f>VLOOKUP($A54, Stathead!$B$6:$AP$2000, MATCH(Data!K$1, Stathead!$B$5:$AP$5, 0), FALSE)</f>
        <v>1</v>
      </c>
      <c r="L54" s="8">
        <f>VLOOKUP($A54, Stathead!$B$6:$AP$2000, MATCH(Data!L$1, Stathead!$B$5:$AP$5, 0), FALSE)</f>
        <v>6</v>
      </c>
      <c r="M54" s="8">
        <f>VLOOKUP($A54, Stathead!$B$6:$AP$2000, MATCH(Data!M$1, Stathead!$B$5:$AP$5, 0), FALSE)</f>
        <v>20</v>
      </c>
      <c r="N54" s="8">
        <f>VLOOKUP($A54, Stathead!$B$6:$AP$2000, MATCH(Data!N$1, Stathead!$B$5:$AP$5, 0), FALSE)</f>
        <v>2</v>
      </c>
      <c r="O54" s="8">
        <f>VLOOKUP($A54, Stathead!$B$6:$AP$2000, MATCH(Data!O$1, Stathead!$B$5:$AP$5, 0), FALSE)</f>
        <v>0.27800000000000002</v>
      </c>
      <c r="P54" s="8">
        <f>VLOOKUP($A54, Stathead!$B$6:$AP$2000, MATCH(Data!P$1, Stathead!$B$5:$AP$5, 0), FALSE)</f>
        <v>0.318</v>
      </c>
      <c r="Q54" s="8">
        <f>VLOOKUP($A54, Stathead!$B$6:$AP$2000, MATCH(Data!Q$1, Stathead!$B$5:$AP$5, 0), FALSE)</f>
        <v>0.46500000000000002</v>
      </c>
      <c r="R54" s="8">
        <f>VLOOKUP($A54, Stathead!$B$6:$AP$2000, MATCH(Data!R$1, Stathead!$B$5:$AP$5, 0), FALSE)</f>
        <v>0.78400000000000003</v>
      </c>
      <c r="S54" s="8">
        <f>VLOOKUP($A54, Stathead!$B$6:$AP$2000, MATCH(Data!S$1, Stathead!$B$5:$AP$5, 0), FALSE)</f>
        <v>127</v>
      </c>
      <c r="T54" s="8">
        <f>VLOOKUP($A54, Stathead!$B$6:$AP$2000, MATCH(Data!T$1, Stathead!$B$5:$AP$5, 0), FALSE)</f>
        <v>1.3</v>
      </c>
      <c r="U54" s="9">
        <f>(Data!$T54/Data!$D54)*162</f>
        <v>4.3875000000000002</v>
      </c>
      <c r="V54" s="8">
        <f>VLOOKUP($A54, Stathead!$B$6:$AP$2000, MATCH(Data!V$1, Stathead!$B$5:$AP$5, 0), FALSE)</f>
        <v>0.6</v>
      </c>
      <c r="W54" s="9">
        <f>(Data!$V54/Data!$D54)*162</f>
        <v>2.0249999999999999</v>
      </c>
      <c r="X54" s="8">
        <f>VLOOKUP($A54, Stathead!$B$6:$AP$2000, MATCH(Data!X$1, Stathead!$B$5:$AP$5, 0), FALSE)</f>
        <v>0</v>
      </c>
      <c r="Y54" s="8">
        <f>VLOOKUP($A54, Stathead!$B$6:$AP$2000, MATCH(Data!Y$1, Stathead!$B$5:$AP$5, 0), FALSE)</f>
        <v>6</v>
      </c>
      <c r="Z54" s="8">
        <f>VLOOKUP($A54, FanGraphs!$B$2:$W$2000, MATCH(Data!Z$1,FanGraphs!$B$1:$W$1, 0), FALSE)</f>
        <v>0.33900000000000002</v>
      </c>
      <c r="AA54" s="8">
        <f>VLOOKUP($A54, FanGraphs!$B$2:$W$2000, MATCH(Data!AA$1,FanGraphs!$B$1:$W$1, 0), FALSE)</f>
        <v>0.33600000000000002</v>
      </c>
      <c r="AB54" s="8">
        <f>Table2[[#This Row],[xwOBA]]-Table2[[#This Row],[wOBA]]</f>
        <v>-3.0000000000000027E-3</v>
      </c>
      <c r="AC54" s="8">
        <f>VLOOKUP($A54, FanGraphs!$B$2:$W$2000, MATCH(Data!AC$1,FanGraphs!$B$1:$W$1, 0), FALSE)</f>
        <v>123</v>
      </c>
      <c r="AD54" s="9">
        <f>VLOOKUP($A54, FanGraphs!$B$2:$W$2000, MATCH(Data!AD$1,FanGraphs!$B$1:$W$1, 0), FALSE)</f>
        <v>-0.1</v>
      </c>
      <c r="AE54" s="10">
        <f>VLOOKUP($A54,Statcast!$B$2:$R$2000, MATCH(Data!AE$1,Statcast!$B$1:$R$1, 0), FALSE)</f>
        <v>7.5999999999999998E-2</v>
      </c>
      <c r="AF54" s="10">
        <f>VLOOKUP($A54,Statcast!$B$2:$R$2000, MATCH(Data!AF$1,Statcast!$B$1:$R$1, 0), FALSE)</f>
        <v>0.45100000000000001</v>
      </c>
      <c r="AG54" s="8">
        <f>VLOOKUP($A54,Statcast!$B$2:$R$2000, MATCH(Data!AG$1,Statcast!$B$1:$R$1, 0), FALSE)</f>
        <v>0.27100000000000002</v>
      </c>
      <c r="AH54" s="8">
        <f>Table2[[#This Row],[xBA]]-Table2[[#This Row],[BA]]</f>
        <v>-7.0000000000000062E-3</v>
      </c>
      <c r="AI54" s="8">
        <f>VLOOKUP($A54,Statcast!$B$2:$R$2000, MATCH(Data!AI$1,Statcast!$B$1:$R$1, 0), FALSE)</f>
        <v>0.45800000000000002</v>
      </c>
      <c r="AJ54" s="8">
        <f>Table2[[#This Row],[xSLG]]-Table2[[#This Row],[SLG]]</f>
        <v>-7.0000000000000062E-3</v>
      </c>
    </row>
    <row r="55" spans="1:36" hidden="1" x14ac:dyDescent="0.45">
      <c r="A55" s="8" t="str">
        <f>Stathead!B59</f>
        <v>Cal Raleigh</v>
      </c>
      <c r="B55" s="8" t="str">
        <f>VLOOKUP($A55, Stathead!$B$6:$AP$2000, MATCH(Data!B$1, Stathead!$B$5:$AP$5, 0), FALSE)</f>
        <v>SEA</v>
      </c>
      <c r="C55" s="8" t="str">
        <f>VLOOKUP($A55, Stathead!$B$6:$AP$2000, MATCH(Data!C$1, Stathead!$B$5:$AP$5, 0), FALSE)</f>
        <v>AL</v>
      </c>
      <c r="D55" s="8">
        <f>VLOOKUP($A55, Stathead!$B$6:$AP$2000, MATCH(Data!D$1, Stathead!$B$5:$AP$5, 0), FALSE)</f>
        <v>50</v>
      </c>
      <c r="E55" s="8">
        <f>VLOOKUP($A55, Stathead!$B$6:$AP$2000, MATCH(Data!E$1, Stathead!$B$5:$AP$5, 0), FALSE)</f>
        <v>191</v>
      </c>
      <c r="F55" s="8">
        <f>VLOOKUP($A55, Stathead!$B$6:$AP$2000, MATCH(Data!F$1, Stathead!$B$5:$AP$5, 0), FALSE)</f>
        <v>171</v>
      </c>
      <c r="G55" s="8">
        <f>VLOOKUP($A55, Stathead!$B$6:$AP$2000, MATCH(Data!G$1, Stathead!$B$5:$AP$5, 0), FALSE)</f>
        <v>24</v>
      </c>
      <c r="H55" s="8">
        <f>VLOOKUP($A55, Stathead!$B$6:$AP$2000, MATCH(Data!H$1, Stathead!$B$5:$AP$5, 0), FALSE)</f>
        <v>36</v>
      </c>
      <c r="I55" s="8">
        <f>VLOOKUP($A55, Stathead!$B$6:$AP$2000, MATCH(Data!I$1, Stathead!$B$5:$AP$5, 0), FALSE)</f>
        <v>21</v>
      </c>
      <c r="J55" s="8">
        <f>VLOOKUP($A55, Stathead!$B$6:$AP$2000, MATCH(Data!J$1, Stathead!$B$5:$AP$5, 0), FALSE)</f>
        <v>4</v>
      </c>
      <c r="K55" s="8">
        <f>VLOOKUP($A55, Stathead!$B$6:$AP$2000, MATCH(Data!K$1, Stathead!$B$5:$AP$5, 0), FALSE)</f>
        <v>0</v>
      </c>
      <c r="L55" s="8">
        <f>VLOOKUP($A55, Stathead!$B$6:$AP$2000, MATCH(Data!L$1, Stathead!$B$5:$AP$5, 0), FALSE)</f>
        <v>11</v>
      </c>
      <c r="M55" s="8">
        <f>VLOOKUP($A55, Stathead!$B$6:$AP$2000, MATCH(Data!M$1, Stathead!$B$5:$AP$5, 0), FALSE)</f>
        <v>29</v>
      </c>
      <c r="N55" s="8">
        <f>VLOOKUP($A55, Stathead!$B$6:$AP$2000, MATCH(Data!N$1, Stathead!$B$5:$AP$5, 0), FALSE)</f>
        <v>0</v>
      </c>
      <c r="O55" s="8">
        <f>VLOOKUP($A55, Stathead!$B$6:$AP$2000, MATCH(Data!O$1, Stathead!$B$5:$AP$5, 0), FALSE)</f>
        <v>0.21099999999999999</v>
      </c>
      <c r="P55" s="8">
        <f>VLOOKUP($A55, Stathead!$B$6:$AP$2000, MATCH(Data!P$1, Stathead!$B$5:$AP$5, 0), FALSE)</f>
        <v>0.28299999999999997</v>
      </c>
      <c r="Q55" s="8">
        <f>VLOOKUP($A55, Stathead!$B$6:$AP$2000, MATCH(Data!Q$1, Stathead!$B$5:$AP$5, 0), FALSE)</f>
        <v>0.42699999999999999</v>
      </c>
      <c r="R55" s="8">
        <f>VLOOKUP($A55, Stathead!$B$6:$AP$2000, MATCH(Data!R$1, Stathead!$B$5:$AP$5, 0), FALSE)</f>
        <v>0.71</v>
      </c>
      <c r="S55" s="8">
        <f>VLOOKUP($A55, Stathead!$B$6:$AP$2000, MATCH(Data!S$1, Stathead!$B$5:$AP$5, 0), FALSE)</f>
        <v>105</v>
      </c>
      <c r="T55" s="8">
        <f>VLOOKUP($A55, Stathead!$B$6:$AP$2000, MATCH(Data!T$1, Stathead!$B$5:$AP$5, 0), FALSE)</f>
        <v>1.3</v>
      </c>
      <c r="U55" s="9">
        <f>(Data!$T55/Data!$D55)*162</f>
        <v>4.2120000000000006</v>
      </c>
      <c r="V55" s="8">
        <f>VLOOKUP($A55, Stathead!$B$6:$AP$2000, MATCH(Data!V$1, Stathead!$B$5:$AP$5, 0), FALSE)</f>
        <v>0.6</v>
      </c>
      <c r="W55" s="9">
        <f>(Data!$V55/Data!$D55)*162</f>
        <v>1.944</v>
      </c>
      <c r="X55" s="8">
        <f>VLOOKUP($A55, Stathead!$B$6:$AP$2000, MATCH(Data!X$1, Stathead!$B$5:$AP$5, 0), FALSE)</f>
        <v>0.7</v>
      </c>
      <c r="Y55" s="8">
        <f>VLOOKUP($A55, Stathead!$B$6:$AP$2000, MATCH(Data!Y$1, Stathead!$B$5:$AP$5, 0), FALSE)</f>
        <v>0</v>
      </c>
      <c r="Z55" s="8">
        <f>VLOOKUP($A55, FanGraphs!$B$2:$W$2000, MATCH(Data!Z$1,FanGraphs!$B$1:$W$1, 0), FALSE)</f>
        <v>0.312</v>
      </c>
      <c r="AA55" s="8">
        <f>VLOOKUP($A55, FanGraphs!$B$2:$W$2000, MATCH(Data!AA$1,FanGraphs!$B$1:$W$1, 0), FALSE)</f>
        <v>0.32500000000000001</v>
      </c>
      <c r="AB55" s="8">
        <f>Table2[[#This Row],[xwOBA]]-Table2[[#This Row],[wOBA]]</f>
        <v>1.3000000000000012E-2</v>
      </c>
      <c r="AC55" s="8">
        <f>VLOOKUP($A55, FanGraphs!$B$2:$W$2000, MATCH(Data!AC$1,FanGraphs!$B$1:$W$1, 0), FALSE)</f>
        <v>106</v>
      </c>
      <c r="AD55" s="9">
        <f>VLOOKUP($A55, FanGraphs!$B$2:$W$2000, MATCH(Data!AD$1,FanGraphs!$B$1:$W$1, 0), FALSE)</f>
        <v>-1.9</v>
      </c>
      <c r="AE55" s="10">
        <f>VLOOKUP($A55,Statcast!$B$2:$R$2000, MATCH(Data!AE$1,Statcast!$B$1:$R$1, 0), FALSE)</f>
        <v>0.16300000000000001</v>
      </c>
      <c r="AF55" s="10">
        <f>VLOOKUP($A55,Statcast!$B$2:$R$2000, MATCH(Data!AF$1,Statcast!$B$1:$R$1, 0), FALSE)</f>
        <v>0.56699999999999995</v>
      </c>
      <c r="AG55" s="8">
        <f>VLOOKUP($A55,Statcast!$B$2:$R$2000, MATCH(Data!AG$1,Statcast!$B$1:$R$1, 0), FALSE)</f>
        <v>0.218</v>
      </c>
      <c r="AH55" s="8">
        <f>Table2[[#This Row],[xBA]]-Table2[[#This Row],[BA]]</f>
        <v>7.0000000000000062E-3</v>
      </c>
      <c r="AI55" s="8">
        <f>VLOOKUP($A55,Statcast!$B$2:$R$2000, MATCH(Data!AI$1,Statcast!$B$1:$R$1, 0), FALSE)</f>
        <v>0.46200000000000002</v>
      </c>
      <c r="AJ55" s="8">
        <f>Table2[[#This Row],[xSLG]]-Table2[[#This Row],[SLG]]</f>
        <v>3.5000000000000031E-2</v>
      </c>
    </row>
    <row r="56" spans="1:36" hidden="1" x14ac:dyDescent="0.45">
      <c r="A56" s="8" t="str">
        <f>Stathead!B60</f>
        <v>Alex Verdugo</v>
      </c>
      <c r="B56" s="8" t="str">
        <f>VLOOKUP($A56, Stathead!$B$6:$AP$2000, MATCH(Data!B$1, Stathead!$B$5:$AP$5, 0), FALSE)</f>
        <v>NYY</v>
      </c>
      <c r="C56" s="8" t="str">
        <f>VLOOKUP($A56, Stathead!$B$6:$AP$2000, MATCH(Data!C$1, Stathead!$B$5:$AP$5, 0), FALSE)</f>
        <v>AL</v>
      </c>
      <c r="D56" s="8">
        <f>VLOOKUP($A56, Stathead!$B$6:$AP$2000, MATCH(Data!D$1, Stathead!$B$5:$AP$5, 0), FALSE)</f>
        <v>53</v>
      </c>
      <c r="E56" s="8">
        <f>VLOOKUP($A56, Stathead!$B$6:$AP$2000, MATCH(Data!E$1, Stathead!$B$5:$AP$5, 0), FALSE)</f>
        <v>217</v>
      </c>
      <c r="F56" s="8">
        <f>VLOOKUP($A56, Stathead!$B$6:$AP$2000, MATCH(Data!F$1, Stathead!$B$5:$AP$5, 0), FALSE)</f>
        <v>192</v>
      </c>
      <c r="G56" s="8">
        <f>VLOOKUP($A56, Stathead!$B$6:$AP$2000, MATCH(Data!G$1, Stathead!$B$5:$AP$5, 0), FALSE)</f>
        <v>26</v>
      </c>
      <c r="H56" s="8">
        <f>VLOOKUP($A56, Stathead!$B$6:$AP$2000, MATCH(Data!H$1, Stathead!$B$5:$AP$5, 0), FALSE)</f>
        <v>50</v>
      </c>
      <c r="I56" s="8">
        <f>VLOOKUP($A56, Stathead!$B$6:$AP$2000, MATCH(Data!I$1, Stathead!$B$5:$AP$5, 0), FALSE)</f>
        <v>32</v>
      </c>
      <c r="J56" s="8">
        <f>VLOOKUP($A56, Stathead!$B$6:$AP$2000, MATCH(Data!J$1, Stathead!$B$5:$AP$5, 0), FALSE)</f>
        <v>11</v>
      </c>
      <c r="K56" s="8">
        <f>VLOOKUP($A56, Stathead!$B$6:$AP$2000, MATCH(Data!K$1, Stathead!$B$5:$AP$5, 0), FALSE)</f>
        <v>0</v>
      </c>
      <c r="L56" s="8">
        <f>VLOOKUP($A56, Stathead!$B$6:$AP$2000, MATCH(Data!L$1, Stathead!$B$5:$AP$5, 0), FALSE)</f>
        <v>7</v>
      </c>
      <c r="M56" s="8">
        <f>VLOOKUP($A56, Stathead!$B$6:$AP$2000, MATCH(Data!M$1, Stathead!$B$5:$AP$5, 0), FALSE)</f>
        <v>28</v>
      </c>
      <c r="N56" s="8">
        <f>VLOOKUP($A56, Stathead!$B$6:$AP$2000, MATCH(Data!N$1, Stathead!$B$5:$AP$5, 0), FALSE)</f>
        <v>1</v>
      </c>
      <c r="O56" s="8">
        <f>VLOOKUP($A56, Stathead!$B$6:$AP$2000, MATCH(Data!O$1, Stathead!$B$5:$AP$5, 0), FALSE)</f>
        <v>0.26</v>
      </c>
      <c r="P56" s="8">
        <f>VLOOKUP($A56, Stathead!$B$6:$AP$2000, MATCH(Data!P$1, Stathead!$B$5:$AP$5, 0), FALSE)</f>
        <v>0.32300000000000001</v>
      </c>
      <c r="Q56" s="8">
        <f>VLOOKUP($A56, Stathead!$B$6:$AP$2000, MATCH(Data!Q$1, Stathead!$B$5:$AP$5, 0), FALSE)</f>
        <v>0.42699999999999999</v>
      </c>
      <c r="R56" s="8">
        <f>VLOOKUP($A56, Stathead!$B$6:$AP$2000, MATCH(Data!R$1, Stathead!$B$5:$AP$5, 0), FALSE)</f>
        <v>0.75</v>
      </c>
      <c r="S56" s="8">
        <f>VLOOKUP($A56, Stathead!$B$6:$AP$2000, MATCH(Data!S$1, Stathead!$B$5:$AP$5, 0), FALSE)</f>
        <v>111</v>
      </c>
      <c r="T56" s="8">
        <f>VLOOKUP($A56, Stathead!$B$6:$AP$2000, MATCH(Data!T$1, Stathead!$B$5:$AP$5, 0), FALSE)</f>
        <v>1.3</v>
      </c>
      <c r="U56" s="9">
        <f>(Data!$T56/Data!$D56)*162</f>
        <v>3.9735849056603776</v>
      </c>
      <c r="V56" s="8">
        <f>VLOOKUP($A56, Stathead!$B$6:$AP$2000, MATCH(Data!V$1, Stathead!$B$5:$AP$5, 0), FALSE)</f>
        <v>0.6</v>
      </c>
      <c r="W56" s="9">
        <f>(Data!$V56/Data!$D56)*162</f>
        <v>1.8339622641509432</v>
      </c>
      <c r="X56" s="8">
        <f>VLOOKUP($A56, Stathead!$B$6:$AP$2000, MATCH(Data!X$1, Stathead!$B$5:$AP$5, 0), FALSE)</f>
        <v>0.6</v>
      </c>
      <c r="Y56" s="8">
        <f>VLOOKUP($A56, Stathead!$B$6:$AP$2000, MATCH(Data!Y$1, Stathead!$B$5:$AP$5, 0), FALSE)</f>
        <v>2</v>
      </c>
      <c r="Z56" s="8">
        <f>VLOOKUP($A56, FanGraphs!$B$2:$W$2000, MATCH(Data!Z$1,FanGraphs!$B$1:$W$1, 0), FALSE)</f>
        <v>0.32900000000000001</v>
      </c>
      <c r="AA56" s="8">
        <f>VLOOKUP($A56, FanGraphs!$B$2:$W$2000, MATCH(Data!AA$1,FanGraphs!$B$1:$W$1, 0), FALSE)</f>
        <v>0.34200000000000003</v>
      </c>
      <c r="AB56" s="8">
        <f>Table2[[#This Row],[xwOBA]]-Table2[[#This Row],[wOBA]]</f>
        <v>1.3000000000000012E-2</v>
      </c>
      <c r="AC56" s="8">
        <f>VLOOKUP($A56, FanGraphs!$B$2:$W$2000, MATCH(Data!AC$1,FanGraphs!$B$1:$W$1, 0), FALSE)</f>
        <v>115</v>
      </c>
      <c r="AD56" s="9">
        <f>VLOOKUP($A56, FanGraphs!$B$2:$W$2000, MATCH(Data!AD$1,FanGraphs!$B$1:$W$1, 0), FALSE)</f>
        <v>-0.8</v>
      </c>
      <c r="AE56" s="10">
        <f>VLOOKUP($A56,Statcast!$B$2:$R$2000, MATCH(Data!AE$1,Statcast!$B$1:$R$1, 0), FALSE)</f>
        <v>6.5000000000000002E-2</v>
      </c>
      <c r="AF56" s="10">
        <f>VLOOKUP($A56,Statcast!$B$2:$R$2000, MATCH(Data!AF$1,Statcast!$B$1:$R$1, 0), FALSE)</f>
        <v>0.35899999999999999</v>
      </c>
      <c r="AG56" s="8">
        <f>VLOOKUP($A56,Statcast!$B$2:$R$2000, MATCH(Data!AG$1,Statcast!$B$1:$R$1, 0), FALSE)</f>
        <v>0.28399999999999997</v>
      </c>
      <c r="AH56" s="8">
        <f>Table2[[#This Row],[xBA]]-Table2[[#This Row],[BA]]</f>
        <v>2.3999999999999966E-2</v>
      </c>
      <c r="AI56" s="8">
        <f>VLOOKUP($A56,Statcast!$B$2:$R$2000, MATCH(Data!AI$1,Statcast!$B$1:$R$1, 0), FALSE)</f>
        <v>0.442</v>
      </c>
      <c r="AJ56" s="8">
        <f>Table2[[#This Row],[xSLG]]-Table2[[#This Row],[SLG]]</f>
        <v>1.5000000000000013E-2</v>
      </c>
    </row>
    <row r="57" spans="1:36" hidden="1" x14ac:dyDescent="0.45">
      <c r="A57" s="8" t="str">
        <f>Stathead!B61</f>
        <v>Jeremy Peña</v>
      </c>
      <c r="B57" s="8" t="str">
        <f>VLOOKUP($A57, Stathead!$B$6:$AP$2000, MATCH(Data!B$1, Stathead!$B$5:$AP$5, 0), FALSE)</f>
        <v>HOU</v>
      </c>
      <c r="C57" s="8" t="str">
        <f>VLOOKUP($A57, Stathead!$B$6:$AP$2000, MATCH(Data!C$1, Stathead!$B$5:$AP$5, 0), FALSE)</f>
        <v>AL</v>
      </c>
      <c r="D57" s="8">
        <f>VLOOKUP($A57, Stathead!$B$6:$AP$2000, MATCH(Data!D$1, Stathead!$B$5:$AP$5, 0), FALSE)</f>
        <v>55</v>
      </c>
      <c r="E57" s="8">
        <f>VLOOKUP($A57, Stathead!$B$6:$AP$2000, MATCH(Data!E$1, Stathead!$B$5:$AP$5, 0), FALSE)</f>
        <v>227</v>
      </c>
      <c r="F57" s="8">
        <f>VLOOKUP($A57, Stathead!$B$6:$AP$2000, MATCH(Data!F$1, Stathead!$B$5:$AP$5, 0), FALSE)</f>
        <v>214</v>
      </c>
      <c r="G57" s="8">
        <f>VLOOKUP($A57, Stathead!$B$6:$AP$2000, MATCH(Data!G$1, Stathead!$B$5:$AP$5, 0), FALSE)</f>
        <v>33</v>
      </c>
      <c r="H57" s="8">
        <f>VLOOKUP($A57, Stathead!$B$6:$AP$2000, MATCH(Data!H$1, Stathead!$B$5:$AP$5, 0), FALSE)</f>
        <v>66</v>
      </c>
      <c r="I57" s="8">
        <f>VLOOKUP($A57, Stathead!$B$6:$AP$2000, MATCH(Data!I$1, Stathead!$B$5:$AP$5, 0), FALSE)</f>
        <v>51</v>
      </c>
      <c r="J57" s="8">
        <f>VLOOKUP($A57, Stathead!$B$6:$AP$2000, MATCH(Data!J$1, Stathead!$B$5:$AP$5, 0), FALSE)</f>
        <v>9</v>
      </c>
      <c r="K57" s="8">
        <f>VLOOKUP($A57, Stathead!$B$6:$AP$2000, MATCH(Data!K$1, Stathead!$B$5:$AP$5, 0), FALSE)</f>
        <v>1</v>
      </c>
      <c r="L57" s="8">
        <f>VLOOKUP($A57, Stathead!$B$6:$AP$2000, MATCH(Data!L$1, Stathead!$B$5:$AP$5, 0), FALSE)</f>
        <v>5</v>
      </c>
      <c r="M57" s="8">
        <f>VLOOKUP($A57, Stathead!$B$6:$AP$2000, MATCH(Data!M$1, Stathead!$B$5:$AP$5, 0), FALSE)</f>
        <v>21</v>
      </c>
      <c r="N57" s="8">
        <f>VLOOKUP($A57, Stathead!$B$6:$AP$2000, MATCH(Data!N$1, Stathead!$B$5:$AP$5, 0), FALSE)</f>
        <v>7</v>
      </c>
      <c r="O57" s="8">
        <f>VLOOKUP($A57, Stathead!$B$6:$AP$2000, MATCH(Data!O$1, Stathead!$B$5:$AP$5, 0), FALSE)</f>
        <v>0.308</v>
      </c>
      <c r="P57" s="8">
        <f>VLOOKUP($A57, Stathead!$B$6:$AP$2000, MATCH(Data!P$1, Stathead!$B$5:$AP$5, 0), FALSE)</f>
        <v>0.34399999999999997</v>
      </c>
      <c r="Q57" s="8">
        <f>VLOOKUP($A57, Stathead!$B$6:$AP$2000, MATCH(Data!Q$1, Stathead!$B$5:$AP$5, 0), FALSE)</f>
        <v>0.43</v>
      </c>
      <c r="R57" s="8">
        <f>VLOOKUP($A57, Stathead!$B$6:$AP$2000, MATCH(Data!R$1, Stathead!$B$5:$AP$5, 0), FALSE)</f>
        <v>0.77400000000000002</v>
      </c>
      <c r="S57" s="8">
        <f>VLOOKUP($A57, Stathead!$B$6:$AP$2000, MATCH(Data!S$1, Stathead!$B$5:$AP$5, 0), FALSE)</f>
        <v>122</v>
      </c>
      <c r="T57" s="8">
        <f>VLOOKUP($A57, Stathead!$B$6:$AP$2000, MATCH(Data!T$1, Stathead!$B$5:$AP$5, 0), FALSE)</f>
        <v>1.3</v>
      </c>
      <c r="U57" s="9">
        <f>(Data!$T57/Data!$D57)*162</f>
        <v>3.8290909090909091</v>
      </c>
      <c r="V57" s="8">
        <f>VLOOKUP($A57, Stathead!$B$6:$AP$2000, MATCH(Data!V$1, Stathead!$B$5:$AP$5, 0), FALSE)</f>
        <v>0.5</v>
      </c>
      <c r="W57" s="9">
        <f>(Data!$V57/Data!$D57)*162</f>
        <v>1.4727272727272727</v>
      </c>
      <c r="X57" s="8">
        <f>VLOOKUP($A57, Stathead!$B$6:$AP$2000, MATCH(Data!X$1, Stathead!$B$5:$AP$5, 0), FALSE)</f>
        <v>-0.1</v>
      </c>
      <c r="Y57" s="8">
        <f>VLOOKUP($A57, Stathead!$B$6:$AP$2000, MATCH(Data!Y$1, Stathead!$B$5:$AP$5, 0), FALSE)</f>
        <v>5</v>
      </c>
      <c r="Z57" s="8">
        <f>VLOOKUP($A57, FanGraphs!$B$2:$W$2000, MATCH(Data!Z$1,FanGraphs!$B$1:$W$1, 0), FALSE)</f>
        <v>0.34699999999999998</v>
      </c>
      <c r="AA57" s="8">
        <f>VLOOKUP($A57, FanGraphs!$B$2:$W$2000, MATCH(Data!AA$1,FanGraphs!$B$1:$W$1, 0), FALSE)</f>
        <v>0.32600000000000001</v>
      </c>
      <c r="AB57" s="8">
        <f>Table2[[#This Row],[xwOBA]]-Table2[[#This Row],[wOBA]]</f>
        <v>-2.0999999999999963E-2</v>
      </c>
      <c r="AC57" s="8">
        <f>VLOOKUP($A57, FanGraphs!$B$2:$W$2000, MATCH(Data!AC$1,FanGraphs!$B$1:$W$1, 0), FALSE)</f>
        <v>126</v>
      </c>
      <c r="AD57" s="9">
        <f>VLOOKUP($A57, FanGraphs!$B$2:$W$2000, MATCH(Data!AD$1,FanGraphs!$B$1:$W$1, 0), FALSE)</f>
        <v>0.7</v>
      </c>
      <c r="AE57" s="10">
        <f>VLOOKUP($A57,Statcast!$B$2:$R$2000, MATCH(Data!AE$1,Statcast!$B$1:$R$1, 0), FALSE)</f>
        <v>3.4000000000000002E-2</v>
      </c>
      <c r="AF57" s="10">
        <f>VLOOKUP($A57,Statcast!$B$2:$R$2000, MATCH(Data!AF$1,Statcast!$B$1:$R$1, 0), FALSE)</f>
        <v>0.40699999999999997</v>
      </c>
      <c r="AG57" s="8">
        <f>VLOOKUP($A57,Statcast!$B$2:$R$2000, MATCH(Data!AG$1,Statcast!$B$1:$R$1, 0), FALSE)</f>
        <v>0.29599999999999999</v>
      </c>
      <c r="AH57" s="8">
        <f>Table2[[#This Row],[xBA]]-Table2[[#This Row],[BA]]</f>
        <v>-1.2000000000000011E-2</v>
      </c>
      <c r="AI57" s="8">
        <f>VLOOKUP($A57,Statcast!$B$2:$R$2000, MATCH(Data!AI$1,Statcast!$B$1:$R$1, 0), FALSE)</f>
        <v>0.41299999999999998</v>
      </c>
      <c r="AJ57" s="8">
        <f>Table2[[#This Row],[xSLG]]-Table2[[#This Row],[SLG]]</f>
        <v>-1.7000000000000015E-2</v>
      </c>
    </row>
    <row r="58" spans="1:36" x14ac:dyDescent="0.45">
      <c r="A58" s="8" t="str">
        <f>Stathead!B62</f>
        <v>Jesse Winker</v>
      </c>
      <c r="B58" s="8" t="str">
        <f>VLOOKUP($A58, Stathead!$B$6:$AP$2000, MATCH(Data!B$1, Stathead!$B$5:$AP$5, 0), FALSE)</f>
        <v>WSN</v>
      </c>
      <c r="C58" s="8" t="str">
        <f>VLOOKUP($A58, Stathead!$B$6:$AP$2000, MATCH(Data!C$1, Stathead!$B$5:$AP$5, 0), FALSE)</f>
        <v>NL</v>
      </c>
      <c r="D58" s="8">
        <f>VLOOKUP($A58, Stathead!$B$6:$AP$2000, MATCH(Data!D$1, Stathead!$B$5:$AP$5, 0), FALSE)</f>
        <v>51</v>
      </c>
      <c r="E58" s="8">
        <f>VLOOKUP($A58, Stathead!$B$6:$AP$2000, MATCH(Data!E$1, Stathead!$B$5:$AP$5, 0), FALSE)</f>
        <v>201</v>
      </c>
      <c r="F58" s="8">
        <f>VLOOKUP($A58, Stathead!$B$6:$AP$2000, MATCH(Data!F$1, Stathead!$B$5:$AP$5, 0), FALSE)</f>
        <v>168</v>
      </c>
      <c r="G58" s="8">
        <f>VLOOKUP($A58, Stathead!$B$6:$AP$2000, MATCH(Data!G$1, Stathead!$B$5:$AP$5, 0), FALSE)</f>
        <v>25</v>
      </c>
      <c r="H58" s="8">
        <f>VLOOKUP($A58, Stathead!$B$6:$AP$2000, MATCH(Data!H$1, Stathead!$B$5:$AP$5, 0), FALSE)</f>
        <v>40</v>
      </c>
      <c r="I58" s="8">
        <f>VLOOKUP($A58, Stathead!$B$6:$AP$2000, MATCH(Data!I$1, Stathead!$B$5:$AP$5, 0), FALSE)</f>
        <v>25</v>
      </c>
      <c r="J58" s="8">
        <f>VLOOKUP($A58, Stathead!$B$6:$AP$2000, MATCH(Data!J$1, Stathead!$B$5:$AP$5, 0), FALSE)</f>
        <v>9</v>
      </c>
      <c r="K58" s="8">
        <f>VLOOKUP($A58, Stathead!$B$6:$AP$2000, MATCH(Data!K$1, Stathead!$B$5:$AP$5, 0), FALSE)</f>
        <v>0</v>
      </c>
      <c r="L58" s="8">
        <f>VLOOKUP($A58, Stathead!$B$6:$AP$2000, MATCH(Data!L$1, Stathead!$B$5:$AP$5, 0), FALSE)</f>
        <v>6</v>
      </c>
      <c r="M58" s="8">
        <f>VLOOKUP($A58, Stathead!$B$6:$AP$2000, MATCH(Data!M$1, Stathead!$B$5:$AP$5, 0), FALSE)</f>
        <v>23</v>
      </c>
      <c r="N58" s="8">
        <f>VLOOKUP($A58, Stathead!$B$6:$AP$2000, MATCH(Data!N$1, Stathead!$B$5:$AP$5, 0), FALSE)</f>
        <v>8</v>
      </c>
      <c r="O58" s="8">
        <f>VLOOKUP($A58, Stathead!$B$6:$AP$2000, MATCH(Data!O$1, Stathead!$B$5:$AP$5, 0), FALSE)</f>
        <v>0.23799999999999999</v>
      </c>
      <c r="P58" s="8">
        <f>VLOOKUP($A58, Stathead!$B$6:$AP$2000, MATCH(Data!P$1, Stathead!$B$5:$AP$5, 0), FALSE)</f>
        <v>0.35299999999999998</v>
      </c>
      <c r="Q58" s="8">
        <f>VLOOKUP($A58, Stathead!$B$6:$AP$2000, MATCH(Data!Q$1, Stathead!$B$5:$AP$5, 0), FALSE)</f>
        <v>0.39900000000000002</v>
      </c>
      <c r="R58" s="8">
        <f>VLOOKUP($A58, Stathead!$B$6:$AP$2000, MATCH(Data!R$1, Stathead!$B$5:$AP$5, 0), FALSE)</f>
        <v>0.752</v>
      </c>
      <c r="S58" s="8">
        <f>VLOOKUP($A58, Stathead!$B$6:$AP$2000, MATCH(Data!S$1, Stathead!$B$5:$AP$5, 0), FALSE)</f>
        <v>122</v>
      </c>
      <c r="T58" s="8">
        <f>VLOOKUP($A58, Stathead!$B$6:$AP$2000, MATCH(Data!T$1, Stathead!$B$5:$AP$5, 0), FALSE)</f>
        <v>1.3</v>
      </c>
      <c r="U58" s="9">
        <f>(Data!$T58/Data!$D58)*162</f>
        <v>4.1294117647058819</v>
      </c>
      <c r="V58" s="8">
        <f>VLOOKUP($A58, Stathead!$B$6:$AP$2000, MATCH(Data!V$1, Stathead!$B$5:$AP$5, 0), FALSE)</f>
        <v>0.6</v>
      </c>
      <c r="W58" s="9">
        <f>(Data!$V58/Data!$D58)*162</f>
        <v>1.9058823529411764</v>
      </c>
      <c r="X58" s="8">
        <f>VLOOKUP($A58, Stathead!$B$6:$AP$2000, MATCH(Data!X$1, Stathead!$B$5:$AP$5, 0), FALSE)</f>
        <v>0.1</v>
      </c>
      <c r="Y58" s="8">
        <f>VLOOKUP($A58, Stathead!$B$6:$AP$2000, MATCH(Data!Y$1, Stathead!$B$5:$AP$5, 0), FALSE)</f>
        <v>5</v>
      </c>
      <c r="Z58" s="8">
        <f>VLOOKUP($A58, FanGraphs!$B$2:$W$2000, MATCH(Data!Z$1,FanGraphs!$B$1:$W$1, 0), FALSE)</f>
        <v>0.33300000000000002</v>
      </c>
      <c r="AA58" s="8">
        <f>VLOOKUP($A58, FanGraphs!$B$2:$W$2000, MATCH(Data!AA$1,FanGraphs!$B$1:$W$1, 0), FALSE)</f>
        <v>0.33500000000000002</v>
      </c>
      <c r="AB58" s="8">
        <f>Table2[[#This Row],[xwOBA]]-Table2[[#This Row],[wOBA]]</f>
        <v>2.0000000000000018E-3</v>
      </c>
      <c r="AC58" s="8">
        <f>VLOOKUP($A58, FanGraphs!$B$2:$W$2000, MATCH(Data!AC$1,FanGraphs!$B$1:$W$1, 0), FALSE)</f>
        <v>116</v>
      </c>
      <c r="AD58" s="9">
        <f>VLOOKUP($A58, FanGraphs!$B$2:$W$2000, MATCH(Data!AD$1,FanGraphs!$B$1:$W$1, 0), FALSE)</f>
        <v>-0.1</v>
      </c>
      <c r="AE58" s="10">
        <f>VLOOKUP($A58,Statcast!$B$2:$R$2000, MATCH(Data!AE$1,Statcast!$B$1:$R$1, 0), FALSE)</f>
        <v>7.3999999999999996E-2</v>
      </c>
      <c r="AF58" s="10">
        <f>VLOOKUP($A58,Statcast!$B$2:$R$2000, MATCH(Data!AF$1,Statcast!$B$1:$R$1, 0), FALSE)</f>
        <v>0.377</v>
      </c>
      <c r="AG58" s="8">
        <f>VLOOKUP($A58,Statcast!$B$2:$R$2000, MATCH(Data!AG$1,Statcast!$B$1:$R$1, 0), FALSE)</f>
        <v>0.249</v>
      </c>
      <c r="AH58" s="8">
        <f>Table2[[#This Row],[xBA]]-Table2[[#This Row],[BA]]</f>
        <v>1.100000000000001E-2</v>
      </c>
      <c r="AI58" s="8">
        <f>VLOOKUP($A58,Statcast!$B$2:$R$2000, MATCH(Data!AI$1,Statcast!$B$1:$R$1, 0), FALSE)</f>
        <v>0.39500000000000002</v>
      </c>
      <c r="AJ58" s="8">
        <f>Table2[[#This Row],[xSLG]]-Table2[[#This Row],[SLG]]</f>
        <v>-4.0000000000000036E-3</v>
      </c>
    </row>
    <row r="59" spans="1:36" x14ac:dyDescent="0.45">
      <c r="A59" s="8" t="str">
        <f>Stathead!B63</f>
        <v>Elias Díaz</v>
      </c>
      <c r="B59" s="8" t="str">
        <f>VLOOKUP($A59, Stathead!$B$6:$AP$2000, MATCH(Data!B$1, Stathead!$B$5:$AP$5, 0), FALSE)</f>
        <v>COL</v>
      </c>
      <c r="C59" s="8" t="str">
        <f>VLOOKUP($A59, Stathead!$B$6:$AP$2000, MATCH(Data!C$1, Stathead!$B$5:$AP$5, 0), FALSE)</f>
        <v>NL</v>
      </c>
      <c r="D59" s="8">
        <f>VLOOKUP($A59, Stathead!$B$6:$AP$2000, MATCH(Data!D$1, Stathead!$B$5:$AP$5, 0), FALSE)</f>
        <v>45</v>
      </c>
      <c r="E59" s="8">
        <f>VLOOKUP($A59, Stathead!$B$6:$AP$2000, MATCH(Data!E$1, Stathead!$B$5:$AP$5, 0), FALSE)</f>
        <v>177</v>
      </c>
      <c r="F59" s="8">
        <f>VLOOKUP($A59, Stathead!$B$6:$AP$2000, MATCH(Data!F$1, Stathead!$B$5:$AP$5, 0), FALSE)</f>
        <v>163</v>
      </c>
      <c r="G59" s="8">
        <f>VLOOKUP($A59, Stathead!$B$6:$AP$2000, MATCH(Data!G$1, Stathead!$B$5:$AP$5, 0), FALSE)</f>
        <v>18</v>
      </c>
      <c r="H59" s="8">
        <f>VLOOKUP($A59, Stathead!$B$6:$AP$2000, MATCH(Data!H$1, Stathead!$B$5:$AP$5, 0), FALSE)</f>
        <v>49</v>
      </c>
      <c r="I59" s="8">
        <f>VLOOKUP($A59, Stathead!$B$6:$AP$2000, MATCH(Data!I$1, Stathead!$B$5:$AP$5, 0), FALSE)</f>
        <v>36</v>
      </c>
      <c r="J59" s="8">
        <f>VLOOKUP($A59, Stathead!$B$6:$AP$2000, MATCH(Data!J$1, Stathead!$B$5:$AP$5, 0), FALSE)</f>
        <v>9</v>
      </c>
      <c r="K59" s="8">
        <f>VLOOKUP($A59, Stathead!$B$6:$AP$2000, MATCH(Data!K$1, Stathead!$B$5:$AP$5, 0), FALSE)</f>
        <v>0</v>
      </c>
      <c r="L59" s="8">
        <f>VLOOKUP($A59, Stathead!$B$6:$AP$2000, MATCH(Data!L$1, Stathead!$B$5:$AP$5, 0), FALSE)</f>
        <v>4</v>
      </c>
      <c r="M59" s="8">
        <f>VLOOKUP($A59, Stathead!$B$6:$AP$2000, MATCH(Data!M$1, Stathead!$B$5:$AP$5, 0), FALSE)</f>
        <v>23</v>
      </c>
      <c r="N59" s="8">
        <f>VLOOKUP($A59, Stathead!$B$6:$AP$2000, MATCH(Data!N$1, Stathead!$B$5:$AP$5, 0), FALSE)</f>
        <v>0</v>
      </c>
      <c r="O59" s="8">
        <f>VLOOKUP($A59, Stathead!$B$6:$AP$2000, MATCH(Data!O$1, Stathead!$B$5:$AP$5, 0), FALSE)</f>
        <v>0.30099999999999999</v>
      </c>
      <c r="P59" s="8">
        <f>VLOOKUP($A59, Stathead!$B$6:$AP$2000, MATCH(Data!P$1, Stathead!$B$5:$AP$5, 0), FALSE)</f>
        <v>0.34499999999999997</v>
      </c>
      <c r="Q59" s="8">
        <f>VLOOKUP($A59, Stathead!$B$6:$AP$2000, MATCH(Data!Q$1, Stathead!$B$5:$AP$5, 0), FALSE)</f>
        <v>0.42899999999999999</v>
      </c>
      <c r="R59" s="8">
        <f>VLOOKUP($A59, Stathead!$B$6:$AP$2000, MATCH(Data!R$1, Stathead!$B$5:$AP$5, 0), FALSE)</f>
        <v>0.77400000000000002</v>
      </c>
      <c r="S59" s="8">
        <f>VLOOKUP($A59, Stathead!$B$6:$AP$2000, MATCH(Data!S$1, Stathead!$B$5:$AP$5, 0), FALSE)</f>
        <v>115</v>
      </c>
      <c r="T59" s="8">
        <f>VLOOKUP($A59, Stathead!$B$6:$AP$2000, MATCH(Data!T$1, Stathead!$B$5:$AP$5, 0), FALSE)</f>
        <v>1.2</v>
      </c>
      <c r="U59" s="9">
        <f>(Data!$T59/Data!$D59)*162</f>
        <v>4.3199999999999994</v>
      </c>
      <c r="V59" s="8">
        <f>VLOOKUP($A59, Stathead!$B$6:$AP$2000, MATCH(Data!V$1, Stathead!$B$5:$AP$5, 0), FALSE)</f>
        <v>0.6</v>
      </c>
      <c r="W59" s="9">
        <f>(Data!$V59/Data!$D59)*162</f>
        <v>2.1599999999999997</v>
      </c>
      <c r="X59" s="8">
        <f>VLOOKUP($A59, Stathead!$B$6:$AP$2000, MATCH(Data!X$1, Stathead!$B$5:$AP$5, 0), FALSE)</f>
        <v>0.3</v>
      </c>
      <c r="Y59" s="8">
        <f>VLOOKUP($A59, Stathead!$B$6:$AP$2000, MATCH(Data!Y$1, Stathead!$B$5:$AP$5, 0), FALSE)</f>
        <v>3</v>
      </c>
      <c r="Z59" s="8">
        <f>VLOOKUP($A59, FanGraphs!$B$2:$W$2000, MATCH(Data!Z$1,FanGraphs!$B$1:$W$1, 0), FALSE)</f>
        <v>0.34100000000000003</v>
      </c>
      <c r="AA59" s="8">
        <f>VLOOKUP($A59, FanGraphs!$B$2:$W$2000, MATCH(Data!AA$1,FanGraphs!$B$1:$W$1, 0), FALSE)</f>
        <v>0.28299999999999997</v>
      </c>
      <c r="AB59" s="8">
        <f>Table2[[#This Row],[xwOBA]]-Table2[[#This Row],[wOBA]]</f>
        <v>-5.8000000000000052E-2</v>
      </c>
      <c r="AC59" s="8">
        <f>VLOOKUP($A59, FanGraphs!$B$2:$W$2000, MATCH(Data!AC$1,FanGraphs!$B$1:$W$1, 0), FALSE)</f>
        <v>107</v>
      </c>
      <c r="AD59" s="9">
        <f>VLOOKUP($A59, FanGraphs!$B$2:$W$2000, MATCH(Data!AD$1,FanGraphs!$B$1:$W$1, 0), FALSE)</f>
        <v>-1.2</v>
      </c>
      <c r="AE59" s="10">
        <f>VLOOKUP($A59,Statcast!$B$2:$R$2000, MATCH(Data!AE$1,Statcast!$B$1:$R$1, 0), FALSE)</f>
        <v>4.5999999999999999E-2</v>
      </c>
      <c r="AF59" s="10">
        <f>VLOOKUP($A59,Statcast!$B$2:$R$2000, MATCH(Data!AF$1,Statcast!$B$1:$R$1, 0), FALSE)</f>
        <v>0.32100000000000001</v>
      </c>
      <c r="AG59" s="8">
        <f>VLOOKUP($A59,Statcast!$B$2:$R$2000, MATCH(Data!AG$1,Statcast!$B$1:$R$1, 0), FALSE)</f>
        <v>0.24299999999999999</v>
      </c>
      <c r="AH59" s="8">
        <f>Table2[[#This Row],[xBA]]-Table2[[#This Row],[BA]]</f>
        <v>-5.7999999999999996E-2</v>
      </c>
      <c r="AI59" s="8">
        <f>VLOOKUP($A59,Statcast!$B$2:$R$2000, MATCH(Data!AI$1,Statcast!$B$1:$R$1, 0), FALSE)</f>
        <v>0.35399999999999998</v>
      </c>
      <c r="AJ59" s="8">
        <f>Table2[[#This Row],[xSLG]]-Table2[[#This Row],[SLG]]</f>
        <v>-7.5000000000000011E-2</v>
      </c>
    </row>
    <row r="60" spans="1:36" hidden="1" x14ac:dyDescent="0.45">
      <c r="A60" s="8" t="str">
        <f>Stathead!B66</f>
        <v>Vladimir Guerrero Jr.</v>
      </c>
      <c r="B60" s="8" t="str">
        <f>VLOOKUP($A60, Stathead!$B$6:$AP$2000, MATCH(Data!B$1, Stathead!$B$5:$AP$5, 0), FALSE)</f>
        <v>TOR</v>
      </c>
      <c r="C60" s="8" t="str">
        <f>VLOOKUP($A60, Stathead!$B$6:$AP$2000, MATCH(Data!C$1, Stathead!$B$5:$AP$5, 0), FALSE)</f>
        <v>AL</v>
      </c>
      <c r="D60" s="8">
        <f>VLOOKUP($A60, Stathead!$B$6:$AP$2000, MATCH(Data!D$1, Stathead!$B$5:$AP$5, 0), FALSE)</f>
        <v>54</v>
      </c>
      <c r="E60" s="8">
        <f>VLOOKUP($A60, Stathead!$B$6:$AP$2000, MATCH(Data!E$1, Stathead!$B$5:$AP$5, 0), FALSE)</f>
        <v>239</v>
      </c>
      <c r="F60" s="8">
        <f>VLOOKUP($A60, Stathead!$B$6:$AP$2000, MATCH(Data!F$1, Stathead!$B$5:$AP$5, 0), FALSE)</f>
        <v>207</v>
      </c>
      <c r="G60" s="8">
        <f>VLOOKUP($A60, Stathead!$B$6:$AP$2000, MATCH(Data!G$1, Stathead!$B$5:$AP$5, 0), FALSE)</f>
        <v>24</v>
      </c>
      <c r="H60" s="8">
        <f>VLOOKUP($A60, Stathead!$B$6:$AP$2000, MATCH(Data!H$1, Stathead!$B$5:$AP$5, 0), FALSE)</f>
        <v>61</v>
      </c>
      <c r="I60" s="8">
        <f>VLOOKUP($A60, Stathead!$B$6:$AP$2000, MATCH(Data!I$1, Stathead!$B$5:$AP$5, 0), FALSE)</f>
        <v>46</v>
      </c>
      <c r="J60" s="8">
        <f>VLOOKUP($A60, Stathead!$B$6:$AP$2000, MATCH(Data!J$1, Stathead!$B$5:$AP$5, 0), FALSE)</f>
        <v>10</v>
      </c>
      <c r="K60" s="8">
        <f>VLOOKUP($A60, Stathead!$B$6:$AP$2000, MATCH(Data!K$1, Stathead!$B$5:$AP$5, 0), FALSE)</f>
        <v>0</v>
      </c>
      <c r="L60" s="8">
        <f>VLOOKUP($A60, Stathead!$B$6:$AP$2000, MATCH(Data!L$1, Stathead!$B$5:$AP$5, 0), FALSE)</f>
        <v>5</v>
      </c>
      <c r="M60" s="8">
        <f>VLOOKUP($A60, Stathead!$B$6:$AP$2000, MATCH(Data!M$1, Stathead!$B$5:$AP$5, 0), FALSE)</f>
        <v>25</v>
      </c>
      <c r="N60" s="8">
        <f>VLOOKUP($A60, Stathead!$B$6:$AP$2000, MATCH(Data!N$1, Stathead!$B$5:$AP$5, 0), FALSE)</f>
        <v>1</v>
      </c>
      <c r="O60" s="8">
        <f>VLOOKUP($A60, Stathead!$B$6:$AP$2000, MATCH(Data!O$1, Stathead!$B$5:$AP$5, 0), FALSE)</f>
        <v>0.29499999999999998</v>
      </c>
      <c r="P60" s="8">
        <f>VLOOKUP($A60, Stathead!$B$6:$AP$2000, MATCH(Data!P$1, Stathead!$B$5:$AP$5, 0), FALSE)</f>
        <v>0.38900000000000001</v>
      </c>
      <c r="Q60" s="8">
        <f>VLOOKUP($A60, Stathead!$B$6:$AP$2000, MATCH(Data!Q$1, Stathead!$B$5:$AP$5, 0), FALSE)</f>
        <v>0.41499999999999998</v>
      </c>
      <c r="R60" s="8">
        <f>VLOOKUP($A60, Stathead!$B$6:$AP$2000, MATCH(Data!R$1, Stathead!$B$5:$AP$5, 0), FALSE)</f>
        <v>0.80500000000000005</v>
      </c>
      <c r="S60" s="8">
        <f>VLOOKUP($A60, Stathead!$B$6:$AP$2000, MATCH(Data!S$1, Stathead!$B$5:$AP$5, 0), FALSE)</f>
        <v>133</v>
      </c>
      <c r="T60" s="8">
        <f>VLOOKUP($A60, Stathead!$B$6:$AP$2000, MATCH(Data!T$1, Stathead!$B$5:$AP$5, 0), FALSE)</f>
        <v>1.2</v>
      </c>
      <c r="U60" s="9">
        <f>(Data!$T62/Data!$D62)*162</f>
        <v>3.6679245283018864</v>
      </c>
      <c r="V60" s="8">
        <f>VLOOKUP($A60, Stathead!$B$6:$AP$2000, MATCH(Data!V$1, Stathead!$B$5:$AP$5, 0), FALSE)</f>
        <v>0.4</v>
      </c>
      <c r="W60" s="9">
        <f>(Data!$V62/Data!$D62)*162</f>
        <v>1.2226415094339622</v>
      </c>
      <c r="X60" s="8">
        <f>VLOOKUP($A60, Stathead!$B$6:$AP$2000, MATCH(Data!X$1, Stathead!$B$5:$AP$5, 0), FALSE)</f>
        <v>-0.5</v>
      </c>
      <c r="Y60" s="8">
        <f>VLOOKUP($A60, Stathead!$B$6:$AP$2000, MATCH(Data!Y$1, Stathead!$B$5:$AP$5, 0), FALSE)</f>
        <v>10</v>
      </c>
      <c r="Z60" s="8">
        <f>VLOOKUP($A60, FanGraphs!$B$2:$W$2000, MATCH(Data!Z$1,FanGraphs!$B$1:$W$1, 0), FALSE)</f>
        <v>0.36199999999999999</v>
      </c>
      <c r="AA60" s="8">
        <f>VLOOKUP($A60, FanGraphs!$B$2:$W$2000, MATCH(Data!AA$1,FanGraphs!$B$1:$W$1, 0), FALSE)</f>
        <v>0.39</v>
      </c>
      <c r="AB60" s="8">
        <f>Table2[[#This Row],[xwOBA]]-Table2[[#This Row],[wOBA]]</f>
        <v>2.8000000000000025E-2</v>
      </c>
      <c r="AC60" s="8">
        <f>VLOOKUP($A60, FanGraphs!$B$2:$W$2000, MATCH(Data!AC$1,FanGraphs!$B$1:$W$1, 0), FALSE)</f>
        <v>137</v>
      </c>
      <c r="AD60" s="9">
        <f>VLOOKUP($A60, FanGraphs!$B$2:$W$2000, MATCH(Data!AD$1,FanGraphs!$B$1:$W$1, 0), FALSE)</f>
        <v>-2.5</v>
      </c>
      <c r="AE60" s="10">
        <f>VLOOKUP($A60,Statcast!$B$2:$R$2000, MATCH(Data!AE$1,Statcast!$B$1:$R$1, 0), FALSE)</f>
        <v>0.11899999999999999</v>
      </c>
      <c r="AF60" s="10">
        <f>VLOOKUP($A60,Statcast!$B$2:$R$2000, MATCH(Data!AF$1,Statcast!$B$1:$R$1, 0), FALSE)</f>
        <v>0.58799999999999997</v>
      </c>
      <c r="AG60" s="8">
        <f>VLOOKUP($A60,Statcast!$B$2:$R$2000, MATCH(Data!AG$1,Statcast!$B$1:$R$1, 0), FALSE)</f>
        <v>0.308</v>
      </c>
      <c r="AH60" s="8">
        <f>Table2[[#This Row],[xBA]]-Table2[[#This Row],[BA]]</f>
        <v>1.3000000000000012E-2</v>
      </c>
      <c r="AI60" s="8">
        <f>VLOOKUP($A60,Statcast!$B$2:$R$2000, MATCH(Data!AI$1,Statcast!$B$1:$R$1, 0), FALSE)</f>
        <v>0.5</v>
      </c>
      <c r="AJ60" s="8">
        <f>Table2[[#This Row],[xSLG]]-Table2[[#This Row],[SLG]]</f>
        <v>8.500000000000002E-2</v>
      </c>
    </row>
    <row r="61" spans="1:36" hidden="1" x14ac:dyDescent="0.45">
      <c r="A61" s="8" t="str">
        <f>Stathead!B68</f>
        <v>Julio Rodríguez</v>
      </c>
      <c r="B61" s="8" t="str">
        <f>VLOOKUP($A61, Stathead!$B$6:$AP$2000, MATCH(Data!B$1, Stathead!$B$5:$AP$5, 0), FALSE)</f>
        <v>SEA</v>
      </c>
      <c r="C61" s="8" t="str">
        <f>VLOOKUP($A61, Stathead!$B$6:$AP$2000, MATCH(Data!C$1, Stathead!$B$5:$AP$5, 0), FALSE)</f>
        <v>AL</v>
      </c>
      <c r="D61" s="8">
        <f>VLOOKUP($A61, Stathead!$B$6:$AP$2000, MATCH(Data!D$1, Stathead!$B$5:$AP$5, 0), FALSE)</f>
        <v>56</v>
      </c>
      <c r="E61" s="8">
        <f>VLOOKUP($A61, Stathead!$B$6:$AP$2000, MATCH(Data!E$1, Stathead!$B$5:$AP$5, 0), FALSE)</f>
        <v>237</v>
      </c>
      <c r="F61" s="8">
        <f>VLOOKUP($A61, Stathead!$B$6:$AP$2000, MATCH(Data!F$1, Stathead!$B$5:$AP$5, 0), FALSE)</f>
        <v>223</v>
      </c>
      <c r="G61" s="8">
        <f>VLOOKUP($A61, Stathead!$B$6:$AP$2000, MATCH(Data!G$1, Stathead!$B$5:$AP$5, 0), FALSE)</f>
        <v>23</v>
      </c>
      <c r="H61" s="8">
        <f>VLOOKUP($A61, Stathead!$B$6:$AP$2000, MATCH(Data!H$1, Stathead!$B$5:$AP$5, 0), FALSE)</f>
        <v>60</v>
      </c>
      <c r="I61" s="8">
        <f>VLOOKUP($A61, Stathead!$B$6:$AP$2000, MATCH(Data!I$1, Stathead!$B$5:$AP$5, 0), FALSE)</f>
        <v>51</v>
      </c>
      <c r="J61" s="8">
        <f>VLOOKUP($A61, Stathead!$B$6:$AP$2000, MATCH(Data!J$1, Stathead!$B$5:$AP$5, 0), FALSE)</f>
        <v>5</v>
      </c>
      <c r="K61" s="8">
        <f>VLOOKUP($A61, Stathead!$B$6:$AP$2000, MATCH(Data!K$1, Stathead!$B$5:$AP$5, 0), FALSE)</f>
        <v>0</v>
      </c>
      <c r="L61" s="8">
        <f>VLOOKUP($A61, Stathead!$B$6:$AP$2000, MATCH(Data!L$1, Stathead!$B$5:$AP$5, 0), FALSE)</f>
        <v>4</v>
      </c>
      <c r="M61" s="8">
        <f>VLOOKUP($A61, Stathead!$B$6:$AP$2000, MATCH(Data!M$1, Stathead!$B$5:$AP$5, 0), FALSE)</f>
        <v>21</v>
      </c>
      <c r="N61" s="8">
        <f>VLOOKUP($A61, Stathead!$B$6:$AP$2000, MATCH(Data!N$1, Stathead!$B$5:$AP$5, 0), FALSE)</f>
        <v>13</v>
      </c>
      <c r="O61" s="8">
        <f>VLOOKUP($A61, Stathead!$B$6:$AP$2000, MATCH(Data!O$1, Stathead!$B$5:$AP$5, 0), FALSE)</f>
        <v>0.26900000000000002</v>
      </c>
      <c r="P61" s="8">
        <f>VLOOKUP($A61, Stathead!$B$6:$AP$2000, MATCH(Data!P$1, Stathead!$B$5:$AP$5, 0), FALSE)</f>
        <v>0.312</v>
      </c>
      <c r="Q61" s="8">
        <f>VLOOKUP($A61, Stathead!$B$6:$AP$2000, MATCH(Data!Q$1, Stathead!$B$5:$AP$5, 0), FALSE)</f>
        <v>0.34499999999999997</v>
      </c>
      <c r="R61" s="8">
        <f>VLOOKUP($A61, Stathead!$B$6:$AP$2000, MATCH(Data!R$1, Stathead!$B$5:$AP$5, 0), FALSE)</f>
        <v>0.65800000000000003</v>
      </c>
      <c r="S61" s="8">
        <f>VLOOKUP($A61, Stathead!$B$6:$AP$2000, MATCH(Data!S$1, Stathead!$B$5:$AP$5, 0), FALSE)</f>
        <v>94</v>
      </c>
      <c r="T61" s="8">
        <f>VLOOKUP($A61, Stathead!$B$6:$AP$2000, MATCH(Data!T$1, Stathead!$B$5:$AP$5, 0), FALSE)</f>
        <v>1.2</v>
      </c>
      <c r="U61" s="9">
        <f>(Data!$T64/Data!$D64)*162</f>
        <v>3.5345454545454542</v>
      </c>
      <c r="V61" s="8">
        <f>VLOOKUP($A61, Stathead!$B$6:$AP$2000, MATCH(Data!V$1, Stathead!$B$5:$AP$5, 0), FALSE)</f>
        <v>0.4</v>
      </c>
      <c r="W61" s="9">
        <f>(Data!$V64/Data!$D64)*162</f>
        <v>1.1781818181818182</v>
      </c>
      <c r="X61" s="8">
        <f>VLOOKUP($A61, Stathead!$B$6:$AP$2000, MATCH(Data!X$1, Stathead!$B$5:$AP$5, 0), FALSE)</f>
        <v>0.7</v>
      </c>
      <c r="Y61" s="8">
        <f>VLOOKUP($A61, Stathead!$B$6:$AP$2000, MATCH(Data!Y$1, Stathead!$B$5:$AP$5, 0), FALSE)</f>
        <v>-3</v>
      </c>
      <c r="Z61" s="8">
        <f>VLOOKUP($A61, FanGraphs!$B$2:$W$2000, MATCH(Data!Z$1,FanGraphs!$B$1:$W$1, 0), FALSE)</f>
        <v>0.29199999999999998</v>
      </c>
      <c r="AA61" s="8">
        <f>VLOOKUP($A61, FanGraphs!$B$2:$W$2000, MATCH(Data!AA$1,FanGraphs!$B$1:$W$1, 0), FALSE)</f>
        <v>0.32800000000000001</v>
      </c>
      <c r="AB61" s="8">
        <f>Table2[[#This Row],[xwOBA]]-Table2[[#This Row],[wOBA]]</f>
        <v>3.6000000000000032E-2</v>
      </c>
      <c r="AC61" s="8">
        <f>VLOOKUP($A61, FanGraphs!$B$2:$W$2000, MATCH(Data!AC$1,FanGraphs!$B$1:$W$1, 0), FALSE)</f>
        <v>92</v>
      </c>
      <c r="AD61" s="9">
        <f>VLOOKUP($A61, FanGraphs!$B$2:$W$2000, MATCH(Data!AD$1,FanGraphs!$B$1:$W$1, 0), FALSE)</f>
        <v>0</v>
      </c>
      <c r="AE61" s="10">
        <f>VLOOKUP($A61,Statcast!$B$2:$R$2000, MATCH(Data!AE$1,Statcast!$B$1:$R$1, 0), FALSE)</f>
        <v>8.4000000000000005E-2</v>
      </c>
      <c r="AF61" s="10">
        <f>VLOOKUP($A61,Statcast!$B$2:$R$2000, MATCH(Data!AF$1,Statcast!$B$1:$R$1, 0), FALSE)</f>
        <v>0.503</v>
      </c>
      <c r="AG61" s="8">
        <f>VLOOKUP($A61,Statcast!$B$2:$R$2000, MATCH(Data!AG$1,Statcast!$B$1:$R$1, 0), FALSE)</f>
        <v>0.27700000000000002</v>
      </c>
      <c r="AH61" s="8">
        <f>Table2[[#This Row],[xBA]]-Table2[[#This Row],[BA]]</f>
        <v>8.0000000000000071E-3</v>
      </c>
      <c r="AI61" s="8">
        <f>VLOOKUP($A61,Statcast!$B$2:$R$2000, MATCH(Data!AI$1,Statcast!$B$1:$R$1, 0), FALSE)</f>
        <v>0.436</v>
      </c>
      <c r="AJ61" s="8">
        <f>Table2[[#This Row],[xSLG]]-Table2[[#This Row],[SLG]]</f>
        <v>9.1000000000000025E-2</v>
      </c>
    </row>
    <row r="62" spans="1:36" hidden="1" x14ac:dyDescent="0.45">
      <c r="A62" s="8" t="str">
        <f>Stathead!B69</f>
        <v>Taylor Ward</v>
      </c>
      <c r="B62" s="8" t="str">
        <f>VLOOKUP($A62, Stathead!$B$6:$AP$2000, MATCH(Data!B$1, Stathead!$B$5:$AP$5, 0), FALSE)</f>
        <v>LAA</v>
      </c>
      <c r="C62" s="8" t="str">
        <f>VLOOKUP($A62, Stathead!$B$6:$AP$2000, MATCH(Data!C$1, Stathead!$B$5:$AP$5, 0), FALSE)</f>
        <v>AL</v>
      </c>
      <c r="D62" s="8">
        <f>VLOOKUP($A62, Stathead!$B$6:$AP$2000, MATCH(Data!D$1, Stathead!$B$5:$AP$5, 0), FALSE)</f>
        <v>53</v>
      </c>
      <c r="E62" s="8">
        <f>VLOOKUP($A62, Stathead!$B$6:$AP$2000, MATCH(Data!E$1, Stathead!$B$5:$AP$5, 0), FALSE)</f>
        <v>228</v>
      </c>
      <c r="F62" s="8">
        <f>VLOOKUP($A62, Stathead!$B$6:$AP$2000, MATCH(Data!F$1, Stathead!$B$5:$AP$5, 0), FALSE)</f>
        <v>205</v>
      </c>
      <c r="G62" s="8">
        <f>VLOOKUP($A62, Stathead!$B$6:$AP$2000, MATCH(Data!G$1, Stathead!$B$5:$AP$5, 0), FALSE)</f>
        <v>29</v>
      </c>
      <c r="H62" s="8">
        <f>VLOOKUP($A62, Stathead!$B$6:$AP$2000, MATCH(Data!H$1, Stathead!$B$5:$AP$5, 0), FALSE)</f>
        <v>56</v>
      </c>
      <c r="I62" s="8">
        <f>VLOOKUP($A62, Stathead!$B$6:$AP$2000, MATCH(Data!I$1, Stathead!$B$5:$AP$5, 0), FALSE)</f>
        <v>35</v>
      </c>
      <c r="J62" s="8">
        <f>VLOOKUP($A62, Stathead!$B$6:$AP$2000, MATCH(Data!J$1, Stathead!$B$5:$AP$5, 0), FALSE)</f>
        <v>10</v>
      </c>
      <c r="K62" s="8">
        <f>VLOOKUP($A62, Stathead!$B$6:$AP$2000, MATCH(Data!K$1, Stathead!$B$5:$AP$5, 0), FALSE)</f>
        <v>0</v>
      </c>
      <c r="L62" s="8">
        <f>VLOOKUP($A62, Stathead!$B$6:$AP$2000, MATCH(Data!L$1, Stathead!$B$5:$AP$5, 0), FALSE)</f>
        <v>11</v>
      </c>
      <c r="M62" s="8">
        <f>VLOOKUP($A62, Stathead!$B$6:$AP$2000, MATCH(Data!M$1, Stathead!$B$5:$AP$5, 0), FALSE)</f>
        <v>34</v>
      </c>
      <c r="N62" s="8">
        <f>VLOOKUP($A62, Stathead!$B$6:$AP$2000, MATCH(Data!N$1, Stathead!$B$5:$AP$5, 0), FALSE)</f>
        <v>2</v>
      </c>
      <c r="O62" s="8">
        <f>VLOOKUP($A62, Stathead!$B$6:$AP$2000, MATCH(Data!O$1, Stathead!$B$5:$AP$5, 0), FALSE)</f>
        <v>0.27300000000000002</v>
      </c>
      <c r="P62" s="8">
        <f>VLOOKUP($A62, Stathead!$B$6:$AP$2000, MATCH(Data!P$1, Stathead!$B$5:$AP$5, 0), FALSE)</f>
        <v>0.32900000000000001</v>
      </c>
      <c r="Q62" s="8">
        <f>VLOOKUP($A62, Stathead!$B$6:$AP$2000, MATCH(Data!Q$1, Stathead!$B$5:$AP$5, 0), FALSE)</f>
        <v>0.48299999999999998</v>
      </c>
      <c r="R62" s="8">
        <f>VLOOKUP($A62, Stathead!$B$6:$AP$2000, MATCH(Data!R$1, Stathead!$B$5:$AP$5, 0), FALSE)</f>
        <v>0.81200000000000006</v>
      </c>
      <c r="S62" s="8">
        <f>VLOOKUP($A62, Stathead!$B$6:$AP$2000, MATCH(Data!S$1, Stathead!$B$5:$AP$5, 0), FALSE)</f>
        <v>126</v>
      </c>
      <c r="T62" s="8">
        <f>VLOOKUP($A62, Stathead!$B$6:$AP$2000, MATCH(Data!T$1, Stathead!$B$5:$AP$5, 0), FALSE)</f>
        <v>1.2</v>
      </c>
      <c r="U62" s="9">
        <f>(Data!$T65/Data!$D65)*162</f>
        <v>3.6</v>
      </c>
      <c r="V62" s="8">
        <f>VLOOKUP($A62, Stathead!$B$6:$AP$2000, MATCH(Data!V$1, Stathead!$B$5:$AP$5, 0), FALSE)</f>
        <v>0.4</v>
      </c>
      <c r="W62" s="9">
        <f>(Data!$V65/Data!$D65)*162</f>
        <v>1.5</v>
      </c>
      <c r="X62" s="8">
        <f>VLOOKUP($A62, Stathead!$B$6:$AP$2000, MATCH(Data!X$1, Stathead!$B$5:$AP$5, 0), FALSE)</f>
        <v>-0.4</v>
      </c>
      <c r="Y62" s="8">
        <f>VLOOKUP($A62, Stathead!$B$6:$AP$2000, MATCH(Data!Y$1, Stathead!$B$5:$AP$5, 0), FALSE)</f>
        <v>7</v>
      </c>
      <c r="Z62" s="8">
        <f>VLOOKUP($A62, FanGraphs!$B$2:$W$2000, MATCH(Data!Z$1,FanGraphs!$B$1:$W$1, 0), FALSE)</f>
        <v>0.35199999999999998</v>
      </c>
      <c r="AA62" s="8">
        <f>VLOOKUP($A62, FanGraphs!$B$2:$W$2000, MATCH(Data!AA$1,FanGraphs!$B$1:$W$1, 0), FALSE)</f>
        <v>0.38700000000000001</v>
      </c>
      <c r="AB62" s="8">
        <f>Table2[[#This Row],[xwOBA]]-Table2[[#This Row],[wOBA]]</f>
        <v>3.5000000000000031E-2</v>
      </c>
      <c r="AC62" s="8">
        <f>VLOOKUP($A62, FanGraphs!$B$2:$W$2000, MATCH(Data!AC$1,FanGraphs!$B$1:$W$1, 0), FALSE)</f>
        <v>127</v>
      </c>
      <c r="AD62" s="9">
        <f>VLOOKUP($A62, FanGraphs!$B$2:$W$2000, MATCH(Data!AD$1,FanGraphs!$B$1:$W$1, 0), FALSE)</f>
        <v>-2.2999999999999998</v>
      </c>
      <c r="AE62" s="10">
        <f>VLOOKUP($A62,Statcast!$B$2:$R$2000, MATCH(Data!AE$1,Statcast!$B$1:$R$1, 0), FALSE)</f>
        <v>0.14099999999999999</v>
      </c>
      <c r="AF62" s="10">
        <f>VLOOKUP($A62,Statcast!$B$2:$R$2000, MATCH(Data!AF$1,Statcast!$B$1:$R$1, 0), FALSE)</f>
        <v>0.436</v>
      </c>
      <c r="AG62" s="8">
        <f>VLOOKUP($A62,Statcast!$B$2:$R$2000, MATCH(Data!AG$1,Statcast!$B$1:$R$1, 0), FALSE)</f>
        <v>0.28999999999999998</v>
      </c>
      <c r="AH62" s="8">
        <f>Table2[[#This Row],[xBA]]-Table2[[#This Row],[BA]]</f>
        <v>1.699999999999996E-2</v>
      </c>
      <c r="AI62" s="8">
        <f>VLOOKUP($A62,Statcast!$B$2:$R$2000, MATCH(Data!AI$1,Statcast!$B$1:$R$1, 0), FALSE)</f>
        <v>0.55200000000000005</v>
      </c>
      <c r="AJ62" s="8">
        <f>Table2[[#This Row],[xSLG]]-Table2[[#This Row],[SLG]]</f>
        <v>6.9000000000000061E-2</v>
      </c>
    </row>
    <row r="63" spans="1:36" x14ac:dyDescent="0.45">
      <c r="A63" s="8" t="str">
        <f>Stathead!B64</f>
        <v>Jazz Chisholm Jr.</v>
      </c>
      <c r="B63" s="8" t="str">
        <f>VLOOKUP($A63, Stathead!$B$6:$AP$2000, MATCH(Data!B$1, Stathead!$B$5:$AP$5, 0), FALSE)</f>
        <v>MIA</v>
      </c>
      <c r="C63" s="8" t="str">
        <f>VLOOKUP($A63, Stathead!$B$6:$AP$2000, MATCH(Data!C$1, Stathead!$B$5:$AP$5, 0), FALSE)</f>
        <v>NL</v>
      </c>
      <c r="D63" s="8">
        <f>VLOOKUP($A63, Stathead!$B$6:$AP$2000, MATCH(Data!D$1, Stathead!$B$5:$AP$5, 0), FALSE)</f>
        <v>55</v>
      </c>
      <c r="E63" s="8">
        <f>VLOOKUP($A63, Stathead!$B$6:$AP$2000, MATCH(Data!E$1, Stathead!$B$5:$AP$5, 0), FALSE)</f>
        <v>230</v>
      </c>
      <c r="F63" s="8">
        <f>VLOOKUP($A63, Stathead!$B$6:$AP$2000, MATCH(Data!F$1, Stathead!$B$5:$AP$5, 0), FALSE)</f>
        <v>208</v>
      </c>
      <c r="G63" s="8">
        <f>VLOOKUP($A63, Stathead!$B$6:$AP$2000, MATCH(Data!G$1, Stathead!$B$5:$AP$5, 0), FALSE)</f>
        <v>27</v>
      </c>
      <c r="H63" s="8">
        <f>VLOOKUP($A63, Stathead!$B$6:$AP$2000, MATCH(Data!H$1, Stathead!$B$5:$AP$5, 0), FALSE)</f>
        <v>54</v>
      </c>
      <c r="I63" s="8">
        <f>VLOOKUP($A63, Stathead!$B$6:$AP$2000, MATCH(Data!I$1, Stathead!$B$5:$AP$5, 0), FALSE)</f>
        <v>33</v>
      </c>
      <c r="J63" s="8">
        <f>VLOOKUP($A63, Stathead!$B$6:$AP$2000, MATCH(Data!J$1, Stathead!$B$5:$AP$5, 0), FALSE)</f>
        <v>11</v>
      </c>
      <c r="K63" s="8">
        <f>VLOOKUP($A63, Stathead!$B$6:$AP$2000, MATCH(Data!K$1, Stathead!$B$5:$AP$5, 0), FALSE)</f>
        <v>2</v>
      </c>
      <c r="L63" s="8">
        <f>VLOOKUP($A63, Stathead!$B$6:$AP$2000, MATCH(Data!L$1, Stathead!$B$5:$AP$5, 0), FALSE)</f>
        <v>8</v>
      </c>
      <c r="M63" s="8">
        <f>VLOOKUP($A63, Stathead!$B$6:$AP$2000, MATCH(Data!M$1, Stathead!$B$5:$AP$5, 0), FALSE)</f>
        <v>27</v>
      </c>
      <c r="N63" s="8">
        <f>VLOOKUP($A63, Stathead!$B$6:$AP$2000, MATCH(Data!N$1, Stathead!$B$5:$AP$5, 0), FALSE)</f>
        <v>10</v>
      </c>
      <c r="O63" s="8">
        <f>VLOOKUP($A63, Stathead!$B$6:$AP$2000, MATCH(Data!O$1, Stathead!$B$5:$AP$5, 0), FALSE)</f>
        <v>0.26</v>
      </c>
      <c r="P63" s="8">
        <f>VLOOKUP($A63, Stathead!$B$6:$AP$2000, MATCH(Data!P$1, Stathead!$B$5:$AP$5, 0), FALSE)</f>
        <v>0.33</v>
      </c>
      <c r="Q63" s="8">
        <f>VLOOKUP($A63, Stathead!$B$6:$AP$2000, MATCH(Data!Q$1, Stathead!$B$5:$AP$5, 0), FALSE)</f>
        <v>0.44700000000000001</v>
      </c>
      <c r="R63" s="8">
        <f>VLOOKUP($A63, Stathead!$B$6:$AP$2000, MATCH(Data!R$1, Stathead!$B$5:$AP$5, 0), FALSE)</f>
        <v>0.77800000000000002</v>
      </c>
      <c r="S63" s="8">
        <f>VLOOKUP($A63, Stathead!$B$6:$AP$2000, MATCH(Data!S$1, Stathead!$B$5:$AP$5, 0), FALSE)</f>
        <v>119</v>
      </c>
      <c r="T63" s="8">
        <f>VLOOKUP($A63, Stathead!$B$6:$AP$2000, MATCH(Data!T$1, Stathead!$B$5:$AP$5, 0), FALSE)</f>
        <v>1.2</v>
      </c>
      <c r="U63" s="9">
        <f>(Data!$T60/Data!$D60)*162</f>
        <v>3.6</v>
      </c>
      <c r="V63" s="8">
        <f>VLOOKUP($A63, Stathead!$B$6:$AP$2000, MATCH(Data!V$1, Stathead!$B$5:$AP$5, 0), FALSE)</f>
        <v>0.4</v>
      </c>
      <c r="W63" s="9">
        <f>(Data!$V60/Data!$D60)*162</f>
        <v>1.2</v>
      </c>
      <c r="X63" s="8">
        <f>VLOOKUP($A63, Stathead!$B$6:$AP$2000, MATCH(Data!X$1, Stathead!$B$5:$AP$5, 0), FALSE)</f>
        <v>0</v>
      </c>
      <c r="Y63" s="8">
        <f>VLOOKUP($A63, Stathead!$B$6:$AP$2000, MATCH(Data!Y$1, Stathead!$B$5:$AP$5, 0), FALSE)</f>
        <v>4</v>
      </c>
      <c r="Z63" s="8">
        <f>VLOOKUP($A63, FanGraphs!$B$2:$W$2000, MATCH(Data!Z$1,FanGraphs!$B$1:$W$1, 0), FALSE)</f>
        <v>0.34499999999999997</v>
      </c>
      <c r="AA63" s="8">
        <f>VLOOKUP($A63, FanGraphs!$B$2:$W$2000, MATCH(Data!AA$1,FanGraphs!$B$1:$W$1, 0), FALSE)</f>
        <v>0.32900000000000001</v>
      </c>
      <c r="AB63" s="8">
        <f>Table2[[#This Row],[xwOBA]]-Table2[[#This Row],[wOBA]]</f>
        <v>-1.5999999999999959E-2</v>
      </c>
      <c r="AC63" s="8">
        <f>VLOOKUP($A63, FanGraphs!$B$2:$W$2000, MATCH(Data!AC$1,FanGraphs!$B$1:$W$1, 0), FALSE)</f>
        <v>124</v>
      </c>
      <c r="AD63" s="9">
        <f>VLOOKUP($A63, FanGraphs!$B$2:$W$2000, MATCH(Data!AD$1,FanGraphs!$B$1:$W$1, 0), FALSE)</f>
        <v>1.3</v>
      </c>
      <c r="AE63" s="10">
        <f>VLOOKUP($A63,Statcast!$B$2:$R$2000, MATCH(Data!AE$1,Statcast!$B$1:$R$1, 0), FALSE)</f>
        <v>0.128</v>
      </c>
      <c r="AF63" s="10">
        <f>VLOOKUP($A63,Statcast!$B$2:$R$2000, MATCH(Data!AF$1,Statcast!$B$1:$R$1, 0), FALSE)</f>
        <v>0.41899999999999998</v>
      </c>
      <c r="AG63" s="8">
        <f>VLOOKUP($A63,Statcast!$B$2:$R$2000, MATCH(Data!AG$1,Statcast!$B$1:$R$1, 0), FALSE)</f>
        <v>0.24199999999999999</v>
      </c>
      <c r="AH63" s="8">
        <f>Table2[[#This Row],[xBA]]-Table2[[#This Row],[BA]]</f>
        <v>-1.8000000000000016E-2</v>
      </c>
      <c r="AI63" s="8">
        <f>VLOOKUP($A63,Statcast!$B$2:$R$2000, MATCH(Data!AI$1,Statcast!$B$1:$R$1, 0), FALSE)</f>
        <v>0.45</v>
      </c>
      <c r="AJ63" s="8">
        <f>Table2[[#This Row],[xSLG]]-Table2[[#This Row],[SLG]]</f>
        <v>3.0000000000000027E-3</v>
      </c>
    </row>
    <row r="64" spans="1:36" x14ac:dyDescent="0.45">
      <c r="A64" s="8" t="str">
        <f>Stathead!B67</f>
        <v>Luis Arráez</v>
      </c>
      <c r="B64" s="8" t="str">
        <f>VLOOKUP($A64, Stathead!$B$6:$AP$2000, MATCH(Data!B$1, Stathead!$B$5:$AP$5, 0), FALSE)</f>
        <v>MIASDP</v>
      </c>
      <c r="C64" s="8" t="str">
        <f>VLOOKUP($A64, Stathead!$B$6:$AP$2000, MATCH(Data!C$1, Stathead!$B$5:$AP$5, 0), FALSE)</f>
        <v>NL</v>
      </c>
      <c r="D64" s="8">
        <f>VLOOKUP($A64, Stathead!$B$6:$AP$2000, MATCH(Data!D$1, Stathead!$B$5:$AP$5, 0), FALSE)</f>
        <v>55</v>
      </c>
      <c r="E64" s="8">
        <f>VLOOKUP($A64, Stathead!$B$6:$AP$2000, MATCH(Data!E$1, Stathead!$B$5:$AP$5, 0), FALSE)</f>
        <v>247</v>
      </c>
      <c r="F64" s="8">
        <f>VLOOKUP($A64, Stathead!$B$6:$AP$2000, MATCH(Data!F$1, Stathead!$B$5:$AP$5, 0), FALSE)</f>
        <v>232</v>
      </c>
      <c r="G64" s="8">
        <f>VLOOKUP($A64, Stathead!$B$6:$AP$2000, MATCH(Data!G$1, Stathead!$B$5:$AP$5, 0), FALSE)</f>
        <v>32</v>
      </c>
      <c r="H64" s="8">
        <f>VLOOKUP($A64, Stathead!$B$6:$AP$2000, MATCH(Data!H$1, Stathead!$B$5:$AP$5, 0), FALSE)</f>
        <v>77</v>
      </c>
      <c r="I64" s="8">
        <f>VLOOKUP($A64, Stathead!$B$6:$AP$2000, MATCH(Data!I$1, Stathead!$B$5:$AP$5, 0), FALSE)</f>
        <v>63</v>
      </c>
      <c r="J64" s="8">
        <f>VLOOKUP($A64, Stathead!$B$6:$AP$2000, MATCH(Data!J$1, Stathead!$B$5:$AP$5, 0), FALSE)</f>
        <v>12</v>
      </c>
      <c r="K64" s="8">
        <f>VLOOKUP($A64, Stathead!$B$6:$AP$2000, MATCH(Data!K$1, Stathead!$B$5:$AP$5, 0), FALSE)</f>
        <v>1</v>
      </c>
      <c r="L64" s="8">
        <f>VLOOKUP($A64, Stathead!$B$6:$AP$2000, MATCH(Data!L$1, Stathead!$B$5:$AP$5, 0), FALSE)</f>
        <v>1</v>
      </c>
      <c r="M64" s="8">
        <f>VLOOKUP($A64, Stathead!$B$6:$AP$2000, MATCH(Data!M$1, Stathead!$B$5:$AP$5, 0), FALSE)</f>
        <v>13</v>
      </c>
      <c r="N64" s="8">
        <f>VLOOKUP($A64, Stathead!$B$6:$AP$2000, MATCH(Data!N$1, Stathead!$B$5:$AP$5, 0), FALSE)</f>
        <v>3</v>
      </c>
      <c r="O64" s="8">
        <f>VLOOKUP($A64, Stathead!$B$6:$AP$2000, MATCH(Data!O$1, Stathead!$B$5:$AP$5, 0), FALSE)</f>
        <v>0.33200000000000002</v>
      </c>
      <c r="P64" s="8">
        <f>VLOOKUP($A64, Stathead!$B$6:$AP$2000, MATCH(Data!P$1, Stathead!$B$5:$AP$5, 0), FALSE)</f>
        <v>0.37</v>
      </c>
      <c r="Q64" s="8">
        <f>VLOOKUP($A64, Stathead!$B$6:$AP$2000, MATCH(Data!Q$1, Stathead!$B$5:$AP$5, 0), FALSE)</f>
        <v>0.40500000000000003</v>
      </c>
      <c r="R64" s="8">
        <f>VLOOKUP($A64, Stathead!$B$6:$AP$2000, MATCH(Data!R$1, Stathead!$B$5:$AP$5, 0), FALSE)</f>
        <v>0.77500000000000002</v>
      </c>
      <c r="S64" s="8">
        <f>VLOOKUP($A64, Stathead!$B$6:$AP$2000, MATCH(Data!S$1, Stathead!$B$5:$AP$5, 0), FALSE)</f>
        <v>124</v>
      </c>
      <c r="T64" s="8">
        <f>VLOOKUP($A64, Stathead!$B$6:$AP$2000, MATCH(Data!T$1, Stathead!$B$5:$AP$5, 0), FALSE)</f>
        <v>1.2</v>
      </c>
      <c r="U64" s="9">
        <f>(Data!$T63/Data!$D63)*162</f>
        <v>3.5345454545454542</v>
      </c>
      <c r="V64" s="8">
        <f>VLOOKUP($A64, Stathead!$B$6:$AP$2000, MATCH(Data!V$1, Stathead!$B$5:$AP$5, 0), FALSE)</f>
        <v>0.4</v>
      </c>
      <c r="W64" s="9">
        <f>(Data!$V63/Data!$D63)*162</f>
        <v>1.1781818181818182</v>
      </c>
      <c r="X64" s="8">
        <f>VLOOKUP($A64, Stathead!$B$6:$AP$2000, MATCH(Data!X$1, Stathead!$B$5:$AP$5, 0), FALSE)</f>
        <v>-0.1</v>
      </c>
      <c r="Y64" s="8">
        <f>VLOOKUP($A64, Stathead!$B$6:$AP$2000, MATCH(Data!Y$1, Stathead!$B$5:$AP$5, 0), FALSE)</f>
        <v>7</v>
      </c>
      <c r="Z64" s="8" t="e">
        <f>VLOOKUP($A64, FanGraphs!$B$2:$W$2000, MATCH(Data!Z$1,FanGraphs!$B$1:$W$1, 0), FALSE)</f>
        <v>#N/A</v>
      </c>
      <c r="AA64" s="8" t="e">
        <f>VLOOKUP($A64, FanGraphs!$B$2:$W$2000, MATCH(Data!AA$1,FanGraphs!$B$1:$W$1, 0), FALSE)</f>
        <v>#N/A</v>
      </c>
      <c r="AB64" s="8" t="e">
        <f>Table2[[#This Row],[xwOBA]]-Table2[[#This Row],[wOBA]]</f>
        <v>#N/A</v>
      </c>
      <c r="AC64" s="8" t="e">
        <f>VLOOKUP($A64, FanGraphs!$B$2:$W$2000, MATCH(Data!AC$1,FanGraphs!$B$1:$W$1, 0), FALSE)</f>
        <v>#N/A</v>
      </c>
      <c r="AD64" s="9" t="e">
        <f>VLOOKUP($A64, FanGraphs!$B$2:$W$2000, MATCH(Data!AD$1,FanGraphs!$B$1:$W$1, 0), FALSE)</f>
        <v>#N/A</v>
      </c>
      <c r="AE64" s="10" t="e">
        <f>VLOOKUP($A64,Statcast!$B$2:$R$2000, MATCH(Data!AE$1,Statcast!$B$1:$R$1, 0), FALSE)</f>
        <v>#N/A</v>
      </c>
      <c r="AF64" s="10" t="e">
        <f>VLOOKUP($A64,Statcast!$B$2:$R$2000, MATCH(Data!AF$1,Statcast!$B$1:$R$1, 0), FALSE)</f>
        <v>#N/A</v>
      </c>
      <c r="AG64" s="8" t="e">
        <f>VLOOKUP($A64,Statcast!$B$2:$R$2000, MATCH(Data!AG$1,Statcast!$B$1:$R$1, 0), FALSE)</f>
        <v>#N/A</v>
      </c>
      <c r="AH64" s="8" t="e">
        <f>Table2[[#This Row],[xBA]]-Table2[[#This Row],[BA]]</f>
        <v>#N/A</v>
      </c>
      <c r="AI64" s="8" t="e">
        <f>VLOOKUP($A64,Statcast!$B$2:$R$2000, MATCH(Data!AI$1,Statcast!$B$1:$R$1, 0), FALSE)</f>
        <v>#N/A</v>
      </c>
      <c r="AJ64" s="8" t="e">
        <f>Table2[[#This Row],[xSLG]]-Table2[[#This Row],[SLG]]</f>
        <v>#N/A</v>
      </c>
    </row>
    <row r="65" spans="1:36" x14ac:dyDescent="0.45">
      <c r="A65" s="8" t="str">
        <f>Stathead!B65</f>
        <v>Jake Cronenworth</v>
      </c>
      <c r="B65" s="8" t="str">
        <f>VLOOKUP($A65, Stathead!$B$6:$AP$2000, MATCH(Data!B$1, Stathead!$B$5:$AP$5, 0), FALSE)</f>
        <v>SDP</v>
      </c>
      <c r="C65" s="8" t="str">
        <f>VLOOKUP($A65, Stathead!$B$6:$AP$2000, MATCH(Data!C$1, Stathead!$B$5:$AP$5, 0), FALSE)</f>
        <v>NL</v>
      </c>
      <c r="D65" s="8">
        <f>VLOOKUP($A65, Stathead!$B$6:$AP$2000, MATCH(Data!D$1, Stathead!$B$5:$AP$5, 0), FALSE)</f>
        <v>54</v>
      </c>
      <c r="E65" s="8">
        <f>VLOOKUP($A65, Stathead!$B$6:$AP$2000, MATCH(Data!E$1, Stathead!$B$5:$AP$5, 0), FALSE)</f>
        <v>235</v>
      </c>
      <c r="F65" s="8">
        <f>VLOOKUP($A65, Stathead!$B$6:$AP$2000, MATCH(Data!F$1, Stathead!$B$5:$AP$5, 0), FALSE)</f>
        <v>207</v>
      </c>
      <c r="G65" s="8">
        <f>VLOOKUP($A65, Stathead!$B$6:$AP$2000, MATCH(Data!G$1, Stathead!$B$5:$AP$5, 0), FALSE)</f>
        <v>24</v>
      </c>
      <c r="H65" s="8">
        <f>VLOOKUP($A65, Stathead!$B$6:$AP$2000, MATCH(Data!H$1, Stathead!$B$5:$AP$5, 0), FALSE)</f>
        <v>55</v>
      </c>
      <c r="I65" s="8">
        <f>VLOOKUP($A65, Stathead!$B$6:$AP$2000, MATCH(Data!I$1, Stathead!$B$5:$AP$5, 0), FALSE)</f>
        <v>33</v>
      </c>
      <c r="J65" s="8">
        <f>VLOOKUP($A65, Stathead!$B$6:$AP$2000, MATCH(Data!J$1, Stathead!$B$5:$AP$5, 0), FALSE)</f>
        <v>12</v>
      </c>
      <c r="K65" s="8">
        <f>VLOOKUP($A65, Stathead!$B$6:$AP$2000, MATCH(Data!K$1, Stathead!$B$5:$AP$5, 0), FALSE)</f>
        <v>2</v>
      </c>
      <c r="L65" s="8">
        <f>VLOOKUP($A65, Stathead!$B$6:$AP$2000, MATCH(Data!L$1, Stathead!$B$5:$AP$5, 0), FALSE)</f>
        <v>8</v>
      </c>
      <c r="M65" s="8">
        <f>VLOOKUP($A65, Stathead!$B$6:$AP$2000, MATCH(Data!M$1, Stathead!$B$5:$AP$5, 0), FALSE)</f>
        <v>35</v>
      </c>
      <c r="N65" s="8">
        <f>VLOOKUP($A65, Stathead!$B$6:$AP$2000, MATCH(Data!N$1, Stathead!$B$5:$AP$5, 0), FALSE)</f>
        <v>1</v>
      </c>
      <c r="O65" s="8">
        <f>VLOOKUP($A65, Stathead!$B$6:$AP$2000, MATCH(Data!O$1, Stathead!$B$5:$AP$5, 0), FALSE)</f>
        <v>0.26600000000000001</v>
      </c>
      <c r="P65" s="8">
        <f>VLOOKUP($A65, Stathead!$B$6:$AP$2000, MATCH(Data!P$1, Stathead!$B$5:$AP$5, 0), FALSE)</f>
        <v>0.33200000000000002</v>
      </c>
      <c r="Q65" s="8">
        <f>VLOOKUP($A65, Stathead!$B$6:$AP$2000, MATCH(Data!Q$1, Stathead!$B$5:$AP$5, 0), FALSE)</f>
        <v>0.45900000000000002</v>
      </c>
      <c r="R65" s="8">
        <f>VLOOKUP($A65, Stathead!$B$6:$AP$2000, MATCH(Data!R$1, Stathead!$B$5:$AP$5, 0), FALSE)</f>
        <v>0.79100000000000004</v>
      </c>
      <c r="S65" s="8">
        <f>VLOOKUP($A65, Stathead!$B$6:$AP$2000, MATCH(Data!S$1, Stathead!$B$5:$AP$5, 0), FALSE)</f>
        <v>130</v>
      </c>
      <c r="T65" s="8">
        <f>VLOOKUP($A65, Stathead!$B$6:$AP$2000, MATCH(Data!T$1, Stathead!$B$5:$AP$5, 0), FALSE)</f>
        <v>1.2</v>
      </c>
      <c r="U65" s="9">
        <f>(Data!$T61/Data!$D61)*162</f>
        <v>3.4714285714285715</v>
      </c>
      <c r="V65" s="8">
        <f>VLOOKUP($A65, Stathead!$B$6:$AP$2000, MATCH(Data!V$1, Stathead!$B$5:$AP$5, 0), FALSE)</f>
        <v>0.5</v>
      </c>
      <c r="W65" s="9">
        <f>(Data!$V61/Data!$D61)*162</f>
        <v>1.1571428571428573</v>
      </c>
      <c r="X65" s="8">
        <f>VLOOKUP($A65, Stathead!$B$6:$AP$2000, MATCH(Data!X$1, Stathead!$B$5:$AP$5, 0), FALSE)</f>
        <v>-0.2</v>
      </c>
      <c r="Y65" s="8">
        <f>VLOOKUP($A65, Stathead!$B$6:$AP$2000, MATCH(Data!Y$1, Stathead!$B$5:$AP$5, 0), FALSE)</f>
        <v>8</v>
      </c>
      <c r="Z65" s="8">
        <f>VLOOKUP($A65, FanGraphs!$B$2:$W$2000, MATCH(Data!Z$1,FanGraphs!$B$1:$W$1, 0), FALSE)</f>
        <v>0.35</v>
      </c>
      <c r="AA65" s="8">
        <f>VLOOKUP($A65, FanGraphs!$B$2:$W$2000, MATCH(Data!AA$1,FanGraphs!$B$1:$W$1, 0), FALSE)</f>
        <v>0.35599999999999998</v>
      </c>
      <c r="AB65" s="8">
        <f>Table2[[#This Row],[xwOBA]]-Table2[[#This Row],[wOBA]]</f>
        <v>6.0000000000000053E-3</v>
      </c>
      <c r="AC65" s="8">
        <f>VLOOKUP($A65, FanGraphs!$B$2:$W$2000, MATCH(Data!AC$1,FanGraphs!$B$1:$W$1, 0), FALSE)</f>
        <v>134</v>
      </c>
      <c r="AD65" s="9">
        <f>VLOOKUP($A65, FanGraphs!$B$2:$W$2000, MATCH(Data!AD$1,FanGraphs!$B$1:$W$1, 0), FALSE)</f>
        <v>-0.8</v>
      </c>
      <c r="AE65" s="10">
        <f>VLOOKUP($A65,Statcast!$B$2:$R$2000, MATCH(Data!AE$1,Statcast!$B$1:$R$1, 0), FALSE)</f>
        <v>0.1</v>
      </c>
      <c r="AF65" s="10">
        <f>VLOOKUP($A65,Statcast!$B$2:$R$2000, MATCH(Data!AF$1,Statcast!$B$1:$R$1, 0), FALSE)</f>
        <v>0.39400000000000002</v>
      </c>
      <c r="AG65" s="8">
        <f>VLOOKUP($A65,Statcast!$B$2:$R$2000, MATCH(Data!AG$1,Statcast!$B$1:$R$1, 0), FALSE)</f>
        <v>0.28199999999999997</v>
      </c>
      <c r="AH65" s="8">
        <f>Table2[[#This Row],[xBA]]-Table2[[#This Row],[BA]]</f>
        <v>1.5999999999999959E-2</v>
      </c>
      <c r="AI65" s="8">
        <f>VLOOKUP($A65,Statcast!$B$2:$R$2000, MATCH(Data!AI$1,Statcast!$B$1:$R$1, 0), FALSE)</f>
        <v>0.47599999999999998</v>
      </c>
      <c r="AJ65" s="8">
        <f>Table2[[#This Row],[xSLG]]-Table2[[#This Row],[SLG]]</f>
        <v>1.699999999999996E-2</v>
      </c>
    </row>
    <row r="66" spans="1:36" x14ac:dyDescent="0.45">
      <c r="A66" s="8" t="str">
        <f>Stathead!B73</f>
        <v>Jared Triolo</v>
      </c>
      <c r="B66" s="8" t="str">
        <f>VLOOKUP($A66, Stathead!$B$6:$AP$2000, MATCH(Data!B$1, Stathead!$B$5:$AP$5, 0), FALSE)</f>
        <v>PIT</v>
      </c>
      <c r="C66" s="8" t="str">
        <f>VLOOKUP($A66, Stathead!$B$6:$AP$2000, MATCH(Data!C$1, Stathead!$B$5:$AP$5, 0), FALSE)</f>
        <v>NL</v>
      </c>
      <c r="D66" s="8">
        <f>VLOOKUP($A66, Stathead!$B$6:$AP$2000, MATCH(Data!D$1, Stathead!$B$5:$AP$5, 0), FALSE)</f>
        <v>49</v>
      </c>
      <c r="E66" s="8">
        <f>VLOOKUP($A66, Stathead!$B$6:$AP$2000, MATCH(Data!E$1, Stathead!$B$5:$AP$5, 0), FALSE)</f>
        <v>197</v>
      </c>
      <c r="F66" s="8">
        <f>VLOOKUP($A66, Stathead!$B$6:$AP$2000, MATCH(Data!F$1, Stathead!$B$5:$AP$5, 0), FALSE)</f>
        <v>172</v>
      </c>
      <c r="G66" s="8">
        <f>VLOOKUP($A66, Stathead!$B$6:$AP$2000, MATCH(Data!G$1, Stathead!$B$5:$AP$5, 0), FALSE)</f>
        <v>12</v>
      </c>
      <c r="H66" s="8">
        <f>VLOOKUP($A66, Stathead!$B$6:$AP$2000, MATCH(Data!H$1, Stathead!$B$5:$AP$5, 0), FALSE)</f>
        <v>35</v>
      </c>
      <c r="I66" s="8">
        <f>VLOOKUP($A66, Stathead!$B$6:$AP$2000, MATCH(Data!I$1, Stathead!$B$5:$AP$5, 0), FALSE)</f>
        <v>29</v>
      </c>
      <c r="J66" s="8">
        <f>VLOOKUP($A66, Stathead!$B$6:$AP$2000, MATCH(Data!J$1, Stathead!$B$5:$AP$5, 0), FALSE)</f>
        <v>3</v>
      </c>
      <c r="K66" s="8">
        <f>VLOOKUP($A66, Stathead!$B$6:$AP$2000, MATCH(Data!K$1, Stathead!$B$5:$AP$5, 0), FALSE)</f>
        <v>0</v>
      </c>
      <c r="L66" s="8">
        <f>VLOOKUP($A66, Stathead!$B$6:$AP$2000, MATCH(Data!L$1, Stathead!$B$5:$AP$5, 0), FALSE)</f>
        <v>3</v>
      </c>
      <c r="M66" s="8">
        <f>VLOOKUP($A66, Stathead!$B$6:$AP$2000, MATCH(Data!M$1, Stathead!$B$5:$AP$5, 0), FALSE)</f>
        <v>18</v>
      </c>
      <c r="N66" s="8">
        <f>VLOOKUP($A66, Stathead!$B$6:$AP$2000, MATCH(Data!N$1, Stathead!$B$5:$AP$5, 0), FALSE)</f>
        <v>4</v>
      </c>
      <c r="O66" s="8">
        <f>VLOOKUP($A66, Stathead!$B$6:$AP$2000, MATCH(Data!O$1, Stathead!$B$5:$AP$5, 0), FALSE)</f>
        <v>0.20300000000000001</v>
      </c>
      <c r="P66" s="8">
        <f>VLOOKUP($A66, Stathead!$B$6:$AP$2000, MATCH(Data!P$1, Stathead!$B$5:$AP$5, 0), FALSE)</f>
        <v>0.28899999999999998</v>
      </c>
      <c r="Q66" s="8">
        <f>VLOOKUP($A66, Stathead!$B$6:$AP$2000, MATCH(Data!Q$1, Stathead!$B$5:$AP$5, 0), FALSE)</f>
        <v>0.27300000000000002</v>
      </c>
      <c r="R66" s="8">
        <f>VLOOKUP($A66, Stathead!$B$6:$AP$2000, MATCH(Data!R$1, Stathead!$B$5:$AP$5, 0), FALSE)</f>
        <v>0.56299999999999994</v>
      </c>
      <c r="S66" s="8">
        <f>VLOOKUP($A66, Stathead!$B$6:$AP$2000, MATCH(Data!S$1, Stathead!$B$5:$AP$5, 0), FALSE)</f>
        <v>65</v>
      </c>
      <c r="T66" s="8">
        <f>VLOOKUP($A66, Stathead!$B$6:$AP$2000, MATCH(Data!T$1, Stathead!$B$5:$AP$5, 0), FALSE)</f>
        <v>1.1000000000000001</v>
      </c>
      <c r="U66" s="9">
        <f>(Data!$T69/Data!$D69)*162</f>
        <v>3.494117647058824</v>
      </c>
      <c r="V66" s="8">
        <f>VLOOKUP($A66, Stathead!$B$6:$AP$2000, MATCH(Data!V$1, Stathead!$B$5:$AP$5, 0), FALSE)</f>
        <v>0.4</v>
      </c>
      <c r="W66" s="9">
        <f>(Data!$V69/Data!$D69)*162</f>
        <v>1.588235294117647</v>
      </c>
      <c r="X66" s="8">
        <f>VLOOKUP($A66, Stathead!$B$6:$AP$2000, MATCH(Data!X$1, Stathead!$B$5:$AP$5, 0), FALSE)</f>
        <v>0.8</v>
      </c>
      <c r="Y66" s="8">
        <f>VLOOKUP($A66, Stathead!$B$6:$AP$2000, MATCH(Data!Y$1, Stathead!$B$5:$AP$5, 0), FALSE)</f>
        <v>-5</v>
      </c>
      <c r="Z66" s="8">
        <f>VLOOKUP($A66, FanGraphs!$B$2:$W$2000, MATCH(Data!Z$1,FanGraphs!$B$1:$W$1, 0), FALSE)</f>
        <v>0.26</v>
      </c>
      <c r="AA66" s="8">
        <f>VLOOKUP($A66, FanGraphs!$B$2:$W$2000, MATCH(Data!AA$1,FanGraphs!$B$1:$W$1, 0), FALSE)</f>
        <v>0.29799999999999999</v>
      </c>
      <c r="AB66" s="8">
        <f>Table2[[#This Row],[xwOBA]]-Table2[[#This Row],[wOBA]]</f>
        <v>3.7999999999999978E-2</v>
      </c>
      <c r="AC66" s="8">
        <f>VLOOKUP($A66, FanGraphs!$B$2:$W$2000, MATCH(Data!AC$1,FanGraphs!$B$1:$W$1, 0), FALSE)</f>
        <v>65</v>
      </c>
      <c r="AD66" s="9">
        <f>VLOOKUP($A66, FanGraphs!$B$2:$W$2000, MATCH(Data!AD$1,FanGraphs!$B$1:$W$1, 0), FALSE)</f>
        <v>-0.7</v>
      </c>
      <c r="AE66" s="10">
        <f>VLOOKUP($A66,Statcast!$B$2:$R$2000, MATCH(Data!AE$1,Statcast!$B$1:$R$1, 0), FALSE)</f>
        <v>0.04</v>
      </c>
      <c r="AF66" s="10">
        <f>VLOOKUP($A66,Statcast!$B$2:$R$2000, MATCH(Data!AF$1,Statcast!$B$1:$R$1, 0), FALSE)</f>
        <v>0.373</v>
      </c>
      <c r="AG66" s="8">
        <f>VLOOKUP($A66,Statcast!$B$2:$R$2000, MATCH(Data!AG$1,Statcast!$B$1:$R$1, 0), FALSE)</f>
        <v>0.23400000000000001</v>
      </c>
      <c r="AH66" s="8">
        <f>Table2[[#This Row],[xBA]]-Table2[[#This Row],[BA]]</f>
        <v>3.1E-2</v>
      </c>
      <c r="AI66" s="8">
        <f>VLOOKUP($A66,Statcast!$B$2:$R$2000, MATCH(Data!AI$1,Statcast!$B$1:$R$1, 0), FALSE)</f>
        <v>0.33900000000000002</v>
      </c>
      <c r="AJ66" s="8">
        <f>Table2[[#This Row],[xSLG]]-Table2[[#This Row],[SLG]]</f>
        <v>6.6000000000000003E-2</v>
      </c>
    </row>
    <row r="67" spans="1:36" x14ac:dyDescent="0.45">
      <c r="A67" s="8" t="str">
        <f>Stathead!B74</f>
        <v>Austin Riley</v>
      </c>
      <c r="B67" s="8" t="str">
        <f>VLOOKUP($A67, Stathead!$B$6:$AP$2000, MATCH(Data!B$1, Stathead!$B$5:$AP$5, 0), FALSE)</f>
        <v>ATL</v>
      </c>
      <c r="C67" s="8" t="str">
        <f>VLOOKUP($A67, Stathead!$B$6:$AP$2000, MATCH(Data!C$1, Stathead!$B$5:$AP$5, 0), FALSE)</f>
        <v>NL</v>
      </c>
      <c r="D67" s="8">
        <f>VLOOKUP($A67, Stathead!$B$6:$AP$2000, MATCH(Data!D$1, Stathead!$B$5:$AP$5, 0), FALSE)</f>
        <v>39</v>
      </c>
      <c r="E67" s="8">
        <f>VLOOKUP($A67, Stathead!$B$6:$AP$2000, MATCH(Data!E$1, Stathead!$B$5:$AP$5, 0), FALSE)</f>
        <v>171</v>
      </c>
      <c r="F67" s="8">
        <f>VLOOKUP($A67, Stathead!$B$6:$AP$2000, MATCH(Data!F$1, Stathead!$B$5:$AP$5, 0), FALSE)</f>
        <v>155</v>
      </c>
      <c r="G67" s="8">
        <f>VLOOKUP($A67, Stathead!$B$6:$AP$2000, MATCH(Data!G$1, Stathead!$B$5:$AP$5, 0), FALSE)</f>
        <v>22</v>
      </c>
      <c r="H67" s="8">
        <f>VLOOKUP($A67, Stathead!$B$6:$AP$2000, MATCH(Data!H$1, Stathead!$B$5:$AP$5, 0), FALSE)</f>
        <v>36</v>
      </c>
      <c r="I67" s="8">
        <f>VLOOKUP($A67, Stathead!$B$6:$AP$2000, MATCH(Data!I$1, Stathead!$B$5:$AP$5, 0), FALSE)</f>
        <v>23</v>
      </c>
      <c r="J67" s="8">
        <f>VLOOKUP($A67, Stathead!$B$6:$AP$2000, MATCH(Data!J$1, Stathead!$B$5:$AP$5, 0), FALSE)</f>
        <v>8</v>
      </c>
      <c r="K67" s="8">
        <f>VLOOKUP($A67, Stathead!$B$6:$AP$2000, MATCH(Data!K$1, Stathead!$B$5:$AP$5, 0), FALSE)</f>
        <v>2</v>
      </c>
      <c r="L67" s="8">
        <f>VLOOKUP($A67, Stathead!$B$6:$AP$2000, MATCH(Data!L$1, Stathead!$B$5:$AP$5, 0), FALSE)</f>
        <v>3</v>
      </c>
      <c r="M67" s="8">
        <f>VLOOKUP($A67, Stathead!$B$6:$AP$2000, MATCH(Data!M$1, Stathead!$B$5:$AP$5, 0), FALSE)</f>
        <v>18</v>
      </c>
      <c r="N67" s="8">
        <f>VLOOKUP($A67, Stathead!$B$6:$AP$2000, MATCH(Data!N$1, Stathead!$B$5:$AP$5, 0), FALSE)</f>
        <v>0</v>
      </c>
      <c r="O67" s="8">
        <f>VLOOKUP($A67, Stathead!$B$6:$AP$2000, MATCH(Data!O$1, Stathead!$B$5:$AP$5, 0), FALSE)</f>
        <v>0.23200000000000001</v>
      </c>
      <c r="P67" s="8">
        <f>VLOOKUP($A67, Stathead!$B$6:$AP$2000, MATCH(Data!P$1, Stathead!$B$5:$AP$5, 0), FALSE)</f>
        <v>0.30399999999999999</v>
      </c>
      <c r="Q67" s="8">
        <f>VLOOKUP($A67, Stathead!$B$6:$AP$2000, MATCH(Data!Q$1, Stathead!$B$5:$AP$5, 0), FALSE)</f>
        <v>0.36799999999999999</v>
      </c>
      <c r="R67" s="8">
        <f>VLOOKUP($A67, Stathead!$B$6:$AP$2000, MATCH(Data!R$1, Stathead!$B$5:$AP$5, 0), FALSE)</f>
        <v>0.67200000000000004</v>
      </c>
      <c r="S67" s="8">
        <f>VLOOKUP($A67, Stathead!$B$6:$AP$2000, MATCH(Data!S$1, Stathead!$B$5:$AP$5, 0), FALSE)</f>
        <v>91</v>
      </c>
      <c r="T67" s="8">
        <f>VLOOKUP($A67, Stathead!$B$6:$AP$2000, MATCH(Data!T$1, Stathead!$B$5:$AP$5, 0), FALSE)</f>
        <v>1.1000000000000001</v>
      </c>
      <c r="U67" s="9">
        <f>(Data!$T70/Data!$D70)*162</f>
        <v>3.4269230769230772</v>
      </c>
      <c r="V67" s="8">
        <f>VLOOKUP($A67, Stathead!$B$6:$AP$2000, MATCH(Data!V$1, Stathead!$B$5:$AP$5, 0), FALSE)</f>
        <v>0.5</v>
      </c>
      <c r="W67" s="9">
        <f>(Data!$V70/Data!$D70)*162</f>
        <v>1.5576923076923077</v>
      </c>
      <c r="X67" s="8">
        <f>VLOOKUP($A67, Stathead!$B$6:$AP$2000, MATCH(Data!X$1, Stathead!$B$5:$AP$5, 0), FALSE)</f>
        <v>0.4</v>
      </c>
      <c r="Y67" s="8">
        <f>VLOOKUP($A67, Stathead!$B$6:$AP$2000, MATCH(Data!Y$1, Stathead!$B$5:$AP$5, 0), FALSE)</f>
        <v>-2</v>
      </c>
      <c r="Z67" s="8">
        <f>VLOOKUP($A67, FanGraphs!$B$2:$W$2000, MATCH(Data!Z$1,FanGraphs!$B$1:$W$1, 0), FALSE)</f>
        <v>0.307</v>
      </c>
      <c r="AA67" s="8">
        <f>VLOOKUP($A67, FanGraphs!$B$2:$W$2000, MATCH(Data!AA$1,FanGraphs!$B$1:$W$1, 0), FALSE)</f>
        <v>0.33200000000000002</v>
      </c>
      <c r="AB67" s="8">
        <f>Table2[[#This Row],[xwOBA]]-Table2[[#This Row],[wOBA]]</f>
        <v>2.5000000000000022E-2</v>
      </c>
      <c r="AC67" s="8">
        <f>VLOOKUP($A67, FanGraphs!$B$2:$W$2000, MATCH(Data!AC$1,FanGraphs!$B$1:$W$1, 0), FALSE)</f>
        <v>98</v>
      </c>
      <c r="AD67" s="9">
        <f>VLOOKUP($A67, FanGraphs!$B$2:$W$2000, MATCH(Data!AD$1,FanGraphs!$B$1:$W$1, 0), FALSE)</f>
        <v>0.5</v>
      </c>
      <c r="AE67" s="10">
        <f>VLOOKUP($A67,Statcast!$B$2:$R$2000, MATCH(Data!AE$1,Statcast!$B$1:$R$1, 0), FALSE)</f>
        <v>0.11700000000000001</v>
      </c>
      <c r="AF67" s="10">
        <f>VLOOKUP($A67,Statcast!$B$2:$R$2000, MATCH(Data!AF$1,Statcast!$B$1:$R$1, 0), FALSE)</f>
        <v>0.48599999999999999</v>
      </c>
      <c r="AG67" s="8">
        <f>VLOOKUP($A67,Statcast!$B$2:$R$2000, MATCH(Data!AG$1,Statcast!$B$1:$R$1, 0), FALSE)</f>
        <v>0.246</v>
      </c>
      <c r="AH67" s="8">
        <f>Table2[[#This Row],[xBA]]-Table2[[#This Row],[BA]]</f>
        <v>1.3999999999999985E-2</v>
      </c>
      <c r="AI67" s="8">
        <f>VLOOKUP($A67,Statcast!$B$2:$R$2000, MATCH(Data!AI$1,Statcast!$B$1:$R$1, 0), FALSE)</f>
        <v>0.44700000000000001</v>
      </c>
      <c r="AJ67" s="8">
        <f>Table2[[#This Row],[xSLG]]-Table2[[#This Row],[SLG]]</f>
        <v>7.9000000000000015E-2</v>
      </c>
    </row>
    <row r="68" spans="1:36" hidden="1" x14ac:dyDescent="0.45">
      <c r="A68" s="8" t="str">
        <f>Stathead!B71</f>
        <v>Mark Canha</v>
      </c>
      <c r="B68" s="8" t="str">
        <f>VLOOKUP($A68, Stathead!$B$6:$AP$2000, MATCH(Data!B$1, Stathead!$B$5:$AP$5, 0), FALSE)</f>
        <v>DET</v>
      </c>
      <c r="C68" s="8" t="str">
        <f>VLOOKUP($A68, Stathead!$B$6:$AP$2000, MATCH(Data!C$1, Stathead!$B$5:$AP$5, 0), FALSE)</f>
        <v>AL</v>
      </c>
      <c r="D68" s="8">
        <f>VLOOKUP($A68, Stathead!$B$6:$AP$2000, MATCH(Data!D$1, Stathead!$B$5:$AP$5, 0), FALSE)</f>
        <v>49</v>
      </c>
      <c r="E68" s="8">
        <f>VLOOKUP($A68, Stathead!$B$6:$AP$2000, MATCH(Data!E$1, Stathead!$B$5:$AP$5, 0), FALSE)</f>
        <v>203</v>
      </c>
      <c r="F68" s="8">
        <f>VLOOKUP($A68, Stathead!$B$6:$AP$2000, MATCH(Data!F$1, Stathead!$B$5:$AP$5, 0), FALSE)</f>
        <v>172</v>
      </c>
      <c r="G68" s="8">
        <f>VLOOKUP($A68, Stathead!$B$6:$AP$2000, MATCH(Data!G$1, Stathead!$B$5:$AP$5, 0), FALSE)</f>
        <v>26</v>
      </c>
      <c r="H68" s="8">
        <f>VLOOKUP($A68, Stathead!$B$6:$AP$2000, MATCH(Data!H$1, Stathead!$B$5:$AP$5, 0), FALSE)</f>
        <v>42</v>
      </c>
      <c r="I68" s="8">
        <f>VLOOKUP($A68, Stathead!$B$6:$AP$2000, MATCH(Data!I$1, Stathead!$B$5:$AP$5, 0), FALSE)</f>
        <v>26</v>
      </c>
      <c r="J68" s="8">
        <f>VLOOKUP($A68, Stathead!$B$6:$AP$2000, MATCH(Data!J$1, Stathead!$B$5:$AP$5, 0), FALSE)</f>
        <v>10</v>
      </c>
      <c r="K68" s="8">
        <f>VLOOKUP($A68, Stathead!$B$6:$AP$2000, MATCH(Data!K$1, Stathead!$B$5:$AP$5, 0), FALSE)</f>
        <v>0</v>
      </c>
      <c r="L68" s="8">
        <f>VLOOKUP($A68, Stathead!$B$6:$AP$2000, MATCH(Data!L$1, Stathead!$B$5:$AP$5, 0), FALSE)</f>
        <v>6</v>
      </c>
      <c r="M68" s="8">
        <f>VLOOKUP($A68, Stathead!$B$6:$AP$2000, MATCH(Data!M$1, Stathead!$B$5:$AP$5, 0), FALSE)</f>
        <v>22</v>
      </c>
      <c r="N68" s="8">
        <f>VLOOKUP($A68, Stathead!$B$6:$AP$2000, MATCH(Data!N$1, Stathead!$B$5:$AP$5, 0), FALSE)</f>
        <v>1</v>
      </c>
      <c r="O68" s="8">
        <f>VLOOKUP($A68, Stathead!$B$6:$AP$2000, MATCH(Data!O$1, Stathead!$B$5:$AP$5, 0), FALSE)</f>
        <v>0.24399999999999999</v>
      </c>
      <c r="P68" s="8">
        <f>VLOOKUP($A68, Stathead!$B$6:$AP$2000, MATCH(Data!P$1, Stathead!$B$5:$AP$5, 0), FALSE)</f>
        <v>0.36</v>
      </c>
      <c r="Q68" s="8">
        <f>VLOOKUP($A68, Stathead!$B$6:$AP$2000, MATCH(Data!Q$1, Stathead!$B$5:$AP$5, 0), FALSE)</f>
        <v>0.40699999999999997</v>
      </c>
      <c r="R68" s="8">
        <f>VLOOKUP($A68, Stathead!$B$6:$AP$2000, MATCH(Data!R$1, Stathead!$B$5:$AP$5, 0), FALSE)</f>
        <v>0.76700000000000002</v>
      </c>
      <c r="S68" s="8">
        <f>VLOOKUP($A68, Stathead!$B$6:$AP$2000, MATCH(Data!S$1, Stathead!$B$5:$AP$5, 0), FALSE)</f>
        <v>119</v>
      </c>
      <c r="T68" s="8">
        <f>VLOOKUP($A68, Stathead!$B$6:$AP$2000, MATCH(Data!T$1, Stathead!$B$5:$AP$5, 0), FALSE)</f>
        <v>1.1000000000000001</v>
      </c>
      <c r="U68" s="9">
        <f>(Data!$T67/Data!$D67)*162</f>
        <v>4.5692307692307699</v>
      </c>
      <c r="V68" s="8">
        <f>VLOOKUP($A68, Stathead!$B$6:$AP$2000, MATCH(Data!V$1, Stathead!$B$5:$AP$5, 0), FALSE)</f>
        <v>0.4</v>
      </c>
      <c r="W68" s="9">
        <f>(Data!$V67/Data!$D67)*162</f>
        <v>2.0769230769230766</v>
      </c>
      <c r="X68" s="8">
        <f>VLOOKUP($A68, Stathead!$B$6:$AP$2000, MATCH(Data!X$1, Stathead!$B$5:$AP$5, 0), FALSE)</f>
        <v>-0.3</v>
      </c>
      <c r="Y68" s="8">
        <f>VLOOKUP($A68, Stathead!$B$6:$AP$2000, MATCH(Data!Y$1, Stathead!$B$5:$AP$5, 0), FALSE)</f>
        <v>6</v>
      </c>
      <c r="Z68" s="8">
        <f>VLOOKUP($A68, FanGraphs!$B$2:$W$2000, MATCH(Data!Z$1,FanGraphs!$B$1:$W$1, 0), FALSE)</f>
        <v>0.34200000000000003</v>
      </c>
      <c r="AA68" s="8">
        <f>VLOOKUP($A68, FanGraphs!$B$2:$W$2000, MATCH(Data!AA$1,FanGraphs!$B$1:$W$1, 0), FALSE)</f>
        <v>0.317</v>
      </c>
      <c r="AB68" s="8">
        <f>Table2[[#This Row],[xwOBA]]-Table2[[#This Row],[wOBA]]</f>
        <v>-2.5000000000000022E-2</v>
      </c>
      <c r="AC68" s="8">
        <f>VLOOKUP($A68, FanGraphs!$B$2:$W$2000, MATCH(Data!AC$1,FanGraphs!$B$1:$W$1, 0), FALSE)</f>
        <v>122</v>
      </c>
      <c r="AD68" s="9">
        <f>VLOOKUP($A68, FanGraphs!$B$2:$W$2000, MATCH(Data!AD$1,FanGraphs!$B$1:$W$1, 0), FALSE)</f>
        <v>0.3</v>
      </c>
      <c r="AE68" s="10">
        <f>VLOOKUP($A68,Statcast!$B$2:$R$2000, MATCH(Data!AE$1,Statcast!$B$1:$R$1, 0), FALSE)</f>
        <v>4.7E-2</v>
      </c>
      <c r="AF68" s="10">
        <f>VLOOKUP($A68,Statcast!$B$2:$R$2000, MATCH(Data!AF$1,Statcast!$B$1:$R$1, 0), FALSE)</f>
        <v>0.434</v>
      </c>
      <c r="AG68" s="8">
        <f>VLOOKUP($A68,Statcast!$B$2:$R$2000, MATCH(Data!AG$1,Statcast!$B$1:$R$1, 0), FALSE)</f>
        <v>0.23300000000000001</v>
      </c>
      <c r="AH68" s="8">
        <f>Table2[[#This Row],[xBA]]-Table2[[#This Row],[BA]]</f>
        <v>-1.0999999999999982E-2</v>
      </c>
      <c r="AI68" s="8">
        <f>VLOOKUP($A68,Statcast!$B$2:$R$2000, MATCH(Data!AI$1,Statcast!$B$1:$R$1, 0), FALSE)</f>
        <v>0.35799999999999998</v>
      </c>
      <c r="AJ68" s="8">
        <f>Table2[[#This Row],[xSLG]]-Table2[[#This Row],[SLG]]</f>
        <v>-4.8999999999999988E-2</v>
      </c>
    </row>
    <row r="69" spans="1:36" hidden="1" x14ac:dyDescent="0.45">
      <c r="A69" s="8" t="str">
        <f>Stathead!B72</f>
        <v>Colton Cowser</v>
      </c>
      <c r="B69" s="8" t="str">
        <f>VLOOKUP($A69, Stathead!$B$6:$AP$2000, MATCH(Data!B$1, Stathead!$B$5:$AP$5, 0), FALSE)</f>
        <v>BAL</v>
      </c>
      <c r="C69" s="8" t="str">
        <f>VLOOKUP($A69, Stathead!$B$6:$AP$2000, MATCH(Data!C$1, Stathead!$B$5:$AP$5, 0), FALSE)</f>
        <v>AL</v>
      </c>
      <c r="D69" s="8">
        <f>VLOOKUP($A69, Stathead!$B$6:$AP$2000, MATCH(Data!D$1, Stathead!$B$5:$AP$5, 0), FALSE)</f>
        <v>51</v>
      </c>
      <c r="E69" s="8">
        <f>VLOOKUP($A69, Stathead!$B$6:$AP$2000, MATCH(Data!E$1, Stathead!$B$5:$AP$5, 0), FALSE)</f>
        <v>173</v>
      </c>
      <c r="F69" s="8">
        <f>VLOOKUP($A69, Stathead!$B$6:$AP$2000, MATCH(Data!F$1, Stathead!$B$5:$AP$5, 0), FALSE)</f>
        <v>150</v>
      </c>
      <c r="G69" s="8">
        <f>VLOOKUP($A69, Stathead!$B$6:$AP$2000, MATCH(Data!G$1, Stathead!$B$5:$AP$5, 0), FALSE)</f>
        <v>20</v>
      </c>
      <c r="H69" s="8">
        <f>VLOOKUP($A69, Stathead!$B$6:$AP$2000, MATCH(Data!H$1, Stathead!$B$5:$AP$5, 0), FALSE)</f>
        <v>36</v>
      </c>
      <c r="I69" s="8">
        <f>VLOOKUP($A69, Stathead!$B$6:$AP$2000, MATCH(Data!I$1, Stathead!$B$5:$AP$5, 0), FALSE)</f>
        <v>18</v>
      </c>
      <c r="J69" s="8">
        <f>VLOOKUP($A69, Stathead!$B$6:$AP$2000, MATCH(Data!J$1, Stathead!$B$5:$AP$5, 0), FALSE)</f>
        <v>11</v>
      </c>
      <c r="K69" s="8">
        <f>VLOOKUP($A69, Stathead!$B$6:$AP$2000, MATCH(Data!K$1, Stathead!$B$5:$AP$5, 0), FALSE)</f>
        <v>0</v>
      </c>
      <c r="L69" s="8">
        <f>VLOOKUP($A69, Stathead!$B$6:$AP$2000, MATCH(Data!L$1, Stathead!$B$5:$AP$5, 0), FALSE)</f>
        <v>7</v>
      </c>
      <c r="M69" s="8">
        <f>VLOOKUP($A69, Stathead!$B$6:$AP$2000, MATCH(Data!M$1, Stathead!$B$5:$AP$5, 0), FALSE)</f>
        <v>25</v>
      </c>
      <c r="N69" s="8">
        <f>VLOOKUP($A69, Stathead!$B$6:$AP$2000, MATCH(Data!N$1, Stathead!$B$5:$AP$5, 0), FALSE)</f>
        <v>3</v>
      </c>
      <c r="O69" s="8">
        <f>VLOOKUP($A69, Stathead!$B$6:$AP$2000, MATCH(Data!O$1, Stathead!$B$5:$AP$5, 0), FALSE)</f>
        <v>0.24</v>
      </c>
      <c r="P69" s="8">
        <f>VLOOKUP($A69, Stathead!$B$6:$AP$2000, MATCH(Data!P$1, Stathead!$B$5:$AP$5, 0), FALSE)</f>
        <v>0.32900000000000001</v>
      </c>
      <c r="Q69" s="8">
        <f>VLOOKUP($A69, Stathead!$B$6:$AP$2000, MATCH(Data!Q$1, Stathead!$B$5:$AP$5, 0), FALSE)</f>
        <v>0.45300000000000001</v>
      </c>
      <c r="R69" s="8">
        <f>VLOOKUP($A69, Stathead!$B$6:$AP$2000, MATCH(Data!R$1, Stathead!$B$5:$AP$5, 0), FALSE)</f>
        <v>0.78300000000000003</v>
      </c>
      <c r="S69" s="8">
        <f>VLOOKUP($A69, Stathead!$B$6:$AP$2000, MATCH(Data!S$1, Stathead!$B$5:$AP$5, 0), FALSE)</f>
        <v>127</v>
      </c>
      <c r="T69" s="8">
        <f>VLOOKUP($A69, Stathead!$B$6:$AP$2000, MATCH(Data!T$1, Stathead!$B$5:$AP$5, 0), FALSE)</f>
        <v>1.1000000000000001</v>
      </c>
      <c r="U69" s="9">
        <f>(Data!$T68/Data!$D68)*162</f>
        <v>3.6367346938775515</v>
      </c>
      <c r="V69" s="8">
        <f>VLOOKUP($A69, Stathead!$B$6:$AP$2000, MATCH(Data!V$1, Stathead!$B$5:$AP$5, 0), FALSE)</f>
        <v>0.5</v>
      </c>
      <c r="W69" s="9">
        <f>(Data!$V68/Data!$D68)*162</f>
        <v>1.3224489795918368</v>
      </c>
      <c r="X69" s="8">
        <f>VLOOKUP($A69, Stathead!$B$6:$AP$2000, MATCH(Data!X$1, Stathead!$B$5:$AP$5, 0), FALSE)</f>
        <v>0</v>
      </c>
      <c r="Y69" s="8">
        <f>VLOOKUP($A69, Stathead!$B$6:$AP$2000, MATCH(Data!Y$1, Stathead!$B$5:$AP$5, 0), FALSE)</f>
        <v>5</v>
      </c>
      <c r="Z69" s="8">
        <f>VLOOKUP($A69, FanGraphs!$B$2:$W$2000, MATCH(Data!Z$1,FanGraphs!$B$1:$W$1, 0), FALSE)</f>
        <v>0.34499999999999997</v>
      </c>
      <c r="AA69" s="8">
        <f>VLOOKUP($A69, FanGraphs!$B$2:$W$2000, MATCH(Data!AA$1,FanGraphs!$B$1:$W$1, 0), FALSE)</f>
        <v>0.37</v>
      </c>
      <c r="AB69" s="8">
        <f>Table2[[#This Row],[xwOBA]]-Table2[[#This Row],[wOBA]]</f>
        <v>2.5000000000000022E-2</v>
      </c>
      <c r="AC69" s="8">
        <f>VLOOKUP($A69, FanGraphs!$B$2:$W$2000, MATCH(Data!AC$1,FanGraphs!$B$1:$W$1, 0), FALSE)</f>
        <v>127</v>
      </c>
      <c r="AD69" s="9">
        <f>VLOOKUP($A69, FanGraphs!$B$2:$W$2000, MATCH(Data!AD$1,FanGraphs!$B$1:$W$1, 0), FALSE)</f>
        <v>0.3</v>
      </c>
      <c r="AE69" s="10">
        <f>VLOOKUP($A69,Statcast!$B$2:$R$2000, MATCH(Data!AE$1,Statcast!$B$1:$R$1, 0), FALSE)</f>
        <v>0.16500000000000001</v>
      </c>
      <c r="AF69" s="10">
        <f>VLOOKUP($A69,Statcast!$B$2:$R$2000, MATCH(Data!AF$1,Statcast!$B$1:$R$1, 0), FALSE)</f>
        <v>0.505</v>
      </c>
      <c r="AG69" s="8">
        <f>VLOOKUP($A69,Statcast!$B$2:$R$2000, MATCH(Data!AG$1,Statcast!$B$1:$R$1, 0), FALSE)</f>
        <v>0.253</v>
      </c>
      <c r="AH69" s="8">
        <f>Table2[[#This Row],[xBA]]-Table2[[#This Row],[BA]]</f>
        <v>1.3000000000000012E-2</v>
      </c>
      <c r="AI69" s="8">
        <f>VLOOKUP($A69,Statcast!$B$2:$R$2000, MATCH(Data!AI$1,Statcast!$B$1:$R$1, 0), FALSE)</f>
        <v>0.51900000000000002</v>
      </c>
      <c r="AJ69" s="8">
        <f>Table2[[#This Row],[xSLG]]-Table2[[#This Row],[SLG]]</f>
        <v>6.6000000000000003E-2</v>
      </c>
    </row>
    <row r="70" spans="1:36" x14ac:dyDescent="0.45">
      <c r="A70" s="8" t="str">
        <f>Stathead!B70</f>
        <v>Brenton Doyle</v>
      </c>
      <c r="B70" s="8" t="str">
        <f>VLOOKUP($A70, Stathead!$B$6:$AP$2000, MATCH(Data!B$1, Stathead!$B$5:$AP$5, 0), FALSE)</f>
        <v>COL</v>
      </c>
      <c r="C70" s="8" t="str">
        <f>VLOOKUP($A70, Stathead!$B$6:$AP$2000, MATCH(Data!C$1, Stathead!$B$5:$AP$5, 0), FALSE)</f>
        <v>NL</v>
      </c>
      <c r="D70" s="8">
        <f>VLOOKUP($A70, Stathead!$B$6:$AP$2000, MATCH(Data!D$1, Stathead!$B$5:$AP$5, 0), FALSE)</f>
        <v>52</v>
      </c>
      <c r="E70" s="8">
        <f>VLOOKUP($A70, Stathead!$B$6:$AP$2000, MATCH(Data!E$1, Stathead!$B$5:$AP$5, 0), FALSE)</f>
        <v>213</v>
      </c>
      <c r="F70" s="8">
        <f>VLOOKUP($A70, Stathead!$B$6:$AP$2000, MATCH(Data!F$1, Stathead!$B$5:$AP$5, 0), FALSE)</f>
        <v>190</v>
      </c>
      <c r="G70" s="8">
        <f>VLOOKUP($A70, Stathead!$B$6:$AP$2000, MATCH(Data!G$1, Stathead!$B$5:$AP$5, 0), FALSE)</f>
        <v>35</v>
      </c>
      <c r="H70" s="8">
        <f>VLOOKUP($A70, Stathead!$B$6:$AP$2000, MATCH(Data!H$1, Stathead!$B$5:$AP$5, 0), FALSE)</f>
        <v>50</v>
      </c>
      <c r="I70" s="8">
        <f>VLOOKUP($A70, Stathead!$B$6:$AP$2000, MATCH(Data!I$1, Stathead!$B$5:$AP$5, 0), FALSE)</f>
        <v>33</v>
      </c>
      <c r="J70" s="8">
        <f>VLOOKUP($A70, Stathead!$B$6:$AP$2000, MATCH(Data!J$1, Stathead!$B$5:$AP$5, 0), FALSE)</f>
        <v>10</v>
      </c>
      <c r="K70" s="8">
        <f>VLOOKUP($A70, Stathead!$B$6:$AP$2000, MATCH(Data!K$1, Stathead!$B$5:$AP$5, 0), FALSE)</f>
        <v>2</v>
      </c>
      <c r="L70" s="8">
        <f>VLOOKUP($A70, Stathead!$B$6:$AP$2000, MATCH(Data!L$1, Stathead!$B$5:$AP$5, 0), FALSE)</f>
        <v>5</v>
      </c>
      <c r="M70" s="8">
        <f>VLOOKUP($A70, Stathead!$B$6:$AP$2000, MATCH(Data!M$1, Stathead!$B$5:$AP$5, 0), FALSE)</f>
        <v>15</v>
      </c>
      <c r="N70" s="8">
        <f>VLOOKUP($A70, Stathead!$B$6:$AP$2000, MATCH(Data!N$1, Stathead!$B$5:$AP$5, 0), FALSE)</f>
        <v>14</v>
      </c>
      <c r="O70" s="8">
        <f>VLOOKUP($A70, Stathead!$B$6:$AP$2000, MATCH(Data!O$1, Stathead!$B$5:$AP$5, 0), FALSE)</f>
        <v>0.26300000000000001</v>
      </c>
      <c r="P70" s="8">
        <f>VLOOKUP($A70, Stathead!$B$6:$AP$2000, MATCH(Data!P$1, Stathead!$B$5:$AP$5, 0), FALSE)</f>
        <v>0.33300000000000002</v>
      </c>
      <c r="Q70" s="8">
        <f>VLOOKUP($A70, Stathead!$B$6:$AP$2000, MATCH(Data!Q$1, Stathead!$B$5:$AP$5, 0), FALSE)</f>
        <v>0.41599999999999998</v>
      </c>
      <c r="R70" s="8">
        <f>VLOOKUP($A70, Stathead!$B$6:$AP$2000, MATCH(Data!R$1, Stathead!$B$5:$AP$5, 0), FALSE)</f>
        <v>0.749</v>
      </c>
      <c r="S70" s="8">
        <f>VLOOKUP($A70, Stathead!$B$6:$AP$2000, MATCH(Data!S$1, Stathead!$B$5:$AP$5, 0), FALSE)</f>
        <v>108</v>
      </c>
      <c r="T70" s="8">
        <f>VLOOKUP($A70, Stathead!$B$6:$AP$2000, MATCH(Data!T$1, Stathead!$B$5:$AP$5, 0), FALSE)</f>
        <v>1.1000000000000001</v>
      </c>
      <c r="U70" s="9">
        <f>(Data!$T66/Data!$D66)*162</f>
        <v>3.6367346938775515</v>
      </c>
      <c r="V70" s="8">
        <f>VLOOKUP($A70, Stathead!$B$6:$AP$2000, MATCH(Data!V$1, Stathead!$B$5:$AP$5, 0), FALSE)</f>
        <v>0.5</v>
      </c>
      <c r="W70" s="9">
        <f>(Data!$V66/Data!$D66)*162</f>
        <v>1.3224489795918368</v>
      </c>
      <c r="X70" s="8">
        <f>VLOOKUP($A70, Stathead!$B$6:$AP$2000, MATCH(Data!X$1, Stathead!$B$5:$AP$5, 0), FALSE)</f>
        <v>0</v>
      </c>
      <c r="Y70" s="8">
        <f>VLOOKUP($A70, Stathead!$B$6:$AP$2000, MATCH(Data!Y$1, Stathead!$B$5:$AP$5, 0), FALSE)</f>
        <v>1</v>
      </c>
      <c r="Z70" s="8">
        <f>VLOOKUP($A70, FanGraphs!$B$2:$W$2000, MATCH(Data!Z$1,FanGraphs!$B$1:$W$1, 0), FALSE)</f>
        <v>0.33800000000000002</v>
      </c>
      <c r="AA70" s="8">
        <f>VLOOKUP($A70, FanGraphs!$B$2:$W$2000, MATCH(Data!AA$1,FanGraphs!$B$1:$W$1, 0), FALSE)</f>
        <v>0.313</v>
      </c>
      <c r="AB70" s="8">
        <f>Table2[[#This Row],[xwOBA]]-Table2[[#This Row],[wOBA]]</f>
        <v>-2.5000000000000022E-2</v>
      </c>
      <c r="AC70" s="8">
        <f>VLOOKUP($A70, FanGraphs!$B$2:$W$2000, MATCH(Data!AC$1,FanGraphs!$B$1:$W$1, 0), FALSE)</f>
        <v>105</v>
      </c>
      <c r="AD70" s="9">
        <f>VLOOKUP($A70, FanGraphs!$B$2:$W$2000, MATCH(Data!AD$1,FanGraphs!$B$1:$W$1, 0), FALSE)</f>
        <v>2.8</v>
      </c>
      <c r="AE70" s="10">
        <f>VLOOKUP($A70,Statcast!$B$2:$R$2000, MATCH(Data!AE$1,Statcast!$B$1:$R$1, 0), FALSE)</f>
        <v>8.5000000000000006E-2</v>
      </c>
      <c r="AF70" s="10">
        <f>VLOOKUP($A70,Statcast!$B$2:$R$2000, MATCH(Data!AF$1,Statcast!$B$1:$R$1, 0), FALSE)</f>
        <v>0.4</v>
      </c>
      <c r="AG70" s="8">
        <f>VLOOKUP($A70,Statcast!$B$2:$R$2000, MATCH(Data!AG$1,Statcast!$B$1:$R$1, 0), FALSE)</f>
        <v>0.24</v>
      </c>
      <c r="AH70" s="8">
        <f>Table2[[#This Row],[xBA]]-Table2[[#This Row],[BA]]</f>
        <v>-2.300000000000002E-2</v>
      </c>
      <c r="AI70" s="8">
        <f>VLOOKUP($A70,Statcast!$B$2:$R$2000, MATCH(Data!AI$1,Statcast!$B$1:$R$1, 0), FALSE)</f>
        <v>0.39900000000000002</v>
      </c>
      <c r="AJ70" s="8">
        <f>Table2[[#This Row],[xSLG]]-Table2[[#This Row],[SLG]]</f>
        <v>-1.699999999999996E-2</v>
      </c>
    </row>
    <row r="71" spans="1:36" x14ac:dyDescent="0.45">
      <c r="A71" s="8" t="str">
        <f>Stathead!B79</f>
        <v>Michael Harris II</v>
      </c>
      <c r="B71" s="8" t="str">
        <f>VLOOKUP($A71, Stathead!$B$6:$AP$2000, MATCH(Data!B$1, Stathead!$B$5:$AP$5, 0), FALSE)</f>
        <v>ATL</v>
      </c>
      <c r="C71" s="8" t="str">
        <f>VLOOKUP($A71, Stathead!$B$6:$AP$2000, MATCH(Data!C$1, Stathead!$B$5:$AP$5, 0), FALSE)</f>
        <v>NL</v>
      </c>
      <c r="D71" s="8">
        <f>VLOOKUP($A71, Stathead!$B$6:$AP$2000, MATCH(Data!D$1, Stathead!$B$5:$AP$5, 0), FALSE)</f>
        <v>52</v>
      </c>
      <c r="E71" s="8">
        <f>VLOOKUP($A71, Stathead!$B$6:$AP$2000, MATCH(Data!E$1, Stathead!$B$5:$AP$5, 0), FALSE)</f>
        <v>218</v>
      </c>
      <c r="F71" s="8">
        <f>VLOOKUP($A71, Stathead!$B$6:$AP$2000, MATCH(Data!F$1, Stathead!$B$5:$AP$5, 0), FALSE)</f>
        <v>205</v>
      </c>
      <c r="G71" s="8">
        <f>VLOOKUP($A71, Stathead!$B$6:$AP$2000, MATCH(Data!G$1, Stathead!$B$5:$AP$5, 0), FALSE)</f>
        <v>23</v>
      </c>
      <c r="H71" s="8">
        <f>VLOOKUP($A71, Stathead!$B$6:$AP$2000, MATCH(Data!H$1, Stathead!$B$5:$AP$5, 0), FALSE)</f>
        <v>53</v>
      </c>
      <c r="I71" s="8">
        <f>VLOOKUP($A71, Stathead!$B$6:$AP$2000, MATCH(Data!I$1, Stathead!$B$5:$AP$5, 0), FALSE)</f>
        <v>40</v>
      </c>
      <c r="J71" s="8">
        <f>VLOOKUP($A71, Stathead!$B$6:$AP$2000, MATCH(Data!J$1, Stathead!$B$5:$AP$5, 0), FALSE)</f>
        <v>7</v>
      </c>
      <c r="K71" s="8">
        <f>VLOOKUP($A71, Stathead!$B$6:$AP$2000, MATCH(Data!K$1, Stathead!$B$5:$AP$5, 0), FALSE)</f>
        <v>1</v>
      </c>
      <c r="L71" s="8">
        <f>VLOOKUP($A71, Stathead!$B$6:$AP$2000, MATCH(Data!L$1, Stathead!$B$5:$AP$5, 0), FALSE)</f>
        <v>5</v>
      </c>
      <c r="M71" s="8">
        <f>VLOOKUP($A71, Stathead!$B$6:$AP$2000, MATCH(Data!M$1, Stathead!$B$5:$AP$5, 0), FALSE)</f>
        <v>17</v>
      </c>
      <c r="N71" s="8">
        <f>VLOOKUP($A71, Stathead!$B$6:$AP$2000, MATCH(Data!N$1, Stathead!$B$5:$AP$5, 0), FALSE)</f>
        <v>8</v>
      </c>
      <c r="O71" s="8">
        <f>VLOOKUP($A71, Stathead!$B$6:$AP$2000, MATCH(Data!O$1, Stathead!$B$5:$AP$5, 0), FALSE)</f>
        <v>0.25900000000000001</v>
      </c>
      <c r="P71" s="8">
        <f>VLOOKUP($A71, Stathead!$B$6:$AP$2000, MATCH(Data!P$1, Stathead!$B$5:$AP$5, 0), FALSE)</f>
        <v>0.30299999999999999</v>
      </c>
      <c r="Q71" s="8">
        <f>VLOOKUP($A71, Stathead!$B$6:$AP$2000, MATCH(Data!Q$1, Stathead!$B$5:$AP$5, 0), FALSE)</f>
        <v>0.376</v>
      </c>
      <c r="R71" s="8">
        <f>VLOOKUP($A71, Stathead!$B$6:$AP$2000, MATCH(Data!R$1, Stathead!$B$5:$AP$5, 0), FALSE)</f>
        <v>0.67800000000000005</v>
      </c>
      <c r="S71" s="8">
        <f>VLOOKUP($A71, Stathead!$B$6:$AP$2000, MATCH(Data!S$1, Stathead!$B$5:$AP$5, 0), FALSE)</f>
        <v>93</v>
      </c>
      <c r="T71" s="8">
        <f>VLOOKUP($A71, Stathead!$B$6:$AP$2000, MATCH(Data!T$1, Stathead!$B$5:$AP$5, 0), FALSE)</f>
        <v>1</v>
      </c>
      <c r="U71" s="9">
        <f>(Data!$T75/Data!$D75)*162</f>
        <v>3.375</v>
      </c>
      <c r="V71" s="8">
        <f>VLOOKUP($A71, Stathead!$B$6:$AP$2000, MATCH(Data!V$1, Stathead!$B$5:$AP$5, 0), FALSE)</f>
        <v>0.2</v>
      </c>
      <c r="W71" s="9">
        <f>(Data!$V75/Data!$D75)*162</f>
        <v>1.35</v>
      </c>
      <c r="X71" s="8">
        <f>VLOOKUP($A71, Stathead!$B$6:$AP$2000, MATCH(Data!X$1, Stathead!$B$5:$AP$5, 0), FALSE)</f>
        <v>0.3</v>
      </c>
      <c r="Y71" s="8">
        <f>VLOOKUP($A71, Stathead!$B$6:$AP$2000, MATCH(Data!Y$1, Stathead!$B$5:$AP$5, 0), FALSE)</f>
        <v>-2</v>
      </c>
      <c r="Z71" s="8">
        <f>VLOOKUP($A71, FanGraphs!$B$2:$W$2000, MATCH(Data!Z$1,FanGraphs!$B$1:$W$1, 0), FALSE)</f>
        <v>0.3</v>
      </c>
      <c r="AA71" s="8">
        <f>VLOOKUP($A71, FanGraphs!$B$2:$W$2000, MATCH(Data!AA$1,FanGraphs!$B$1:$W$1, 0), FALSE)</f>
        <v>0.31</v>
      </c>
      <c r="AB71" s="8">
        <f>Table2[[#This Row],[xwOBA]]-Table2[[#This Row],[wOBA]]</f>
        <v>1.0000000000000009E-2</v>
      </c>
      <c r="AC71" s="8">
        <f>VLOOKUP($A71, FanGraphs!$B$2:$W$2000, MATCH(Data!AC$1,FanGraphs!$B$1:$W$1, 0), FALSE)</f>
        <v>93</v>
      </c>
      <c r="AD71" s="9">
        <f>VLOOKUP($A71, FanGraphs!$B$2:$W$2000, MATCH(Data!AD$1,FanGraphs!$B$1:$W$1, 0), FALSE)</f>
        <v>0.3</v>
      </c>
      <c r="AE71" s="10">
        <f>VLOOKUP($A71,Statcast!$B$2:$R$2000, MATCH(Data!AE$1,Statcast!$B$1:$R$1, 0), FALSE)</f>
        <v>5.1999999999999998E-2</v>
      </c>
      <c r="AF71" s="10">
        <f>VLOOKUP($A71,Statcast!$B$2:$R$2000, MATCH(Data!AF$1,Statcast!$B$1:$R$1, 0), FALSE)</f>
        <v>0.46500000000000002</v>
      </c>
      <c r="AG71" s="8">
        <f>VLOOKUP($A71,Statcast!$B$2:$R$2000, MATCH(Data!AG$1,Statcast!$B$1:$R$1, 0), FALSE)</f>
        <v>0.27200000000000002</v>
      </c>
      <c r="AH71" s="8">
        <f>Table2[[#This Row],[xBA]]-Table2[[#This Row],[BA]]</f>
        <v>1.3000000000000012E-2</v>
      </c>
      <c r="AI71" s="8">
        <f>VLOOKUP($A71,Statcast!$B$2:$R$2000, MATCH(Data!AI$1,Statcast!$B$1:$R$1, 0), FALSE)</f>
        <v>0.40300000000000002</v>
      </c>
      <c r="AJ71" s="8">
        <f>Table2[[#This Row],[xSLG]]-Table2[[#This Row],[SLG]]</f>
        <v>2.7000000000000024E-2</v>
      </c>
    </row>
    <row r="72" spans="1:36" x14ac:dyDescent="0.45">
      <c r="A72" s="8" t="str">
        <f>Stathead!B76</f>
        <v>Francisco Lindor</v>
      </c>
      <c r="B72" s="8" t="str">
        <f>VLOOKUP($A72, Stathead!$B$6:$AP$2000, MATCH(Data!B$1, Stathead!$B$5:$AP$5, 0), FALSE)</f>
        <v>NYM</v>
      </c>
      <c r="C72" s="8" t="str">
        <f>VLOOKUP($A72, Stathead!$B$6:$AP$2000, MATCH(Data!C$1, Stathead!$B$5:$AP$5, 0), FALSE)</f>
        <v>NL</v>
      </c>
      <c r="D72" s="8">
        <f>VLOOKUP($A72, Stathead!$B$6:$AP$2000, MATCH(Data!D$1, Stathead!$B$5:$AP$5, 0), FALSE)</f>
        <v>54</v>
      </c>
      <c r="E72" s="8">
        <f>VLOOKUP($A72, Stathead!$B$6:$AP$2000, MATCH(Data!E$1, Stathead!$B$5:$AP$5, 0), FALSE)</f>
        <v>242</v>
      </c>
      <c r="F72" s="8">
        <f>VLOOKUP($A72, Stathead!$B$6:$AP$2000, MATCH(Data!F$1, Stathead!$B$5:$AP$5, 0), FALSE)</f>
        <v>219</v>
      </c>
      <c r="G72" s="8">
        <f>VLOOKUP($A72, Stathead!$B$6:$AP$2000, MATCH(Data!G$1, Stathead!$B$5:$AP$5, 0), FALSE)</f>
        <v>30</v>
      </c>
      <c r="H72" s="8">
        <f>VLOOKUP($A72, Stathead!$B$6:$AP$2000, MATCH(Data!H$1, Stathead!$B$5:$AP$5, 0), FALSE)</f>
        <v>46</v>
      </c>
      <c r="I72" s="8">
        <f>VLOOKUP($A72, Stathead!$B$6:$AP$2000, MATCH(Data!I$1, Stathead!$B$5:$AP$5, 0), FALSE)</f>
        <v>26</v>
      </c>
      <c r="J72" s="8">
        <f>VLOOKUP($A72, Stathead!$B$6:$AP$2000, MATCH(Data!J$1, Stathead!$B$5:$AP$5, 0), FALSE)</f>
        <v>12</v>
      </c>
      <c r="K72" s="8">
        <f>VLOOKUP($A72, Stathead!$B$6:$AP$2000, MATCH(Data!K$1, Stathead!$B$5:$AP$5, 0), FALSE)</f>
        <v>0</v>
      </c>
      <c r="L72" s="8">
        <f>VLOOKUP($A72, Stathead!$B$6:$AP$2000, MATCH(Data!L$1, Stathead!$B$5:$AP$5, 0), FALSE)</f>
        <v>8</v>
      </c>
      <c r="M72" s="8">
        <f>VLOOKUP($A72, Stathead!$B$6:$AP$2000, MATCH(Data!M$1, Stathead!$B$5:$AP$5, 0), FALSE)</f>
        <v>26</v>
      </c>
      <c r="N72" s="8">
        <f>VLOOKUP($A72, Stathead!$B$6:$AP$2000, MATCH(Data!N$1, Stathead!$B$5:$AP$5, 0), FALSE)</f>
        <v>6</v>
      </c>
      <c r="O72" s="8">
        <f>VLOOKUP($A72, Stathead!$B$6:$AP$2000, MATCH(Data!O$1, Stathead!$B$5:$AP$5, 0), FALSE)</f>
        <v>0.21</v>
      </c>
      <c r="P72" s="8">
        <f>VLOOKUP($A72, Stathead!$B$6:$AP$2000, MATCH(Data!P$1, Stathead!$B$5:$AP$5, 0), FALSE)</f>
        <v>0.27700000000000002</v>
      </c>
      <c r="Q72" s="8">
        <f>VLOOKUP($A72, Stathead!$B$6:$AP$2000, MATCH(Data!Q$1, Stathead!$B$5:$AP$5, 0), FALSE)</f>
        <v>0.374</v>
      </c>
      <c r="R72" s="8">
        <f>VLOOKUP($A72, Stathead!$B$6:$AP$2000, MATCH(Data!R$1, Stathead!$B$5:$AP$5, 0), FALSE)</f>
        <v>0.65100000000000002</v>
      </c>
      <c r="S72" s="8">
        <f>VLOOKUP($A72, Stathead!$B$6:$AP$2000, MATCH(Data!S$1, Stathead!$B$5:$AP$5, 0), FALSE)</f>
        <v>92</v>
      </c>
      <c r="T72" s="8">
        <f>VLOOKUP($A72, Stathead!$B$6:$AP$2000, MATCH(Data!T$1, Stathead!$B$5:$AP$5, 0), FALSE)</f>
        <v>1</v>
      </c>
      <c r="U72" s="9">
        <f>(Data!$T72/Data!$D72)*162</f>
        <v>3</v>
      </c>
      <c r="V72" s="8">
        <f>VLOOKUP($A72, Stathead!$B$6:$AP$2000, MATCH(Data!V$1, Stathead!$B$5:$AP$5, 0), FALSE)</f>
        <v>0.3</v>
      </c>
      <c r="W72" s="9">
        <f>(Data!$V72/Data!$D72)*162</f>
        <v>0.9</v>
      </c>
      <c r="X72" s="8">
        <f>VLOOKUP($A72, Stathead!$B$6:$AP$2000, MATCH(Data!X$1, Stathead!$B$5:$AP$5, 0), FALSE)</f>
        <v>0.3</v>
      </c>
      <c r="Y72" s="8">
        <f>VLOOKUP($A72, Stathead!$B$6:$AP$2000, MATCH(Data!Y$1, Stathead!$B$5:$AP$5, 0), FALSE)</f>
        <v>-2</v>
      </c>
      <c r="Z72" s="8">
        <f>VLOOKUP($A72, FanGraphs!$B$2:$W$2000, MATCH(Data!Z$1,FanGraphs!$B$1:$W$1, 0), FALSE)</f>
        <v>0.28699999999999998</v>
      </c>
      <c r="AA72" s="8">
        <f>VLOOKUP($A72, FanGraphs!$B$2:$W$2000, MATCH(Data!AA$1,FanGraphs!$B$1:$W$1, 0), FALSE)</f>
        <v>0.34599999999999997</v>
      </c>
      <c r="AB72" s="8">
        <f>Table2[[#This Row],[xwOBA]]-Table2[[#This Row],[wOBA]]</f>
        <v>5.8999999999999997E-2</v>
      </c>
      <c r="AC72" s="8">
        <f>VLOOKUP($A72, FanGraphs!$B$2:$W$2000, MATCH(Data!AC$1,FanGraphs!$B$1:$W$1, 0), FALSE)</f>
        <v>90</v>
      </c>
      <c r="AD72" s="9">
        <f>VLOOKUP($A72, FanGraphs!$B$2:$W$2000, MATCH(Data!AD$1,FanGraphs!$B$1:$W$1, 0), FALSE)</f>
        <v>1.5</v>
      </c>
      <c r="AE72" s="10">
        <f>VLOOKUP($A72,Statcast!$B$2:$R$2000, MATCH(Data!AE$1,Statcast!$B$1:$R$1, 0), FALSE)</f>
        <v>9.1999999999999998E-2</v>
      </c>
      <c r="AF72" s="10">
        <f>VLOOKUP($A72,Statcast!$B$2:$R$2000, MATCH(Data!AF$1,Statcast!$B$1:$R$1, 0), FALSE)</f>
        <v>0.443</v>
      </c>
      <c r="AG72" s="8">
        <f>VLOOKUP($A72,Statcast!$B$2:$R$2000, MATCH(Data!AG$1,Statcast!$B$1:$R$1, 0), FALSE)</f>
        <v>0.27</v>
      </c>
      <c r="AH72" s="8">
        <f>Table2[[#This Row],[xBA]]-Table2[[#This Row],[BA]]</f>
        <v>6.0000000000000026E-2</v>
      </c>
      <c r="AI72" s="8">
        <f>VLOOKUP($A72,Statcast!$B$2:$R$2000, MATCH(Data!AI$1,Statcast!$B$1:$R$1, 0), FALSE)</f>
        <v>0.46800000000000003</v>
      </c>
      <c r="AJ72" s="8">
        <f>Table2[[#This Row],[xSLG]]-Table2[[#This Row],[SLG]]</f>
        <v>9.4000000000000028E-2</v>
      </c>
    </row>
    <row r="73" spans="1:36" hidden="1" x14ac:dyDescent="0.45">
      <c r="A73" s="8" t="str">
        <f>Stathead!B75</f>
        <v>Yordan Alvarez</v>
      </c>
      <c r="B73" s="8" t="str">
        <f>VLOOKUP($A73, Stathead!$B$6:$AP$2000, MATCH(Data!B$1, Stathead!$B$5:$AP$5, 0), FALSE)</f>
        <v>HOU</v>
      </c>
      <c r="C73" s="8" t="str">
        <f>VLOOKUP($A73, Stathead!$B$6:$AP$2000, MATCH(Data!C$1, Stathead!$B$5:$AP$5, 0), FALSE)</f>
        <v>AL</v>
      </c>
      <c r="D73" s="8">
        <f>VLOOKUP($A73, Stathead!$B$6:$AP$2000, MATCH(Data!D$1, Stathead!$B$5:$AP$5, 0), FALSE)</f>
        <v>54</v>
      </c>
      <c r="E73" s="8">
        <f>VLOOKUP($A73, Stathead!$B$6:$AP$2000, MATCH(Data!E$1, Stathead!$B$5:$AP$5, 0), FALSE)</f>
        <v>236</v>
      </c>
      <c r="F73" s="8">
        <f>VLOOKUP($A73, Stathead!$B$6:$AP$2000, MATCH(Data!F$1, Stathead!$B$5:$AP$5, 0), FALSE)</f>
        <v>208</v>
      </c>
      <c r="G73" s="8">
        <f>VLOOKUP($A73, Stathead!$B$6:$AP$2000, MATCH(Data!G$1, Stathead!$B$5:$AP$5, 0), FALSE)</f>
        <v>27</v>
      </c>
      <c r="H73" s="8">
        <f>VLOOKUP($A73, Stathead!$B$6:$AP$2000, MATCH(Data!H$1, Stathead!$B$5:$AP$5, 0), FALSE)</f>
        <v>56</v>
      </c>
      <c r="I73" s="8">
        <f>VLOOKUP($A73, Stathead!$B$6:$AP$2000, MATCH(Data!I$1, Stathead!$B$5:$AP$5, 0), FALSE)</f>
        <v>37</v>
      </c>
      <c r="J73" s="8">
        <f>VLOOKUP($A73, Stathead!$B$6:$AP$2000, MATCH(Data!J$1, Stathead!$B$5:$AP$5, 0), FALSE)</f>
        <v>10</v>
      </c>
      <c r="K73" s="8">
        <f>VLOOKUP($A73, Stathead!$B$6:$AP$2000, MATCH(Data!K$1, Stathead!$B$5:$AP$5, 0), FALSE)</f>
        <v>0</v>
      </c>
      <c r="L73" s="8">
        <f>VLOOKUP($A73, Stathead!$B$6:$AP$2000, MATCH(Data!L$1, Stathead!$B$5:$AP$5, 0), FALSE)</f>
        <v>9</v>
      </c>
      <c r="M73" s="8">
        <f>VLOOKUP($A73, Stathead!$B$6:$AP$2000, MATCH(Data!M$1, Stathead!$B$5:$AP$5, 0), FALSE)</f>
        <v>22</v>
      </c>
      <c r="N73" s="8">
        <f>VLOOKUP($A73, Stathead!$B$6:$AP$2000, MATCH(Data!N$1, Stathead!$B$5:$AP$5, 0), FALSE)</f>
        <v>2</v>
      </c>
      <c r="O73" s="8">
        <f>VLOOKUP($A73, Stathead!$B$6:$AP$2000, MATCH(Data!O$1, Stathead!$B$5:$AP$5, 0), FALSE)</f>
        <v>0.26900000000000002</v>
      </c>
      <c r="P73" s="8">
        <f>VLOOKUP($A73, Stathead!$B$6:$AP$2000, MATCH(Data!P$1, Stathead!$B$5:$AP$5, 0), FALSE)</f>
        <v>0.34699999999999998</v>
      </c>
      <c r="Q73" s="8">
        <f>VLOOKUP($A73, Stathead!$B$6:$AP$2000, MATCH(Data!Q$1, Stathead!$B$5:$AP$5, 0), FALSE)</f>
        <v>0.44700000000000001</v>
      </c>
      <c r="R73" s="8">
        <f>VLOOKUP($A73, Stathead!$B$6:$AP$2000, MATCH(Data!R$1, Stathead!$B$5:$AP$5, 0), FALSE)</f>
        <v>0.79500000000000004</v>
      </c>
      <c r="S73" s="8">
        <f>VLOOKUP($A73, Stathead!$B$6:$AP$2000, MATCH(Data!S$1, Stathead!$B$5:$AP$5, 0), FALSE)</f>
        <v>128</v>
      </c>
      <c r="T73" s="8">
        <f>VLOOKUP($A73, Stathead!$B$6:$AP$2000, MATCH(Data!T$1, Stathead!$B$5:$AP$5, 0), FALSE)</f>
        <v>1</v>
      </c>
      <c r="U73" s="9">
        <f>(Data!$T71/Data!$D71)*162</f>
        <v>3.1153846153846154</v>
      </c>
      <c r="V73" s="8">
        <f>VLOOKUP($A73, Stathead!$B$6:$AP$2000, MATCH(Data!V$1, Stathead!$B$5:$AP$5, 0), FALSE)</f>
        <v>0.3</v>
      </c>
      <c r="W73" s="9">
        <f>(Data!$V71/Data!$D71)*162</f>
        <v>0.62307692307692308</v>
      </c>
      <c r="X73" s="8">
        <f>VLOOKUP($A73, Stathead!$B$6:$AP$2000, MATCH(Data!X$1, Stathead!$B$5:$AP$5, 0), FALSE)</f>
        <v>-0.4</v>
      </c>
      <c r="Y73" s="8">
        <f>VLOOKUP($A73, Stathead!$B$6:$AP$2000, MATCH(Data!Y$1, Stathead!$B$5:$AP$5, 0), FALSE)</f>
        <v>6</v>
      </c>
      <c r="Z73" s="8">
        <f>VLOOKUP($A73, FanGraphs!$B$2:$W$2000, MATCH(Data!Z$1,FanGraphs!$B$1:$W$1, 0), FALSE)</f>
        <v>0.34399999999999997</v>
      </c>
      <c r="AA73" s="8">
        <f>VLOOKUP($A73, FanGraphs!$B$2:$W$2000, MATCH(Data!AA$1,FanGraphs!$B$1:$W$1, 0), FALSE)</f>
        <v>0.373</v>
      </c>
      <c r="AB73" s="8">
        <f>Table2[[#This Row],[xwOBA]]-Table2[[#This Row],[wOBA]]</f>
        <v>2.9000000000000026E-2</v>
      </c>
      <c r="AC73" s="8">
        <f>VLOOKUP($A73, FanGraphs!$B$2:$W$2000, MATCH(Data!AC$1,FanGraphs!$B$1:$W$1, 0), FALSE)</f>
        <v>124</v>
      </c>
      <c r="AD73" s="9">
        <f>VLOOKUP($A73, FanGraphs!$B$2:$W$2000, MATCH(Data!AD$1,FanGraphs!$B$1:$W$1, 0), FALSE)</f>
        <v>-1.1000000000000001</v>
      </c>
      <c r="AE73" s="10">
        <f>VLOOKUP($A73,Statcast!$B$2:$R$2000, MATCH(Data!AE$1,Statcast!$B$1:$R$1, 0), FALSE)</f>
        <v>0.127</v>
      </c>
      <c r="AF73" s="10">
        <f>VLOOKUP($A73,Statcast!$B$2:$R$2000, MATCH(Data!AF$1,Statcast!$B$1:$R$1, 0), FALSE)</f>
        <v>0.47899999999999998</v>
      </c>
      <c r="AG73" s="8">
        <f>VLOOKUP($A73,Statcast!$B$2:$R$2000, MATCH(Data!AG$1,Statcast!$B$1:$R$1, 0), FALSE)</f>
        <v>0.27600000000000002</v>
      </c>
      <c r="AH73" s="8">
        <f>Table2[[#This Row],[xBA]]-Table2[[#This Row],[BA]]</f>
        <v>7.0000000000000062E-3</v>
      </c>
      <c r="AI73" s="8">
        <f>VLOOKUP($A73,Statcast!$B$2:$R$2000, MATCH(Data!AI$1,Statcast!$B$1:$R$1, 0), FALSE)</f>
        <v>0.52600000000000002</v>
      </c>
      <c r="AJ73" s="8">
        <f>Table2[[#This Row],[xSLG]]-Table2[[#This Row],[SLG]]</f>
        <v>7.9000000000000015E-2</v>
      </c>
    </row>
    <row r="74" spans="1:36" hidden="1" x14ac:dyDescent="0.45">
      <c r="A74" s="8" t="str">
        <f>Stathead!B77</f>
        <v>Abraham Toro</v>
      </c>
      <c r="B74" s="8" t="str">
        <f>VLOOKUP($A74, Stathead!$B$6:$AP$2000, MATCH(Data!B$1, Stathead!$B$5:$AP$5, 0), FALSE)</f>
        <v>OAK</v>
      </c>
      <c r="C74" s="8" t="str">
        <f>VLOOKUP($A74, Stathead!$B$6:$AP$2000, MATCH(Data!C$1, Stathead!$B$5:$AP$5, 0), FALSE)</f>
        <v>AL</v>
      </c>
      <c r="D74" s="8">
        <f>VLOOKUP($A74, Stathead!$B$6:$AP$2000, MATCH(Data!D$1, Stathead!$B$5:$AP$5, 0), FALSE)</f>
        <v>53</v>
      </c>
      <c r="E74" s="8">
        <f>VLOOKUP($A74, Stathead!$B$6:$AP$2000, MATCH(Data!E$1, Stathead!$B$5:$AP$5, 0), FALSE)</f>
        <v>211</v>
      </c>
      <c r="F74" s="8">
        <f>VLOOKUP($A74, Stathead!$B$6:$AP$2000, MATCH(Data!F$1, Stathead!$B$5:$AP$5, 0), FALSE)</f>
        <v>198</v>
      </c>
      <c r="G74" s="8">
        <f>VLOOKUP($A74, Stathead!$B$6:$AP$2000, MATCH(Data!G$1, Stathead!$B$5:$AP$5, 0), FALSE)</f>
        <v>27</v>
      </c>
      <c r="H74" s="8">
        <f>VLOOKUP($A74, Stathead!$B$6:$AP$2000, MATCH(Data!H$1, Stathead!$B$5:$AP$5, 0), FALSE)</f>
        <v>56</v>
      </c>
      <c r="I74" s="8">
        <f>VLOOKUP($A74, Stathead!$B$6:$AP$2000, MATCH(Data!I$1, Stathead!$B$5:$AP$5, 0), FALSE)</f>
        <v>39</v>
      </c>
      <c r="J74" s="8">
        <f>VLOOKUP($A74, Stathead!$B$6:$AP$2000, MATCH(Data!J$1, Stathead!$B$5:$AP$5, 0), FALSE)</f>
        <v>11</v>
      </c>
      <c r="K74" s="8">
        <f>VLOOKUP($A74, Stathead!$B$6:$AP$2000, MATCH(Data!K$1, Stathead!$B$5:$AP$5, 0), FALSE)</f>
        <v>1</v>
      </c>
      <c r="L74" s="8">
        <f>VLOOKUP($A74, Stathead!$B$6:$AP$2000, MATCH(Data!L$1, Stathead!$B$5:$AP$5, 0), FALSE)</f>
        <v>5</v>
      </c>
      <c r="M74" s="8">
        <f>VLOOKUP($A74, Stathead!$B$6:$AP$2000, MATCH(Data!M$1, Stathead!$B$5:$AP$5, 0), FALSE)</f>
        <v>19</v>
      </c>
      <c r="N74" s="8">
        <f>VLOOKUP($A74, Stathead!$B$6:$AP$2000, MATCH(Data!N$1, Stathead!$B$5:$AP$5, 0), FALSE)</f>
        <v>2</v>
      </c>
      <c r="O74" s="8">
        <f>VLOOKUP($A74, Stathead!$B$6:$AP$2000, MATCH(Data!O$1, Stathead!$B$5:$AP$5, 0), FALSE)</f>
        <v>0.28299999999999997</v>
      </c>
      <c r="P74" s="8">
        <f>VLOOKUP($A74, Stathead!$B$6:$AP$2000, MATCH(Data!P$1, Stathead!$B$5:$AP$5, 0), FALSE)</f>
        <v>0.32700000000000001</v>
      </c>
      <c r="Q74" s="8">
        <f>VLOOKUP($A74, Stathead!$B$6:$AP$2000, MATCH(Data!Q$1, Stathead!$B$5:$AP$5, 0), FALSE)</f>
        <v>0.42399999999999999</v>
      </c>
      <c r="R74" s="8">
        <f>VLOOKUP($A74, Stathead!$B$6:$AP$2000, MATCH(Data!R$1, Stathead!$B$5:$AP$5, 0), FALSE)</f>
        <v>0.751</v>
      </c>
      <c r="S74" s="8">
        <f>VLOOKUP($A74, Stathead!$B$6:$AP$2000, MATCH(Data!S$1, Stathead!$B$5:$AP$5, 0), FALSE)</f>
        <v>118</v>
      </c>
      <c r="T74" s="8">
        <f>VLOOKUP($A74, Stathead!$B$6:$AP$2000, MATCH(Data!T$1, Stathead!$B$5:$AP$5, 0), FALSE)</f>
        <v>1</v>
      </c>
      <c r="U74" s="9">
        <f>(Data!$T73/Data!$D73)*162</f>
        <v>3</v>
      </c>
      <c r="V74" s="8">
        <f>VLOOKUP($A74, Stathead!$B$6:$AP$2000, MATCH(Data!V$1, Stathead!$B$5:$AP$5, 0), FALSE)</f>
        <v>0.3</v>
      </c>
      <c r="W74" s="9">
        <f>(Data!$V73/Data!$D73)*162</f>
        <v>0.9</v>
      </c>
      <c r="X74" s="8">
        <f>VLOOKUP($A74, Stathead!$B$6:$AP$2000, MATCH(Data!X$1, Stathead!$B$5:$AP$5, 0), FALSE)</f>
        <v>-0.3</v>
      </c>
      <c r="Y74" s="8">
        <f>VLOOKUP($A74, Stathead!$B$6:$AP$2000, MATCH(Data!Y$1, Stathead!$B$5:$AP$5, 0), FALSE)</f>
        <v>4</v>
      </c>
      <c r="Z74" s="8">
        <f>VLOOKUP($A74, FanGraphs!$B$2:$W$2000, MATCH(Data!Z$1,FanGraphs!$B$1:$W$1, 0), FALSE)</f>
        <v>0.32900000000000001</v>
      </c>
      <c r="AA74" s="8">
        <f>VLOOKUP($A74, FanGraphs!$B$2:$W$2000, MATCH(Data!AA$1,FanGraphs!$B$1:$W$1, 0), FALSE)</f>
        <v>0.32400000000000001</v>
      </c>
      <c r="AB74" s="8">
        <f>Table2[[#This Row],[xwOBA]]-Table2[[#This Row],[wOBA]]</f>
        <v>-5.0000000000000044E-3</v>
      </c>
      <c r="AC74" s="8">
        <f>VLOOKUP($A74, FanGraphs!$B$2:$W$2000, MATCH(Data!AC$1,FanGraphs!$B$1:$W$1, 0), FALSE)</f>
        <v>118</v>
      </c>
      <c r="AD74" s="9">
        <f>VLOOKUP($A74, FanGraphs!$B$2:$W$2000, MATCH(Data!AD$1,FanGraphs!$B$1:$W$1, 0), FALSE)</f>
        <v>-0.4</v>
      </c>
      <c r="AE74" s="10">
        <f>VLOOKUP($A74,Statcast!$B$2:$R$2000, MATCH(Data!AE$1,Statcast!$B$1:$R$1, 0), FALSE)</f>
        <v>7.0000000000000007E-2</v>
      </c>
      <c r="AF74" s="10">
        <f>VLOOKUP($A74,Statcast!$B$2:$R$2000, MATCH(Data!AF$1,Statcast!$B$1:$R$1, 0), FALSE)</f>
        <v>0.32500000000000001</v>
      </c>
      <c r="AG74" s="8">
        <f>VLOOKUP($A74,Statcast!$B$2:$R$2000, MATCH(Data!AG$1,Statcast!$B$1:$R$1, 0), FALSE)</f>
        <v>0.26800000000000002</v>
      </c>
      <c r="AH74" s="8">
        <f>Table2[[#This Row],[xBA]]-Table2[[#This Row],[BA]]</f>
        <v>-1.4999999999999958E-2</v>
      </c>
      <c r="AI74" s="8">
        <f>VLOOKUP($A74,Statcast!$B$2:$R$2000, MATCH(Data!AI$1,Statcast!$B$1:$R$1, 0), FALSE)</f>
        <v>0.433</v>
      </c>
      <c r="AJ74" s="8">
        <f>Table2[[#This Row],[xSLG]]-Table2[[#This Row],[SLG]]</f>
        <v>9.000000000000008E-3</v>
      </c>
    </row>
    <row r="75" spans="1:36" hidden="1" x14ac:dyDescent="0.45">
      <c r="A75" s="8" t="str">
        <f>Stathead!B78</f>
        <v>José Caballero</v>
      </c>
      <c r="B75" s="8" t="str">
        <f>VLOOKUP($A75, Stathead!$B$6:$AP$2000, MATCH(Data!B$1, Stathead!$B$5:$AP$5, 0), FALSE)</f>
        <v>TBR</v>
      </c>
      <c r="C75" s="8" t="str">
        <f>VLOOKUP($A75, Stathead!$B$6:$AP$2000, MATCH(Data!C$1, Stathead!$B$5:$AP$5, 0), FALSE)</f>
        <v>AL</v>
      </c>
      <c r="D75" s="8">
        <f>VLOOKUP($A75, Stathead!$B$6:$AP$2000, MATCH(Data!D$1, Stathead!$B$5:$AP$5, 0), FALSE)</f>
        <v>48</v>
      </c>
      <c r="E75" s="8">
        <f>VLOOKUP($A75, Stathead!$B$6:$AP$2000, MATCH(Data!E$1, Stathead!$B$5:$AP$5, 0), FALSE)</f>
        <v>182</v>
      </c>
      <c r="F75" s="8">
        <f>VLOOKUP($A75, Stathead!$B$6:$AP$2000, MATCH(Data!F$1, Stathead!$B$5:$AP$5, 0), FALSE)</f>
        <v>165</v>
      </c>
      <c r="G75" s="8">
        <f>VLOOKUP($A75, Stathead!$B$6:$AP$2000, MATCH(Data!G$1, Stathead!$B$5:$AP$5, 0), FALSE)</f>
        <v>22</v>
      </c>
      <c r="H75" s="8">
        <f>VLOOKUP($A75, Stathead!$B$6:$AP$2000, MATCH(Data!H$1, Stathead!$B$5:$AP$5, 0), FALSE)</f>
        <v>43</v>
      </c>
      <c r="I75" s="8">
        <f>VLOOKUP($A75, Stathead!$B$6:$AP$2000, MATCH(Data!I$1, Stathead!$B$5:$AP$5, 0), FALSE)</f>
        <v>31</v>
      </c>
      <c r="J75" s="8">
        <f>VLOOKUP($A75, Stathead!$B$6:$AP$2000, MATCH(Data!J$1, Stathead!$B$5:$AP$5, 0), FALSE)</f>
        <v>9</v>
      </c>
      <c r="K75" s="8">
        <f>VLOOKUP($A75, Stathead!$B$6:$AP$2000, MATCH(Data!K$1, Stathead!$B$5:$AP$5, 0), FALSE)</f>
        <v>1</v>
      </c>
      <c r="L75" s="8">
        <f>VLOOKUP($A75, Stathead!$B$6:$AP$2000, MATCH(Data!L$1, Stathead!$B$5:$AP$5, 0), FALSE)</f>
        <v>2</v>
      </c>
      <c r="M75" s="8">
        <f>VLOOKUP($A75, Stathead!$B$6:$AP$2000, MATCH(Data!M$1, Stathead!$B$5:$AP$5, 0), FALSE)</f>
        <v>16</v>
      </c>
      <c r="N75" s="8">
        <f>VLOOKUP($A75, Stathead!$B$6:$AP$2000, MATCH(Data!N$1, Stathead!$B$5:$AP$5, 0), FALSE)</f>
        <v>19</v>
      </c>
      <c r="O75" s="8">
        <f>VLOOKUP($A75, Stathead!$B$6:$AP$2000, MATCH(Data!O$1, Stathead!$B$5:$AP$5, 0), FALSE)</f>
        <v>0.26100000000000001</v>
      </c>
      <c r="P75" s="8">
        <f>VLOOKUP($A75, Stathead!$B$6:$AP$2000, MATCH(Data!P$1, Stathead!$B$5:$AP$5, 0), FALSE)</f>
        <v>0.317</v>
      </c>
      <c r="Q75" s="8">
        <f>VLOOKUP($A75, Stathead!$B$6:$AP$2000, MATCH(Data!Q$1, Stathead!$B$5:$AP$5, 0), FALSE)</f>
        <v>0.36399999999999999</v>
      </c>
      <c r="R75" s="8">
        <f>VLOOKUP($A75, Stathead!$B$6:$AP$2000, MATCH(Data!R$1, Stathead!$B$5:$AP$5, 0), FALSE)</f>
        <v>0.68</v>
      </c>
      <c r="S75" s="8">
        <f>VLOOKUP($A75, Stathead!$B$6:$AP$2000, MATCH(Data!S$1, Stathead!$B$5:$AP$5, 0), FALSE)</f>
        <v>97</v>
      </c>
      <c r="T75" s="8">
        <f>VLOOKUP($A75, Stathead!$B$6:$AP$2000, MATCH(Data!T$1, Stathead!$B$5:$AP$5, 0), FALSE)</f>
        <v>1</v>
      </c>
      <c r="U75" s="9">
        <f>(Data!$T74/Data!$D74)*162</f>
        <v>3.0566037735849054</v>
      </c>
      <c r="V75" s="8">
        <f>VLOOKUP($A75, Stathead!$B$6:$AP$2000, MATCH(Data!V$1, Stathead!$B$5:$AP$5, 0), FALSE)</f>
        <v>0.4</v>
      </c>
      <c r="W75" s="9">
        <f>(Data!$V74/Data!$D74)*162</f>
        <v>0.91698113207547161</v>
      </c>
      <c r="X75" s="8">
        <f>VLOOKUP($A75, Stathead!$B$6:$AP$2000, MATCH(Data!X$1, Stathead!$B$5:$AP$5, 0), FALSE)</f>
        <v>0.3</v>
      </c>
      <c r="Y75" s="8">
        <f>VLOOKUP($A75, Stathead!$B$6:$AP$2000, MATCH(Data!Y$1, Stathead!$B$5:$AP$5, 0), FALSE)</f>
        <v>1</v>
      </c>
      <c r="Z75" s="8">
        <f>VLOOKUP($A75, FanGraphs!$B$2:$W$2000, MATCH(Data!Z$1,FanGraphs!$B$1:$W$1, 0), FALSE)</f>
        <v>0.30399999999999999</v>
      </c>
      <c r="AA75" s="8">
        <f>VLOOKUP($A75, FanGraphs!$B$2:$W$2000, MATCH(Data!AA$1,FanGraphs!$B$1:$W$1, 0), FALSE)</f>
        <v>0.28999999999999998</v>
      </c>
      <c r="AB75" s="8">
        <f>Table2[[#This Row],[xwOBA]]-Table2[[#This Row],[wOBA]]</f>
        <v>-1.4000000000000012E-2</v>
      </c>
      <c r="AC75" s="8">
        <f>VLOOKUP($A75, FanGraphs!$B$2:$W$2000, MATCH(Data!AC$1,FanGraphs!$B$1:$W$1, 0), FALSE)</f>
        <v>101</v>
      </c>
      <c r="AD75" s="9">
        <f>VLOOKUP($A75, FanGraphs!$B$2:$W$2000, MATCH(Data!AD$1,FanGraphs!$B$1:$W$1, 0), FALSE)</f>
        <v>1.2</v>
      </c>
      <c r="AE75" s="10">
        <f>VLOOKUP($A75,Statcast!$B$2:$R$2000, MATCH(Data!AE$1,Statcast!$B$1:$R$1, 0), FALSE)</f>
        <v>3.4000000000000002E-2</v>
      </c>
      <c r="AF75" s="10">
        <f>VLOOKUP($A75,Statcast!$B$2:$R$2000, MATCH(Data!AF$1,Statcast!$B$1:$R$1, 0), FALSE)</f>
        <v>0.24099999999999999</v>
      </c>
      <c r="AG75" s="8">
        <f>VLOOKUP($A75,Statcast!$B$2:$R$2000, MATCH(Data!AG$1,Statcast!$B$1:$R$1, 0), FALSE)</f>
        <v>0.24199999999999999</v>
      </c>
      <c r="AH75" s="8">
        <f>Table2[[#This Row],[xBA]]-Table2[[#This Row],[BA]]</f>
        <v>-1.9000000000000017E-2</v>
      </c>
      <c r="AI75" s="8">
        <f>VLOOKUP($A75,Statcast!$B$2:$R$2000, MATCH(Data!AI$1,Statcast!$B$1:$R$1, 0), FALSE)</f>
        <v>0.34499999999999997</v>
      </c>
      <c r="AJ75" s="8">
        <f>Table2[[#This Row],[xSLG]]-Table2[[#This Row],[SLG]]</f>
        <v>-1.9000000000000017E-2</v>
      </c>
    </row>
    <row r="76" spans="1:36" x14ac:dyDescent="0.45">
      <c r="A76" s="8" t="str">
        <f>Stathead!B82</f>
        <v>Nolan Gorman</v>
      </c>
      <c r="B76" s="8" t="str">
        <f>VLOOKUP($A76, Stathead!$B$6:$AP$2000, MATCH(Data!B$1, Stathead!$B$5:$AP$5, 0), FALSE)</f>
        <v>STL</v>
      </c>
      <c r="C76" s="8" t="str">
        <f>VLOOKUP($A76, Stathead!$B$6:$AP$2000, MATCH(Data!C$1, Stathead!$B$5:$AP$5, 0), FALSE)</f>
        <v>NL</v>
      </c>
      <c r="D76" s="8">
        <f>VLOOKUP($A76, Stathead!$B$6:$AP$2000, MATCH(Data!D$1, Stathead!$B$5:$AP$5, 0), FALSE)</f>
        <v>47</v>
      </c>
      <c r="E76" s="8">
        <f>VLOOKUP($A76, Stathead!$B$6:$AP$2000, MATCH(Data!E$1, Stathead!$B$5:$AP$5, 0), FALSE)</f>
        <v>180</v>
      </c>
      <c r="F76" s="8">
        <f>VLOOKUP($A76, Stathead!$B$6:$AP$2000, MATCH(Data!F$1, Stathead!$B$5:$AP$5, 0), FALSE)</f>
        <v>159</v>
      </c>
      <c r="G76" s="8">
        <f>VLOOKUP($A76, Stathead!$B$6:$AP$2000, MATCH(Data!G$1, Stathead!$B$5:$AP$5, 0), FALSE)</f>
        <v>21</v>
      </c>
      <c r="H76" s="8">
        <f>VLOOKUP($A76, Stathead!$B$6:$AP$2000, MATCH(Data!H$1, Stathead!$B$5:$AP$5, 0), FALSE)</f>
        <v>34</v>
      </c>
      <c r="I76" s="8">
        <f>VLOOKUP($A76, Stathead!$B$6:$AP$2000, MATCH(Data!I$1, Stathead!$B$5:$AP$5, 0), FALSE)</f>
        <v>18</v>
      </c>
      <c r="J76" s="8">
        <f>VLOOKUP($A76, Stathead!$B$6:$AP$2000, MATCH(Data!J$1, Stathead!$B$5:$AP$5, 0), FALSE)</f>
        <v>7</v>
      </c>
      <c r="K76" s="8">
        <f>VLOOKUP($A76, Stathead!$B$6:$AP$2000, MATCH(Data!K$1, Stathead!$B$5:$AP$5, 0), FALSE)</f>
        <v>0</v>
      </c>
      <c r="L76" s="8">
        <f>VLOOKUP($A76, Stathead!$B$6:$AP$2000, MATCH(Data!L$1, Stathead!$B$5:$AP$5, 0), FALSE)</f>
        <v>9</v>
      </c>
      <c r="M76" s="8">
        <f>VLOOKUP($A76, Stathead!$B$6:$AP$2000, MATCH(Data!M$1, Stathead!$B$5:$AP$5, 0), FALSE)</f>
        <v>23</v>
      </c>
      <c r="N76" s="8">
        <f>VLOOKUP($A76, Stathead!$B$6:$AP$2000, MATCH(Data!N$1, Stathead!$B$5:$AP$5, 0), FALSE)</f>
        <v>2</v>
      </c>
      <c r="O76" s="8">
        <f>VLOOKUP($A76, Stathead!$B$6:$AP$2000, MATCH(Data!O$1, Stathead!$B$5:$AP$5, 0), FALSE)</f>
        <v>0.214</v>
      </c>
      <c r="P76" s="8">
        <f>VLOOKUP($A76, Stathead!$B$6:$AP$2000, MATCH(Data!P$1, Stathead!$B$5:$AP$5, 0), FALSE)</f>
        <v>0.30599999999999999</v>
      </c>
      <c r="Q76" s="8">
        <f>VLOOKUP($A76, Stathead!$B$6:$AP$2000, MATCH(Data!Q$1, Stathead!$B$5:$AP$5, 0), FALSE)</f>
        <v>0.42799999999999999</v>
      </c>
      <c r="R76" s="8">
        <f>VLOOKUP($A76, Stathead!$B$6:$AP$2000, MATCH(Data!R$1, Stathead!$B$5:$AP$5, 0), FALSE)</f>
        <v>0.73299999999999998</v>
      </c>
      <c r="S76" s="8">
        <f>VLOOKUP($A76, Stathead!$B$6:$AP$2000, MATCH(Data!S$1, Stathead!$B$5:$AP$5, 0), FALSE)</f>
        <v>110</v>
      </c>
      <c r="T76" s="8">
        <f>VLOOKUP($A76, Stathead!$B$6:$AP$2000, MATCH(Data!T$1, Stathead!$B$5:$AP$5, 0), FALSE)</f>
        <v>0.9</v>
      </c>
      <c r="U76" s="9">
        <f>(Data!$T78/Data!$D78)*162</f>
        <v>2.8038461538461541</v>
      </c>
      <c r="V76" s="8">
        <f>VLOOKUP($A76, Stathead!$B$6:$AP$2000, MATCH(Data!V$1, Stathead!$B$5:$AP$5, 0), FALSE)</f>
        <v>0.3</v>
      </c>
      <c r="W76" s="9">
        <f>(Data!$V78/Data!$D78)*162</f>
        <v>0.62307692307692308</v>
      </c>
      <c r="X76" s="8">
        <f>VLOOKUP($A76, Stathead!$B$6:$AP$2000, MATCH(Data!X$1, Stathead!$B$5:$AP$5, 0), FALSE)</f>
        <v>0.3</v>
      </c>
      <c r="Y76" s="8">
        <f>VLOOKUP($A76, Stathead!$B$6:$AP$2000, MATCH(Data!Y$1, Stathead!$B$5:$AP$5, 0), FALSE)</f>
        <v>1</v>
      </c>
      <c r="Z76" s="8">
        <f>VLOOKUP($A76, FanGraphs!$B$2:$W$2000, MATCH(Data!Z$1,FanGraphs!$B$1:$W$1, 0), FALSE)</f>
        <v>0.317</v>
      </c>
      <c r="AA76" s="8">
        <f>VLOOKUP($A76, FanGraphs!$B$2:$W$2000, MATCH(Data!AA$1,FanGraphs!$B$1:$W$1, 0), FALSE)</f>
        <v>0.33800000000000002</v>
      </c>
      <c r="AB76" s="8">
        <f>Table2[[#This Row],[xwOBA]]-Table2[[#This Row],[wOBA]]</f>
        <v>2.1000000000000019E-2</v>
      </c>
      <c r="AC76" s="8">
        <f>VLOOKUP($A76, FanGraphs!$B$2:$W$2000, MATCH(Data!AC$1,FanGraphs!$B$1:$W$1, 0), FALSE)</f>
        <v>108</v>
      </c>
      <c r="AD76" s="9">
        <f>VLOOKUP($A76, FanGraphs!$B$2:$W$2000, MATCH(Data!AD$1,FanGraphs!$B$1:$W$1, 0), FALSE)</f>
        <v>-1.2</v>
      </c>
      <c r="AE76" s="10">
        <f>VLOOKUP($A76,Statcast!$B$2:$R$2000, MATCH(Data!AE$1,Statcast!$B$1:$R$1, 0), FALSE)</f>
        <v>0.151</v>
      </c>
      <c r="AF76" s="10">
        <f>VLOOKUP($A76,Statcast!$B$2:$R$2000, MATCH(Data!AF$1,Statcast!$B$1:$R$1, 0), FALSE)</f>
        <v>0.35499999999999998</v>
      </c>
      <c r="AG76" s="8">
        <f>VLOOKUP($A76,Statcast!$B$2:$R$2000, MATCH(Data!AG$1,Statcast!$B$1:$R$1, 0), FALSE)</f>
        <v>0.23400000000000001</v>
      </c>
      <c r="AH76" s="8">
        <f>Table2[[#This Row],[xBA]]-Table2[[#This Row],[BA]]</f>
        <v>2.0000000000000018E-2</v>
      </c>
      <c r="AI76" s="8">
        <f>VLOOKUP($A76,Statcast!$B$2:$R$2000, MATCH(Data!AI$1,Statcast!$B$1:$R$1, 0), FALSE)</f>
        <v>0.46</v>
      </c>
      <c r="AJ76" s="8">
        <f>Table2[[#This Row],[xSLG]]-Table2[[#This Row],[SLG]]</f>
        <v>3.2000000000000028E-2</v>
      </c>
    </row>
    <row r="77" spans="1:36" x14ac:dyDescent="0.45">
      <c r="A77" s="8" t="str">
        <f>Stathead!B81</f>
        <v>Bryson Stott</v>
      </c>
      <c r="B77" s="8" t="str">
        <f>VLOOKUP($A77, Stathead!$B$6:$AP$2000, MATCH(Data!B$1, Stathead!$B$5:$AP$5, 0), FALSE)</f>
        <v>PHI</v>
      </c>
      <c r="C77" s="8" t="str">
        <f>VLOOKUP($A77, Stathead!$B$6:$AP$2000, MATCH(Data!C$1, Stathead!$B$5:$AP$5, 0), FALSE)</f>
        <v>NL</v>
      </c>
      <c r="D77" s="8">
        <f>VLOOKUP($A77, Stathead!$B$6:$AP$2000, MATCH(Data!D$1, Stathead!$B$5:$AP$5, 0), FALSE)</f>
        <v>51</v>
      </c>
      <c r="E77" s="8">
        <f>VLOOKUP($A77, Stathead!$B$6:$AP$2000, MATCH(Data!E$1, Stathead!$B$5:$AP$5, 0), FALSE)</f>
        <v>198</v>
      </c>
      <c r="F77" s="8">
        <f>VLOOKUP($A77, Stathead!$B$6:$AP$2000, MATCH(Data!F$1, Stathead!$B$5:$AP$5, 0), FALSE)</f>
        <v>164</v>
      </c>
      <c r="G77" s="8">
        <f>VLOOKUP($A77, Stathead!$B$6:$AP$2000, MATCH(Data!G$1, Stathead!$B$5:$AP$5, 0), FALSE)</f>
        <v>31</v>
      </c>
      <c r="H77" s="8">
        <f>VLOOKUP($A77, Stathead!$B$6:$AP$2000, MATCH(Data!H$1, Stathead!$B$5:$AP$5, 0), FALSE)</f>
        <v>40</v>
      </c>
      <c r="I77" s="8">
        <f>VLOOKUP($A77, Stathead!$B$6:$AP$2000, MATCH(Data!I$1, Stathead!$B$5:$AP$5, 0), FALSE)</f>
        <v>28</v>
      </c>
      <c r="J77" s="8">
        <f>VLOOKUP($A77, Stathead!$B$6:$AP$2000, MATCH(Data!J$1, Stathead!$B$5:$AP$5, 0), FALSE)</f>
        <v>5</v>
      </c>
      <c r="K77" s="8">
        <f>VLOOKUP($A77, Stathead!$B$6:$AP$2000, MATCH(Data!K$1, Stathead!$B$5:$AP$5, 0), FALSE)</f>
        <v>2</v>
      </c>
      <c r="L77" s="8">
        <f>VLOOKUP($A77, Stathead!$B$6:$AP$2000, MATCH(Data!L$1, Stathead!$B$5:$AP$5, 0), FALSE)</f>
        <v>5</v>
      </c>
      <c r="M77" s="8">
        <f>VLOOKUP($A77, Stathead!$B$6:$AP$2000, MATCH(Data!M$1, Stathead!$B$5:$AP$5, 0), FALSE)</f>
        <v>30</v>
      </c>
      <c r="N77" s="8">
        <f>VLOOKUP($A77, Stathead!$B$6:$AP$2000, MATCH(Data!N$1, Stathead!$B$5:$AP$5, 0), FALSE)</f>
        <v>13</v>
      </c>
      <c r="O77" s="8">
        <f>VLOOKUP($A77, Stathead!$B$6:$AP$2000, MATCH(Data!O$1, Stathead!$B$5:$AP$5, 0), FALSE)</f>
        <v>0.24399999999999999</v>
      </c>
      <c r="P77" s="8">
        <f>VLOOKUP($A77, Stathead!$B$6:$AP$2000, MATCH(Data!P$1, Stathead!$B$5:$AP$5, 0), FALSE)</f>
        <v>0.34799999999999998</v>
      </c>
      <c r="Q77" s="8">
        <f>VLOOKUP($A77, Stathead!$B$6:$AP$2000, MATCH(Data!Q$1, Stathead!$B$5:$AP$5, 0), FALSE)</f>
        <v>0.39</v>
      </c>
      <c r="R77" s="8">
        <f>VLOOKUP($A77, Stathead!$B$6:$AP$2000, MATCH(Data!R$1, Stathead!$B$5:$AP$5, 0), FALSE)</f>
        <v>0.73899999999999999</v>
      </c>
      <c r="S77" s="8">
        <f>VLOOKUP($A77, Stathead!$B$6:$AP$2000, MATCH(Data!S$1, Stathead!$B$5:$AP$5, 0), FALSE)</f>
        <v>113</v>
      </c>
      <c r="T77" s="8">
        <f>VLOOKUP($A77, Stathead!$B$6:$AP$2000, MATCH(Data!T$1, Stathead!$B$5:$AP$5, 0), FALSE)</f>
        <v>0.9</v>
      </c>
      <c r="U77" s="9">
        <f>(Data!$T77/Data!$D77)*162</f>
        <v>2.8588235294117648</v>
      </c>
      <c r="V77" s="8">
        <f>VLOOKUP($A77, Stathead!$B$6:$AP$2000, MATCH(Data!V$1, Stathead!$B$5:$AP$5, 0), FALSE)</f>
        <v>0.3</v>
      </c>
      <c r="W77" s="9">
        <f>(Data!$V77/Data!$D77)*162</f>
        <v>0.95294117647058818</v>
      </c>
      <c r="X77" s="8">
        <f>VLOOKUP($A77, Stathead!$B$6:$AP$2000, MATCH(Data!X$1, Stathead!$B$5:$AP$5, 0), FALSE)</f>
        <v>0</v>
      </c>
      <c r="Y77" s="8">
        <f>VLOOKUP($A77, Stathead!$B$6:$AP$2000, MATCH(Data!Y$1, Stathead!$B$5:$AP$5, 0), FALSE)</f>
        <v>3</v>
      </c>
      <c r="Z77" s="8">
        <f>VLOOKUP($A77, FanGraphs!$B$2:$W$2000, MATCH(Data!Z$1,FanGraphs!$B$1:$W$1, 0), FALSE)</f>
        <v>0.33600000000000002</v>
      </c>
      <c r="AA77" s="8">
        <f>VLOOKUP($A77, FanGraphs!$B$2:$W$2000, MATCH(Data!AA$1,FanGraphs!$B$1:$W$1, 0), FALSE)</f>
        <v>0.33900000000000002</v>
      </c>
      <c r="AB77" s="8">
        <f>Table2[[#This Row],[xwOBA]]-Table2[[#This Row],[wOBA]]</f>
        <v>3.0000000000000027E-3</v>
      </c>
      <c r="AC77" s="8">
        <f>VLOOKUP($A77, FanGraphs!$B$2:$W$2000, MATCH(Data!AC$1,FanGraphs!$B$1:$W$1, 0), FALSE)</f>
        <v>118</v>
      </c>
      <c r="AD77" s="9">
        <f>VLOOKUP($A77, FanGraphs!$B$2:$W$2000, MATCH(Data!AD$1,FanGraphs!$B$1:$W$1, 0), FALSE)</f>
        <v>1.9</v>
      </c>
      <c r="AE77" s="10">
        <f>VLOOKUP($A77,Statcast!$B$2:$R$2000, MATCH(Data!AE$1,Statcast!$B$1:$R$1, 0), FALSE)</f>
        <v>0.05</v>
      </c>
      <c r="AF77" s="10">
        <f>VLOOKUP($A77,Statcast!$B$2:$R$2000, MATCH(Data!AF$1,Statcast!$B$1:$R$1, 0), FALSE)</f>
        <v>0.26400000000000001</v>
      </c>
      <c r="AG77" s="8">
        <f>VLOOKUP($A77,Statcast!$B$2:$R$2000, MATCH(Data!AG$1,Statcast!$B$1:$R$1, 0), FALSE)</f>
        <v>0.25800000000000001</v>
      </c>
      <c r="AH77" s="8">
        <f>Table2[[#This Row],[xBA]]-Table2[[#This Row],[BA]]</f>
        <v>1.4000000000000012E-2</v>
      </c>
      <c r="AI77" s="8">
        <f>VLOOKUP($A77,Statcast!$B$2:$R$2000, MATCH(Data!AI$1,Statcast!$B$1:$R$1, 0), FALSE)</f>
        <v>0.39700000000000002</v>
      </c>
      <c r="AJ77" s="8">
        <f>Table2[[#This Row],[xSLG]]-Table2[[#This Row],[SLG]]</f>
        <v>7.0000000000000062E-3</v>
      </c>
    </row>
    <row r="78" spans="1:36" x14ac:dyDescent="0.45">
      <c r="A78" s="8" t="str">
        <f>Stathead!B83</f>
        <v>Matt Olson</v>
      </c>
      <c r="B78" s="8" t="str">
        <f>VLOOKUP($A78, Stathead!$B$6:$AP$2000, MATCH(Data!B$1, Stathead!$B$5:$AP$5, 0), FALSE)</f>
        <v>ATL</v>
      </c>
      <c r="C78" s="8" t="str">
        <f>VLOOKUP($A78, Stathead!$B$6:$AP$2000, MATCH(Data!C$1, Stathead!$B$5:$AP$5, 0), FALSE)</f>
        <v>NL</v>
      </c>
      <c r="D78" s="8">
        <f>VLOOKUP($A78, Stathead!$B$6:$AP$2000, MATCH(Data!D$1, Stathead!$B$5:$AP$5, 0), FALSE)</f>
        <v>52</v>
      </c>
      <c r="E78" s="8">
        <f>VLOOKUP($A78, Stathead!$B$6:$AP$2000, MATCH(Data!E$1, Stathead!$B$5:$AP$5, 0), FALSE)</f>
        <v>221</v>
      </c>
      <c r="F78" s="8">
        <f>VLOOKUP($A78, Stathead!$B$6:$AP$2000, MATCH(Data!F$1, Stathead!$B$5:$AP$5, 0), FALSE)</f>
        <v>194</v>
      </c>
      <c r="G78" s="8">
        <f>VLOOKUP($A78, Stathead!$B$6:$AP$2000, MATCH(Data!G$1, Stathead!$B$5:$AP$5, 0), FALSE)</f>
        <v>24</v>
      </c>
      <c r="H78" s="8">
        <f>VLOOKUP($A78, Stathead!$B$6:$AP$2000, MATCH(Data!H$1, Stathead!$B$5:$AP$5, 0), FALSE)</f>
        <v>45</v>
      </c>
      <c r="I78" s="8">
        <f>VLOOKUP($A78, Stathead!$B$6:$AP$2000, MATCH(Data!I$1, Stathead!$B$5:$AP$5, 0), FALSE)</f>
        <v>25</v>
      </c>
      <c r="J78" s="8">
        <f>VLOOKUP($A78, Stathead!$B$6:$AP$2000, MATCH(Data!J$1, Stathead!$B$5:$AP$5, 0), FALSE)</f>
        <v>11</v>
      </c>
      <c r="K78" s="8">
        <f>VLOOKUP($A78, Stathead!$B$6:$AP$2000, MATCH(Data!K$1, Stathead!$B$5:$AP$5, 0), FALSE)</f>
        <v>1</v>
      </c>
      <c r="L78" s="8">
        <f>VLOOKUP($A78, Stathead!$B$6:$AP$2000, MATCH(Data!L$1, Stathead!$B$5:$AP$5, 0), FALSE)</f>
        <v>8</v>
      </c>
      <c r="M78" s="8">
        <f>VLOOKUP($A78, Stathead!$B$6:$AP$2000, MATCH(Data!M$1, Stathead!$B$5:$AP$5, 0), FALSE)</f>
        <v>29</v>
      </c>
      <c r="N78" s="8">
        <f>VLOOKUP($A78, Stathead!$B$6:$AP$2000, MATCH(Data!N$1, Stathead!$B$5:$AP$5, 0), FALSE)</f>
        <v>0</v>
      </c>
      <c r="O78" s="8">
        <f>VLOOKUP($A78, Stathead!$B$6:$AP$2000, MATCH(Data!O$1, Stathead!$B$5:$AP$5, 0), FALSE)</f>
        <v>0.23200000000000001</v>
      </c>
      <c r="P78" s="8">
        <f>VLOOKUP($A78, Stathead!$B$6:$AP$2000, MATCH(Data!P$1, Stathead!$B$5:$AP$5, 0), FALSE)</f>
        <v>0.32100000000000001</v>
      </c>
      <c r="Q78" s="8">
        <f>VLOOKUP($A78, Stathead!$B$6:$AP$2000, MATCH(Data!Q$1, Stathead!$B$5:$AP$5, 0), FALSE)</f>
        <v>0.42299999999999999</v>
      </c>
      <c r="R78" s="8">
        <f>VLOOKUP($A78, Stathead!$B$6:$AP$2000, MATCH(Data!R$1, Stathead!$B$5:$AP$5, 0), FALSE)</f>
        <v>0.74399999999999999</v>
      </c>
      <c r="S78" s="8">
        <f>VLOOKUP($A78, Stathead!$B$6:$AP$2000, MATCH(Data!S$1, Stathead!$B$5:$AP$5, 0), FALSE)</f>
        <v>111</v>
      </c>
      <c r="T78" s="8">
        <f>VLOOKUP($A78, Stathead!$B$6:$AP$2000, MATCH(Data!T$1, Stathead!$B$5:$AP$5, 0), FALSE)</f>
        <v>0.9</v>
      </c>
      <c r="U78" s="9">
        <f>(Data!$T79/Data!$D79)*162</f>
        <v>2.7</v>
      </c>
      <c r="V78" s="8">
        <f>VLOOKUP($A78, Stathead!$B$6:$AP$2000, MATCH(Data!V$1, Stathead!$B$5:$AP$5, 0), FALSE)</f>
        <v>0.2</v>
      </c>
      <c r="W78" s="9">
        <f>(Data!$V79/Data!$D79)*162</f>
        <v>0.6</v>
      </c>
      <c r="X78" s="8">
        <f>VLOOKUP($A78, Stathead!$B$6:$AP$2000, MATCH(Data!X$1, Stathead!$B$5:$AP$5, 0), FALSE)</f>
        <v>0</v>
      </c>
      <c r="Y78" s="8">
        <f>VLOOKUP($A78, Stathead!$B$6:$AP$2000, MATCH(Data!Y$1, Stathead!$B$5:$AP$5, 0), FALSE)</f>
        <v>3</v>
      </c>
      <c r="Z78" s="8">
        <f>VLOOKUP($A78, FanGraphs!$B$2:$W$2000, MATCH(Data!Z$1,FanGraphs!$B$1:$W$1, 0), FALSE)</f>
        <v>0.32600000000000001</v>
      </c>
      <c r="AA78" s="8">
        <f>VLOOKUP($A78, FanGraphs!$B$2:$W$2000, MATCH(Data!AA$1,FanGraphs!$B$1:$W$1, 0), FALSE)</f>
        <v>0.36399999999999999</v>
      </c>
      <c r="AB78" s="8">
        <f>Table2[[#This Row],[xwOBA]]-Table2[[#This Row],[wOBA]]</f>
        <v>3.7999999999999978E-2</v>
      </c>
      <c r="AC78" s="8">
        <f>VLOOKUP($A78, FanGraphs!$B$2:$W$2000, MATCH(Data!AC$1,FanGraphs!$B$1:$W$1, 0), FALSE)</f>
        <v>111</v>
      </c>
      <c r="AD78" s="9">
        <f>VLOOKUP($A78, FanGraphs!$B$2:$W$2000, MATCH(Data!AD$1,FanGraphs!$B$1:$W$1, 0), FALSE)</f>
        <v>-1.7</v>
      </c>
      <c r="AE78" s="10">
        <f>VLOOKUP($A78,Statcast!$B$2:$R$2000, MATCH(Data!AE$1,Statcast!$B$1:$R$1, 0), FALSE)</f>
        <v>0.14299999999999999</v>
      </c>
      <c r="AF78" s="10">
        <f>VLOOKUP($A78,Statcast!$B$2:$R$2000, MATCH(Data!AF$1,Statcast!$B$1:$R$1, 0), FALSE)</f>
        <v>0.54900000000000004</v>
      </c>
      <c r="AG78" s="8">
        <f>VLOOKUP($A78,Statcast!$B$2:$R$2000, MATCH(Data!AG$1,Statcast!$B$1:$R$1, 0), FALSE)</f>
        <v>0.25700000000000001</v>
      </c>
      <c r="AH78" s="8">
        <f>Table2[[#This Row],[xBA]]-Table2[[#This Row],[BA]]</f>
        <v>2.4999999999999994E-2</v>
      </c>
      <c r="AI78" s="8">
        <f>VLOOKUP($A78,Statcast!$B$2:$R$2000, MATCH(Data!AI$1,Statcast!$B$1:$R$1, 0), FALSE)</f>
        <v>0.49199999999999999</v>
      </c>
      <c r="AJ78" s="8">
        <f>Table2[[#This Row],[xSLG]]-Table2[[#This Row],[SLG]]</f>
        <v>6.9000000000000006E-2</v>
      </c>
    </row>
    <row r="79" spans="1:36" hidden="1" x14ac:dyDescent="0.45">
      <c r="A79" s="8" t="str">
        <f>Stathead!B85</f>
        <v>Willi Castro</v>
      </c>
      <c r="B79" s="8" t="str">
        <f>VLOOKUP($A79, Stathead!$B$6:$AP$2000, MATCH(Data!B$1, Stathead!$B$5:$AP$5, 0), FALSE)</f>
        <v>MIN</v>
      </c>
      <c r="C79" s="8" t="str">
        <f>VLOOKUP($A79, Stathead!$B$6:$AP$2000, MATCH(Data!C$1, Stathead!$B$5:$AP$5, 0), FALSE)</f>
        <v>AL</v>
      </c>
      <c r="D79" s="8">
        <f>VLOOKUP($A79, Stathead!$B$6:$AP$2000, MATCH(Data!D$1, Stathead!$B$5:$AP$5, 0), FALSE)</f>
        <v>54</v>
      </c>
      <c r="E79" s="8">
        <f>VLOOKUP($A79, Stathead!$B$6:$AP$2000, MATCH(Data!E$1, Stathead!$B$5:$AP$5, 0), FALSE)</f>
        <v>204</v>
      </c>
      <c r="F79" s="8">
        <f>VLOOKUP($A79, Stathead!$B$6:$AP$2000, MATCH(Data!F$1, Stathead!$B$5:$AP$5, 0), FALSE)</f>
        <v>182</v>
      </c>
      <c r="G79" s="8">
        <f>VLOOKUP($A79, Stathead!$B$6:$AP$2000, MATCH(Data!G$1, Stathead!$B$5:$AP$5, 0), FALSE)</f>
        <v>26</v>
      </c>
      <c r="H79" s="8">
        <f>VLOOKUP($A79, Stathead!$B$6:$AP$2000, MATCH(Data!H$1, Stathead!$B$5:$AP$5, 0), FALSE)</f>
        <v>45</v>
      </c>
      <c r="I79" s="8">
        <f>VLOOKUP($A79, Stathead!$B$6:$AP$2000, MATCH(Data!I$1, Stathead!$B$5:$AP$5, 0), FALSE)</f>
        <v>27</v>
      </c>
      <c r="J79" s="8">
        <f>VLOOKUP($A79, Stathead!$B$6:$AP$2000, MATCH(Data!J$1, Stathead!$B$5:$AP$5, 0), FALSE)</f>
        <v>11</v>
      </c>
      <c r="K79" s="8">
        <f>VLOOKUP($A79, Stathead!$B$6:$AP$2000, MATCH(Data!K$1, Stathead!$B$5:$AP$5, 0), FALSE)</f>
        <v>3</v>
      </c>
      <c r="L79" s="8">
        <f>VLOOKUP($A79, Stathead!$B$6:$AP$2000, MATCH(Data!L$1, Stathead!$B$5:$AP$5, 0), FALSE)</f>
        <v>4</v>
      </c>
      <c r="M79" s="8">
        <f>VLOOKUP($A79, Stathead!$B$6:$AP$2000, MATCH(Data!M$1, Stathead!$B$5:$AP$5, 0), FALSE)</f>
        <v>16</v>
      </c>
      <c r="N79" s="8">
        <f>VLOOKUP($A79, Stathead!$B$6:$AP$2000, MATCH(Data!N$1, Stathead!$B$5:$AP$5, 0), FALSE)</f>
        <v>7</v>
      </c>
      <c r="O79" s="8">
        <f>VLOOKUP($A79, Stathead!$B$6:$AP$2000, MATCH(Data!O$1, Stathead!$B$5:$AP$5, 0), FALSE)</f>
        <v>0.247</v>
      </c>
      <c r="P79" s="8">
        <f>VLOOKUP($A79, Stathead!$B$6:$AP$2000, MATCH(Data!P$1, Stathead!$B$5:$AP$5, 0), FALSE)</f>
        <v>0.32400000000000001</v>
      </c>
      <c r="Q79" s="8">
        <f>VLOOKUP($A79, Stathead!$B$6:$AP$2000, MATCH(Data!Q$1, Stathead!$B$5:$AP$5, 0), FALSE)</f>
        <v>0.40699999999999997</v>
      </c>
      <c r="R79" s="8">
        <f>VLOOKUP($A79, Stathead!$B$6:$AP$2000, MATCH(Data!R$1, Stathead!$B$5:$AP$5, 0), FALSE)</f>
        <v>0.73</v>
      </c>
      <c r="S79" s="8">
        <f>VLOOKUP($A79, Stathead!$B$6:$AP$2000, MATCH(Data!S$1, Stathead!$B$5:$AP$5, 0), FALSE)</f>
        <v>110</v>
      </c>
      <c r="T79" s="8">
        <f>VLOOKUP($A79, Stathead!$B$6:$AP$2000, MATCH(Data!T$1, Stathead!$B$5:$AP$5, 0), FALSE)</f>
        <v>0.9</v>
      </c>
      <c r="U79" s="9">
        <f>(Data!$T81/Data!$D81)*162</f>
        <v>2.9755102040816328</v>
      </c>
      <c r="V79" s="8">
        <f>VLOOKUP($A79, Stathead!$B$6:$AP$2000, MATCH(Data!V$1, Stathead!$B$5:$AP$5, 0), FALSE)</f>
        <v>0.2</v>
      </c>
      <c r="W79" s="9">
        <f>(Data!$V81/Data!$D81)*162</f>
        <v>0.99183673469387745</v>
      </c>
      <c r="X79" s="8">
        <f>VLOOKUP($A79, Stathead!$B$6:$AP$2000, MATCH(Data!X$1, Stathead!$B$5:$AP$5, 0), FALSE)</f>
        <v>-0.4</v>
      </c>
      <c r="Y79" s="8">
        <f>VLOOKUP($A79, Stathead!$B$6:$AP$2000, MATCH(Data!Y$1, Stathead!$B$5:$AP$5, 0), FALSE)</f>
        <v>5</v>
      </c>
      <c r="Z79" s="8">
        <f>VLOOKUP($A79, FanGraphs!$B$2:$W$2000, MATCH(Data!Z$1,FanGraphs!$B$1:$W$1, 0), FALSE)</f>
        <v>0.33</v>
      </c>
      <c r="AA79" s="8">
        <f>VLOOKUP($A79, FanGraphs!$B$2:$W$2000, MATCH(Data!AA$1,FanGraphs!$B$1:$W$1, 0), FALSE)</f>
        <v>0.32200000000000001</v>
      </c>
      <c r="AB79" s="8">
        <f>Table2[[#This Row],[xwOBA]]-Table2[[#This Row],[wOBA]]</f>
        <v>-8.0000000000000071E-3</v>
      </c>
      <c r="AC79" s="8">
        <f>VLOOKUP($A79, FanGraphs!$B$2:$W$2000, MATCH(Data!AC$1,FanGraphs!$B$1:$W$1, 0), FALSE)</f>
        <v>115</v>
      </c>
      <c r="AD79" s="9">
        <f>VLOOKUP($A79, FanGraphs!$B$2:$W$2000, MATCH(Data!AD$1,FanGraphs!$B$1:$W$1, 0), FALSE)</f>
        <v>1</v>
      </c>
      <c r="AE79" s="10">
        <f>VLOOKUP($A79,Statcast!$B$2:$R$2000, MATCH(Data!AE$1,Statcast!$B$1:$R$1, 0), FALSE)</f>
        <v>5.5E-2</v>
      </c>
      <c r="AF79" s="10">
        <f>VLOOKUP($A79,Statcast!$B$2:$R$2000, MATCH(Data!AF$1,Statcast!$B$1:$R$1, 0), FALSE)</f>
        <v>0.39100000000000001</v>
      </c>
      <c r="AG79" s="8">
        <f>VLOOKUP($A79,Statcast!$B$2:$R$2000, MATCH(Data!AG$1,Statcast!$B$1:$R$1, 0), FALSE)</f>
        <v>0.254</v>
      </c>
      <c r="AH79" s="8">
        <f>Table2[[#This Row],[xBA]]-Table2[[#This Row],[BA]]</f>
        <v>7.0000000000000062E-3</v>
      </c>
      <c r="AI79" s="8">
        <f>VLOOKUP($A79,Statcast!$B$2:$R$2000, MATCH(Data!AI$1,Statcast!$B$1:$R$1, 0), FALSE)</f>
        <v>0.39</v>
      </c>
      <c r="AJ79" s="8">
        <f>Table2[[#This Row],[xSLG]]-Table2[[#This Row],[SLG]]</f>
        <v>-1.699999999999996E-2</v>
      </c>
    </row>
    <row r="80" spans="1:36" hidden="1" x14ac:dyDescent="0.45">
      <c r="A80" s="8" t="str">
        <f>Stathead!B86</f>
        <v>Zach Neto</v>
      </c>
      <c r="B80" s="8" t="str">
        <f>VLOOKUP($A80, Stathead!$B$6:$AP$2000, MATCH(Data!B$1, Stathead!$B$5:$AP$5, 0), FALSE)</f>
        <v>LAA</v>
      </c>
      <c r="C80" s="8" t="str">
        <f>VLOOKUP($A80, Stathead!$B$6:$AP$2000, MATCH(Data!C$1, Stathead!$B$5:$AP$5, 0), FALSE)</f>
        <v>AL</v>
      </c>
      <c r="D80" s="8">
        <f>VLOOKUP($A80, Stathead!$B$6:$AP$2000, MATCH(Data!D$1, Stathead!$B$5:$AP$5, 0), FALSE)</f>
        <v>52</v>
      </c>
      <c r="E80" s="8">
        <f>VLOOKUP($A80, Stathead!$B$6:$AP$2000, MATCH(Data!E$1, Stathead!$B$5:$AP$5, 0), FALSE)</f>
        <v>193</v>
      </c>
      <c r="F80" s="8">
        <f>VLOOKUP($A80, Stathead!$B$6:$AP$2000, MATCH(Data!F$1, Stathead!$B$5:$AP$5, 0), FALSE)</f>
        <v>180</v>
      </c>
      <c r="G80" s="8">
        <f>VLOOKUP($A80, Stathead!$B$6:$AP$2000, MATCH(Data!G$1, Stathead!$B$5:$AP$5, 0), FALSE)</f>
        <v>20</v>
      </c>
      <c r="H80" s="8">
        <f>VLOOKUP($A80, Stathead!$B$6:$AP$2000, MATCH(Data!H$1, Stathead!$B$5:$AP$5, 0), FALSE)</f>
        <v>46</v>
      </c>
      <c r="I80" s="8">
        <f>VLOOKUP($A80, Stathead!$B$6:$AP$2000, MATCH(Data!I$1, Stathead!$B$5:$AP$5, 0), FALSE)</f>
        <v>28</v>
      </c>
      <c r="J80" s="8">
        <f>VLOOKUP($A80, Stathead!$B$6:$AP$2000, MATCH(Data!J$1, Stathead!$B$5:$AP$5, 0), FALSE)</f>
        <v>12</v>
      </c>
      <c r="K80" s="8">
        <f>VLOOKUP($A80, Stathead!$B$6:$AP$2000, MATCH(Data!K$1, Stathead!$B$5:$AP$5, 0), FALSE)</f>
        <v>0</v>
      </c>
      <c r="L80" s="8">
        <f>VLOOKUP($A80, Stathead!$B$6:$AP$2000, MATCH(Data!L$1, Stathead!$B$5:$AP$5, 0), FALSE)</f>
        <v>6</v>
      </c>
      <c r="M80" s="8">
        <f>VLOOKUP($A80, Stathead!$B$6:$AP$2000, MATCH(Data!M$1, Stathead!$B$5:$AP$5, 0), FALSE)</f>
        <v>18</v>
      </c>
      <c r="N80" s="8">
        <f>VLOOKUP($A80, Stathead!$B$6:$AP$2000, MATCH(Data!N$1, Stathead!$B$5:$AP$5, 0), FALSE)</f>
        <v>6</v>
      </c>
      <c r="O80" s="8">
        <f>VLOOKUP($A80, Stathead!$B$6:$AP$2000, MATCH(Data!O$1, Stathead!$B$5:$AP$5, 0), FALSE)</f>
        <v>0.25600000000000001</v>
      </c>
      <c r="P80" s="8">
        <f>VLOOKUP($A80, Stathead!$B$6:$AP$2000, MATCH(Data!P$1, Stathead!$B$5:$AP$5, 0), FALSE)</f>
        <v>0.30599999999999999</v>
      </c>
      <c r="Q80" s="8">
        <f>VLOOKUP($A80, Stathead!$B$6:$AP$2000, MATCH(Data!Q$1, Stathead!$B$5:$AP$5, 0), FALSE)</f>
        <v>0.42199999999999999</v>
      </c>
      <c r="R80" s="8">
        <f>VLOOKUP($A80, Stathead!$B$6:$AP$2000, MATCH(Data!R$1, Stathead!$B$5:$AP$5, 0), FALSE)</f>
        <v>0.72799999999999998</v>
      </c>
      <c r="S80" s="8">
        <f>VLOOKUP($A80, Stathead!$B$6:$AP$2000, MATCH(Data!S$1, Stathead!$B$5:$AP$5, 0), FALSE)</f>
        <v>103</v>
      </c>
      <c r="T80" s="8">
        <f>VLOOKUP($A80, Stathead!$B$6:$AP$2000, MATCH(Data!T$1, Stathead!$B$5:$AP$5, 0), FALSE)</f>
        <v>0.9</v>
      </c>
      <c r="U80" s="9">
        <f>(Data!$T82/Data!$D82)*162</f>
        <v>2.5137931034482759</v>
      </c>
      <c r="V80" s="8">
        <f>VLOOKUP($A80, Stathead!$B$6:$AP$2000, MATCH(Data!V$1, Stathead!$B$5:$AP$5, 0), FALSE)</f>
        <v>0.2</v>
      </c>
      <c r="W80" s="9">
        <f>(Data!$V82/Data!$D82)*162</f>
        <v>0.27931034482758627</v>
      </c>
      <c r="X80" s="8">
        <f>VLOOKUP($A80, Stathead!$B$6:$AP$2000, MATCH(Data!X$1, Stathead!$B$5:$AP$5, 0), FALSE)</f>
        <v>0.4</v>
      </c>
      <c r="Y80" s="8">
        <f>VLOOKUP($A80, Stathead!$B$6:$AP$2000, MATCH(Data!Y$1, Stathead!$B$5:$AP$5, 0), FALSE)</f>
        <v>0</v>
      </c>
      <c r="Z80" s="8">
        <f>VLOOKUP($A80, FanGraphs!$B$2:$W$2000, MATCH(Data!Z$1,FanGraphs!$B$1:$W$1, 0), FALSE)</f>
        <v>0.32</v>
      </c>
      <c r="AA80" s="8">
        <f>VLOOKUP($A80, FanGraphs!$B$2:$W$2000, MATCH(Data!AA$1,FanGraphs!$B$1:$W$1, 0), FALSE)</f>
        <v>0.312</v>
      </c>
      <c r="AB80" s="8">
        <f>Table2[[#This Row],[xwOBA]]-Table2[[#This Row],[wOBA]]</f>
        <v>-8.0000000000000071E-3</v>
      </c>
      <c r="AC80" s="8">
        <f>VLOOKUP($A80, FanGraphs!$B$2:$W$2000, MATCH(Data!AC$1,FanGraphs!$B$1:$W$1, 0), FALSE)</f>
        <v>105</v>
      </c>
      <c r="AD80" s="9">
        <f>VLOOKUP($A80, FanGraphs!$B$2:$W$2000, MATCH(Data!AD$1,FanGraphs!$B$1:$W$1, 0), FALSE)</f>
        <v>-1.8</v>
      </c>
      <c r="AE80" s="10">
        <f>VLOOKUP($A80,Statcast!$B$2:$R$2000, MATCH(Data!AE$1,Statcast!$B$1:$R$1, 0), FALSE)</f>
        <v>9.4E-2</v>
      </c>
      <c r="AF80" s="10">
        <f>VLOOKUP($A80,Statcast!$B$2:$R$2000, MATCH(Data!AF$1,Statcast!$B$1:$R$1, 0), FALSE)</f>
        <v>0.34399999999999997</v>
      </c>
      <c r="AG80" s="8">
        <f>VLOOKUP($A80,Statcast!$B$2:$R$2000, MATCH(Data!AG$1,Statcast!$B$1:$R$1, 0), FALSE)</f>
        <v>0.23799999999999999</v>
      </c>
      <c r="AH80" s="8">
        <f>Table2[[#This Row],[xBA]]-Table2[[#This Row],[BA]]</f>
        <v>-1.8000000000000016E-2</v>
      </c>
      <c r="AI80" s="8">
        <f>VLOOKUP($A80,Statcast!$B$2:$R$2000, MATCH(Data!AI$1,Statcast!$B$1:$R$1, 0), FALSE)</f>
        <v>0.434</v>
      </c>
      <c r="AJ80" s="8">
        <f>Table2[[#This Row],[xSLG]]-Table2[[#This Row],[SLG]]</f>
        <v>1.2000000000000011E-2</v>
      </c>
    </row>
    <row r="81" spans="1:36" x14ac:dyDescent="0.45">
      <c r="A81" s="8" t="str">
        <f>Stathead!B84</f>
        <v>Mike Tauchman</v>
      </c>
      <c r="B81" s="8" t="str">
        <f>VLOOKUP($A81, Stathead!$B$6:$AP$2000, MATCH(Data!B$1, Stathead!$B$5:$AP$5, 0), FALSE)</f>
        <v>CHC</v>
      </c>
      <c r="C81" s="8" t="str">
        <f>VLOOKUP($A81, Stathead!$B$6:$AP$2000, MATCH(Data!C$1, Stathead!$B$5:$AP$5, 0), FALSE)</f>
        <v>NL</v>
      </c>
      <c r="D81" s="8">
        <f>VLOOKUP($A81, Stathead!$B$6:$AP$2000, MATCH(Data!D$1, Stathead!$B$5:$AP$5, 0), FALSE)</f>
        <v>49</v>
      </c>
      <c r="E81" s="8">
        <f>VLOOKUP($A81, Stathead!$B$6:$AP$2000, MATCH(Data!E$1, Stathead!$B$5:$AP$5, 0), FALSE)</f>
        <v>196</v>
      </c>
      <c r="F81" s="8">
        <f>VLOOKUP($A81, Stathead!$B$6:$AP$2000, MATCH(Data!F$1, Stathead!$B$5:$AP$5, 0), FALSE)</f>
        <v>166</v>
      </c>
      <c r="G81" s="8">
        <f>VLOOKUP($A81, Stathead!$B$6:$AP$2000, MATCH(Data!G$1, Stathead!$B$5:$AP$5, 0), FALSE)</f>
        <v>31</v>
      </c>
      <c r="H81" s="8">
        <f>VLOOKUP($A81, Stathead!$B$6:$AP$2000, MATCH(Data!H$1, Stathead!$B$5:$AP$5, 0), FALSE)</f>
        <v>44</v>
      </c>
      <c r="I81" s="8">
        <f>VLOOKUP($A81, Stathead!$B$6:$AP$2000, MATCH(Data!I$1, Stathead!$B$5:$AP$5, 0), FALSE)</f>
        <v>30</v>
      </c>
      <c r="J81" s="8">
        <f>VLOOKUP($A81, Stathead!$B$6:$AP$2000, MATCH(Data!J$1, Stathead!$B$5:$AP$5, 0), FALSE)</f>
        <v>9</v>
      </c>
      <c r="K81" s="8">
        <f>VLOOKUP($A81, Stathead!$B$6:$AP$2000, MATCH(Data!K$1, Stathead!$B$5:$AP$5, 0), FALSE)</f>
        <v>1</v>
      </c>
      <c r="L81" s="8">
        <f>VLOOKUP($A81, Stathead!$B$6:$AP$2000, MATCH(Data!L$1, Stathead!$B$5:$AP$5, 0), FALSE)</f>
        <v>4</v>
      </c>
      <c r="M81" s="8">
        <f>VLOOKUP($A81, Stathead!$B$6:$AP$2000, MATCH(Data!M$1, Stathead!$B$5:$AP$5, 0), FALSE)</f>
        <v>17</v>
      </c>
      <c r="N81" s="8">
        <f>VLOOKUP($A81, Stathead!$B$6:$AP$2000, MATCH(Data!N$1, Stathead!$B$5:$AP$5, 0), FALSE)</f>
        <v>4</v>
      </c>
      <c r="O81" s="8">
        <f>VLOOKUP($A81, Stathead!$B$6:$AP$2000, MATCH(Data!O$1, Stathead!$B$5:$AP$5, 0), FALSE)</f>
        <v>0.26500000000000001</v>
      </c>
      <c r="P81" s="8">
        <f>VLOOKUP($A81, Stathead!$B$6:$AP$2000, MATCH(Data!P$1, Stathead!$B$5:$AP$5, 0), FALSE)</f>
        <v>0.372</v>
      </c>
      <c r="Q81" s="8">
        <f>VLOOKUP($A81, Stathead!$B$6:$AP$2000, MATCH(Data!Q$1, Stathead!$B$5:$AP$5, 0), FALSE)</f>
        <v>0.40400000000000003</v>
      </c>
      <c r="R81" s="8">
        <f>VLOOKUP($A81, Stathead!$B$6:$AP$2000, MATCH(Data!R$1, Stathead!$B$5:$AP$5, 0), FALSE)</f>
        <v>0.77600000000000002</v>
      </c>
      <c r="S81" s="8">
        <f>VLOOKUP($A81, Stathead!$B$6:$AP$2000, MATCH(Data!S$1, Stathead!$B$5:$AP$5, 0), FALSE)</f>
        <v>123</v>
      </c>
      <c r="T81" s="8">
        <f>VLOOKUP($A81, Stathead!$B$6:$AP$2000, MATCH(Data!T$1, Stathead!$B$5:$AP$5, 0), FALSE)</f>
        <v>0.9</v>
      </c>
      <c r="U81" s="9">
        <f>(Data!$T80/Data!$D80)*162</f>
        <v>2.8038461538461541</v>
      </c>
      <c r="V81" s="8">
        <f>VLOOKUP($A81, Stathead!$B$6:$AP$2000, MATCH(Data!V$1, Stathead!$B$5:$AP$5, 0), FALSE)</f>
        <v>0.3</v>
      </c>
      <c r="W81" s="9">
        <f>(Data!$V80/Data!$D80)*162</f>
        <v>0.62307692307692308</v>
      </c>
      <c r="X81" s="8">
        <f>VLOOKUP($A81, Stathead!$B$6:$AP$2000, MATCH(Data!X$1, Stathead!$B$5:$AP$5, 0), FALSE)</f>
        <v>-0.4</v>
      </c>
      <c r="Y81" s="8">
        <f>VLOOKUP($A81, Stathead!$B$6:$AP$2000, MATCH(Data!Y$1, Stathead!$B$5:$AP$5, 0), FALSE)</f>
        <v>5</v>
      </c>
      <c r="Z81" s="8">
        <f>VLOOKUP($A81, FanGraphs!$B$2:$W$2000, MATCH(Data!Z$1,FanGraphs!$B$1:$W$1, 0), FALSE)</f>
        <v>0.35299999999999998</v>
      </c>
      <c r="AA81" s="8">
        <f>VLOOKUP($A81, FanGraphs!$B$2:$W$2000, MATCH(Data!AA$1,FanGraphs!$B$1:$W$1, 0), FALSE)</f>
        <v>0.33800000000000002</v>
      </c>
      <c r="AB81" s="8">
        <f>Table2[[#This Row],[xwOBA]]-Table2[[#This Row],[wOBA]]</f>
        <v>-1.4999999999999958E-2</v>
      </c>
      <c r="AC81" s="8">
        <f>VLOOKUP($A81, FanGraphs!$B$2:$W$2000, MATCH(Data!AC$1,FanGraphs!$B$1:$W$1, 0), FALSE)</f>
        <v>131</v>
      </c>
      <c r="AD81" s="9">
        <f>VLOOKUP($A81, FanGraphs!$B$2:$W$2000, MATCH(Data!AD$1,FanGraphs!$B$1:$W$1, 0), FALSE)</f>
        <v>1.3</v>
      </c>
      <c r="AE81" s="10">
        <f>VLOOKUP($A81,Statcast!$B$2:$R$2000, MATCH(Data!AE$1,Statcast!$B$1:$R$1, 0), FALSE)</f>
        <v>7.2999999999999995E-2</v>
      </c>
      <c r="AF81" s="10">
        <f>VLOOKUP($A81,Statcast!$B$2:$R$2000, MATCH(Data!AF$1,Statcast!$B$1:$R$1, 0), FALSE)</f>
        <v>0.374</v>
      </c>
      <c r="AG81" s="8">
        <f>VLOOKUP($A81,Statcast!$B$2:$R$2000, MATCH(Data!AG$1,Statcast!$B$1:$R$1, 0), FALSE)</f>
        <v>0.249</v>
      </c>
      <c r="AH81" s="8">
        <f>Table2[[#This Row],[xBA]]-Table2[[#This Row],[BA]]</f>
        <v>-1.6000000000000014E-2</v>
      </c>
      <c r="AI81" s="8">
        <f>VLOOKUP($A81,Statcast!$B$2:$R$2000, MATCH(Data!AI$1,Statcast!$B$1:$R$1, 0), FALSE)</f>
        <v>0.39200000000000002</v>
      </c>
      <c r="AJ81" s="8">
        <f>Table2[[#This Row],[xSLG]]-Table2[[#This Row],[SLG]]</f>
        <v>-1.2000000000000011E-2</v>
      </c>
    </row>
    <row r="82" spans="1:36" x14ac:dyDescent="0.45">
      <c r="A82" s="8" t="str">
        <f>Stathead!B87</f>
        <v>Fernando Tatis Jr.</v>
      </c>
      <c r="B82" s="8" t="str">
        <f>VLOOKUP($A82, Stathead!$B$6:$AP$2000, MATCH(Data!B$1, Stathead!$B$5:$AP$5, 0), FALSE)</f>
        <v>SDP</v>
      </c>
      <c r="C82" s="8" t="str">
        <f>VLOOKUP($A82, Stathead!$B$6:$AP$2000, MATCH(Data!C$1, Stathead!$B$5:$AP$5, 0), FALSE)</f>
        <v>NL</v>
      </c>
      <c r="D82" s="8">
        <f>VLOOKUP($A82, Stathead!$B$6:$AP$2000, MATCH(Data!D$1, Stathead!$B$5:$AP$5, 0), FALSE)</f>
        <v>58</v>
      </c>
      <c r="E82" s="8">
        <f>VLOOKUP($A82, Stathead!$B$6:$AP$2000, MATCH(Data!E$1, Stathead!$B$5:$AP$5, 0), FALSE)</f>
        <v>254</v>
      </c>
      <c r="F82" s="8">
        <f>VLOOKUP($A82, Stathead!$B$6:$AP$2000, MATCH(Data!F$1, Stathead!$B$5:$AP$5, 0), FALSE)</f>
        <v>225</v>
      </c>
      <c r="G82" s="8">
        <f>VLOOKUP($A82, Stathead!$B$6:$AP$2000, MATCH(Data!G$1, Stathead!$B$5:$AP$5, 0), FALSE)</f>
        <v>36</v>
      </c>
      <c r="H82" s="8">
        <f>VLOOKUP($A82, Stathead!$B$6:$AP$2000, MATCH(Data!H$1, Stathead!$B$5:$AP$5, 0), FALSE)</f>
        <v>56</v>
      </c>
      <c r="I82" s="8">
        <f>VLOOKUP($A82, Stathead!$B$6:$AP$2000, MATCH(Data!I$1, Stathead!$B$5:$AP$5, 0), FALSE)</f>
        <v>38</v>
      </c>
      <c r="J82" s="8">
        <f>VLOOKUP($A82, Stathead!$B$6:$AP$2000, MATCH(Data!J$1, Stathead!$B$5:$AP$5, 0), FALSE)</f>
        <v>8</v>
      </c>
      <c r="K82" s="8">
        <f>VLOOKUP($A82, Stathead!$B$6:$AP$2000, MATCH(Data!K$1, Stathead!$B$5:$AP$5, 0), FALSE)</f>
        <v>1</v>
      </c>
      <c r="L82" s="8">
        <f>VLOOKUP($A82, Stathead!$B$6:$AP$2000, MATCH(Data!L$1, Stathead!$B$5:$AP$5, 0), FALSE)</f>
        <v>9</v>
      </c>
      <c r="M82" s="8">
        <f>VLOOKUP($A82, Stathead!$B$6:$AP$2000, MATCH(Data!M$1, Stathead!$B$5:$AP$5, 0), FALSE)</f>
        <v>28</v>
      </c>
      <c r="N82" s="8">
        <f>VLOOKUP($A82, Stathead!$B$6:$AP$2000, MATCH(Data!N$1, Stathead!$B$5:$AP$5, 0), FALSE)</f>
        <v>6</v>
      </c>
      <c r="O82" s="8">
        <f>VLOOKUP($A82, Stathead!$B$6:$AP$2000, MATCH(Data!O$1, Stathead!$B$5:$AP$5, 0), FALSE)</f>
        <v>0.249</v>
      </c>
      <c r="P82" s="8">
        <f>VLOOKUP($A82, Stathead!$B$6:$AP$2000, MATCH(Data!P$1, Stathead!$B$5:$AP$5, 0), FALSE)</f>
        <v>0.33100000000000002</v>
      </c>
      <c r="Q82" s="8">
        <f>VLOOKUP($A82, Stathead!$B$6:$AP$2000, MATCH(Data!Q$1, Stathead!$B$5:$AP$5, 0), FALSE)</f>
        <v>0.41299999999999998</v>
      </c>
      <c r="R82" s="8">
        <f>VLOOKUP($A82, Stathead!$B$6:$AP$2000, MATCH(Data!R$1, Stathead!$B$5:$AP$5, 0), FALSE)</f>
        <v>0.74399999999999999</v>
      </c>
      <c r="S82" s="8">
        <f>VLOOKUP($A82, Stathead!$B$6:$AP$2000, MATCH(Data!S$1, Stathead!$B$5:$AP$5, 0), FALSE)</f>
        <v>118</v>
      </c>
      <c r="T82" s="8">
        <f>VLOOKUP($A82, Stathead!$B$6:$AP$2000, MATCH(Data!T$1, Stathead!$B$5:$AP$5, 0), FALSE)</f>
        <v>0.9</v>
      </c>
      <c r="U82" s="9">
        <f>(Data!$T83/Data!$D83)*162</f>
        <v>2.7</v>
      </c>
      <c r="V82" s="8">
        <f>VLOOKUP($A82, Stathead!$B$6:$AP$2000, MATCH(Data!V$1, Stathead!$B$5:$AP$5, 0), FALSE)</f>
        <v>0.1</v>
      </c>
      <c r="W82" s="9">
        <f>(Data!$V83/Data!$D83)*162</f>
        <v>0.6</v>
      </c>
      <c r="X82" s="8">
        <f>VLOOKUP($A82, Stathead!$B$6:$AP$2000, MATCH(Data!X$1, Stathead!$B$5:$AP$5, 0), FALSE)</f>
        <v>-0.5</v>
      </c>
      <c r="Y82" s="8">
        <f>VLOOKUP($A82, Stathead!$B$6:$AP$2000, MATCH(Data!Y$1, Stathead!$B$5:$AP$5, 0), FALSE)</f>
        <v>5</v>
      </c>
      <c r="Z82" s="8">
        <f>VLOOKUP($A82, FanGraphs!$B$2:$W$2000, MATCH(Data!Z$1,FanGraphs!$B$1:$W$1, 0), FALSE)</f>
        <v>0.32900000000000001</v>
      </c>
      <c r="AA82" s="8">
        <f>VLOOKUP($A82, FanGraphs!$B$2:$W$2000, MATCH(Data!AA$1,FanGraphs!$B$1:$W$1, 0), FALSE)</f>
        <v>0.372</v>
      </c>
      <c r="AB82" s="8">
        <f>Table2[[#This Row],[xwOBA]]-Table2[[#This Row],[wOBA]]</f>
        <v>4.2999999999999983E-2</v>
      </c>
      <c r="AC82" s="8">
        <f>VLOOKUP($A82, FanGraphs!$B$2:$W$2000, MATCH(Data!AC$1,FanGraphs!$B$1:$W$1, 0), FALSE)</f>
        <v>119</v>
      </c>
      <c r="AD82" s="9">
        <f>VLOOKUP($A82, FanGraphs!$B$2:$W$2000, MATCH(Data!AD$1,FanGraphs!$B$1:$W$1, 0), FALSE)</f>
        <v>0.4</v>
      </c>
      <c r="AE82" s="10">
        <f>VLOOKUP($A82,Statcast!$B$2:$R$2000, MATCH(Data!AE$1,Statcast!$B$1:$R$1, 0), FALSE)</f>
        <v>0.113</v>
      </c>
      <c r="AF82" s="10">
        <f>VLOOKUP($A82,Statcast!$B$2:$R$2000, MATCH(Data!AF$1,Statcast!$B$1:$R$1, 0), FALSE)</f>
        <v>0.5</v>
      </c>
      <c r="AG82" s="8">
        <f>VLOOKUP($A82,Statcast!$B$2:$R$2000, MATCH(Data!AG$1,Statcast!$B$1:$R$1, 0), FALSE)</f>
        <v>0.28299999999999997</v>
      </c>
      <c r="AH82" s="8">
        <f>Table2[[#This Row],[xBA]]-Table2[[#This Row],[BA]]</f>
        <v>3.3999999999999975E-2</v>
      </c>
      <c r="AI82" s="8">
        <f>VLOOKUP($A82,Statcast!$B$2:$R$2000, MATCH(Data!AI$1,Statcast!$B$1:$R$1, 0), FALSE)</f>
        <v>0.497</v>
      </c>
      <c r="AJ82" s="8">
        <f>Table2[[#This Row],[xSLG]]-Table2[[#This Row],[SLG]]</f>
        <v>8.4000000000000019E-2</v>
      </c>
    </row>
    <row r="83" spans="1:36" x14ac:dyDescent="0.45">
      <c r="A83" s="8" t="str">
        <f>Stathead!B80</f>
        <v>Kyle Schwarber</v>
      </c>
      <c r="B83" s="8" t="str">
        <f>VLOOKUP($A83, Stathead!$B$6:$AP$2000, MATCH(Data!B$1, Stathead!$B$5:$AP$5, 0), FALSE)</f>
        <v>PHI</v>
      </c>
      <c r="C83" s="8" t="str">
        <f>VLOOKUP($A83, Stathead!$B$6:$AP$2000, MATCH(Data!C$1, Stathead!$B$5:$AP$5, 0), FALSE)</f>
        <v>NL</v>
      </c>
      <c r="D83" s="8">
        <f>VLOOKUP($A83, Stathead!$B$6:$AP$2000, MATCH(Data!D$1, Stathead!$B$5:$AP$5, 0), FALSE)</f>
        <v>54</v>
      </c>
      <c r="E83" s="8">
        <f>VLOOKUP($A83, Stathead!$B$6:$AP$2000, MATCH(Data!E$1, Stathead!$B$5:$AP$5, 0), FALSE)</f>
        <v>250</v>
      </c>
      <c r="F83" s="8">
        <f>VLOOKUP($A83, Stathead!$B$6:$AP$2000, MATCH(Data!F$1, Stathead!$B$5:$AP$5, 0), FALSE)</f>
        <v>203</v>
      </c>
      <c r="G83" s="8">
        <f>VLOOKUP($A83, Stathead!$B$6:$AP$2000, MATCH(Data!G$1, Stathead!$B$5:$AP$5, 0), FALSE)</f>
        <v>42</v>
      </c>
      <c r="H83" s="8">
        <f>VLOOKUP($A83, Stathead!$B$6:$AP$2000, MATCH(Data!H$1, Stathead!$B$5:$AP$5, 0), FALSE)</f>
        <v>49</v>
      </c>
      <c r="I83" s="8">
        <f>VLOOKUP($A83, Stathead!$B$6:$AP$2000, MATCH(Data!I$1, Stathead!$B$5:$AP$5, 0), FALSE)</f>
        <v>35</v>
      </c>
      <c r="J83" s="8">
        <f>VLOOKUP($A83, Stathead!$B$6:$AP$2000, MATCH(Data!J$1, Stathead!$B$5:$AP$5, 0), FALSE)</f>
        <v>4</v>
      </c>
      <c r="K83" s="8">
        <f>VLOOKUP($A83, Stathead!$B$6:$AP$2000, MATCH(Data!K$1, Stathead!$B$5:$AP$5, 0), FALSE)</f>
        <v>0</v>
      </c>
      <c r="L83" s="8">
        <f>VLOOKUP($A83, Stathead!$B$6:$AP$2000, MATCH(Data!L$1, Stathead!$B$5:$AP$5, 0), FALSE)</f>
        <v>10</v>
      </c>
      <c r="M83" s="8">
        <f>VLOOKUP($A83, Stathead!$B$6:$AP$2000, MATCH(Data!M$1, Stathead!$B$5:$AP$5, 0), FALSE)</f>
        <v>33</v>
      </c>
      <c r="N83" s="8">
        <f>VLOOKUP($A83, Stathead!$B$6:$AP$2000, MATCH(Data!N$1, Stathead!$B$5:$AP$5, 0), FALSE)</f>
        <v>3</v>
      </c>
      <c r="O83" s="8">
        <f>VLOOKUP($A83, Stathead!$B$6:$AP$2000, MATCH(Data!O$1, Stathead!$B$5:$AP$5, 0), FALSE)</f>
        <v>0.24099999999999999</v>
      </c>
      <c r="P83" s="8">
        <f>VLOOKUP($A83, Stathead!$B$6:$AP$2000, MATCH(Data!P$1, Stathead!$B$5:$AP$5, 0), FALSE)</f>
        <v>0.36399999999999999</v>
      </c>
      <c r="Q83" s="8">
        <f>VLOOKUP($A83, Stathead!$B$6:$AP$2000, MATCH(Data!Q$1, Stathead!$B$5:$AP$5, 0), FALSE)</f>
        <v>0.40899999999999997</v>
      </c>
      <c r="R83" s="8">
        <f>VLOOKUP($A83, Stathead!$B$6:$AP$2000, MATCH(Data!R$1, Stathead!$B$5:$AP$5, 0), FALSE)</f>
        <v>0.77300000000000002</v>
      </c>
      <c r="S83" s="8">
        <f>VLOOKUP($A83, Stathead!$B$6:$AP$2000, MATCH(Data!S$1, Stathead!$B$5:$AP$5, 0), FALSE)</f>
        <v>123</v>
      </c>
      <c r="T83" s="8">
        <f>VLOOKUP($A83, Stathead!$B$6:$AP$2000, MATCH(Data!T$1, Stathead!$B$5:$AP$5, 0), FALSE)</f>
        <v>0.9</v>
      </c>
      <c r="U83" s="9">
        <f>(Data!$T76/Data!$D76)*162</f>
        <v>3.1021276595744682</v>
      </c>
      <c r="V83" s="8">
        <f>VLOOKUP($A83, Stathead!$B$6:$AP$2000, MATCH(Data!V$1, Stathead!$B$5:$AP$5, 0), FALSE)</f>
        <v>0.2</v>
      </c>
      <c r="W83" s="9">
        <f>(Data!$V76/Data!$D76)*162</f>
        <v>1.0340425531914894</v>
      </c>
      <c r="X83" s="8">
        <f>VLOOKUP($A83, Stathead!$B$6:$AP$2000, MATCH(Data!X$1, Stathead!$B$5:$AP$5, 0), FALSE)</f>
        <v>-0.5</v>
      </c>
      <c r="Y83" s="8">
        <f>VLOOKUP($A83, Stathead!$B$6:$AP$2000, MATCH(Data!Y$1, Stathead!$B$5:$AP$5, 0), FALSE)</f>
        <v>6</v>
      </c>
      <c r="Z83" s="8">
        <f>VLOOKUP($A83, FanGraphs!$B$2:$W$2000, MATCH(Data!Z$1,FanGraphs!$B$1:$W$1, 0), FALSE)</f>
        <v>0.34100000000000003</v>
      </c>
      <c r="AA83" s="8">
        <f>VLOOKUP($A83, FanGraphs!$B$2:$W$2000, MATCH(Data!AA$1,FanGraphs!$B$1:$W$1, 0), FALSE)</f>
        <v>0.35599999999999998</v>
      </c>
      <c r="AB83" s="8">
        <f>Table2[[#This Row],[xwOBA]]-Table2[[#This Row],[wOBA]]</f>
        <v>1.4999999999999958E-2</v>
      </c>
      <c r="AC83" s="8">
        <f>VLOOKUP($A83, FanGraphs!$B$2:$W$2000, MATCH(Data!AC$1,FanGraphs!$B$1:$W$1, 0), FALSE)</f>
        <v>121</v>
      </c>
      <c r="AD83" s="9">
        <f>VLOOKUP($A83, FanGraphs!$B$2:$W$2000, MATCH(Data!AD$1,FanGraphs!$B$1:$W$1, 0), FALSE)</f>
        <v>0.2</v>
      </c>
      <c r="AE83" s="10">
        <f>VLOOKUP($A83,Statcast!$B$2:$R$2000, MATCH(Data!AE$1,Statcast!$B$1:$R$1, 0), FALSE)</f>
        <v>9.8000000000000004E-2</v>
      </c>
      <c r="AF83" s="10">
        <f>VLOOKUP($A83,Statcast!$B$2:$R$2000, MATCH(Data!AF$1,Statcast!$B$1:$R$1, 0), FALSE)</f>
        <v>0.54900000000000004</v>
      </c>
      <c r="AG83" s="8">
        <f>VLOOKUP($A83,Statcast!$B$2:$R$2000, MATCH(Data!AG$1,Statcast!$B$1:$R$1, 0), FALSE)</f>
        <v>0.245</v>
      </c>
      <c r="AH83" s="8">
        <f>Table2[[#This Row],[xBA]]-Table2[[#This Row],[BA]]</f>
        <v>4.0000000000000036E-3</v>
      </c>
      <c r="AI83" s="8">
        <f>VLOOKUP($A83,Statcast!$B$2:$R$2000, MATCH(Data!AI$1,Statcast!$B$1:$R$1, 0), FALSE)</f>
        <v>0.44900000000000001</v>
      </c>
      <c r="AJ83" s="8">
        <f>Table2[[#This Row],[xSLG]]-Table2[[#This Row],[SLG]]</f>
        <v>4.0000000000000036E-2</v>
      </c>
    </row>
    <row r="84" spans="1:36" x14ac:dyDescent="0.45">
      <c r="A84" s="8" t="str">
        <f>Stathead!B88</f>
        <v>Orlando Arcia</v>
      </c>
      <c r="B84" s="8" t="str">
        <f>VLOOKUP($A84, Stathead!$B$6:$AP$2000, MATCH(Data!B$1, Stathead!$B$5:$AP$5, 0), FALSE)</f>
        <v>ATL</v>
      </c>
      <c r="C84" s="8" t="str">
        <f>VLOOKUP($A84, Stathead!$B$6:$AP$2000, MATCH(Data!C$1, Stathead!$B$5:$AP$5, 0), FALSE)</f>
        <v>NL</v>
      </c>
      <c r="D84" s="8">
        <f>VLOOKUP($A84, Stathead!$B$6:$AP$2000, MATCH(Data!D$1, Stathead!$B$5:$AP$5, 0), FALSE)</f>
        <v>52</v>
      </c>
      <c r="E84" s="8">
        <f>VLOOKUP($A84, Stathead!$B$6:$AP$2000, MATCH(Data!E$1, Stathead!$B$5:$AP$5, 0), FALSE)</f>
        <v>203</v>
      </c>
      <c r="F84" s="8">
        <f>VLOOKUP($A84, Stathead!$B$6:$AP$2000, MATCH(Data!F$1, Stathead!$B$5:$AP$5, 0), FALSE)</f>
        <v>192</v>
      </c>
      <c r="G84" s="8">
        <f>VLOOKUP($A84, Stathead!$B$6:$AP$2000, MATCH(Data!G$1, Stathead!$B$5:$AP$5, 0), FALSE)</f>
        <v>20</v>
      </c>
      <c r="H84" s="8">
        <f>VLOOKUP($A84, Stathead!$B$6:$AP$2000, MATCH(Data!H$1, Stathead!$B$5:$AP$5, 0), FALSE)</f>
        <v>47</v>
      </c>
      <c r="I84" s="8">
        <f>VLOOKUP($A84, Stathead!$B$6:$AP$2000, MATCH(Data!I$1, Stathead!$B$5:$AP$5, 0), FALSE)</f>
        <v>28</v>
      </c>
      <c r="J84" s="8">
        <f>VLOOKUP($A84, Stathead!$B$6:$AP$2000, MATCH(Data!J$1, Stathead!$B$5:$AP$5, 0), FALSE)</f>
        <v>14</v>
      </c>
      <c r="K84" s="8">
        <f>VLOOKUP($A84, Stathead!$B$6:$AP$2000, MATCH(Data!K$1, Stathead!$B$5:$AP$5, 0), FALSE)</f>
        <v>0</v>
      </c>
      <c r="L84" s="8">
        <f>VLOOKUP($A84, Stathead!$B$6:$AP$2000, MATCH(Data!L$1, Stathead!$B$5:$AP$5, 0), FALSE)</f>
        <v>5</v>
      </c>
      <c r="M84" s="8">
        <f>VLOOKUP($A84, Stathead!$B$6:$AP$2000, MATCH(Data!M$1, Stathead!$B$5:$AP$5, 0), FALSE)</f>
        <v>19</v>
      </c>
      <c r="N84" s="8">
        <f>VLOOKUP($A84, Stathead!$B$6:$AP$2000, MATCH(Data!N$1, Stathead!$B$5:$AP$5, 0), FALSE)</f>
        <v>0</v>
      </c>
      <c r="O84" s="8">
        <f>VLOOKUP($A84, Stathead!$B$6:$AP$2000, MATCH(Data!O$1, Stathead!$B$5:$AP$5, 0), FALSE)</f>
        <v>0.245</v>
      </c>
      <c r="P84" s="8">
        <f>VLOOKUP($A84, Stathead!$B$6:$AP$2000, MATCH(Data!P$1, Stathead!$B$5:$AP$5, 0), FALSE)</f>
        <v>0.26600000000000001</v>
      </c>
      <c r="Q84" s="8">
        <f>VLOOKUP($A84, Stathead!$B$6:$AP$2000, MATCH(Data!Q$1, Stathead!$B$5:$AP$5, 0), FALSE)</f>
        <v>0.39600000000000002</v>
      </c>
      <c r="R84" s="8">
        <f>VLOOKUP($A84, Stathead!$B$6:$AP$2000, MATCH(Data!R$1, Stathead!$B$5:$AP$5, 0), FALSE)</f>
        <v>0.66200000000000003</v>
      </c>
      <c r="S84" s="8">
        <f>VLOOKUP($A84, Stathead!$B$6:$AP$2000, MATCH(Data!S$1, Stathead!$B$5:$AP$5, 0), FALSE)</f>
        <v>86</v>
      </c>
      <c r="T84" s="8">
        <f>VLOOKUP($A84, Stathead!$B$6:$AP$2000, MATCH(Data!T$1, Stathead!$B$5:$AP$5, 0), FALSE)</f>
        <v>0.8</v>
      </c>
      <c r="U84" s="9">
        <f>(Data!$T84/Data!$D84)*162</f>
        <v>2.4923076923076923</v>
      </c>
      <c r="V84" s="8">
        <f>VLOOKUP($A84, Stathead!$B$6:$AP$2000, MATCH(Data!V$1, Stathead!$B$5:$AP$5, 0), FALSE)</f>
        <v>0.2</v>
      </c>
      <c r="W84" s="9">
        <f>(Data!$V84/Data!$D84)*162</f>
        <v>0.62307692307692308</v>
      </c>
      <c r="X84" s="8">
        <f>VLOOKUP($A84, Stathead!$B$6:$AP$2000, MATCH(Data!X$1, Stathead!$B$5:$AP$5, 0), FALSE)</f>
        <v>0.7</v>
      </c>
      <c r="Y84" s="8">
        <f>VLOOKUP($A84, Stathead!$B$6:$AP$2000, MATCH(Data!Y$1, Stathead!$B$5:$AP$5, 0), FALSE)</f>
        <v>-4</v>
      </c>
      <c r="Z84" s="8">
        <f>VLOOKUP($A84, FanGraphs!$B$2:$W$2000, MATCH(Data!Z$1,FanGraphs!$B$1:$W$1, 0), FALSE)</f>
        <v>0.28999999999999998</v>
      </c>
      <c r="AA84" s="8">
        <f>VLOOKUP($A84, FanGraphs!$B$2:$W$2000, MATCH(Data!AA$1,FanGraphs!$B$1:$W$1, 0), FALSE)</f>
        <v>0.24399999999999999</v>
      </c>
      <c r="AB84" s="8">
        <f>Table2[[#This Row],[xwOBA]]-Table2[[#This Row],[wOBA]]</f>
        <v>-4.5999999999999985E-2</v>
      </c>
      <c r="AC84" s="8">
        <f>VLOOKUP($A84, FanGraphs!$B$2:$W$2000, MATCH(Data!AC$1,FanGraphs!$B$1:$W$1, 0), FALSE)</f>
        <v>86</v>
      </c>
      <c r="AD84" s="9">
        <f>VLOOKUP($A84, FanGraphs!$B$2:$W$2000, MATCH(Data!AD$1,FanGraphs!$B$1:$W$1, 0), FALSE)</f>
        <v>-0.2</v>
      </c>
      <c r="AE84" s="10">
        <f>VLOOKUP($A84,Statcast!$B$2:$R$2000, MATCH(Data!AE$1,Statcast!$B$1:$R$1, 0), FALSE)</f>
        <v>4.4999999999999998E-2</v>
      </c>
      <c r="AF84" s="10">
        <f>VLOOKUP($A84,Statcast!$B$2:$R$2000, MATCH(Data!AF$1,Statcast!$B$1:$R$1, 0), FALSE)</f>
        <v>0.4</v>
      </c>
      <c r="AG84" s="8">
        <f>VLOOKUP($A84,Statcast!$B$2:$R$2000, MATCH(Data!AG$1,Statcast!$B$1:$R$1, 0), FALSE)</f>
        <v>0.21099999999999999</v>
      </c>
      <c r="AH84" s="8">
        <f>Table2[[#This Row],[xBA]]-Table2[[#This Row],[BA]]</f>
        <v>-3.4000000000000002E-2</v>
      </c>
      <c r="AI84" s="8">
        <f>VLOOKUP($A84,Statcast!$B$2:$R$2000, MATCH(Data!AI$1,Statcast!$B$1:$R$1, 0), FALSE)</f>
        <v>0.32500000000000001</v>
      </c>
      <c r="AJ84" s="8">
        <f>Table2[[#This Row],[xSLG]]-Table2[[#This Row],[SLG]]</f>
        <v>-7.1000000000000008E-2</v>
      </c>
    </row>
    <row r="85" spans="1:36" x14ac:dyDescent="0.45">
      <c r="A85" s="8" t="str">
        <f>Stathead!B91</f>
        <v>Ian Happ</v>
      </c>
      <c r="B85" s="8" t="str">
        <f>VLOOKUP($A85, Stathead!$B$6:$AP$2000, MATCH(Data!B$1, Stathead!$B$5:$AP$5, 0), FALSE)</f>
        <v>CHC</v>
      </c>
      <c r="C85" s="8" t="str">
        <f>VLOOKUP($A85, Stathead!$B$6:$AP$2000, MATCH(Data!C$1, Stathead!$B$5:$AP$5, 0), FALSE)</f>
        <v>NL</v>
      </c>
      <c r="D85" s="8">
        <f>VLOOKUP($A85, Stathead!$B$6:$AP$2000, MATCH(Data!D$1, Stathead!$B$5:$AP$5, 0), FALSE)</f>
        <v>50</v>
      </c>
      <c r="E85" s="8">
        <f>VLOOKUP($A85, Stathead!$B$6:$AP$2000, MATCH(Data!E$1, Stathead!$B$5:$AP$5, 0), FALSE)</f>
        <v>211</v>
      </c>
      <c r="F85" s="8">
        <f>VLOOKUP($A85, Stathead!$B$6:$AP$2000, MATCH(Data!F$1, Stathead!$B$5:$AP$5, 0), FALSE)</f>
        <v>182</v>
      </c>
      <c r="G85" s="8">
        <f>VLOOKUP($A85, Stathead!$B$6:$AP$2000, MATCH(Data!G$1, Stathead!$B$5:$AP$5, 0), FALSE)</f>
        <v>26</v>
      </c>
      <c r="H85" s="8">
        <f>VLOOKUP($A85, Stathead!$B$6:$AP$2000, MATCH(Data!H$1, Stathead!$B$5:$AP$5, 0), FALSE)</f>
        <v>40</v>
      </c>
      <c r="I85" s="8">
        <f>VLOOKUP($A85, Stathead!$B$6:$AP$2000, MATCH(Data!I$1, Stathead!$B$5:$AP$5, 0), FALSE)</f>
        <v>24</v>
      </c>
      <c r="J85" s="8">
        <f>VLOOKUP($A85, Stathead!$B$6:$AP$2000, MATCH(Data!J$1, Stathead!$B$5:$AP$5, 0), FALSE)</f>
        <v>11</v>
      </c>
      <c r="K85" s="8">
        <f>VLOOKUP($A85, Stathead!$B$6:$AP$2000, MATCH(Data!K$1, Stathead!$B$5:$AP$5, 0), FALSE)</f>
        <v>1</v>
      </c>
      <c r="L85" s="8">
        <f>VLOOKUP($A85, Stathead!$B$6:$AP$2000, MATCH(Data!L$1, Stathead!$B$5:$AP$5, 0), FALSE)</f>
        <v>4</v>
      </c>
      <c r="M85" s="8">
        <f>VLOOKUP($A85, Stathead!$B$6:$AP$2000, MATCH(Data!M$1, Stathead!$B$5:$AP$5, 0), FALSE)</f>
        <v>19</v>
      </c>
      <c r="N85" s="8">
        <f>VLOOKUP($A85, Stathead!$B$6:$AP$2000, MATCH(Data!N$1, Stathead!$B$5:$AP$5, 0), FALSE)</f>
        <v>2</v>
      </c>
      <c r="O85" s="8">
        <f>VLOOKUP($A85, Stathead!$B$6:$AP$2000, MATCH(Data!O$1, Stathead!$B$5:$AP$5, 0), FALSE)</f>
        <v>0.22</v>
      </c>
      <c r="P85" s="8">
        <f>VLOOKUP($A85, Stathead!$B$6:$AP$2000, MATCH(Data!P$1, Stathead!$B$5:$AP$5, 0), FALSE)</f>
        <v>0.32700000000000001</v>
      </c>
      <c r="Q85" s="8">
        <f>VLOOKUP($A85, Stathead!$B$6:$AP$2000, MATCH(Data!Q$1, Stathead!$B$5:$AP$5, 0), FALSE)</f>
        <v>0.35699999999999998</v>
      </c>
      <c r="R85" s="8">
        <f>VLOOKUP($A85, Stathead!$B$6:$AP$2000, MATCH(Data!R$1, Stathead!$B$5:$AP$5, 0), FALSE)</f>
        <v>0.68400000000000005</v>
      </c>
      <c r="S85" s="8">
        <f>VLOOKUP($A85, Stathead!$B$6:$AP$2000, MATCH(Data!S$1, Stathead!$B$5:$AP$5, 0), FALSE)</f>
        <v>96</v>
      </c>
      <c r="T85" s="8">
        <f>VLOOKUP($A85, Stathead!$B$6:$AP$2000, MATCH(Data!T$1, Stathead!$B$5:$AP$5, 0), FALSE)</f>
        <v>0.8</v>
      </c>
      <c r="U85" s="9">
        <f>(Data!$T87/Data!$D87)*162</f>
        <v>2.5411764705882351</v>
      </c>
      <c r="V85" s="8">
        <f>VLOOKUP($A85, Stathead!$B$6:$AP$2000, MATCH(Data!V$1, Stathead!$B$5:$AP$5, 0), FALSE)</f>
        <v>0.1</v>
      </c>
      <c r="W85" s="9">
        <f>(Data!$V87/Data!$D87)*162</f>
        <v>0.31764705882352939</v>
      </c>
      <c r="X85" s="8">
        <f>VLOOKUP($A85, Stathead!$B$6:$AP$2000, MATCH(Data!X$1, Stathead!$B$5:$AP$5, 0), FALSE)</f>
        <v>0.2</v>
      </c>
      <c r="Y85" s="8">
        <f>VLOOKUP($A85, Stathead!$B$6:$AP$2000, MATCH(Data!Y$1, Stathead!$B$5:$AP$5, 0), FALSE)</f>
        <v>-1</v>
      </c>
      <c r="Z85" s="8">
        <f>VLOOKUP($A85, FanGraphs!$B$2:$W$2000, MATCH(Data!Z$1,FanGraphs!$B$1:$W$1, 0), FALSE)</f>
        <v>0.312</v>
      </c>
      <c r="AA85" s="8">
        <f>VLOOKUP($A85, FanGraphs!$B$2:$W$2000, MATCH(Data!AA$1,FanGraphs!$B$1:$W$1, 0), FALSE)</f>
        <v>0.32100000000000001</v>
      </c>
      <c r="AB85" s="8">
        <f>Table2[[#This Row],[xwOBA]]-Table2[[#This Row],[wOBA]]</f>
        <v>9.000000000000008E-3</v>
      </c>
      <c r="AC85" s="8">
        <f>VLOOKUP($A85, FanGraphs!$B$2:$W$2000, MATCH(Data!AC$1,FanGraphs!$B$1:$W$1, 0), FALSE)</f>
        <v>103</v>
      </c>
      <c r="AD85" s="9">
        <f>VLOOKUP($A85, FanGraphs!$B$2:$W$2000, MATCH(Data!AD$1,FanGraphs!$B$1:$W$1, 0), FALSE)</f>
        <v>0.2</v>
      </c>
      <c r="AE85" s="10">
        <f>VLOOKUP($A85,Statcast!$B$2:$R$2000, MATCH(Data!AE$1,Statcast!$B$1:$R$1, 0), FALSE)</f>
        <v>0.109</v>
      </c>
      <c r="AF85" s="10">
        <f>VLOOKUP($A85,Statcast!$B$2:$R$2000, MATCH(Data!AF$1,Statcast!$B$1:$R$1, 0), FALSE)</f>
        <v>0.40300000000000002</v>
      </c>
      <c r="AG85" s="8">
        <f>VLOOKUP($A85,Statcast!$B$2:$R$2000, MATCH(Data!AG$1,Statcast!$B$1:$R$1, 0), FALSE)</f>
        <v>0.222</v>
      </c>
      <c r="AH85" s="8">
        <f>Table2[[#This Row],[xBA]]-Table2[[#This Row],[BA]]</f>
        <v>2.0000000000000018E-3</v>
      </c>
      <c r="AI85" s="8">
        <f>VLOOKUP($A85,Statcast!$B$2:$R$2000, MATCH(Data!AI$1,Statcast!$B$1:$R$1, 0), FALSE)</f>
        <v>0.39</v>
      </c>
      <c r="AJ85" s="8">
        <f>Table2[[#This Row],[xSLG]]-Table2[[#This Row],[SLG]]</f>
        <v>3.3000000000000029E-2</v>
      </c>
    </row>
    <row r="86" spans="1:36" x14ac:dyDescent="0.45">
      <c r="A86" s="8" t="str">
        <f>Stathead!B89</f>
        <v>Michael Busch</v>
      </c>
      <c r="B86" s="8" t="str">
        <f>VLOOKUP($A86, Stathead!$B$6:$AP$2000, MATCH(Data!B$1, Stathead!$B$5:$AP$5, 0), FALSE)</f>
        <v>CHC</v>
      </c>
      <c r="C86" s="8" t="str">
        <f>VLOOKUP($A86, Stathead!$B$6:$AP$2000, MATCH(Data!C$1, Stathead!$B$5:$AP$5, 0), FALSE)</f>
        <v>NL</v>
      </c>
      <c r="D86" s="8">
        <f>VLOOKUP($A86, Stathead!$B$6:$AP$2000, MATCH(Data!D$1, Stathead!$B$5:$AP$5, 0), FALSE)</f>
        <v>51</v>
      </c>
      <c r="E86" s="8">
        <f>VLOOKUP($A86, Stathead!$B$6:$AP$2000, MATCH(Data!E$1, Stathead!$B$5:$AP$5, 0), FALSE)</f>
        <v>187</v>
      </c>
      <c r="F86" s="8">
        <f>VLOOKUP($A86, Stathead!$B$6:$AP$2000, MATCH(Data!F$1, Stathead!$B$5:$AP$5, 0), FALSE)</f>
        <v>162</v>
      </c>
      <c r="G86" s="8">
        <f>VLOOKUP($A86, Stathead!$B$6:$AP$2000, MATCH(Data!G$1, Stathead!$B$5:$AP$5, 0), FALSE)</f>
        <v>28</v>
      </c>
      <c r="H86" s="8">
        <f>VLOOKUP($A86, Stathead!$B$6:$AP$2000, MATCH(Data!H$1, Stathead!$B$5:$AP$5, 0), FALSE)</f>
        <v>39</v>
      </c>
      <c r="I86" s="8">
        <f>VLOOKUP($A86, Stathead!$B$6:$AP$2000, MATCH(Data!I$1, Stathead!$B$5:$AP$5, 0), FALSE)</f>
        <v>22</v>
      </c>
      <c r="J86" s="8">
        <f>VLOOKUP($A86, Stathead!$B$6:$AP$2000, MATCH(Data!J$1, Stathead!$B$5:$AP$5, 0), FALSE)</f>
        <v>8</v>
      </c>
      <c r="K86" s="8">
        <f>VLOOKUP($A86, Stathead!$B$6:$AP$2000, MATCH(Data!K$1, Stathead!$B$5:$AP$5, 0), FALSE)</f>
        <v>1</v>
      </c>
      <c r="L86" s="8">
        <f>VLOOKUP($A86, Stathead!$B$6:$AP$2000, MATCH(Data!L$1, Stathead!$B$5:$AP$5, 0), FALSE)</f>
        <v>8</v>
      </c>
      <c r="M86" s="8">
        <f>VLOOKUP($A86, Stathead!$B$6:$AP$2000, MATCH(Data!M$1, Stathead!$B$5:$AP$5, 0), FALSE)</f>
        <v>23</v>
      </c>
      <c r="N86" s="8">
        <f>VLOOKUP($A86, Stathead!$B$6:$AP$2000, MATCH(Data!N$1, Stathead!$B$5:$AP$5, 0), FALSE)</f>
        <v>1</v>
      </c>
      <c r="O86" s="8">
        <f>VLOOKUP($A86, Stathead!$B$6:$AP$2000, MATCH(Data!O$1, Stathead!$B$5:$AP$5, 0), FALSE)</f>
        <v>0.24099999999999999</v>
      </c>
      <c r="P86" s="8">
        <f>VLOOKUP($A86, Stathead!$B$6:$AP$2000, MATCH(Data!P$1, Stathead!$B$5:$AP$5, 0), FALSE)</f>
        <v>0.32600000000000001</v>
      </c>
      <c r="Q86" s="8">
        <f>VLOOKUP($A86, Stathead!$B$6:$AP$2000, MATCH(Data!Q$1, Stathead!$B$5:$AP$5, 0), FALSE)</f>
        <v>0.45100000000000001</v>
      </c>
      <c r="R86" s="8">
        <f>VLOOKUP($A86, Stathead!$B$6:$AP$2000, MATCH(Data!R$1, Stathead!$B$5:$AP$5, 0), FALSE)</f>
        <v>0.77700000000000002</v>
      </c>
      <c r="S86" s="8">
        <f>VLOOKUP($A86, Stathead!$B$6:$AP$2000, MATCH(Data!S$1, Stathead!$B$5:$AP$5, 0), FALSE)</f>
        <v>120</v>
      </c>
      <c r="T86" s="8">
        <f>VLOOKUP($A86, Stathead!$B$6:$AP$2000, MATCH(Data!T$1, Stathead!$B$5:$AP$5, 0), FALSE)</f>
        <v>0.8</v>
      </c>
      <c r="U86" s="9">
        <f>(Data!$T85/Data!$D85)*162</f>
        <v>2.5920000000000001</v>
      </c>
      <c r="V86" s="8">
        <f>VLOOKUP($A86, Stathead!$B$6:$AP$2000, MATCH(Data!V$1, Stathead!$B$5:$AP$5, 0), FALSE)</f>
        <v>0.2</v>
      </c>
      <c r="W86" s="9">
        <f>(Data!$V85/Data!$D85)*162</f>
        <v>0.32400000000000001</v>
      </c>
      <c r="X86" s="8">
        <f>VLOOKUP($A86, Stathead!$B$6:$AP$2000, MATCH(Data!X$1, Stathead!$B$5:$AP$5, 0), FALSE)</f>
        <v>-0.1</v>
      </c>
      <c r="Y86" s="8">
        <f>VLOOKUP($A86, Stathead!$B$6:$AP$2000, MATCH(Data!Y$1, Stathead!$B$5:$AP$5, 0), FALSE)</f>
        <v>4</v>
      </c>
      <c r="Z86" s="8">
        <f>VLOOKUP($A86, FanGraphs!$B$2:$W$2000, MATCH(Data!Z$1,FanGraphs!$B$1:$W$1, 0), FALSE)</f>
        <v>0.32800000000000001</v>
      </c>
      <c r="AA86" s="8">
        <f>VLOOKUP($A86, FanGraphs!$B$2:$W$2000, MATCH(Data!AA$1,FanGraphs!$B$1:$W$1, 0), FALSE)</f>
        <v>0.31900000000000001</v>
      </c>
      <c r="AB86" s="8">
        <f>Table2[[#This Row],[xwOBA]]-Table2[[#This Row],[wOBA]]</f>
        <v>-9.000000000000008E-3</v>
      </c>
      <c r="AC86" s="8">
        <f>VLOOKUP($A86, FanGraphs!$B$2:$W$2000, MATCH(Data!AC$1,FanGraphs!$B$1:$W$1, 0), FALSE)</f>
        <v>114</v>
      </c>
      <c r="AD86" s="9">
        <f>VLOOKUP($A86, FanGraphs!$B$2:$W$2000, MATCH(Data!AD$1,FanGraphs!$B$1:$W$1, 0), FALSE)</f>
        <v>0.1</v>
      </c>
      <c r="AE86" s="10">
        <f>VLOOKUP($A86,Statcast!$B$2:$R$2000, MATCH(Data!AE$1,Statcast!$B$1:$R$1, 0), FALSE)</f>
        <v>0.124</v>
      </c>
      <c r="AF86" s="10">
        <f>VLOOKUP($A86,Statcast!$B$2:$R$2000, MATCH(Data!AF$1,Statcast!$B$1:$R$1, 0), FALSE)</f>
        <v>0.36099999999999999</v>
      </c>
      <c r="AG86" s="8">
        <f>VLOOKUP($A86,Statcast!$B$2:$R$2000, MATCH(Data!AG$1,Statcast!$B$1:$R$1, 0), FALSE)</f>
        <v>0.20899999999999999</v>
      </c>
      <c r="AH86" s="8">
        <f>Table2[[#This Row],[xBA]]-Table2[[#This Row],[BA]]</f>
        <v>-3.2000000000000001E-2</v>
      </c>
      <c r="AI86" s="8">
        <f>VLOOKUP($A86,Statcast!$B$2:$R$2000, MATCH(Data!AI$1,Statcast!$B$1:$R$1, 0), FALSE)</f>
        <v>0.437</v>
      </c>
      <c r="AJ86" s="8">
        <f>Table2[[#This Row],[xSLG]]-Table2[[#This Row],[SLG]]</f>
        <v>-1.4000000000000012E-2</v>
      </c>
    </row>
    <row r="87" spans="1:36" x14ac:dyDescent="0.45">
      <c r="A87" s="8" t="str">
        <f>Stathead!B90</f>
        <v>Brandon Nimmo</v>
      </c>
      <c r="B87" s="8" t="str">
        <f>VLOOKUP($A87, Stathead!$B$6:$AP$2000, MATCH(Data!B$1, Stathead!$B$5:$AP$5, 0), FALSE)</f>
        <v>NYM</v>
      </c>
      <c r="C87" s="8" t="str">
        <f>VLOOKUP($A87, Stathead!$B$6:$AP$2000, MATCH(Data!C$1, Stathead!$B$5:$AP$5, 0), FALSE)</f>
        <v>NL</v>
      </c>
      <c r="D87" s="8">
        <f>VLOOKUP($A87, Stathead!$B$6:$AP$2000, MATCH(Data!D$1, Stathead!$B$5:$AP$5, 0), FALSE)</f>
        <v>51</v>
      </c>
      <c r="E87" s="8">
        <f>VLOOKUP($A87, Stathead!$B$6:$AP$2000, MATCH(Data!E$1, Stathead!$B$5:$AP$5, 0), FALSE)</f>
        <v>227</v>
      </c>
      <c r="F87" s="8">
        <f>VLOOKUP($A87, Stathead!$B$6:$AP$2000, MATCH(Data!F$1, Stathead!$B$5:$AP$5, 0), FALSE)</f>
        <v>186</v>
      </c>
      <c r="G87" s="8">
        <f>VLOOKUP($A87, Stathead!$B$6:$AP$2000, MATCH(Data!G$1, Stathead!$B$5:$AP$5, 0), FALSE)</f>
        <v>27</v>
      </c>
      <c r="H87" s="8">
        <f>VLOOKUP($A87, Stathead!$B$6:$AP$2000, MATCH(Data!H$1, Stathead!$B$5:$AP$5, 0), FALSE)</f>
        <v>40</v>
      </c>
      <c r="I87" s="8">
        <f>VLOOKUP($A87, Stathead!$B$6:$AP$2000, MATCH(Data!I$1, Stathead!$B$5:$AP$5, 0), FALSE)</f>
        <v>24</v>
      </c>
      <c r="J87" s="8">
        <f>VLOOKUP($A87, Stathead!$B$6:$AP$2000, MATCH(Data!J$1, Stathead!$B$5:$AP$5, 0), FALSE)</f>
        <v>8</v>
      </c>
      <c r="K87" s="8">
        <f>VLOOKUP($A87, Stathead!$B$6:$AP$2000, MATCH(Data!K$1, Stathead!$B$5:$AP$5, 0), FALSE)</f>
        <v>1</v>
      </c>
      <c r="L87" s="8">
        <f>VLOOKUP($A87, Stathead!$B$6:$AP$2000, MATCH(Data!L$1, Stathead!$B$5:$AP$5, 0), FALSE)</f>
        <v>7</v>
      </c>
      <c r="M87" s="8">
        <f>VLOOKUP($A87, Stathead!$B$6:$AP$2000, MATCH(Data!M$1, Stathead!$B$5:$AP$5, 0), FALSE)</f>
        <v>29</v>
      </c>
      <c r="N87" s="8">
        <f>VLOOKUP($A87, Stathead!$B$6:$AP$2000, MATCH(Data!N$1, Stathead!$B$5:$AP$5, 0), FALSE)</f>
        <v>4</v>
      </c>
      <c r="O87" s="8">
        <f>VLOOKUP($A87, Stathead!$B$6:$AP$2000, MATCH(Data!O$1, Stathead!$B$5:$AP$5, 0), FALSE)</f>
        <v>0.215</v>
      </c>
      <c r="P87" s="8">
        <f>VLOOKUP($A87, Stathead!$B$6:$AP$2000, MATCH(Data!P$1, Stathead!$B$5:$AP$5, 0), FALSE)</f>
        <v>0.35699999999999998</v>
      </c>
      <c r="Q87" s="8">
        <f>VLOOKUP($A87, Stathead!$B$6:$AP$2000, MATCH(Data!Q$1, Stathead!$B$5:$AP$5, 0), FALSE)</f>
        <v>0.38200000000000001</v>
      </c>
      <c r="R87" s="8">
        <f>VLOOKUP($A87, Stathead!$B$6:$AP$2000, MATCH(Data!R$1, Stathead!$B$5:$AP$5, 0), FALSE)</f>
        <v>0.73899999999999999</v>
      </c>
      <c r="S87" s="8">
        <f>VLOOKUP($A87, Stathead!$B$6:$AP$2000, MATCH(Data!S$1, Stathead!$B$5:$AP$5, 0), FALSE)</f>
        <v>120</v>
      </c>
      <c r="T87" s="8">
        <f>VLOOKUP($A87, Stathead!$B$6:$AP$2000, MATCH(Data!T$1, Stathead!$B$5:$AP$5, 0), FALSE)</f>
        <v>0.8</v>
      </c>
      <c r="U87" s="9">
        <f>(Data!$T86/Data!$D86)*162</f>
        <v>2.5411764705882351</v>
      </c>
      <c r="V87" s="8">
        <f>VLOOKUP($A87, Stathead!$B$6:$AP$2000, MATCH(Data!V$1, Stathead!$B$5:$AP$5, 0), FALSE)</f>
        <v>0.1</v>
      </c>
      <c r="W87" s="9">
        <f>(Data!$V86/Data!$D86)*162</f>
        <v>0.63529411764705879</v>
      </c>
      <c r="X87" s="8">
        <f>VLOOKUP($A87, Stathead!$B$6:$AP$2000, MATCH(Data!X$1, Stathead!$B$5:$AP$5, 0), FALSE)</f>
        <v>-0.7</v>
      </c>
      <c r="Y87" s="8">
        <f>VLOOKUP($A87, Stathead!$B$6:$AP$2000, MATCH(Data!Y$1, Stathead!$B$5:$AP$5, 0), FALSE)</f>
        <v>7</v>
      </c>
      <c r="Z87" s="8">
        <f>VLOOKUP($A87, FanGraphs!$B$2:$W$2000, MATCH(Data!Z$1,FanGraphs!$B$1:$W$1, 0), FALSE)</f>
        <v>0.33700000000000002</v>
      </c>
      <c r="AA87" s="8">
        <f>VLOOKUP($A87, FanGraphs!$B$2:$W$2000, MATCH(Data!AA$1,FanGraphs!$B$1:$W$1, 0), FALSE)</f>
        <v>0.39800000000000002</v>
      </c>
      <c r="AB87" s="8">
        <f>Table2[[#This Row],[xwOBA]]-Table2[[#This Row],[wOBA]]</f>
        <v>6.0999999999999999E-2</v>
      </c>
      <c r="AC87" s="8">
        <f>VLOOKUP($A87, FanGraphs!$B$2:$W$2000, MATCH(Data!AC$1,FanGraphs!$B$1:$W$1, 0), FALSE)</f>
        <v>124</v>
      </c>
      <c r="AD87" s="9">
        <f>VLOOKUP($A87, FanGraphs!$B$2:$W$2000, MATCH(Data!AD$1,FanGraphs!$B$1:$W$1, 0), FALSE)</f>
        <v>0.6</v>
      </c>
      <c r="AE87" s="10">
        <f>VLOOKUP($A87,Statcast!$B$2:$R$2000, MATCH(Data!AE$1,Statcast!$B$1:$R$1, 0), FALSE)</f>
        <v>0.13200000000000001</v>
      </c>
      <c r="AF87" s="10">
        <f>VLOOKUP($A87,Statcast!$B$2:$R$2000, MATCH(Data!AF$1,Statcast!$B$1:$R$1, 0), FALSE)</f>
        <v>0.496</v>
      </c>
      <c r="AG87" s="8">
        <f>VLOOKUP($A87,Statcast!$B$2:$R$2000, MATCH(Data!AG$1,Statcast!$B$1:$R$1, 0), FALSE)</f>
        <v>0.27700000000000002</v>
      </c>
      <c r="AH87" s="8">
        <f>Table2[[#This Row],[xBA]]-Table2[[#This Row],[BA]]</f>
        <v>6.2000000000000027E-2</v>
      </c>
      <c r="AI87" s="8">
        <f>VLOOKUP($A87,Statcast!$B$2:$R$2000, MATCH(Data!AI$1,Statcast!$B$1:$R$1, 0), FALSE)</f>
        <v>0.51300000000000001</v>
      </c>
      <c r="AJ87" s="8">
        <f>Table2[[#This Row],[xSLG]]-Table2[[#This Row],[SLG]]</f>
        <v>0.13100000000000001</v>
      </c>
    </row>
    <row r="88" spans="1:36" x14ac:dyDescent="0.45">
      <c r="A88" s="8" t="str">
        <f>Stathead!B94</f>
        <v>Blake Perkins</v>
      </c>
      <c r="B88" s="8" t="str">
        <f>VLOOKUP($A88, Stathead!$B$6:$AP$2000, MATCH(Data!B$1, Stathead!$B$5:$AP$5, 0), FALSE)</f>
        <v>MIL</v>
      </c>
      <c r="C88" s="8" t="str">
        <f>VLOOKUP($A88, Stathead!$B$6:$AP$2000, MATCH(Data!C$1, Stathead!$B$5:$AP$5, 0), FALSE)</f>
        <v>NL</v>
      </c>
      <c r="D88" s="8">
        <f>VLOOKUP($A88, Stathead!$B$6:$AP$2000, MATCH(Data!D$1, Stathead!$B$5:$AP$5, 0), FALSE)</f>
        <v>45</v>
      </c>
      <c r="E88" s="8">
        <f>VLOOKUP($A88, Stathead!$B$6:$AP$2000, MATCH(Data!E$1, Stathead!$B$5:$AP$5, 0), FALSE)</f>
        <v>172</v>
      </c>
      <c r="F88" s="8">
        <f>VLOOKUP($A88, Stathead!$B$6:$AP$2000, MATCH(Data!F$1, Stathead!$B$5:$AP$5, 0), FALSE)</f>
        <v>151</v>
      </c>
      <c r="G88" s="8">
        <f>VLOOKUP($A88, Stathead!$B$6:$AP$2000, MATCH(Data!G$1, Stathead!$B$5:$AP$5, 0), FALSE)</f>
        <v>24</v>
      </c>
      <c r="H88" s="8">
        <f>VLOOKUP($A88, Stathead!$B$6:$AP$2000, MATCH(Data!H$1, Stathead!$B$5:$AP$5, 0), FALSE)</f>
        <v>34</v>
      </c>
      <c r="I88" s="8">
        <f>VLOOKUP($A88, Stathead!$B$6:$AP$2000, MATCH(Data!I$1, Stathead!$B$5:$AP$5, 0), FALSE)</f>
        <v>26</v>
      </c>
      <c r="J88" s="8">
        <f>VLOOKUP($A88, Stathead!$B$6:$AP$2000, MATCH(Data!J$1, Stathead!$B$5:$AP$5, 0), FALSE)</f>
        <v>4</v>
      </c>
      <c r="K88" s="8">
        <f>VLOOKUP($A88, Stathead!$B$6:$AP$2000, MATCH(Data!K$1, Stathead!$B$5:$AP$5, 0), FALSE)</f>
        <v>0</v>
      </c>
      <c r="L88" s="8">
        <f>VLOOKUP($A88, Stathead!$B$6:$AP$2000, MATCH(Data!L$1, Stathead!$B$5:$AP$5, 0), FALSE)</f>
        <v>4</v>
      </c>
      <c r="M88" s="8">
        <f>VLOOKUP($A88, Stathead!$B$6:$AP$2000, MATCH(Data!M$1, Stathead!$B$5:$AP$5, 0), FALSE)</f>
        <v>15</v>
      </c>
      <c r="N88" s="8">
        <f>VLOOKUP($A88, Stathead!$B$6:$AP$2000, MATCH(Data!N$1, Stathead!$B$5:$AP$5, 0), FALSE)</f>
        <v>5</v>
      </c>
      <c r="O88" s="8">
        <f>VLOOKUP($A88, Stathead!$B$6:$AP$2000, MATCH(Data!O$1, Stathead!$B$5:$AP$5, 0), FALSE)</f>
        <v>0.22500000000000001</v>
      </c>
      <c r="P88" s="8">
        <f>VLOOKUP($A88, Stathead!$B$6:$AP$2000, MATCH(Data!P$1, Stathead!$B$5:$AP$5, 0), FALSE)</f>
        <v>0.314</v>
      </c>
      <c r="Q88" s="8">
        <f>VLOOKUP($A88, Stathead!$B$6:$AP$2000, MATCH(Data!Q$1, Stathead!$B$5:$AP$5, 0), FALSE)</f>
        <v>0.33100000000000002</v>
      </c>
      <c r="R88" s="8">
        <f>VLOOKUP($A88, Stathead!$B$6:$AP$2000, MATCH(Data!R$1, Stathead!$B$5:$AP$5, 0), FALSE)</f>
        <v>0.64500000000000002</v>
      </c>
      <c r="S88" s="8">
        <f>VLOOKUP($A88, Stathead!$B$6:$AP$2000, MATCH(Data!S$1, Stathead!$B$5:$AP$5, 0), FALSE)</f>
        <v>86</v>
      </c>
      <c r="T88" s="8">
        <f>VLOOKUP($A88, Stathead!$B$6:$AP$2000, MATCH(Data!T$1, Stathead!$B$5:$AP$5, 0), FALSE)</f>
        <v>0.7</v>
      </c>
      <c r="U88" s="9">
        <f>(Data!$T90/Data!$D90)*162</f>
        <v>2.3142857142857141</v>
      </c>
      <c r="V88" s="8">
        <f>VLOOKUP($A88, Stathead!$B$6:$AP$2000, MATCH(Data!V$1, Stathead!$B$5:$AP$5, 0), FALSE)</f>
        <v>0.1</v>
      </c>
      <c r="W88" s="9">
        <f>(Data!$V90/Data!$D90)*162</f>
        <v>0.33061224489795921</v>
      </c>
      <c r="X88" s="8">
        <f>VLOOKUP($A88, Stathead!$B$6:$AP$2000, MATCH(Data!X$1, Stathead!$B$5:$AP$5, 0), FALSE)</f>
        <v>0.4</v>
      </c>
      <c r="Y88" s="8">
        <f>VLOOKUP($A88, Stathead!$B$6:$AP$2000, MATCH(Data!Y$1, Stathead!$B$5:$AP$5, 0), FALSE)</f>
        <v>-2</v>
      </c>
      <c r="Z88" s="8">
        <f>VLOOKUP($A88, FanGraphs!$B$2:$W$2000, MATCH(Data!Z$1,FanGraphs!$B$1:$W$1, 0), FALSE)</f>
        <v>0.29699999999999999</v>
      </c>
      <c r="AA88" s="8">
        <f>VLOOKUP($A88, FanGraphs!$B$2:$W$2000, MATCH(Data!AA$1,FanGraphs!$B$1:$W$1, 0), FALSE)</f>
        <v>0.29699999999999999</v>
      </c>
      <c r="AB88" s="8">
        <f>Table2[[#This Row],[xwOBA]]-Table2[[#This Row],[wOBA]]</f>
        <v>0</v>
      </c>
      <c r="AC88" s="8">
        <f>VLOOKUP($A88, FanGraphs!$B$2:$W$2000, MATCH(Data!AC$1,FanGraphs!$B$1:$W$1, 0), FALSE)</f>
        <v>92</v>
      </c>
      <c r="AD88" s="9">
        <f>VLOOKUP($A88, FanGraphs!$B$2:$W$2000, MATCH(Data!AD$1,FanGraphs!$B$1:$W$1, 0), FALSE)</f>
        <v>0.2</v>
      </c>
      <c r="AE88" s="10">
        <f>VLOOKUP($A88,Statcast!$B$2:$R$2000, MATCH(Data!AE$1,Statcast!$B$1:$R$1, 0), FALSE)</f>
        <v>6.7000000000000004E-2</v>
      </c>
      <c r="AF88" s="10">
        <f>VLOOKUP($A88,Statcast!$B$2:$R$2000, MATCH(Data!AF$1,Statcast!$B$1:$R$1, 0), FALSE)</f>
        <v>0.4</v>
      </c>
      <c r="AG88" s="8">
        <f>VLOOKUP($A88,Statcast!$B$2:$R$2000, MATCH(Data!AG$1,Statcast!$B$1:$R$1, 0), FALSE)</f>
        <v>0.22900000000000001</v>
      </c>
      <c r="AH88" s="8">
        <f>Table2[[#This Row],[xBA]]-Table2[[#This Row],[BA]]</f>
        <v>4.0000000000000036E-3</v>
      </c>
      <c r="AI88" s="8">
        <f>VLOOKUP($A88,Statcast!$B$2:$R$2000, MATCH(Data!AI$1,Statcast!$B$1:$R$1, 0), FALSE)</f>
        <v>0.34599999999999997</v>
      </c>
      <c r="AJ88" s="8">
        <f>Table2[[#This Row],[xSLG]]-Table2[[#This Row],[SLG]]</f>
        <v>1.4999999999999958E-2</v>
      </c>
    </row>
    <row r="89" spans="1:36" x14ac:dyDescent="0.45">
      <c r="A89" s="8" t="str">
        <f>Stathead!B96</f>
        <v>Oneil Cruz</v>
      </c>
      <c r="B89" s="8" t="str">
        <f>VLOOKUP($A89, Stathead!$B$6:$AP$2000, MATCH(Data!B$1, Stathead!$B$5:$AP$5, 0), FALSE)</f>
        <v>PIT</v>
      </c>
      <c r="C89" s="8" t="str">
        <f>VLOOKUP($A89, Stathead!$B$6:$AP$2000, MATCH(Data!C$1, Stathead!$B$5:$AP$5, 0), FALSE)</f>
        <v>NL</v>
      </c>
      <c r="D89" s="8">
        <f>VLOOKUP($A89, Stathead!$B$6:$AP$2000, MATCH(Data!D$1, Stathead!$B$5:$AP$5, 0), FALSE)</f>
        <v>51</v>
      </c>
      <c r="E89" s="8">
        <f>VLOOKUP($A89, Stathead!$B$6:$AP$2000, MATCH(Data!E$1, Stathead!$B$5:$AP$5, 0), FALSE)</f>
        <v>205</v>
      </c>
      <c r="F89" s="8">
        <f>VLOOKUP($A89, Stathead!$B$6:$AP$2000, MATCH(Data!F$1, Stathead!$B$5:$AP$5, 0), FALSE)</f>
        <v>190</v>
      </c>
      <c r="G89" s="8">
        <f>VLOOKUP($A89, Stathead!$B$6:$AP$2000, MATCH(Data!G$1, Stathead!$B$5:$AP$5, 0), FALSE)</f>
        <v>21</v>
      </c>
      <c r="H89" s="8">
        <f>VLOOKUP($A89, Stathead!$B$6:$AP$2000, MATCH(Data!H$1, Stathead!$B$5:$AP$5, 0), FALSE)</f>
        <v>47</v>
      </c>
      <c r="I89" s="8">
        <f>VLOOKUP($A89, Stathead!$B$6:$AP$2000, MATCH(Data!I$1, Stathead!$B$5:$AP$5, 0), FALSE)</f>
        <v>28</v>
      </c>
      <c r="J89" s="8">
        <f>VLOOKUP($A89, Stathead!$B$6:$AP$2000, MATCH(Data!J$1, Stathead!$B$5:$AP$5, 0), FALSE)</f>
        <v>12</v>
      </c>
      <c r="K89" s="8">
        <f>VLOOKUP($A89, Stathead!$B$6:$AP$2000, MATCH(Data!K$1, Stathead!$B$5:$AP$5, 0), FALSE)</f>
        <v>0</v>
      </c>
      <c r="L89" s="8">
        <f>VLOOKUP($A89, Stathead!$B$6:$AP$2000, MATCH(Data!L$1, Stathead!$B$5:$AP$5, 0), FALSE)</f>
        <v>7</v>
      </c>
      <c r="M89" s="8">
        <f>VLOOKUP($A89, Stathead!$B$6:$AP$2000, MATCH(Data!M$1, Stathead!$B$5:$AP$5, 0), FALSE)</f>
        <v>19</v>
      </c>
      <c r="N89" s="8">
        <f>VLOOKUP($A89, Stathead!$B$6:$AP$2000, MATCH(Data!N$1, Stathead!$B$5:$AP$5, 0), FALSE)</f>
        <v>4</v>
      </c>
      <c r="O89" s="8">
        <f>VLOOKUP($A89, Stathead!$B$6:$AP$2000, MATCH(Data!O$1, Stathead!$B$5:$AP$5, 0), FALSE)</f>
        <v>0.247</v>
      </c>
      <c r="P89" s="8">
        <f>VLOOKUP($A89, Stathead!$B$6:$AP$2000, MATCH(Data!P$1, Stathead!$B$5:$AP$5, 0), FALSE)</f>
        <v>0.30199999999999999</v>
      </c>
      <c r="Q89" s="8">
        <f>VLOOKUP($A89, Stathead!$B$6:$AP$2000, MATCH(Data!Q$1, Stathead!$B$5:$AP$5, 0), FALSE)</f>
        <v>0.42099999999999999</v>
      </c>
      <c r="R89" s="8">
        <f>VLOOKUP($A89, Stathead!$B$6:$AP$2000, MATCH(Data!R$1, Stathead!$B$5:$AP$5, 0), FALSE)</f>
        <v>0.72299999999999998</v>
      </c>
      <c r="S89" s="8">
        <f>VLOOKUP($A89, Stathead!$B$6:$AP$2000, MATCH(Data!S$1, Stathead!$B$5:$AP$5, 0), FALSE)</f>
        <v>108</v>
      </c>
      <c r="T89" s="8">
        <f>VLOOKUP($A89, Stathead!$B$6:$AP$2000, MATCH(Data!T$1, Stathead!$B$5:$AP$5, 0), FALSE)</f>
        <v>0.7</v>
      </c>
      <c r="U89" s="9">
        <f>(Data!$T92/Data!$D92)*162</f>
        <v>2.3142857142857141</v>
      </c>
      <c r="V89" s="8">
        <f>VLOOKUP($A89, Stathead!$B$6:$AP$2000, MATCH(Data!V$1, Stathead!$B$5:$AP$5, 0), FALSE)</f>
        <v>0</v>
      </c>
      <c r="W89" s="9">
        <f>(Data!$V92/Data!$D92)*162</f>
        <v>0</v>
      </c>
      <c r="X89" s="8">
        <f>VLOOKUP($A89, Stathead!$B$6:$AP$2000, MATCH(Data!X$1, Stathead!$B$5:$AP$5, 0), FALSE)</f>
        <v>-0.1</v>
      </c>
      <c r="Y89" s="8">
        <f>VLOOKUP($A89, Stathead!$B$6:$AP$2000, MATCH(Data!Y$1, Stathead!$B$5:$AP$5, 0), FALSE)</f>
        <v>1</v>
      </c>
      <c r="Z89" s="8">
        <f>VLOOKUP($A89, FanGraphs!$B$2:$W$2000, MATCH(Data!Z$1,FanGraphs!$B$1:$W$1, 0), FALSE)</f>
        <v>0.314</v>
      </c>
      <c r="AA89" s="8">
        <f>VLOOKUP($A89, FanGraphs!$B$2:$W$2000, MATCH(Data!AA$1,FanGraphs!$B$1:$W$1, 0), FALSE)</f>
        <v>0.313</v>
      </c>
      <c r="AB89" s="8">
        <f>Table2[[#This Row],[xwOBA]]-Table2[[#This Row],[wOBA]]</f>
        <v>-1.0000000000000009E-3</v>
      </c>
      <c r="AC89" s="8">
        <f>VLOOKUP($A89, FanGraphs!$B$2:$W$2000, MATCH(Data!AC$1,FanGraphs!$B$1:$W$1, 0), FALSE)</f>
        <v>103</v>
      </c>
      <c r="AD89" s="9">
        <f>VLOOKUP($A89, FanGraphs!$B$2:$W$2000, MATCH(Data!AD$1,FanGraphs!$B$1:$W$1, 0), FALSE)</f>
        <v>0.3</v>
      </c>
      <c r="AE89" s="10">
        <f>VLOOKUP($A89,Statcast!$B$2:$R$2000, MATCH(Data!AE$1,Statcast!$B$1:$R$1, 0), FALSE)</f>
        <v>0.17799999999999999</v>
      </c>
      <c r="AF89" s="10">
        <f>VLOOKUP($A89,Statcast!$B$2:$R$2000, MATCH(Data!AF$1,Statcast!$B$1:$R$1, 0), FALSE)</f>
        <v>0.54200000000000004</v>
      </c>
      <c r="AG89" s="8">
        <f>VLOOKUP($A89,Statcast!$B$2:$R$2000, MATCH(Data!AG$1,Statcast!$B$1:$R$1, 0), FALSE)</f>
        <v>0.24399999999999999</v>
      </c>
      <c r="AH89" s="8">
        <f>Table2[[#This Row],[xBA]]-Table2[[#This Row],[BA]]</f>
        <v>-3.0000000000000027E-3</v>
      </c>
      <c r="AI89" s="8">
        <f>VLOOKUP($A89,Statcast!$B$2:$R$2000, MATCH(Data!AI$1,Statcast!$B$1:$R$1, 0), FALSE)</f>
        <v>0.436</v>
      </c>
      <c r="AJ89" s="8">
        <f>Table2[[#This Row],[xSLG]]-Table2[[#This Row],[SLG]]</f>
        <v>1.5000000000000013E-2</v>
      </c>
    </row>
    <row r="90" spans="1:36" hidden="1" x14ac:dyDescent="0.45">
      <c r="A90" s="8" t="str">
        <f>Stathead!B92</f>
        <v>Jonah Heim</v>
      </c>
      <c r="B90" s="8" t="str">
        <f>VLOOKUP($A90, Stathead!$B$6:$AP$2000, MATCH(Data!B$1, Stathead!$B$5:$AP$5, 0), FALSE)</f>
        <v>TEX</v>
      </c>
      <c r="C90" s="8" t="str">
        <f>VLOOKUP($A90, Stathead!$B$6:$AP$2000, MATCH(Data!C$1, Stathead!$B$5:$AP$5, 0), FALSE)</f>
        <v>AL</v>
      </c>
      <c r="D90" s="8">
        <f>VLOOKUP($A90, Stathead!$B$6:$AP$2000, MATCH(Data!D$1, Stathead!$B$5:$AP$5, 0), FALSE)</f>
        <v>49</v>
      </c>
      <c r="E90" s="8">
        <f>VLOOKUP($A90, Stathead!$B$6:$AP$2000, MATCH(Data!E$1, Stathead!$B$5:$AP$5, 0), FALSE)</f>
        <v>190</v>
      </c>
      <c r="F90" s="8">
        <f>VLOOKUP($A90, Stathead!$B$6:$AP$2000, MATCH(Data!F$1, Stathead!$B$5:$AP$5, 0), FALSE)</f>
        <v>177</v>
      </c>
      <c r="G90" s="8">
        <f>VLOOKUP($A90, Stathead!$B$6:$AP$2000, MATCH(Data!G$1, Stathead!$B$5:$AP$5, 0), FALSE)</f>
        <v>20</v>
      </c>
      <c r="H90" s="8">
        <f>VLOOKUP($A90, Stathead!$B$6:$AP$2000, MATCH(Data!H$1, Stathead!$B$5:$AP$5, 0), FALSE)</f>
        <v>44</v>
      </c>
      <c r="I90" s="8">
        <f>VLOOKUP($A90, Stathead!$B$6:$AP$2000, MATCH(Data!I$1, Stathead!$B$5:$AP$5, 0), FALSE)</f>
        <v>35</v>
      </c>
      <c r="J90" s="8">
        <f>VLOOKUP($A90, Stathead!$B$6:$AP$2000, MATCH(Data!J$1, Stathead!$B$5:$AP$5, 0), FALSE)</f>
        <v>4</v>
      </c>
      <c r="K90" s="8">
        <f>VLOOKUP($A90, Stathead!$B$6:$AP$2000, MATCH(Data!K$1, Stathead!$B$5:$AP$5, 0), FALSE)</f>
        <v>0</v>
      </c>
      <c r="L90" s="8">
        <f>VLOOKUP($A90, Stathead!$B$6:$AP$2000, MATCH(Data!L$1, Stathead!$B$5:$AP$5, 0), FALSE)</f>
        <v>5</v>
      </c>
      <c r="M90" s="8">
        <f>VLOOKUP($A90, Stathead!$B$6:$AP$2000, MATCH(Data!M$1, Stathead!$B$5:$AP$5, 0), FALSE)</f>
        <v>28</v>
      </c>
      <c r="N90" s="8">
        <f>VLOOKUP($A90, Stathead!$B$6:$AP$2000, MATCH(Data!N$1, Stathead!$B$5:$AP$5, 0), FALSE)</f>
        <v>1</v>
      </c>
      <c r="O90" s="8">
        <f>VLOOKUP($A90, Stathead!$B$6:$AP$2000, MATCH(Data!O$1, Stathead!$B$5:$AP$5, 0), FALSE)</f>
        <v>0.249</v>
      </c>
      <c r="P90" s="8">
        <f>VLOOKUP($A90, Stathead!$B$6:$AP$2000, MATCH(Data!P$1, Stathead!$B$5:$AP$5, 0), FALSE)</f>
        <v>0.29499999999999998</v>
      </c>
      <c r="Q90" s="8">
        <f>VLOOKUP($A90, Stathead!$B$6:$AP$2000, MATCH(Data!Q$1, Stathead!$B$5:$AP$5, 0), FALSE)</f>
        <v>0.35599999999999998</v>
      </c>
      <c r="R90" s="8">
        <f>VLOOKUP($A90, Stathead!$B$6:$AP$2000, MATCH(Data!R$1, Stathead!$B$5:$AP$5, 0), FALSE)</f>
        <v>0.65100000000000002</v>
      </c>
      <c r="S90" s="8">
        <f>VLOOKUP($A90, Stathead!$B$6:$AP$2000, MATCH(Data!S$1, Stathead!$B$5:$AP$5, 0), FALSE)</f>
        <v>86</v>
      </c>
      <c r="T90" s="8">
        <f>VLOOKUP($A90, Stathead!$B$6:$AP$2000, MATCH(Data!T$1, Stathead!$B$5:$AP$5, 0), FALSE)</f>
        <v>0.7</v>
      </c>
      <c r="U90" s="9">
        <f>(Data!$T88/Data!$D88)*162</f>
        <v>2.52</v>
      </c>
      <c r="V90" s="8">
        <f>VLOOKUP($A90, Stathead!$B$6:$AP$2000, MATCH(Data!V$1, Stathead!$B$5:$AP$5, 0), FALSE)</f>
        <v>0.1</v>
      </c>
      <c r="W90" s="9">
        <f>(Data!$V88/Data!$D88)*162</f>
        <v>0.36</v>
      </c>
      <c r="X90" s="8">
        <f>VLOOKUP($A90, Stathead!$B$6:$AP$2000, MATCH(Data!X$1, Stathead!$B$5:$AP$5, 0), FALSE)</f>
        <v>0.4</v>
      </c>
      <c r="Y90" s="8">
        <f>VLOOKUP($A90, Stathead!$B$6:$AP$2000, MATCH(Data!Y$1, Stathead!$B$5:$AP$5, 0), FALSE)</f>
        <v>-3</v>
      </c>
      <c r="Z90" s="8">
        <f>VLOOKUP($A90, FanGraphs!$B$2:$W$2000, MATCH(Data!Z$1,FanGraphs!$B$1:$W$1, 0), FALSE)</f>
        <v>0.28999999999999998</v>
      </c>
      <c r="AA90" s="8">
        <f>VLOOKUP($A90, FanGraphs!$B$2:$W$2000, MATCH(Data!AA$1,FanGraphs!$B$1:$W$1, 0), FALSE)</f>
        <v>0.29099999999999998</v>
      </c>
      <c r="AB90" s="8">
        <f>Table2[[#This Row],[xwOBA]]-Table2[[#This Row],[wOBA]]</f>
        <v>1.0000000000000009E-3</v>
      </c>
      <c r="AC90" s="8">
        <f>VLOOKUP($A90, FanGraphs!$B$2:$W$2000, MATCH(Data!AC$1,FanGraphs!$B$1:$W$1, 0), FALSE)</f>
        <v>84</v>
      </c>
      <c r="AD90" s="9">
        <f>VLOOKUP($A90, FanGraphs!$B$2:$W$2000, MATCH(Data!AD$1,FanGraphs!$B$1:$W$1, 0), FALSE)</f>
        <v>-1.6</v>
      </c>
      <c r="AE90" s="10">
        <f>VLOOKUP($A90,Statcast!$B$2:$R$2000, MATCH(Data!AE$1,Statcast!$B$1:$R$1, 0), FALSE)</f>
        <v>7.0000000000000007E-2</v>
      </c>
      <c r="AF90" s="10">
        <f>VLOOKUP($A90,Statcast!$B$2:$R$2000, MATCH(Data!AF$1,Statcast!$B$1:$R$1, 0), FALSE)</f>
        <v>0.39400000000000002</v>
      </c>
      <c r="AG90" s="8">
        <f>VLOOKUP($A90,Statcast!$B$2:$R$2000, MATCH(Data!AG$1,Statcast!$B$1:$R$1, 0), FALSE)</f>
        <v>0.23899999999999999</v>
      </c>
      <c r="AH90" s="8">
        <f>Table2[[#This Row],[xBA]]-Table2[[#This Row],[BA]]</f>
        <v>-1.0000000000000009E-2</v>
      </c>
      <c r="AI90" s="8">
        <f>VLOOKUP($A90,Statcast!$B$2:$R$2000, MATCH(Data!AI$1,Statcast!$B$1:$R$1, 0), FALSE)</f>
        <v>0.38100000000000001</v>
      </c>
      <c r="AJ90" s="8">
        <f>Table2[[#This Row],[xSLG]]-Table2[[#This Row],[SLG]]</f>
        <v>2.5000000000000022E-2</v>
      </c>
    </row>
    <row r="91" spans="1:36" hidden="1" x14ac:dyDescent="0.45">
      <c r="A91" s="8" t="str">
        <f>Stathead!B93</f>
        <v>Tyler O'Neill</v>
      </c>
      <c r="B91" s="8" t="str">
        <f>VLOOKUP($A91, Stathead!$B$6:$AP$2000, MATCH(Data!B$1, Stathead!$B$5:$AP$5, 0), FALSE)</f>
        <v>BOS</v>
      </c>
      <c r="C91" s="8" t="str">
        <f>VLOOKUP($A91, Stathead!$B$6:$AP$2000, MATCH(Data!C$1, Stathead!$B$5:$AP$5, 0), FALSE)</f>
        <v>AL</v>
      </c>
      <c r="D91" s="8">
        <f>VLOOKUP($A91, Stathead!$B$6:$AP$2000, MATCH(Data!D$1, Stathead!$B$5:$AP$5, 0), FALSE)</f>
        <v>41</v>
      </c>
      <c r="E91" s="8">
        <f>VLOOKUP($A91, Stathead!$B$6:$AP$2000, MATCH(Data!E$1, Stathead!$B$5:$AP$5, 0), FALSE)</f>
        <v>172</v>
      </c>
      <c r="F91" s="8">
        <f>VLOOKUP($A91, Stathead!$B$6:$AP$2000, MATCH(Data!F$1, Stathead!$B$5:$AP$5, 0), FALSE)</f>
        <v>148</v>
      </c>
      <c r="G91" s="8">
        <f>VLOOKUP($A91, Stathead!$B$6:$AP$2000, MATCH(Data!G$1, Stathead!$B$5:$AP$5, 0), FALSE)</f>
        <v>29</v>
      </c>
      <c r="H91" s="8">
        <f>VLOOKUP($A91, Stathead!$B$6:$AP$2000, MATCH(Data!H$1, Stathead!$B$5:$AP$5, 0), FALSE)</f>
        <v>35</v>
      </c>
      <c r="I91" s="8">
        <f>VLOOKUP($A91, Stathead!$B$6:$AP$2000, MATCH(Data!I$1, Stathead!$B$5:$AP$5, 0), FALSE)</f>
        <v>18</v>
      </c>
      <c r="J91" s="8">
        <f>VLOOKUP($A91, Stathead!$B$6:$AP$2000, MATCH(Data!J$1, Stathead!$B$5:$AP$5, 0), FALSE)</f>
        <v>6</v>
      </c>
      <c r="K91" s="8">
        <f>VLOOKUP($A91, Stathead!$B$6:$AP$2000, MATCH(Data!K$1, Stathead!$B$5:$AP$5, 0), FALSE)</f>
        <v>0</v>
      </c>
      <c r="L91" s="8">
        <f>VLOOKUP($A91, Stathead!$B$6:$AP$2000, MATCH(Data!L$1, Stathead!$B$5:$AP$5, 0), FALSE)</f>
        <v>11</v>
      </c>
      <c r="M91" s="8">
        <f>VLOOKUP($A91, Stathead!$B$6:$AP$2000, MATCH(Data!M$1, Stathead!$B$5:$AP$5, 0), FALSE)</f>
        <v>17</v>
      </c>
      <c r="N91" s="8">
        <f>VLOOKUP($A91, Stathead!$B$6:$AP$2000, MATCH(Data!N$1, Stathead!$B$5:$AP$5, 0), FALSE)</f>
        <v>1</v>
      </c>
      <c r="O91" s="8">
        <f>VLOOKUP($A91, Stathead!$B$6:$AP$2000, MATCH(Data!O$1, Stathead!$B$5:$AP$5, 0), FALSE)</f>
        <v>0.23599999999999999</v>
      </c>
      <c r="P91" s="8">
        <f>VLOOKUP($A91, Stathead!$B$6:$AP$2000, MATCH(Data!P$1, Stathead!$B$5:$AP$5, 0), FALSE)</f>
        <v>0.34300000000000003</v>
      </c>
      <c r="Q91" s="8">
        <f>VLOOKUP($A91, Stathead!$B$6:$AP$2000, MATCH(Data!Q$1, Stathead!$B$5:$AP$5, 0), FALSE)</f>
        <v>0.5</v>
      </c>
      <c r="R91" s="8">
        <f>VLOOKUP($A91, Stathead!$B$6:$AP$2000, MATCH(Data!R$1, Stathead!$B$5:$AP$5, 0), FALSE)</f>
        <v>0.84299999999999997</v>
      </c>
      <c r="S91" s="8">
        <f>VLOOKUP($A91, Stathead!$B$6:$AP$2000, MATCH(Data!S$1, Stathead!$B$5:$AP$5, 0), FALSE)</f>
        <v>133</v>
      </c>
      <c r="T91" s="8">
        <f>VLOOKUP($A91, Stathead!$B$6:$AP$2000, MATCH(Data!T$1, Stathead!$B$5:$AP$5, 0), FALSE)</f>
        <v>0.7</v>
      </c>
      <c r="U91" s="9">
        <f>(Data!$T89/Data!$D89)*162</f>
        <v>2.223529411764706</v>
      </c>
      <c r="V91" s="8">
        <f>VLOOKUP($A91, Stathead!$B$6:$AP$2000, MATCH(Data!V$1, Stathead!$B$5:$AP$5, 0), FALSE)</f>
        <v>0.1</v>
      </c>
      <c r="W91" s="9">
        <f>(Data!$V89/Data!$D89)*162</f>
        <v>0</v>
      </c>
      <c r="X91" s="8">
        <f>VLOOKUP($A91, Stathead!$B$6:$AP$2000, MATCH(Data!X$1, Stathead!$B$5:$AP$5, 0), FALSE)</f>
        <v>-0.4</v>
      </c>
      <c r="Y91" s="8">
        <f>VLOOKUP($A91, Stathead!$B$6:$AP$2000, MATCH(Data!Y$1, Stathead!$B$5:$AP$5, 0), FALSE)</f>
        <v>6</v>
      </c>
      <c r="Z91" s="8">
        <f>VLOOKUP($A91, FanGraphs!$B$2:$W$2000, MATCH(Data!Z$1,FanGraphs!$B$1:$W$1, 0), FALSE)</f>
        <v>0.36</v>
      </c>
      <c r="AA91" s="8">
        <f>VLOOKUP($A91, FanGraphs!$B$2:$W$2000, MATCH(Data!AA$1,FanGraphs!$B$1:$W$1, 0), FALSE)</f>
        <v>0.34899999999999998</v>
      </c>
      <c r="AB91" s="8">
        <f>Table2[[#This Row],[xwOBA]]-Table2[[#This Row],[wOBA]]</f>
        <v>-1.100000000000001E-2</v>
      </c>
      <c r="AC91" s="8">
        <f>VLOOKUP($A91, FanGraphs!$B$2:$W$2000, MATCH(Data!AC$1,FanGraphs!$B$1:$W$1, 0), FALSE)</f>
        <v>128</v>
      </c>
      <c r="AD91" s="9">
        <f>VLOOKUP($A91, FanGraphs!$B$2:$W$2000, MATCH(Data!AD$1,FanGraphs!$B$1:$W$1, 0), FALSE)</f>
        <v>-0.7</v>
      </c>
      <c r="AE91" s="10">
        <f>VLOOKUP($A91,Statcast!$B$2:$R$2000, MATCH(Data!AE$1,Statcast!$B$1:$R$1, 0), FALSE)</f>
        <v>0.189</v>
      </c>
      <c r="AF91" s="10">
        <f>VLOOKUP($A91,Statcast!$B$2:$R$2000, MATCH(Data!AF$1,Statcast!$B$1:$R$1, 0), FALSE)</f>
        <v>0.45600000000000002</v>
      </c>
      <c r="AG91" s="8">
        <f>VLOOKUP($A91,Statcast!$B$2:$R$2000, MATCH(Data!AG$1,Statcast!$B$1:$R$1, 0), FALSE)</f>
        <v>0.22</v>
      </c>
      <c r="AH91" s="8">
        <f>Table2[[#This Row],[xBA]]-Table2[[#This Row],[BA]]</f>
        <v>-1.5999999999999986E-2</v>
      </c>
      <c r="AI91" s="8">
        <f>VLOOKUP($A91,Statcast!$B$2:$R$2000, MATCH(Data!AI$1,Statcast!$B$1:$R$1, 0), FALSE)</f>
        <v>0.50600000000000001</v>
      </c>
      <c r="AJ91" s="8">
        <f>Table2[[#This Row],[xSLG]]-Table2[[#This Row],[SLG]]</f>
        <v>6.0000000000000053E-3</v>
      </c>
    </row>
    <row r="92" spans="1:36" hidden="1" x14ac:dyDescent="0.45">
      <c r="A92" s="8" t="str">
        <f>Stathead!B97</f>
        <v>Tyler Freeman</v>
      </c>
      <c r="B92" s="8" t="str">
        <f>VLOOKUP($A92, Stathead!$B$6:$AP$2000, MATCH(Data!B$1, Stathead!$B$5:$AP$5, 0), FALSE)</f>
        <v>CLE</v>
      </c>
      <c r="C92" s="8" t="str">
        <f>VLOOKUP($A92, Stathead!$B$6:$AP$2000, MATCH(Data!C$1, Stathead!$B$5:$AP$5, 0), FALSE)</f>
        <v>AL</v>
      </c>
      <c r="D92" s="8">
        <f>VLOOKUP($A92, Stathead!$B$6:$AP$2000, MATCH(Data!D$1, Stathead!$B$5:$AP$5, 0), FALSE)</f>
        <v>49</v>
      </c>
      <c r="E92" s="8">
        <f>VLOOKUP($A92, Stathead!$B$6:$AP$2000, MATCH(Data!E$1, Stathead!$B$5:$AP$5, 0), FALSE)</f>
        <v>194</v>
      </c>
      <c r="F92" s="8">
        <f>VLOOKUP($A92, Stathead!$B$6:$AP$2000, MATCH(Data!F$1, Stathead!$B$5:$AP$5, 0), FALSE)</f>
        <v>167</v>
      </c>
      <c r="G92" s="8">
        <f>VLOOKUP($A92, Stathead!$B$6:$AP$2000, MATCH(Data!G$1, Stathead!$B$5:$AP$5, 0), FALSE)</f>
        <v>31</v>
      </c>
      <c r="H92" s="8">
        <f>VLOOKUP($A92, Stathead!$B$6:$AP$2000, MATCH(Data!H$1, Stathead!$B$5:$AP$5, 0), FALSE)</f>
        <v>37</v>
      </c>
      <c r="I92" s="8">
        <f>VLOOKUP($A92, Stathead!$B$6:$AP$2000, MATCH(Data!I$1, Stathead!$B$5:$AP$5, 0), FALSE)</f>
        <v>22</v>
      </c>
      <c r="J92" s="8">
        <f>VLOOKUP($A92, Stathead!$B$6:$AP$2000, MATCH(Data!J$1, Stathead!$B$5:$AP$5, 0), FALSE)</f>
        <v>11</v>
      </c>
      <c r="K92" s="8">
        <f>VLOOKUP($A92, Stathead!$B$6:$AP$2000, MATCH(Data!K$1, Stathead!$B$5:$AP$5, 0), FALSE)</f>
        <v>0</v>
      </c>
      <c r="L92" s="8">
        <f>VLOOKUP($A92, Stathead!$B$6:$AP$2000, MATCH(Data!L$1, Stathead!$B$5:$AP$5, 0), FALSE)</f>
        <v>4</v>
      </c>
      <c r="M92" s="8">
        <f>VLOOKUP($A92, Stathead!$B$6:$AP$2000, MATCH(Data!M$1, Stathead!$B$5:$AP$5, 0), FALSE)</f>
        <v>21</v>
      </c>
      <c r="N92" s="8">
        <f>VLOOKUP($A92, Stathead!$B$6:$AP$2000, MATCH(Data!N$1, Stathead!$B$5:$AP$5, 0), FALSE)</f>
        <v>7</v>
      </c>
      <c r="O92" s="8">
        <f>VLOOKUP($A92, Stathead!$B$6:$AP$2000, MATCH(Data!O$1, Stathead!$B$5:$AP$5, 0), FALSE)</f>
        <v>0.222</v>
      </c>
      <c r="P92" s="8">
        <f>VLOOKUP($A92, Stathead!$B$6:$AP$2000, MATCH(Data!P$1, Stathead!$B$5:$AP$5, 0), FALSE)</f>
        <v>0.316</v>
      </c>
      <c r="Q92" s="8">
        <f>VLOOKUP($A92, Stathead!$B$6:$AP$2000, MATCH(Data!Q$1, Stathead!$B$5:$AP$5, 0), FALSE)</f>
        <v>0.35899999999999999</v>
      </c>
      <c r="R92" s="8">
        <f>VLOOKUP($A92, Stathead!$B$6:$AP$2000, MATCH(Data!R$1, Stathead!$B$5:$AP$5, 0), FALSE)</f>
        <v>0.67500000000000004</v>
      </c>
      <c r="S92" s="8">
        <f>VLOOKUP($A92, Stathead!$B$6:$AP$2000, MATCH(Data!S$1, Stathead!$B$5:$AP$5, 0), FALSE)</f>
        <v>96</v>
      </c>
      <c r="T92" s="8">
        <f>VLOOKUP($A92, Stathead!$B$6:$AP$2000, MATCH(Data!T$1, Stathead!$B$5:$AP$5, 0), FALSE)</f>
        <v>0.7</v>
      </c>
      <c r="U92" s="9">
        <f>(Data!$T93/Data!$D93)*162</f>
        <v>2.1396226415094337</v>
      </c>
      <c r="V92" s="8">
        <f>VLOOKUP($A92, Stathead!$B$6:$AP$2000, MATCH(Data!V$1, Stathead!$B$5:$AP$5, 0), FALSE)</f>
        <v>0</v>
      </c>
      <c r="W92" s="9">
        <f>(Data!$V93/Data!$D93)*162</f>
        <v>-0.30566037735849055</v>
      </c>
      <c r="X92" s="8">
        <f>VLOOKUP($A92, Stathead!$B$6:$AP$2000, MATCH(Data!X$1, Stathead!$B$5:$AP$5, 0), FALSE)</f>
        <v>0</v>
      </c>
      <c r="Y92" s="8">
        <f>VLOOKUP($A92, Stathead!$B$6:$AP$2000, MATCH(Data!Y$1, Stathead!$B$5:$AP$5, 0), FALSE)</f>
        <v>1</v>
      </c>
      <c r="Z92" s="8">
        <f>VLOOKUP($A92, FanGraphs!$B$2:$W$2000, MATCH(Data!Z$1,FanGraphs!$B$1:$W$1, 0), FALSE)</f>
        <v>0.311</v>
      </c>
      <c r="AA92" s="8">
        <f>VLOOKUP($A92, FanGraphs!$B$2:$W$2000, MATCH(Data!AA$1,FanGraphs!$B$1:$W$1, 0), FALSE)</f>
        <v>0.316</v>
      </c>
      <c r="AB92" s="8">
        <f>Table2[[#This Row],[xwOBA]]-Table2[[#This Row],[wOBA]]</f>
        <v>5.0000000000000044E-3</v>
      </c>
      <c r="AC92" s="8">
        <f>VLOOKUP($A92, FanGraphs!$B$2:$W$2000, MATCH(Data!AC$1,FanGraphs!$B$1:$W$1, 0), FALSE)</f>
        <v>103</v>
      </c>
      <c r="AD92" s="9">
        <f>VLOOKUP($A92, FanGraphs!$B$2:$W$2000, MATCH(Data!AD$1,FanGraphs!$B$1:$W$1, 0), FALSE)</f>
        <v>0.1</v>
      </c>
      <c r="AE92" s="10">
        <f>VLOOKUP($A92,Statcast!$B$2:$R$2000, MATCH(Data!AE$1,Statcast!$B$1:$R$1, 0), FALSE)</f>
        <v>5.1999999999999998E-2</v>
      </c>
      <c r="AF92" s="10">
        <f>VLOOKUP($A92,Statcast!$B$2:$R$2000, MATCH(Data!AF$1,Statcast!$B$1:$R$1, 0), FALSE)</f>
        <v>0.41499999999999998</v>
      </c>
      <c r="AG92" s="8">
        <f>VLOOKUP($A92,Statcast!$B$2:$R$2000, MATCH(Data!AG$1,Statcast!$B$1:$R$1, 0), FALSE)</f>
        <v>0.246</v>
      </c>
      <c r="AH92" s="8">
        <f>Table2[[#This Row],[xBA]]-Table2[[#This Row],[BA]]</f>
        <v>2.3999999999999994E-2</v>
      </c>
      <c r="AI92" s="8">
        <f>VLOOKUP($A92,Statcast!$B$2:$R$2000, MATCH(Data!AI$1,Statcast!$B$1:$R$1, 0), FALSE)</f>
        <v>0.37</v>
      </c>
      <c r="AJ92" s="8">
        <f>Table2[[#This Row],[xSLG]]-Table2[[#This Row],[SLG]]</f>
        <v>1.100000000000001E-2</v>
      </c>
    </row>
    <row r="93" spans="1:36" x14ac:dyDescent="0.45">
      <c r="A93" s="8" t="str">
        <f>Stathead!B95</f>
        <v>Spencer Steer</v>
      </c>
      <c r="B93" s="8" t="str">
        <f>VLOOKUP($A93, Stathead!$B$6:$AP$2000, MATCH(Data!B$1, Stathead!$B$5:$AP$5, 0), FALSE)</f>
        <v>CIN</v>
      </c>
      <c r="C93" s="8" t="str">
        <f>VLOOKUP($A93, Stathead!$B$6:$AP$2000, MATCH(Data!C$1, Stathead!$B$5:$AP$5, 0), FALSE)</f>
        <v>NL</v>
      </c>
      <c r="D93" s="8">
        <f>VLOOKUP($A93, Stathead!$B$6:$AP$2000, MATCH(Data!D$1, Stathead!$B$5:$AP$5, 0), FALSE)</f>
        <v>53</v>
      </c>
      <c r="E93" s="8">
        <f>VLOOKUP($A93, Stathead!$B$6:$AP$2000, MATCH(Data!E$1, Stathead!$B$5:$AP$5, 0), FALSE)</f>
        <v>220</v>
      </c>
      <c r="F93" s="8">
        <f>VLOOKUP($A93, Stathead!$B$6:$AP$2000, MATCH(Data!F$1, Stathead!$B$5:$AP$5, 0), FALSE)</f>
        <v>186</v>
      </c>
      <c r="G93" s="8">
        <f>VLOOKUP($A93, Stathead!$B$6:$AP$2000, MATCH(Data!G$1, Stathead!$B$5:$AP$5, 0), FALSE)</f>
        <v>26</v>
      </c>
      <c r="H93" s="8">
        <f>VLOOKUP($A93, Stathead!$B$6:$AP$2000, MATCH(Data!H$1, Stathead!$B$5:$AP$5, 0), FALSE)</f>
        <v>42</v>
      </c>
      <c r="I93" s="8">
        <f>VLOOKUP($A93, Stathead!$B$6:$AP$2000, MATCH(Data!I$1, Stathead!$B$5:$AP$5, 0), FALSE)</f>
        <v>23</v>
      </c>
      <c r="J93" s="8">
        <f>VLOOKUP($A93, Stathead!$B$6:$AP$2000, MATCH(Data!J$1, Stathead!$B$5:$AP$5, 0), FALSE)</f>
        <v>12</v>
      </c>
      <c r="K93" s="8">
        <f>VLOOKUP($A93, Stathead!$B$6:$AP$2000, MATCH(Data!K$1, Stathead!$B$5:$AP$5, 0), FALSE)</f>
        <v>1</v>
      </c>
      <c r="L93" s="8">
        <f>VLOOKUP($A93, Stathead!$B$6:$AP$2000, MATCH(Data!L$1, Stathead!$B$5:$AP$5, 0), FALSE)</f>
        <v>6</v>
      </c>
      <c r="M93" s="8">
        <f>VLOOKUP($A93, Stathead!$B$6:$AP$2000, MATCH(Data!M$1, Stathead!$B$5:$AP$5, 0), FALSE)</f>
        <v>35</v>
      </c>
      <c r="N93" s="8">
        <f>VLOOKUP($A93, Stathead!$B$6:$AP$2000, MATCH(Data!N$1, Stathead!$B$5:$AP$5, 0), FALSE)</f>
        <v>11</v>
      </c>
      <c r="O93" s="8">
        <f>VLOOKUP($A93, Stathead!$B$6:$AP$2000, MATCH(Data!O$1, Stathead!$B$5:$AP$5, 0), FALSE)</f>
        <v>0.22600000000000001</v>
      </c>
      <c r="P93" s="8">
        <f>VLOOKUP($A93, Stathead!$B$6:$AP$2000, MATCH(Data!P$1, Stathead!$B$5:$AP$5, 0), FALSE)</f>
        <v>0.34100000000000003</v>
      </c>
      <c r="Q93" s="8">
        <f>VLOOKUP($A93, Stathead!$B$6:$AP$2000, MATCH(Data!Q$1, Stathead!$B$5:$AP$5, 0), FALSE)</f>
        <v>0.39800000000000002</v>
      </c>
      <c r="R93" s="8">
        <f>VLOOKUP($A93, Stathead!$B$6:$AP$2000, MATCH(Data!R$1, Stathead!$B$5:$AP$5, 0), FALSE)</f>
        <v>0.73899999999999999</v>
      </c>
      <c r="S93" s="8">
        <f>VLOOKUP($A93, Stathead!$B$6:$AP$2000, MATCH(Data!S$1, Stathead!$B$5:$AP$5, 0), FALSE)</f>
        <v>111</v>
      </c>
      <c r="T93" s="8">
        <f>VLOOKUP($A93, Stathead!$B$6:$AP$2000, MATCH(Data!T$1, Stathead!$B$5:$AP$5, 0), FALSE)</f>
        <v>0.7</v>
      </c>
      <c r="U93" s="9">
        <f>(Data!$T91/Data!$D91)*162</f>
        <v>2.7658536585365852</v>
      </c>
      <c r="V93" s="8">
        <f>VLOOKUP($A93, Stathead!$B$6:$AP$2000, MATCH(Data!V$1, Stathead!$B$5:$AP$5, 0), FALSE)</f>
        <v>-0.1</v>
      </c>
      <c r="W93" s="9">
        <f>(Data!$V91/Data!$D91)*162</f>
        <v>0.39512195121951221</v>
      </c>
      <c r="X93" s="8">
        <f>VLOOKUP($A93, Stathead!$B$6:$AP$2000, MATCH(Data!X$1, Stathead!$B$5:$AP$5, 0), FALSE)</f>
        <v>-0.5</v>
      </c>
      <c r="Y93" s="8">
        <f>VLOOKUP($A93, Stathead!$B$6:$AP$2000, MATCH(Data!Y$1, Stathead!$B$5:$AP$5, 0), FALSE)</f>
        <v>3</v>
      </c>
      <c r="Z93" s="8">
        <f>VLOOKUP($A93, FanGraphs!$B$2:$W$2000, MATCH(Data!Z$1,FanGraphs!$B$1:$W$1, 0), FALSE)</f>
        <v>0.33600000000000002</v>
      </c>
      <c r="AA93" s="8">
        <f>VLOOKUP($A93, FanGraphs!$B$2:$W$2000, MATCH(Data!AA$1,FanGraphs!$B$1:$W$1, 0), FALSE)</f>
        <v>0.34499999999999997</v>
      </c>
      <c r="AB93" s="8">
        <f>Table2[[#This Row],[xwOBA]]-Table2[[#This Row],[wOBA]]</f>
        <v>8.9999999999999525E-3</v>
      </c>
      <c r="AC93" s="8">
        <f>VLOOKUP($A93, FanGraphs!$B$2:$W$2000, MATCH(Data!AC$1,FanGraphs!$B$1:$W$1, 0), FALSE)</f>
        <v>113</v>
      </c>
      <c r="AD93" s="9">
        <f>VLOOKUP($A93, FanGraphs!$B$2:$W$2000, MATCH(Data!AD$1,FanGraphs!$B$1:$W$1, 0), FALSE)</f>
        <v>2.2000000000000002</v>
      </c>
      <c r="AE93" s="10">
        <f>VLOOKUP($A93,Statcast!$B$2:$R$2000, MATCH(Data!AE$1,Statcast!$B$1:$R$1, 0), FALSE)</f>
        <v>6.2E-2</v>
      </c>
      <c r="AF93" s="10">
        <f>VLOOKUP($A93,Statcast!$B$2:$R$2000, MATCH(Data!AF$1,Statcast!$B$1:$R$1, 0), FALSE)</f>
        <v>0.40699999999999997</v>
      </c>
      <c r="AG93" s="8">
        <f>VLOOKUP($A93,Statcast!$B$2:$R$2000, MATCH(Data!AG$1,Statcast!$B$1:$R$1, 0), FALSE)</f>
        <v>0.251</v>
      </c>
      <c r="AH93" s="8">
        <f>Table2[[#This Row],[xBA]]-Table2[[#This Row],[BA]]</f>
        <v>2.4999999999999994E-2</v>
      </c>
      <c r="AI93" s="8">
        <f>VLOOKUP($A93,Statcast!$B$2:$R$2000, MATCH(Data!AI$1,Statcast!$B$1:$R$1, 0), FALSE)</f>
        <v>0.41799999999999998</v>
      </c>
      <c r="AJ93" s="8">
        <f>Table2[[#This Row],[xSLG]]-Table2[[#This Row],[SLG]]</f>
        <v>1.9999999999999962E-2</v>
      </c>
    </row>
    <row r="94" spans="1:36" hidden="1" x14ac:dyDescent="0.45">
      <c r="A94" s="8" t="str">
        <f>Stathead!B98</f>
        <v>Brayan Rocchio</v>
      </c>
      <c r="B94" s="8" t="str">
        <f>VLOOKUP($A94, Stathead!$B$6:$AP$2000, MATCH(Data!B$1, Stathead!$B$5:$AP$5, 0), FALSE)</f>
        <v>CLE</v>
      </c>
      <c r="C94" s="8" t="str">
        <f>VLOOKUP($A94, Stathead!$B$6:$AP$2000, MATCH(Data!C$1, Stathead!$B$5:$AP$5, 0), FALSE)</f>
        <v>AL</v>
      </c>
      <c r="D94" s="8">
        <f>VLOOKUP($A94, Stathead!$B$6:$AP$2000, MATCH(Data!D$1, Stathead!$B$5:$AP$5, 0), FALSE)</f>
        <v>47</v>
      </c>
      <c r="E94" s="8">
        <f>VLOOKUP($A94, Stathead!$B$6:$AP$2000, MATCH(Data!E$1, Stathead!$B$5:$AP$5, 0), FALSE)</f>
        <v>172</v>
      </c>
      <c r="F94" s="8">
        <f>VLOOKUP($A94, Stathead!$B$6:$AP$2000, MATCH(Data!F$1, Stathead!$B$5:$AP$5, 0), FALSE)</f>
        <v>146</v>
      </c>
      <c r="G94" s="8">
        <f>VLOOKUP($A94, Stathead!$B$6:$AP$2000, MATCH(Data!G$1, Stathead!$B$5:$AP$5, 0), FALSE)</f>
        <v>24</v>
      </c>
      <c r="H94" s="8">
        <f>VLOOKUP($A94, Stathead!$B$6:$AP$2000, MATCH(Data!H$1, Stathead!$B$5:$AP$5, 0), FALSE)</f>
        <v>29</v>
      </c>
      <c r="I94" s="8">
        <f>VLOOKUP($A94, Stathead!$B$6:$AP$2000, MATCH(Data!I$1, Stathead!$B$5:$AP$5, 0), FALSE)</f>
        <v>20</v>
      </c>
      <c r="J94" s="8">
        <f>VLOOKUP($A94, Stathead!$B$6:$AP$2000, MATCH(Data!J$1, Stathead!$B$5:$AP$5, 0), FALSE)</f>
        <v>9</v>
      </c>
      <c r="K94" s="8">
        <f>VLOOKUP($A94, Stathead!$B$6:$AP$2000, MATCH(Data!K$1, Stathead!$B$5:$AP$5, 0), FALSE)</f>
        <v>0</v>
      </c>
      <c r="L94" s="8">
        <f>VLOOKUP($A94, Stathead!$B$6:$AP$2000, MATCH(Data!L$1, Stathead!$B$5:$AP$5, 0), FALSE)</f>
        <v>0</v>
      </c>
      <c r="M94" s="8">
        <f>VLOOKUP($A94, Stathead!$B$6:$AP$2000, MATCH(Data!M$1, Stathead!$B$5:$AP$5, 0), FALSE)</f>
        <v>8</v>
      </c>
      <c r="N94" s="8">
        <f>VLOOKUP($A94, Stathead!$B$6:$AP$2000, MATCH(Data!N$1, Stathead!$B$5:$AP$5, 0), FALSE)</f>
        <v>7</v>
      </c>
      <c r="O94" s="8">
        <f>VLOOKUP($A94, Stathead!$B$6:$AP$2000, MATCH(Data!O$1, Stathead!$B$5:$AP$5, 0), FALSE)</f>
        <v>0.19900000000000001</v>
      </c>
      <c r="P94" s="8">
        <f>VLOOKUP($A94, Stathead!$B$6:$AP$2000, MATCH(Data!P$1, Stathead!$B$5:$AP$5, 0), FALSE)</f>
        <v>0.30399999999999999</v>
      </c>
      <c r="Q94" s="8">
        <f>VLOOKUP($A94, Stathead!$B$6:$AP$2000, MATCH(Data!Q$1, Stathead!$B$5:$AP$5, 0), FALSE)</f>
        <v>0.26</v>
      </c>
      <c r="R94" s="8">
        <f>VLOOKUP($A94, Stathead!$B$6:$AP$2000, MATCH(Data!R$1, Stathead!$B$5:$AP$5, 0), FALSE)</f>
        <v>0.56399999999999995</v>
      </c>
      <c r="S94" s="8">
        <f>VLOOKUP($A94, Stathead!$B$6:$AP$2000, MATCH(Data!S$1, Stathead!$B$5:$AP$5, 0), FALSE)</f>
        <v>66</v>
      </c>
      <c r="T94" s="8">
        <f>VLOOKUP($A94, Stathead!$B$6:$AP$2000, MATCH(Data!T$1, Stathead!$B$5:$AP$5, 0), FALSE)</f>
        <v>0.6</v>
      </c>
      <c r="U94" s="9">
        <f>(Data!$T94/Data!$D94)*162</f>
        <v>2.0680851063829788</v>
      </c>
      <c r="V94" s="8">
        <f>VLOOKUP($A94, Stathead!$B$6:$AP$2000, MATCH(Data!V$1, Stathead!$B$5:$AP$5, 0), FALSE)</f>
        <v>0.1</v>
      </c>
      <c r="W94" s="9">
        <f>(Data!$V94/Data!$D94)*162</f>
        <v>0.34468085106382979</v>
      </c>
      <c r="X94" s="8">
        <f>VLOOKUP($A94, Stathead!$B$6:$AP$2000, MATCH(Data!X$1, Stathead!$B$5:$AP$5, 0), FALSE)</f>
        <v>0.7</v>
      </c>
      <c r="Y94" s="8">
        <f>VLOOKUP($A94, Stathead!$B$6:$AP$2000, MATCH(Data!Y$1, Stathead!$B$5:$AP$5, 0), FALSE)</f>
        <v>-5</v>
      </c>
      <c r="Z94" s="8">
        <f>VLOOKUP($A94, FanGraphs!$B$2:$W$2000, MATCH(Data!Z$1,FanGraphs!$B$1:$W$1, 0), FALSE)</f>
        <v>0.26500000000000001</v>
      </c>
      <c r="AA94" s="8">
        <f>VLOOKUP($A94, FanGraphs!$B$2:$W$2000, MATCH(Data!AA$1,FanGraphs!$B$1:$W$1, 0), FALSE)</f>
        <v>0.29499999999999998</v>
      </c>
      <c r="AB94" s="8">
        <f>Table2[[#This Row],[xwOBA]]-Table2[[#This Row],[wOBA]]</f>
        <v>2.9999999999999971E-2</v>
      </c>
      <c r="AC94" s="8">
        <f>VLOOKUP($A94, FanGraphs!$B$2:$W$2000, MATCH(Data!AC$1,FanGraphs!$B$1:$W$1, 0), FALSE)</f>
        <v>71</v>
      </c>
      <c r="AD94" s="9">
        <f>VLOOKUP($A94, FanGraphs!$B$2:$W$2000, MATCH(Data!AD$1,FanGraphs!$B$1:$W$1, 0), FALSE)</f>
        <v>-0.4</v>
      </c>
      <c r="AE94" s="10">
        <f>VLOOKUP($A94,Statcast!$B$2:$R$2000, MATCH(Data!AE$1,Statcast!$B$1:$R$1, 0), FALSE)</f>
        <v>2.5000000000000001E-2</v>
      </c>
      <c r="AF94" s="10">
        <f>VLOOKUP($A94,Statcast!$B$2:$R$2000, MATCH(Data!AF$1,Statcast!$B$1:$R$1, 0), FALSE)</f>
        <v>0.218</v>
      </c>
      <c r="AG94" s="8">
        <f>VLOOKUP($A94,Statcast!$B$2:$R$2000, MATCH(Data!AG$1,Statcast!$B$1:$R$1, 0), FALSE)</f>
        <v>0.23200000000000001</v>
      </c>
      <c r="AH94" s="8">
        <f>Table2[[#This Row],[xBA]]-Table2[[#This Row],[BA]]</f>
        <v>3.3000000000000002E-2</v>
      </c>
      <c r="AI94" s="8">
        <f>VLOOKUP($A94,Statcast!$B$2:$R$2000, MATCH(Data!AI$1,Statcast!$B$1:$R$1, 0), FALSE)</f>
        <v>0.312</v>
      </c>
      <c r="AJ94" s="8">
        <f>Table2[[#This Row],[xSLG]]-Table2[[#This Row],[SLG]]</f>
        <v>5.1999999999999991E-2</v>
      </c>
    </row>
    <row r="95" spans="1:36" hidden="1" x14ac:dyDescent="0.45">
      <c r="A95" s="8" t="str">
        <f>Stathead!B99</f>
        <v>Logan O'Hoppe</v>
      </c>
      <c r="B95" s="8" t="str">
        <f>VLOOKUP($A95, Stathead!$B$6:$AP$2000, MATCH(Data!B$1, Stathead!$B$5:$AP$5, 0), FALSE)</f>
        <v>LAA</v>
      </c>
      <c r="C95" s="8" t="str">
        <f>VLOOKUP($A95, Stathead!$B$6:$AP$2000, MATCH(Data!C$1, Stathead!$B$5:$AP$5, 0), FALSE)</f>
        <v>AL</v>
      </c>
      <c r="D95" s="8">
        <f>VLOOKUP($A95, Stathead!$B$6:$AP$2000, MATCH(Data!D$1, Stathead!$B$5:$AP$5, 0), FALSE)</f>
        <v>46</v>
      </c>
      <c r="E95" s="8">
        <f>VLOOKUP($A95, Stathead!$B$6:$AP$2000, MATCH(Data!E$1, Stathead!$B$5:$AP$5, 0), FALSE)</f>
        <v>176</v>
      </c>
      <c r="F95" s="8">
        <f>VLOOKUP($A95, Stathead!$B$6:$AP$2000, MATCH(Data!F$1, Stathead!$B$5:$AP$5, 0), FALSE)</f>
        <v>162</v>
      </c>
      <c r="G95" s="8">
        <f>VLOOKUP($A95, Stathead!$B$6:$AP$2000, MATCH(Data!G$1, Stathead!$B$5:$AP$5, 0), FALSE)</f>
        <v>19</v>
      </c>
      <c r="H95" s="8">
        <f>VLOOKUP($A95, Stathead!$B$6:$AP$2000, MATCH(Data!H$1, Stathead!$B$5:$AP$5, 0), FALSE)</f>
        <v>42</v>
      </c>
      <c r="I95" s="8">
        <f>VLOOKUP($A95, Stathead!$B$6:$AP$2000, MATCH(Data!I$1, Stathead!$B$5:$AP$5, 0), FALSE)</f>
        <v>30</v>
      </c>
      <c r="J95" s="8">
        <f>VLOOKUP($A95, Stathead!$B$6:$AP$2000, MATCH(Data!J$1, Stathead!$B$5:$AP$5, 0), FALSE)</f>
        <v>6</v>
      </c>
      <c r="K95" s="8">
        <f>VLOOKUP($A95, Stathead!$B$6:$AP$2000, MATCH(Data!K$1, Stathead!$B$5:$AP$5, 0), FALSE)</f>
        <v>1</v>
      </c>
      <c r="L95" s="8">
        <f>VLOOKUP($A95, Stathead!$B$6:$AP$2000, MATCH(Data!L$1, Stathead!$B$5:$AP$5, 0), FALSE)</f>
        <v>5</v>
      </c>
      <c r="M95" s="8">
        <f>VLOOKUP($A95, Stathead!$B$6:$AP$2000, MATCH(Data!M$1, Stathead!$B$5:$AP$5, 0), FALSE)</f>
        <v>24</v>
      </c>
      <c r="N95" s="8">
        <f>VLOOKUP($A95, Stathead!$B$6:$AP$2000, MATCH(Data!N$1, Stathead!$B$5:$AP$5, 0), FALSE)</f>
        <v>0</v>
      </c>
      <c r="O95" s="8">
        <f>VLOOKUP($A95, Stathead!$B$6:$AP$2000, MATCH(Data!O$1, Stathead!$B$5:$AP$5, 0), FALSE)</f>
        <v>0.25900000000000001</v>
      </c>
      <c r="P95" s="8">
        <f>VLOOKUP($A95, Stathead!$B$6:$AP$2000, MATCH(Data!P$1, Stathead!$B$5:$AP$5, 0), FALSE)</f>
        <v>0.314</v>
      </c>
      <c r="Q95" s="8">
        <f>VLOOKUP($A95, Stathead!$B$6:$AP$2000, MATCH(Data!Q$1, Stathead!$B$5:$AP$5, 0), FALSE)</f>
        <v>0.40100000000000002</v>
      </c>
      <c r="R95" s="8">
        <f>VLOOKUP($A95, Stathead!$B$6:$AP$2000, MATCH(Data!R$1, Stathead!$B$5:$AP$5, 0), FALSE)</f>
        <v>0.71599999999999997</v>
      </c>
      <c r="S95" s="8">
        <f>VLOOKUP($A95, Stathead!$B$6:$AP$2000, MATCH(Data!S$1, Stathead!$B$5:$AP$5, 0), FALSE)</f>
        <v>101</v>
      </c>
      <c r="T95" s="8">
        <f>VLOOKUP($A95, Stathead!$B$6:$AP$2000, MATCH(Data!T$1, Stathead!$B$5:$AP$5, 0), FALSE)</f>
        <v>0.6</v>
      </c>
      <c r="U95" s="9">
        <f>(Data!$T95/Data!$D95)*162</f>
        <v>2.1130434782608694</v>
      </c>
      <c r="V95" s="8">
        <f>VLOOKUP($A95, Stathead!$B$6:$AP$2000, MATCH(Data!V$1, Stathead!$B$5:$AP$5, 0), FALSE)</f>
        <v>0</v>
      </c>
      <c r="W95" s="9">
        <f>(Data!$V95/Data!$D95)*162</f>
        <v>0</v>
      </c>
      <c r="X95" s="8">
        <f>VLOOKUP($A95, Stathead!$B$6:$AP$2000, MATCH(Data!X$1, Stathead!$B$5:$AP$5, 0), FALSE)</f>
        <v>0.1</v>
      </c>
      <c r="Y95" s="8">
        <f>VLOOKUP($A95, Stathead!$B$6:$AP$2000, MATCH(Data!Y$1, Stathead!$B$5:$AP$5, 0), FALSE)</f>
        <v>-1</v>
      </c>
      <c r="Z95" s="8">
        <f>VLOOKUP($A95, FanGraphs!$B$2:$W$2000, MATCH(Data!Z$1,FanGraphs!$B$1:$W$1, 0), FALSE)</f>
        <v>0.32400000000000001</v>
      </c>
      <c r="AA95" s="8">
        <f>VLOOKUP($A95, FanGraphs!$B$2:$W$2000, MATCH(Data!AA$1,FanGraphs!$B$1:$W$1, 0), FALSE)</f>
        <v>0.33800000000000002</v>
      </c>
      <c r="AB95" s="8">
        <f>Table2[[#This Row],[xwOBA]]-Table2[[#This Row],[wOBA]]</f>
        <v>1.4000000000000012E-2</v>
      </c>
      <c r="AC95" s="8">
        <f>VLOOKUP($A95, FanGraphs!$B$2:$W$2000, MATCH(Data!AC$1,FanGraphs!$B$1:$W$1, 0), FALSE)</f>
        <v>108</v>
      </c>
      <c r="AD95" s="9">
        <f>VLOOKUP($A95, FanGraphs!$B$2:$W$2000, MATCH(Data!AD$1,FanGraphs!$B$1:$W$1, 0), FALSE)</f>
        <v>-0.6</v>
      </c>
      <c r="AE95" s="10">
        <f>VLOOKUP($A95,Statcast!$B$2:$R$2000, MATCH(Data!AE$1,Statcast!$B$1:$R$1, 0), FALSE)</f>
        <v>8.5999999999999993E-2</v>
      </c>
      <c r="AF95" s="10">
        <f>VLOOKUP($A95,Statcast!$B$2:$R$2000, MATCH(Data!AF$1,Statcast!$B$1:$R$1, 0), FALSE)</f>
        <v>0.47399999999999998</v>
      </c>
      <c r="AG95" s="8">
        <f>VLOOKUP($A95,Statcast!$B$2:$R$2000, MATCH(Data!AG$1,Statcast!$B$1:$R$1, 0), FALSE)</f>
        <v>0.27100000000000002</v>
      </c>
      <c r="AH95" s="8">
        <f>Table2[[#This Row],[xBA]]-Table2[[#This Row],[BA]]</f>
        <v>1.2000000000000011E-2</v>
      </c>
      <c r="AI95" s="8">
        <f>VLOOKUP($A95,Statcast!$B$2:$R$2000, MATCH(Data!AI$1,Statcast!$B$1:$R$1, 0), FALSE)</f>
        <v>0.45700000000000002</v>
      </c>
      <c r="AJ95" s="8">
        <f>Table2[[#This Row],[xSLG]]-Table2[[#This Row],[SLG]]</f>
        <v>5.5999999999999994E-2</v>
      </c>
    </row>
    <row r="96" spans="1:36" hidden="1" x14ac:dyDescent="0.45">
      <c r="A96" s="8" t="str">
        <f>Stathead!B101</f>
        <v>Edouard Julien</v>
      </c>
      <c r="B96" s="8" t="str">
        <f>VLOOKUP($A96, Stathead!$B$6:$AP$2000, MATCH(Data!B$1, Stathead!$B$5:$AP$5, 0), FALSE)</f>
        <v>MIN</v>
      </c>
      <c r="C96" s="8" t="str">
        <f>VLOOKUP($A96, Stathead!$B$6:$AP$2000, MATCH(Data!C$1, Stathead!$B$5:$AP$5, 0), FALSE)</f>
        <v>AL</v>
      </c>
      <c r="D96" s="8">
        <f>VLOOKUP($A96, Stathead!$B$6:$AP$2000, MATCH(Data!D$1, Stathead!$B$5:$AP$5, 0), FALSE)</f>
        <v>53</v>
      </c>
      <c r="E96" s="8">
        <f>VLOOKUP($A96, Stathead!$B$6:$AP$2000, MATCH(Data!E$1, Stathead!$B$5:$AP$5, 0), FALSE)</f>
        <v>184</v>
      </c>
      <c r="F96" s="8">
        <f>VLOOKUP($A96, Stathead!$B$6:$AP$2000, MATCH(Data!F$1, Stathead!$B$5:$AP$5, 0), FALSE)</f>
        <v>160</v>
      </c>
      <c r="G96" s="8">
        <f>VLOOKUP($A96, Stathead!$B$6:$AP$2000, MATCH(Data!G$1, Stathead!$B$5:$AP$5, 0), FALSE)</f>
        <v>23</v>
      </c>
      <c r="H96" s="8">
        <f>VLOOKUP($A96, Stathead!$B$6:$AP$2000, MATCH(Data!H$1, Stathead!$B$5:$AP$5, 0), FALSE)</f>
        <v>34</v>
      </c>
      <c r="I96" s="8">
        <f>VLOOKUP($A96, Stathead!$B$6:$AP$2000, MATCH(Data!I$1, Stathead!$B$5:$AP$5, 0), FALSE)</f>
        <v>21</v>
      </c>
      <c r="J96" s="8">
        <f>VLOOKUP($A96, Stathead!$B$6:$AP$2000, MATCH(Data!J$1, Stathead!$B$5:$AP$5, 0), FALSE)</f>
        <v>6</v>
      </c>
      <c r="K96" s="8">
        <f>VLOOKUP($A96, Stathead!$B$6:$AP$2000, MATCH(Data!K$1, Stathead!$B$5:$AP$5, 0), FALSE)</f>
        <v>0</v>
      </c>
      <c r="L96" s="8">
        <f>VLOOKUP($A96, Stathead!$B$6:$AP$2000, MATCH(Data!L$1, Stathead!$B$5:$AP$5, 0), FALSE)</f>
        <v>7</v>
      </c>
      <c r="M96" s="8">
        <f>VLOOKUP($A96, Stathead!$B$6:$AP$2000, MATCH(Data!M$1, Stathead!$B$5:$AP$5, 0), FALSE)</f>
        <v>17</v>
      </c>
      <c r="N96" s="8">
        <f>VLOOKUP($A96, Stathead!$B$6:$AP$2000, MATCH(Data!N$1, Stathead!$B$5:$AP$5, 0), FALSE)</f>
        <v>6</v>
      </c>
      <c r="O96" s="8">
        <f>VLOOKUP($A96, Stathead!$B$6:$AP$2000, MATCH(Data!O$1, Stathead!$B$5:$AP$5, 0), FALSE)</f>
        <v>0.21299999999999999</v>
      </c>
      <c r="P96" s="8">
        <f>VLOOKUP($A96, Stathead!$B$6:$AP$2000, MATCH(Data!P$1, Stathead!$B$5:$AP$5, 0), FALSE)</f>
        <v>0.315</v>
      </c>
      <c r="Q96" s="8">
        <f>VLOOKUP($A96, Stathead!$B$6:$AP$2000, MATCH(Data!Q$1, Stathead!$B$5:$AP$5, 0), FALSE)</f>
        <v>0.38100000000000001</v>
      </c>
      <c r="R96" s="8">
        <f>VLOOKUP($A96, Stathead!$B$6:$AP$2000, MATCH(Data!R$1, Stathead!$B$5:$AP$5, 0), FALSE)</f>
        <v>0.69599999999999995</v>
      </c>
      <c r="S96" s="8">
        <f>VLOOKUP($A96, Stathead!$B$6:$AP$2000, MATCH(Data!S$1, Stathead!$B$5:$AP$5, 0), FALSE)</f>
        <v>100</v>
      </c>
      <c r="T96" s="8">
        <f>VLOOKUP($A96, Stathead!$B$6:$AP$2000, MATCH(Data!T$1, Stathead!$B$5:$AP$5, 0), FALSE)</f>
        <v>0.6</v>
      </c>
      <c r="U96" s="9">
        <f>(Data!$T97/Data!$D97)*162</f>
        <v>2.3707317073170731</v>
      </c>
      <c r="V96" s="8">
        <f>VLOOKUP($A96, Stathead!$B$6:$AP$2000, MATCH(Data!V$1, Stathead!$B$5:$AP$5, 0), FALSE)</f>
        <v>-0.1</v>
      </c>
      <c r="W96" s="9">
        <f>(Data!$V97/Data!$D97)*162</f>
        <v>0</v>
      </c>
      <c r="X96" s="8">
        <f>VLOOKUP($A96, Stathead!$B$6:$AP$2000, MATCH(Data!X$1, Stathead!$B$5:$AP$5, 0), FALSE)</f>
        <v>-0.1</v>
      </c>
      <c r="Y96" s="8">
        <f>VLOOKUP($A96, Stathead!$B$6:$AP$2000, MATCH(Data!Y$1, Stathead!$B$5:$AP$5, 0), FALSE)</f>
        <v>0</v>
      </c>
      <c r="Z96" s="8">
        <f>VLOOKUP($A96, FanGraphs!$B$2:$W$2000, MATCH(Data!Z$1,FanGraphs!$B$1:$W$1, 0), FALSE)</f>
        <v>0.312</v>
      </c>
      <c r="AA96" s="8">
        <f>VLOOKUP($A96, FanGraphs!$B$2:$W$2000, MATCH(Data!AA$1,FanGraphs!$B$1:$W$1, 0), FALSE)</f>
        <v>0.29899999999999999</v>
      </c>
      <c r="AB96" s="8">
        <f>Table2[[#This Row],[xwOBA]]-Table2[[#This Row],[wOBA]]</f>
        <v>-1.3000000000000012E-2</v>
      </c>
      <c r="AC96" s="8">
        <f>VLOOKUP($A96, FanGraphs!$B$2:$W$2000, MATCH(Data!AC$1,FanGraphs!$B$1:$W$1, 0), FALSE)</f>
        <v>103</v>
      </c>
      <c r="AD96" s="9">
        <f>VLOOKUP($A96, FanGraphs!$B$2:$W$2000, MATCH(Data!AD$1,FanGraphs!$B$1:$W$1, 0), FALSE)</f>
        <v>-0.1</v>
      </c>
      <c r="AE96" s="10">
        <f>VLOOKUP($A96,Statcast!$B$2:$R$2000, MATCH(Data!AE$1,Statcast!$B$1:$R$1, 0), FALSE)</f>
        <v>0.124</v>
      </c>
      <c r="AF96" s="10">
        <f>VLOOKUP($A96,Statcast!$B$2:$R$2000, MATCH(Data!AF$1,Statcast!$B$1:$R$1, 0), FALSE)</f>
        <v>0.39200000000000002</v>
      </c>
      <c r="AG96" s="8">
        <f>VLOOKUP($A96,Statcast!$B$2:$R$2000, MATCH(Data!AG$1,Statcast!$B$1:$R$1, 0), FALSE)</f>
        <v>0.192</v>
      </c>
      <c r="AH96" s="8">
        <f>Table2[[#This Row],[xBA]]-Table2[[#This Row],[BA]]</f>
        <v>-2.0999999999999991E-2</v>
      </c>
      <c r="AI96" s="8">
        <f>VLOOKUP($A96,Statcast!$B$2:$R$2000, MATCH(Data!AI$1,Statcast!$B$1:$R$1, 0), FALSE)</f>
        <v>0.377</v>
      </c>
      <c r="AJ96" s="8">
        <f>Table2[[#This Row],[xSLG]]-Table2[[#This Row],[SLG]]</f>
        <v>-4.0000000000000036E-3</v>
      </c>
    </row>
    <row r="97" spans="1:36" x14ac:dyDescent="0.45">
      <c r="A97" s="8" t="str">
        <f>Stathead!B100</f>
        <v>Cody Bellinger</v>
      </c>
      <c r="B97" s="8" t="str">
        <f>VLOOKUP($A97, Stathead!$B$6:$AP$2000, MATCH(Data!B$1, Stathead!$B$5:$AP$5, 0), FALSE)</f>
        <v>CHC</v>
      </c>
      <c r="C97" s="8" t="str">
        <f>VLOOKUP($A97, Stathead!$B$6:$AP$2000, MATCH(Data!C$1, Stathead!$B$5:$AP$5, 0), FALSE)</f>
        <v>NL</v>
      </c>
      <c r="D97" s="8">
        <f>VLOOKUP($A97, Stathead!$B$6:$AP$2000, MATCH(Data!D$1, Stathead!$B$5:$AP$5, 0), FALSE)</f>
        <v>41</v>
      </c>
      <c r="E97" s="8">
        <f>VLOOKUP($A97, Stathead!$B$6:$AP$2000, MATCH(Data!E$1, Stathead!$B$5:$AP$5, 0), FALSE)</f>
        <v>181</v>
      </c>
      <c r="F97" s="8">
        <f>VLOOKUP($A97, Stathead!$B$6:$AP$2000, MATCH(Data!F$1, Stathead!$B$5:$AP$5, 0), FALSE)</f>
        <v>163</v>
      </c>
      <c r="G97" s="8">
        <f>VLOOKUP($A97, Stathead!$B$6:$AP$2000, MATCH(Data!G$1, Stathead!$B$5:$AP$5, 0), FALSE)</f>
        <v>16</v>
      </c>
      <c r="H97" s="8">
        <f>VLOOKUP($A97, Stathead!$B$6:$AP$2000, MATCH(Data!H$1, Stathead!$B$5:$AP$5, 0), FALSE)</f>
        <v>42</v>
      </c>
      <c r="I97" s="8">
        <f>VLOOKUP($A97, Stathead!$B$6:$AP$2000, MATCH(Data!I$1, Stathead!$B$5:$AP$5, 0), FALSE)</f>
        <v>27</v>
      </c>
      <c r="J97" s="8">
        <f>VLOOKUP($A97, Stathead!$B$6:$AP$2000, MATCH(Data!J$1, Stathead!$B$5:$AP$5, 0), FALSE)</f>
        <v>7</v>
      </c>
      <c r="K97" s="8">
        <f>VLOOKUP($A97, Stathead!$B$6:$AP$2000, MATCH(Data!K$1, Stathead!$B$5:$AP$5, 0), FALSE)</f>
        <v>1</v>
      </c>
      <c r="L97" s="8">
        <f>VLOOKUP($A97, Stathead!$B$6:$AP$2000, MATCH(Data!L$1, Stathead!$B$5:$AP$5, 0), FALSE)</f>
        <v>7</v>
      </c>
      <c r="M97" s="8">
        <f>VLOOKUP($A97, Stathead!$B$6:$AP$2000, MATCH(Data!M$1, Stathead!$B$5:$AP$5, 0), FALSE)</f>
        <v>24</v>
      </c>
      <c r="N97" s="8">
        <f>VLOOKUP($A97, Stathead!$B$6:$AP$2000, MATCH(Data!N$1, Stathead!$B$5:$AP$5, 0), FALSE)</f>
        <v>0</v>
      </c>
      <c r="O97" s="8">
        <f>VLOOKUP($A97, Stathead!$B$6:$AP$2000, MATCH(Data!O$1, Stathead!$B$5:$AP$5, 0), FALSE)</f>
        <v>0.25800000000000001</v>
      </c>
      <c r="P97" s="8">
        <f>VLOOKUP($A97, Stathead!$B$6:$AP$2000, MATCH(Data!P$1, Stathead!$B$5:$AP$5, 0), FALSE)</f>
        <v>0.32600000000000001</v>
      </c>
      <c r="Q97" s="8">
        <f>VLOOKUP($A97, Stathead!$B$6:$AP$2000, MATCH(Data!Q$1, Stathead!$B$5:$AP$5, 0), FALSE)</f>
        <v>0.442</v>
      </c>
      <c r="R97" s="8">
        <f>VLOOKUP($A97, Stathead!$B$6:$AP$2000, MATCH(Data!R$1, Stathead!$B$5:$AP$5, 0), FALSE)</f>
        <v>0.76800000000000002</v>
      </c>
      <c r="S97" s="8">
        <f>VLOOKUP($A97, Stathead!$B$6:$AP$2000, MATCH(Data!S$1, Stathead!$B$5:$AP$5, 0), FALSE)</f>
        <v>118</v>
      </c>
      <c r="T97" s="8">
        <f>VLOOKUP($A97, Stathead!$B$6:$AP$2000, MATCH(Data!T$1, Stathead!$B$5:$AP$5, 0), FALSE)</f>
        <v>0.6</v>
      </c>
      <c r="U97" s="9">
        <f>(Data!$T96/Data!$D96)*162</f>
        <v>1.8339622641509432</v>
      </c>
      <c r="V97" s="8">
        <f>VLOOKUP($A97, Stathead!$B$6:$AP$2000, MATCH(Data!V$1, Stathead!$B$5:$AP$5, 0), FALSE)</f>
        <v>0</v>
      </c>
      <c r="W97" s="9">
        <f>(Data!$V96/Data!$D96)*162</f>
        <v>-0.30566037735849055</v>
      </c>
      <c r="X97" s="8">
        <f>VLOOKUP($A97, Stathead!$B$6:$AP$2000, MATCH(Data!X$1, Stathead!$B$5:$AP$5, 0), FALSE)</f>
        <v>-0.2</v>
      </c>
      <c r="Y97" s="8">
        <f>VLOOKUP($A97, Stathead!$B$6:$AP$2000, MATCH(Data!Y$1, Stathead!$B$5:$AP$5, 0), FALSE)</f>
        <v>3</v>
      </c>
      <c r="Z97" s="8">
        <f>VLOOKUP($A97, FanGraphs!$B$2:$W$2000, MATCH(Data!Z$1,FanGraphs!$B$1:$W$1, 0), FALSE)</f>
        <v>0.32800000000000001</v>
      </c>
      <c r="AA97" s="8">
        <f>VLOOKUP($A97, FanGraphs!$B$2:$W$2000, MATCH(Data!AA$1,FanGraphs!$B$1:$W$1, 0), FALSE)</f>
        <v>0.316</v>
      </c>
      <c r="AB97" s="8">
        <f>Table2[[#This Row],[xwOBA]]-Table2[[#This Row],[wOBA]]</f>
        <v>-1.2000000000000011E-2</v>
      </c>
      <c r="AC97" s="8">
        <f>VLOOKUP($A97, FanGraphs!$B$2:$W$2000, MATCH(Data!AC$1,FanGraphs!$B$1:$W$1, 0), FALSE)</f>
        <v>114</v>
      </c>
      <c r="AD97" s="9">
        <f>VLOOKUP($A97, FanGraphs!$B$2:$W$2000, MATCH(Data!AD$1,FanGraphs!$B$1:$W$1, 0), FALSE)</f>
        <v>-0.6</v>
      </c>
      <c r="AE97" s="10">
        <f>VLOOKUP($A97,Statcast!$B$2:$R$2000, MATCH(Data!AE$1,Statcast!$B$1:$R$1, 0), FALSE)</f>
        <v>8.5000000000000006E-2</v>
      </c>
      <c r="AF97" s="10">
        <f>VLOOKUP($A97,Statcast!$B$2:$R$2000, MATCH(Data!AF$1,Statcast!$B$1:$R$1, 0), FALSE)</f>
        <v>0.34599999999999997</v>
      </c>
      <c r="AG97" s="8">
        <f>VLOOKUP($A97,Statcast!$B$2:$R$2000, MATCH(Data!AG$1,Statcast!$B$1:$R$1, 0), FALSE)</f>
        <v>0.23899999999999999</v>
      </c>
      <c r="AH97" s="8">
        <f>Table2[[#This Row],[xBA]]-Table2[[#This Row],[BA]]</f>
        <v>-1.9000000000000017E-2</v>
      </c>
      <c r="AI97" s="8">
        <f>VLOOKUP($A97,Statcast!$B$2:$R$2000, MATCH(Data!AI$1,Statcast!$B$1:$R$1, 0), FALSE)</f>
        <v>0.436</v>
      </c>
      <c r="AJ97" s="8">
        <f>Table2[[#This Row],[xSLG]]-Table2[[#This Row],[SLG]]</f>
        <v>-6.0000000000000053E-3</v>
      </c>
    </row>
    <row r="98" spans="1:36" x14ac:dyDescent="0.45">
      <c r="A98" s="8" t="str">
        <f>Stathead!B102</f>
        <v>Thairo Estrada</v>
      </c>
      <c r="B98" s="8" t="str">
        <f>VLOOKUP($A98, Stathead!$B$6:$AP$2000, MATCH(Data!B$1, Stathead!$B$5:$AP$5, 0), FALSE)</f>
        <v>SFG</v>
      </c>
      <c r="C98" s="8" t="str">
        <f>VLOOKUP($A98, Stathead!$B$6:$AP$2000, MATCH(Data!C$1, Stathead!$B$5:$AP$5, 0), FALSE)</f>
        <v>NL</v>
      </c>
      <c r="D98" s="8">
        <f>VLOOKUP($A98, Stathead!$B$6:$AP$2000, MATCH(Data!D$1, Stathead!$B$5:$AP$5, 0), FALSE)</f>
        <v>55</v>
      </c>
      <c r="E98" s="8">
        <f>VLOOKUP($A98, Stathead!$B$6:$AP$2000, MATCH(Data!E$1, Stathead!$B$5:$AP$5, 0), FALSE)</f>
        <v>222</v>
      </c>
      <c r="F98" s="8">
        <f>VLOOKUP($A98, Stathead!$B$6:$AP$2000, MATCH(Data!F$1, Stathead!$B$5:$AP$5, 0), FALSE)</f>
        <v>210</v>
      </c>
      <c r="G98" s="8">
        <f>VLOOKUP($A98, Stathead!$B$6:$AP$2000, MATCH(Data!G$1, Stathead!$B$5:$AP$5, 0), FALSE)</f>
        <v>32</v>
      </c>
      <c r="H98" s="8">
        <f>VLOOKUP($A98, Stathead!$B$6:$AP$2000, MATCH(Data!H$1, Stathead!$B$5:$AP$5, 0), FALSE)</f>
        <v>51</v>
      </c>
      <c r="I98" s="8">
        <f>VLOOKUP($A98, Stathead!$B$6:$AP$2000, MATCH(Data!I$1, Stathead!$B$5:$AP$5, 0), FALSE)</f>
        <v>31</v>
      </c>
      <c r="J98" s="8">
        <f>VLOOKUP($A98, Stathead!$B$6:$AP$2000, MATCH(Data!J$1, Stathead!$B$5:$AP$5, 0), FALSE)</f>
        <v>11</v>
      </c>
      <c r="K98" s="8">
        <f>VLOOKUP($A98, Stathead!$B$6:$AP$2000, MATCH(Data!K$1, Stathead!$B$5:$AP$5, 0), FALSE)</f>
        <v>1</v>
      </c>
      <c r="L98" s="8">
        <f>VLOOKUP($A98, Stathead!$B$6:$AP$2000, MATCH(Data!L$1, Stathead!$B$5:$AP$5, 0), FALSE)</f>
        <v>8</v>
      </c>
      <c r="M98" s="8">
        <f>VLOOKUP($A98, Stathead!$B$6:$AP$2000, MATCH(Data!M$1, Stathead!$B$5:$AP$5, 0), FALSE)</f>
        <v>31</v>
      </c>
      <c r="N98" s="8">
        <f>VLOOKUP($A98, Stathead!$B$6:$AP$2000, MATCH(Data!N$1, Stathead!$B$5:$AP$5, 0), FALSE)</f>
        <v>1</v>
      </c>
      <c r="O98" s="8">
        <f>VLOOKUP($A98, Stathead!$B$6:$AP$2000, MATCH(Data!O$1, Stathead!$B$5:$AP$5, 0), FALSE)</f>
        <v>0.24299999999999999</v>
      </c>
      <c r="P98" s="8">
        <f>VLOOKUP($A98, Stathead!$B$6:$AP$2000, MATCH(Data!P$1, Stathead!$B$5:$AP$5, 0), FALSE)</f>
        <v>0.27500000000000002</v>
      </c>
      <c r="Q98" s="8">
        <f>VLOOKUP($A98, Stathead!$B$6:$AP$2000, MATCH(Data!Q$1, Stathead!$B$5:$AP$5, 0), FALSE)</f>
        <v>0.41899999999999998</v>
      </c>
      <c r="R98" s="8">
        <f>VLOOKUP($A98, Stathead!$B$6:$AP$2000, MATCH(Data!R$1, Stathead!$B$5:$AP$5, 0), FALSE)</f>
        <v>0.69399999999999995</v>
      </c>
      <c r="S98" s="8">
        <f>VLOOKUP($A98, Stathead!$B$6:$AP$2000, MATCH(Data!S$1, Stathead!$B$5:$AP$5, 0), FALSE)</f>
        <v>103</v>
      </c>
      <c r="T98" s="8">
        <f>VLOOKUP($A98, Stathead!$B$6:$AP$2000, MATCH(Data!T$1, Stathead!$B$5:$AP$5, 0), FALSE)</f>
        <v>0.6</v>
      </c>
      <c r="U98" s="9">
        <f>(Data!$T98/Data!$D98)*162</f>
        <v>1.7672727272727271</v>
      </c>
      <c r="V98" s="8">
        <f>VLOOKUP($A98, Stathead!$B$6:$AP$2000, MATCH(Data!V$1, Stathead!$B$5:$AP$5, 0), FALSE)</f>
        <v>-0.2</v>
      </c>
      <c r="W98" s="9">
        <f>(Data!$V98/Data!$D98)*162</f>
        <v>-0.58909090909090911</v>
      </c>
      <c r="X98" s="8">
        <f>VLOOKUP($A98, Stathead!$B$6:$AP$2000, MATCH(Data!X$1, Stathead!$B$5:$AP$5, 0), FALSE)</f>
        <v>-0.3</v>
      </c>
      <c r="Y98" s="8">
        <f>VLOOKUP($A98, Stathead!$B$6:$AP$2000, MATCH(Data!Y$1, Stathead!$B$5:$AP$5, 0), FALSE)</f>
        <v>1</v>
      </c>
      <c r="Z98" s="8">
        <f>VLOOKUP($A98, FanGraphs!$B$2:$W$2000, MATCH(Data!Z$1,FanGraphs!$B$1:$W$1, 0), FALSE)</f>
        <v>0.29899999999999999</v>
      </c>
      <c r="AA98" s="8">
        <f>VLOOKUP($A98, FanGraphs!$B$2:$W$2000, MATCH(Data!AA$1,FanGraphs!$B$1:$W$1, 0), FALSE)</f>
        <v>0.27600000000000002</v>
      </c>
      <c r="AB98" s="8">
        <f>Table2[[#This Row],[xwOBA]]-Table2[[#This Row],[wOBA]]</f>
        <v>-2.2999999999999965E-2</v>
      </c>
      <c r="AC98" s="8">
        <f>VLOOKUP($A98, FanGraphs!$B$2:$W$2000, MATCH(Data!AC$1,FanGraphs!$B$1:$W$1, 0), FALSE)</f>
        <v>97</v>
      </c>
      <c r="AD98" s="9">
        <f>VLOOKUP($A98, FanGraphs!$B$2:$W$2000, MATCH(Data!AD$1,FanGraphs!$B$1:$W$1, 0), FALSE)</f>
        <v>0.5</v>
      </c>
      <c r="AE98" s="10">
        <f>VLOOKUP($A98,Statcast!$B$2:$R$2000, MATCH(Data!AE$1,Statcast!$B$1:$R$1, 0), FALSE)</f>
        <v>6.5000000000000002E-2</v>
      </c>
      <c r="AF98" s="10">
        <f>VLOOKUP($A98,Statcast!$B$2:$R$2000, MATCH(Data!AF$1,Statcast!$B$1:$R$1, 0), FALSE)</f>
        <v>0.36899999999999999</v>
      </c>
      <c r="AG98" s="8">
        <f>VLOOKUP($A98,Statcast!$B$2:$R$2000, MATCH(Data!AG$1,Statcast!$B$1:$R$1, 0), FALSE)</f>
        <v>0.22800000000000001</v>
      </c>
      <c r="AH98" s="8">
        <f>Table2[[#This Row],[xBA]]-Table2[[#This Row],[BA]]</f>
        <v>-1.4999999999999986E-2</v>
      </c>
      <c r="AI98" s="8">
        <f>VLOOKUP($A98,Statcast!$B$2:$R$2000, MATCH(Data!AI$1,Statcast!$B$1:$R$1, 0), FALSE)</f>
        <v>0.36899999999999999</v>
      </c>
      <c r="AJ98" s="8">
        <f>Table2[[#This Row],[xSLG]]-Table2[[#This Row],[SLG]]</f>
        <v>-4.9999999999999989E-2</v>
      </c>
    </row>
    <row r="99" spans="1:36" x14ac:dyDescent="0.45">
      <c r="A99" s="8" t="str">
        <f>Stathead!B103</f>
        <v>Connor Joe</v>
      </c>
      <c r="B99" s="8" t="str">
        <f>VLOOKUP($A99, Stathead!$B$6:$AP$2000, MATCH(Data!B$1, Stathead!$B$5:$AP$5, 0), FALSE)</f>
        <v>PIT</v>
      </c>
      <c r="C99" s="8" t="str">
        <f>VLOOKUP($A99, Stathead!$B$6:$AP$2000, MATCH(Data!C$1, Stathead!$B$5:$AP$5, 0), FALSE)</f>
        <v>NL</v>
      </c>
      <c r="D99" s="8">
        <f>VLOOKUP($A99, Stathead!$B$6:$AP$2000, MATCH(Data!D$1, Stathead!$B$5:$AP$5, 0), FALSE)</f>
        <v>47</v>
      </c>
      <c r="E99" s="8">
        <f>VLOOKUP($A99, Stathead!$B$6:$AP$2000, MATCH(Data!E$1, Stathead!$B$5:$AP$5, 0), FALSE)</f>
        <v>188</v>
      </c>
      <c r="F99" s="8">
        <f>VLOOKUP($A99, Stathead!$B$6:$AP$2000, MATCH(Data!F$1, Stathead!$B$5:$AP$5, 0), FALSE)</f>
        <v>168</v>
      </c>
      <c r="G99" s="8">
        <f>VLOOKUP($A99, Stathead!$B$6:$AP$2000, MATCH(Data!G$1, Stathead!$B$5:$AP$5, 0), FALSE)</f>
        <v>29</v>
      </c>
      <c r="H99" s="8">
        <f>VLOOKUP($A99, Stathead!$B$6:$AP$2000, MATCH(Data!H$1, Stathead!$B$5:$AP$5, 0), FALSE)</f>
        <v>47</v>
      </c>
      <c r="I99" s="8">
        <f>VLOOKUP($A99, Stathead!$B$6:$AP$2000, MATCH(Data!I$1, Stathead!$B$5:$AP$5, 0), FALSE)</f>
        <v>29</v>
      </c>
      <c r="J99" s="8">
        <f>VLOOKUP($A99, Stathead!$B$6:$AP$2000, MATCH(Data!J$1, Stathead!$B$5:$AP$5, 0), FALSE)</f>
        <v>12</v>
      </c>
      <c r="K99" s="8">
        <f>VLOOKUP($A99, Stathead!$B$6:$AP$2000, MATCH(Data!K$1, Stathead!$B$5:$AP$5, 0), FALSE)</f>
        <v>0</v>
      </c>
      <c r="L99" s="8">
        <f>VLOOKUP($A99, Stathead!$B$6:$AP$2000, MATCH(Data!L$1, Stathead!$B$5:$AP$5, 0), FALSE)</f>
        <v>6</v>
      </c>
      <c r="M99" s="8">
        <f>VLOOKUP($A99, Stathead!$B$6:$AP$2000, MATCH(Data!M$1, Stathead!$B$5:$AP$5, 0), FALSE)</f>
        <v>22</v>
      </c>
      <c r="N99" s="8">
        <f>VLOOKUP($A99, Stathead!$B$6:$AP$2000, MATCH(Data!N$1, Stathead!$B$5:$AP$5, 0), FALSE)</f>
        <v>2</v>
      </c>
      <c r="O99" s="8">
        <f>VLOOKUP($A99, Stathead!$B$6:$AP$2000, MATCH(Data!O$1, Stathead!$B$5:$AP$5, 0), FALSE)</f>
        <v>0.28000000000000003</v>
      </c>
      <c r="P99" s="8">
        <f>VLOOKUP($A99, Stathead!$B$6:$AP$2000, MATCH(Data!P$1, Stathead!$B$5:$AP$5, 0), FALSE)</f>
        <v>0.35099999999999998</v>
      </c>
      <c r="Q99" s="8">
        <f>VLOOKUP($A99, Stathead!$B$6:$AP$2000, MATCH(Data!Q$1, Stathead!$B$5:$AP$5, 0), FALSE)</f>
        <v>0.45800000000000002</v>
      </c>
      <c r="R99" s="8">
        <f>VLOOKUP($A99, Stathead!$B$6:$AP$2000, MATCH(Data!R$1, Stathead!$B$5:$AP$5, 0), FALSE)</f>
        <v>0.80900000000000005</v>
      </c>
      <c r="S99" s="8">
        <f>VLOOKUP($A99, Stathead!$B$6:$AP$2000, MATCH(Data!S$1, Stathead!$B$5:$AP$5, 0), FALSE)</f>
        <v>133</v>
      </c>
      <c r="T99" s="8">
        <f>VLOOKUP($A99, Stathead!$B$6:$AP$2000, MATCH(Data!T$1, Stathead!$B$5:$AP$5, 0), FALSE)</f>
        <v>0.6</v>
      </c>
      <c r="U99" s="9">
        <f>(Data!$T99/Data!$D99)*162</f>
        <v>2.0680851063829788</v>
      </c>
      <c r="V99" s="8">
        <f>VLOOKUP($A99, Stathead!$B$6:$AP$2000, MATCH(Data!V$1, Stathead!$B$5:$AP$5, 0), FALSE)</f>
        <v>-0.1</v>
      </c>
      <c r="W99" s="9">
        <f>(Data!$V99/Data!$D99)*162</f>
        <v>-0.34468085106382979</v>
      </c>
      <c r="X99" s="8">
        <f>VLOOKUP($A99, Stathead!$B$6:$AP$2000, MATCH(Data!X$1, Stathead!$B$5:$AP$5, 0), FALSE)</f>
        <v>-0.7</v>
      </c>
      <c r="Y99" s="8">
        <f>VLOOKUP($A99, Stathead!$B$6:$AP$2000, MATCH(Data!Y$1, Stathead!$B$5:$AP$5, 0), FALSE)</f>
        <v>6</v>
      </c>
      <c r="Z99" s="8">
        <f>VLOOKUP($A99, FanGraphs!$B$2:$W$2000, MATCH(Data!Z$1,FanGraphs!$B$1:$W$1, 0), FALSE)</f>
        <v>0.35599999999999998</v>
      </c>
      <c r="AA99" s="8">
        <f>VLOOKUP($A99, FanGraphs!$B$2:$W$2000, MATCH(Data!AA$1,FanGraphs!$B$1:$W$1, 0), FALSE)</f>
        <v>0.30299999999999999</v>
      </c>
      <c r="AB99" s="8">
        <f>Table2[[#This Row],[xwOBA]]-Table2[[#This Row],[wOBA]]</f>
        <v>-5.2999999999999992E-2</v>
      </c>
      <c r="AC99" s="8">
        <f>VLOOKUP($A99, FanGraphs!$B$2:$W$2000, MATCH(Data!AC$1,FanGraphs!$B$1:$W$1, 0), FALSE)</f>
        <v>131</v>
      </c>
      <c r="AD99" s="9">
        <f>VLOOKUP($A99, FanGraphs!$B$2:$W$2000, MATCH(Data!AD$1,FanGraphs!$B$1:$W$1, 0), FALSE)</f>
        <v>-0.6</v>
      </c>
      <c r="AE99" s="10">
        <f>VLOOKUP($A99,Statcast!$B$2:$R$2000, MATCH(Data!AE$1,Statcast!$B$1:$R$1, 0), FALSE)</f>
        <v>6.8000000000000005E-2</v>
      </c>
      <c r="AF99" s="10">
        <f>VLOOKUP($A99,Statcast!$B$2:$R$2000, MATCH(Data!AF$1,Statcast!$B$1:$R$1, 0), FALSE)</f>
        <v>0.34599999999999997</v>
      </c>
      <c r="AG99" s="8">
        <f>VLOOKUP($A99,Statcast!$B$2:$R$2000, MATCH(Data!AG$1,Statcast!$B$1:$R$1, 0), FALSE)</f>
        <v>0.23300000000000001</v>
      </c>
      <c r="AH99" s="8">
        <f>Table2[[#This Row],[xBA]]-Table2[[#This Row],[BA]]</f>
        <v>-4.7000000000000014E-2</v>
      </c>
      <c r="AI99" s="8">
        <f>VLOOKUP($A99,Statcast!$B$2:$R$2000, MATCH(Data!AI$1,Statcast!$B$1:$R$1, 0), FALSE)</f>
        <v>0.374</v>
      </c>
      <c r="AJ99" s="8">
        <f>Table2[[#This Row],[xSLG]]-Table2[[#This Row],[SLG]]</f>
        <v>-8.4000000000000019E-2</v>
      </c>
    </row>
    <row r="100" spans="1:36" x14ac:dyDescent="0.45">
      <c r="A100" s="8" t="str">
        <f>Stathead!B110</f>
        <v>Manny Machado</v>
      </c>
      <c r="B100" s="8" t="str">
        <f>VLOOKUP($A100, Stathead!$B$6:$AP$2000, MATCH(Data!B$1, Stathead!$B$5:$AP$5, 0), FALSE)</f>
        <v>SDP</v>
      </c>
      <c r="C100" s="8" t="str">
        <f>VLOOKUP($A100, Stathead!$B$6:$AP$2000, MATCH(Data!C$1, Stathead!$B$5:$AP$5, 0), FALSE)</f>
        <v>NL</v>
      </c>
      <c r="D100" s="8">
        <f>VLOOKUP($A100, Stathead!$B$6:$AP$2000, MATCH(Data!D$1, Stathead!$B$5:$AP$5, 0), FALSE)</f>
        <v>53</v>
      </c>
      <c r="E100" s="8">
        <f>VLOOKUP($A100, Stathead!$B$6:$AP$2000, MATCH(Data!E$1, Stathead!$B$5:$AP$5, 0), FALSE)</f>
        <v>223</v>
      </c>
      <c r="F100" s="8">
        <f>VLOOKUP($A100, Stathead!$B$6:$AP$2000, MATCH(Data!F$1, Stathead!$B$5:$AP$5, 0), FALSE)</f>
        <v>207</v>
      </c>
      <c r="G100" s="8">
        <f>VLOOKUP($A100, Stathead!$B$6:$AP$2000, MATCH(Data!G$1, Stathead!$B$5:$AP$5, 0), FALSE)</f>
        <v>24</v>
      </c>
      <c r="H100" s="8">
        <f>VLOOKUP($A100, Stathead!$B$6:$AP$2000, MATCH(Data!H$1, Stathead!$B$5:$AP$5, 0), FALSE)</f>
        <v>49</v>
      </c>
      <c r="I100" s="8">
        <f>VLOOKUP($A100, Stathead!$B$6:$AP$2000, MATCH(Data!I$1, Stathead!$B$5:$AP$5, 0), FALSE)</f>
        <v>33</v>
      </c>
      <c r="J100" s="8">
        <f>VLOOKUP($A100, Stathead!$B$6:$AP$2000, MATCH(Data!J$1, Stathead!$B$5:$AP$5, 0), FALSE)</f>
        <v>11</v>
      </c>
      <c r="K100" s="8">
        <f>VLOOKUP($A100, Stathead!$B$6:$AP$2000, MATCH(Data!K$1, Stathead!$B$5:$AP$5, 0), FALSE)</f>
        <v>0</v>
      </c>
      <c r="L100" s="8">
        <f>VLOOKUP($A100, Stathead!$B$6:$AP$2000, MATCH(Data!L$1, Stathead!$B$5:$AP$5, 0), FALSE)</f>
        <v>5</v>
      </c>
      <c r="M100" s="8">
        <f>VLOOKUP($A100, Stathead!$B$6:$AP$2000, MATCH(Data!M$1, Stathead!$B$5:$AP$5, 0), FALSE)</f>
        <v>28</v>
      </c>
      <c r="N100" s="8">
        <f>VLOOKUP($A100, Stathead!$B$6:$AP$2000, MATCH(Data!N$1, Stathead!$B$5:$AP$5, 0), FALSE)</f>
        <v>3</v>
      </c>
      <c r="O100" s="8">
        <f>VLOOKUP($A100, Stathead!$B$6:$AP$2000, MATCH(Data!O$1, Stathead!$B$5:$AP$5, 0), FALSE)</f>
        <v>0.23699999999999999</v>
      </c>
      <c r="P100" s="8">
        <f>VLOOKUP($A100, Stathead!$B$6:$AP$2000, MATCH(Data!P$1, Stathead!$B$5:$AP$5, 0), FALSE)</f>
        <v>0.29099999999999998</v>
      </c>
      <c r="Q100" s="8">
        <f>VLOOKUP($A100, Stathead!$B$6:$AP$2000, MATCH(Data!Q$1, Stathead!$B$5:$AP$5, 0), FALSE)</f>
        <v>0.36199999999999999</v>
      </c>
      <c r="R100" s="8">
        <f>VLOOKUP($A100, Stathead!$B$6:$AP$2000, MATCH(Data!R$1, Stathead!$B$5:$AP$5, 0), FALSE)</f>
        <v>0.65400000000000003</v>
      </c>
      <c r="S100" s="8">
        <f>VLOOKUP($A100, Stathead!$B$6:$AP$2000, MATCH(Data!S$1, Stathead!$B$5:$AP$5, 0), FALSE)</f>
        <v>91</v>
      </c>
      <c r="T100" s="8">
        <f>VLOOKUP($A100, Stathead!$B$6:$AP$2000, MATCH(Data!T$1, Stathead!$B$5:$AP$5, 0), FALSE)</f>
        <v>0.5</v>
      </c>
      <c r="U100" s="9">
        <f>(Data!$T106/Data!$D106)*162</f>
        <v>1.8837209302325582</v>
      </c>
      <c r="V100" s="8">
        <f>VLOOKUP($A100, Stathead!$B$6:$AP$2000, MATCH(Data!V$1, Stathead!$B$5:$AP$5, 0), FALSE)</f>
        <v>-0.3</v>
      </c>
      <c r="W100" s="9">
        <f>(Data!$V106/Data!$D106)*162</f>
        <v>-0.37674418604651161</v>
      </c>
      <c r="X100" s="8">
        <f>VLOOKUP($A100, Stathead!$B$6:$AP$2000, MATCH(Data!X$1, Stathead!$B$5:$AP$5, 0), FALSE)</f>
        <v>0</v>
      </c>
      <c r="Y100" s="8">
        <f>VLOOKUP($A100, Stathead!$B$6:$AP$2000, MATCH(Data!Y$1, Stathead!$B$5:$AP$5, 0), FALSE)</f>
        <v>-2</v>
      </c>
      <c r="Z100" s="8">
        <f>VLOOKUP($A100, FanGraphs!$B$2:$W$2000, MATCH(Data!Z$1,FanGraphs!$B$1:$W$1, 0), FALSE)</f>
        <v>0.28699999999999998</v>
      </c>
      <c r="AA100" s="8">
        <f>VLOOKUP($A100, FanGraphs!$B$2:$W$2000, MATCH(Data!AA$1,FanGraphs!$B$1:$W$1, 0), FALSE)</f>
        <v>0.315</v>
      </c>
      <c r="AB100" s="8">
        <f>Table2[[#This Row],[xwOBA]]-Table2[[#This Row],[wOBA]]</f>
        <v>2.8000000000000025E-2</v>
      </c>
      <c r="AC100" s="8">
        <f>VLOOKUP($A100, FanGraphs!$B$2:$W$2000, MATCH(Data!AC$1,FanGraphs!$B$1:$W$1, 0), FALSE)</f>
        <v>91</v>
      </c>
      <c r="AD100" s="9">
        <f>VLOOKUP($A100, FanGraphs!$B$2:$W$2000, MATCH(Data!AD$1,FanGraphs!$B$1:$W$1, 0), FALSE)</f>
        <v>0.1</v>
      </c>
      <c r="AE100" s="10">
        <f>VLOOKUP($A100,Statcast!$B$2:$R$2000, MATCH(Data!AE$1,Statcast!$B$1:$R$1, 0), FALSE)</f>
        <v>8.4000000000000005E-2</v>
      </c>
      <c r="AF100" s="10">
        <f>VLOOKUP($A100,Statcast!$B$2:$R$2000, MATCH(Data!AF$1,Statcast!$B$1:$R$1, 0), FALSE)</f>
        <v>0.49</v>
      </c>
      <c r="AG100" s="8">
        <f>VLOOKUP($A100,Statcast!$B$2:$R$2000, MATCH(Data!AG$1,Statcast!$B$1:$R$1, 0), FALSE)</f>
        <v>0.26200000000000001</v>
      </c>
      <c r="AH100" s="8">
        <f>Table2[[#This Row],[xBA]]-Table2[[#This Row],[BA]]</f>
        <v>2.5000000000000022E-2</v>
      </c>
      <c r="AI100" s="8">
        <f>VLOOKUP($A100,Statcast!$B$2:$R$2000, MATCH(Data!AI$1,Statcast!$B$1:$R$1, 0), FALSE)</f>
        <v>0.41399999999999998</v>
      </c>
      <c r="AJ100" s="8">
        <f>Table2[[#This Row],[xSLG]]-Table2[[#This Row],[SLG]]</f>
        <v>5.1999999999999991E-2</v>
      </c>
    </row>
    <row r="101" spans="1:36" x14ac:dyDescent="0.45">
      <c r="A101" s="8" t="str">
        <f>Stathead!B108</f>
        <v>Paul Goldschmidt</v>
      </c>
      <c r="B101" s="8" t="str">
        <f>VLOOKUP($A101, Stathead!$B$6:$AP$2000, MATCH(Data!B$1, Stathead!$B$5:$AP$5, 0), FALSE)</f>
        <v>STL</v>
      </c>
      <c r="C101" s="8" t="str">
        <f>VLOOKUP($A101, Stathead!$B$6:$AP$2000, MATCH(Data!C$1, Stathead!$B$5:$AP$5, 0), FALSE)</f>
        <v>NL</v>
      </c>
      <c r="D101" s="8">
        <f>VLOOKUP($A101, Stathead!$B$6:$AP$2000, MATCH(Data!D$1, Stathead!$B$5:$AP$5, 0), FALSE)</f>
        <v>51</v>
      </c>
      <c r="E101" s="8">
        <f>VLOOKUP($A101, Stathead!$B$6:$AP$2000, MATCH(Data!E$1, Stathead!$B$5:$AP$5, 0), FALSE)</f>
        <v>226</v>
      </c>
      <c r="F101" s="8">
        <f>VLOOKUP($A101, Stathead!$B$6:$AP$2000, MATCH(Data!F$1, Stathead!$B$5:$AP$5, 0), FALSE)</f>
        <v>202</v>
      </c>
      <c r="G101" s="8">
        <f>VLOOKUP($A101, Stathead!$B$6:$AP$2000, MATCH(Data!G$1, Stathead!$B$5:$AP$5, 0), FALSE)</f>
        <v>27</v>
      </c>
      <c r="H101" s="8">
        <f>VLOOKUP($A101, Stathead!$B$6:$AP$2000, MATCH(Data!H$1, Stathead!$B$5:$AP$5, 0), FALSE)</f>
        <v>46</v>
      </c>
      <c r="I101" s="8">
        <f>VLOOKUP($A101, Stathead!$B$6:$AP$2000, MATCH(Data!I$1, Stathead!$B$5:$AP$5, 0), FALSE)</f>
        <v>32</v>
      </c>
      <c r="J101" s="8">
        <f>VLOOKUP($A101, Stathead!$B$6:$AP$2000, MATCH(Data!J$1, Stathead!$B$5:$AP$5, 0), FALSE)</f>
        <v>7</v>
      </c>
      <c r="K101" s="8">
        <f>VLOOKUP($A101, Stathead!$B$6:$AP$2000, MATCH(Data!K$1, Stathead!$B$5:$AP$5, 0), FALSE)</f>
        <v>0</v>
      </c>
      <c r="L101" s="8">
        <f>VLOOKUP($A101, Stathead!$B$6:$AP$2000, MATCH(Data!L$1, Stathead!$B$5:$AP$5, 0), FALSE)</f>
        <v>7</v>
      </c>
      <c r="M101" s="8">
        <f>VLOOKUP($A101, Stathead!$B$6:$AP$2000, MATCH(Data!M$1, Stathead!$B$5:$AP$5, 0), FALSE)</f>
        <v>22</v>
      </c>
      <c r="N101" s="8">
        <f>VLOOKUP($A101, Stathead!$B$6:$AP$2000, MATCH(Data!N$1, Stathead!$B$5:$AP$5, 0), FALSE)</f>
        <v>3</v>
      </c>
      <c r="O101" s="8">
        <f>VLOOKUP($A101, Stathead!$B$6:$AP$2000, MATCH(Data!O$1, Stathead!$B$5:$AP$5, 0), FALSE)</f>
        <v>0.22800000000000001</v>
      </c>
      <c r="P101" s="8">
        <f>VLOOKUP($A101, Stathead!$B$6:$AP$2000, MATCH(Data!P$1, Stathead!$B$5:$AP$5, 0), FALSE)</f>
        <v>0.30399999999999999</v>
      </c>
      <c r="Q101" s="8">
        <f>VLOOKUP($A101, Stathead!$B$6:$AP$2000, MATCH(Data!Q$1, Stathead!$B$5:$AP$5, 0), FALSE)</f>
        <v>0.36599999999999999</v>
      </c>
      <c r="R101" s="8">
        <f>VLOOKUP($A101, Stathead!$B$6:$AP$2000, MATCH(Data!R$1, Stathead!$B$5:$AP$5, 0), FALSE)</f>
        <v>0.67</v>
      </c>
      <c r="S101" s="8">
        <f>VLOOKUP($A101, Stathead!$B$6:$AP$2000, MATCH(Data!S$1, Stathead!$B$5:$AP$5, 0), FALSE)</f>
        <v>93</v>
      </c>
      <c r="T101" s="8">
        <f>VLOOKUP($A101, Stathead!$B$6:$AP$2000, MATCH(Data!T$1, Stathead!$B$5:$AP$5, 0), FALSE)</f>
        <v>0.5</v>
      </c>
      <c r="U101" s="9">
        <f>(Data!$T104/Data!$D104)*162</f>
        <v>1.6530612244897958</v>
      </c>
      <c r="V101" s="8">
        <f>VLOOKUP($A101, Stathead!$B$6:$AP$2000, MATCH(Data!V$1, Stathead!$B$5:$AP$5, 0), FALSE)</f>
        <v>-0.2</v>
      </c>
      <c r="W101" s="9">
        <f>(Data!$V104/Data!$D104)*162</f>
        <v>-0.66122448979591841</v>
      </c>
      <c r="X101" s="8">
        <f>VLOOKUP($A101, Stathead!$B$6:$AP$2000, MATCH(Data!X$1, Stathead!$B$5:$AP$5, 0), FALSE)</f>
        <v>-0.1</v>
      </c>
      <c r="Y101" s="8">
        <f>VLOOKUP($A101, Stathead!$B$6:$AP$2000, MATCH(Data!Y$1, Stathead!$B$5:$AP$5, 0), FALSE)</f>
        <v>-1</v>
      </c>
      <c r="Z101" s="8">
        <f>VLOOKUP($A101, FanGraphs!$B$2:$W$2000, MATCH(Data!Z$1,FanGraphs!$B$1:$W$1, 0), FALSE)</f>
        <v>0.29299999999999998</v>
      </c>
      <c r="AA101" s="8">
        <f>VLOOKUP($A101, FanGraphs!$B$2:$W$2000, MATCH(Data!AA$1,FanGraphs!$B$1:$W$1, 0), FALSE)</f>
        <v>0.307</v>
      </c>
      <c r="AB101" s="8">
        <f>Table2[[#This Row],[xwOBA]]-Table2[[#This Row],[wOBA]]</f>
        <v>1.4000000000000012E-2</v>
      </c>
      <c r="AC101" s="8">
        <f>VLOOKUP($A101, FanGraphs!$B$2:$W$2000, MATCH(Data!AC$1,FanGraphs!$B$1:$W$1, 0), FALSE)</f>
        <v>91</v>
      </c>
      <c r="AD101" s="9">
        <f>VLOOKUP($A101, FanGraphs!$B$2:$W$2000, MATCH(Data!AD$1,FanGraphs!$B$1:$W$1, 0), FALSE)</f>
        <v>0</v>
      </c>
      <c r="AE101" s="10">
        <f>VLOOKUP($A101,Statcast!$B$2:$R$2000, MATCH(Data!AE$1,Statcast!$B$1:$R$1, 0), FALSE)</f>
        <v>6.0999999999999999E-2</v>
      </c>
      <c r="AF101" s="10">
        <f>VLOOKUP($A101,Statcast!$B$2:$R$2000, MATCH(Data!AF$1,Statcast!$B$1:$R$1, 0), FALSE)</f>
        <v>0.443</v>
      </c>
      <c r="AG101" s="8">
        <f>VLOOKUP($A101,Statcast!$B$2:$R$2000, MATCH(Data!AG$1,Statcast!$B$1:$R$1, 0), FALSE)</f>
        <v>0.23799999999999999</v>
      </c>
      <c r="AH101" s="8">
        <f>Table2[[#This Row],[xBA]]-Table2[[#This Row],[BA]]</f>
        <v>9.9999999999999811E-3</v>
      </c>
      <c r="AI101" s="8">
        <f>VLOOKUP($A101,Statcast!$B$2:$R$2000, MATCH(Data!AI$1,Statcast!$B$1:$R$1, 0), FALSE)</f>
        <v>0.39200000000000002</v>
      </c>
      <c r="AJ101" s="8">
        <f>Table2[[#This Row],[xSLG]]-Table2[[#This Row],[SLG]]</f>
        <v>2.6000000000000023E-2</v>
      </c>
    </row>
    <row r="102" spans="1:36" x14ac:dyDescent="0.45">
      <c r="A102" s="8" t="str">
        <f>Stathead!B107</f>
        <v>Nico Hoerner</v>
      </c>
      <c r="B102" s="8" t="str">
        <f>VLOOKUP($A102, Stathead!$B$6:$AP$2000, MATCH(Data!B$1, Stathead!$B$5:$AP$5, 0), FALSE)</f>
        <v>CHC</v>
      </c>
      <c r="C102" s="8" t="str">
        <f>VLOOKUP($A102, Stathead!$B$6:$AP$2000, MATCH(Data!C$1, Stathead!$B$5:$AP$5, 0), FALSE)</f>
        <v>NL</v>
      </c>
      <c r="D102" s="8">
        <f>VLOOKUP($A102, Stathead!$B$6:$AP$2000, MATCH(Data!D$1, Stathead!$B$5:$AP$5, 0), FALSE)</f>
        <v>48</v>
      </c>
      <c r="E102" s="8">
        <f>VLOOKUP($A102, Stathead!$B$6:$AP$2000, MATCH(Data!E$1, Stathead!$B$5:$AP$5, 0), FALSE)</f>
        <v>209</v>
      </c>
      <c r="F102" s="8">
        <f>VLOOKUP($A102, Stathead!$B$6:$AP$2000, MATCH(Data!F$1, Stathead!$B$5:$AP$5, 0), FALSE)</f>
        <v>183</v>
      </c>
      <c r="G102" s="8">
        <f>VLOOKUP($A102, Stathead!$B$6:$AP$2000, MATCH(Data!G$1, Stathead!$B$5:$AP$5, 0), FALSE)</f>
        <v>27</v>
      </c>
      <c r="H102" s="8">
        <f>VLOOKUP($A102, Stathead!$B$6:$AP$2000, MATCH(Data!H$1, Stathead!$B$5:$AP$5, 0), FALSE)</f>
        <v>47</v>
      </c>
      <c r="I102" s="8">
        <f>VLOOKUP($A102, Stathead!$B$6:$AP$2000, MATCH(Data!I$1, Stathead!$B$5:$AP$5, 0), FALSE)</f>
        <v>32</v>
      </c>
      <c r="J102" s="8">
        <f>VLOOKUP($A102, Stathead!$B$6:$AP$2000, MATCH(Data!J$1, Stathead!$B$5:$AP$5, 0), FALSE)</f>
        <v>12</v>
      </c>
      <c r="K102" s="8">
        <f>VLOOKUP($A102, Stathead!$B$6:$AP$2000, MATCH(Data!K$1, Stathead!$B$5:$AP$5, 0), FALSE)</f>
        <v>1</v>
      </c>
      <c r="L102" s="8">
        <f>VLOOKUP($A102, Stathead!$B$6:$AP$2000, MATCH(Data!L$1, Stathead!$B$5:$AP$5, 0), FALSE)</f>
        <v>2</v>
      </c>
      <c r="M102" s="8">
        <f>VLOOKUP($A102, Stathead!$B$6:$AP$2000, MATCH(Data!M$1, Stathead!$B$5:$AP$5, 0), FALSE)</f>
        <v>15</v>
      </c>
      <c r="N102" s="8">
        <f>VLOOKUP($A102, Stathead!$B$6:$AP$2000, MATCH(Data!N$1, Stathead!$B$5:$AP$5, 0), FALSE)</f>
        <v>6</v>
      </c>
      <c r="O102" s="8">
        <f>VLOOKUP($A102, Stathead!$B$6:$AP$2000, MATCH(Data!O$1, Stathead!$B$5:$AP$5, 0), FALSE)</f>
        <v>0.25700000000000001</v>
      </c>
      <c r="P102" s="8">
        <f>VLOOKUP($A102, Stathead!$B$6:$AP$2000, MATCH(Data!P$1, Stathead!$B$5:$AP$5, 0), FALSE)</f>
        <v>0.34399999999999997</v>
      </c>
      <c r="Q102" s="8">
        <f>VLOOKUP($A102, Stathead!$B$6:$AP$2000, MATCH(Data!Q$1, Stathead!$B$5:$AP$5, 0), FALSE)</f>
        <v>0.36599999999999999</v>
      </c>
      <c r="R102" s="8">
        <f>VLOOKUP($A102, Stathead!$B$6:$AP$2000, MATCH(Data!R$1, Stathead!$B$5:$AP$5, 0), FALSE)</f>
        <v>0.71099999999999997</v>
      </c>
      <c r="S102" s="8">
        <f>VLOOKUP($A102, Stathead!$B$6:$AP$2000, MATCH(Data!S$1, Stathead!$B$5:$AP$5, 0), FALSE)</f>
        <v>104</v>
      </c>
      <c r="T102" s="8">
        <f>VLOOKUP($A102, Stathead!$B$6:$AP$2000, MATCH(Data!T$1, Stathead!$B$5:$AP$5, 0), FALSE)</f>
        <v>0.5</v>
      </c>
      <c r="U102" s="9">
        <f>(Data!$T103/Data!$D103)*162</f>
        <v>1.4464285714285714</v>
      </c>
      <c r="V102" s="8">
        <f>VLOOKUP($A102, Stathead!$B$6:$AP$2000, MATCH(Data!V$1, Stathead!$B$5:$AP$5, 0), FALSE)</f>
        <v>-0.2</v>
      </c>
      <c r="W102" s="9">
        <f>(Data!$V103/Data!$D103)*162</f>
        <v>-0.57857142857142863</v>
      </c>
      <c r="X102" s="8">
        <f>VLOOKUP($A102, Stathead!$B$6:$AP$2000, MATCH(Data!X$1, Stathead!$B$5:$AP$5, 0), FALSE)</f>
        <v>-0.3</v>
      </c>
      <c r="Y102" s="8">
        <f>VLOOKUP($A102, Stathead!$B$6:$AP$2000, MATCH(Data!Y$1, Stathead!$B$5:$AP$5, 0), FALSE)</f>
        <v>2</v>
      </c>
      <c r="Z102" s="8">
        <f>VLOOKUP($A102, FanGraphs!$B$2:$W$2000, MATCH(Data!Z$1,FanGraphs!$B$1:$W$1, 0), FALSE)</f>
        <v>0.32700000000000001</v>
      </c>
      <c r="AA102" s="8">
        <f>VLOOKUP($A102, FanGraphs!$B$2:$W$2000, MATCH(Data!AA$1,FanGraphs!$B$1:$W$1, 0), FALSE)</f>
        <v>0.32900000000000001</v>
      </c>
      <c r="AB102" s="8">
        <f>Table2[[#This Row],[xwOBA]]-Table2[[#This Row],[wOBA]]</f>
        <v>2.0000000000000018E-3</v>
      </c>
      <c r="AC102" s="8">
        <f>VLOOKUP($A102, FanGraphs!$B$2:$W$2000, MATCH(Data!AC$1,FanGraphs!$B$1:$W$1, 0), FALSE)</f>
        <v>113</v>
      </c>
      <c r="AD102" s="9">
        <f>VLOOKUP($A102, FanGraphs!$B$2:$W$2000, MATCH(Data!AD$1,FanGraphs!$B$1:$W$1, 0), FALSE)</f>
        <v>0.5</v>
      </c>
      <c r="AE102" s="10">
        <f>VLOOKUP($A102,Statcast!$B$2:$R$2000, MATCH(Data!AE$1,Statcast!$B$1:$R$1, 0), FALSE)</f>
        <v>1.9E-2</v>
      </c>
      <c r="AF102" s="10">
        <f>VLOOKUP($A102,Statcast!$B$2:$R$2000, MATCH(Data!AF$1,Statcast!$B$1:$R$1, 0), FALSE)</f>
        <v>0.34799999999999998</v>
      </c>
      <c r="AG102" s="8">
        <f>VLOOKUP($A102,Statcast!$B$2:$R$2000, MATCH(Data!AG$1,Statcast!$B$1:$R$1, 0), FALSE)</f>
        <v>0.27400000000000002</v>
      </c>
      <c r="AH102" s="8">
        <f>Table2[[#This Row],[xBA]]-Table2[[#This Row],[BA]]</f>
        <v>1.7000000000000015E-2</v>
      </c>
      <c r="AI102" s="8">
        <f>VLOOKUP($A102,Statcast!$B$2:$R$2000, MATCH(Data!AI$1,Statcast!$B$1:$R$1, 0), FALSE)</f>
        <v>0.36699999999999999</v>
      </c>
      <c r="AJ102" s="8">
        <f>Table2[[#This Row],[xSLG]]-Table2[[#This Row],[SLG]]</f>
        <v>1.0000000000000009E-3</v>
      </c>
    </row>
    <row r="103" spans="1:36" x14ac:dyDescent="0.45">
      <c r="A103" s="8" t="str">
        <f>Stathead!B104</f>
        <v>Bryan De La Cruz</v>
      </c>
      <c r="B103" s="8" t="str">
        <f>VLOOKUP($A103, Stathead!$B$6:$AP$2000, MATCH(Data!B$1, Stathead!$B$5:$AP$5, 0), FALSE)</f>
        <v>MIA</v>
      </c>
      <c r="C103" s="8" t="str">
        <f>VLOOKUP($A103, Stathead!$B$6:$AP$2000, MATCH(Data!C$1, Stathead!$B$5:$AP$5, 0), FALSE)</f>
        <v>NL</v>
      </c>
      <c r="D103" s="8">
        <f>VLOOKUP($A103, Stathead!$B$6:$AP$2000, MATCH(Data!D$1, Stathead!$B$5:$AP$5, 0), FALSE)</f>
        <v>56</v>
      </c>
      <c r="E103" s="8">
        <f>VLOOKUP($A103, Stathead!$B$6:$AP$2000, MATCH(Data!E$1, Stathead!$B$5:$AP$5, 0), FALSE)</f>
        <v>242</v>
      </c>
      <c r="F103" s="8">
        <f>VLOOKUP($A103, Stathead!$B$6:$AP$2000, MATCH(Data!F$1, Stathead!$B$5:$AP$5, 0), FALSE)</f>
        <v>221</v>
      </c>
      <c r="G103" s="8">
        <f>VLOOKUP($A103, Stathead!$B$6:$AP$2000, MATCH(Data!G$1, Stathead!$B$5:$AP$5, 0), FALSE)</f>
        <v>27</v>
      </c>
      <c r="H103" s="8">
        <f>VLOOKUP($A103, Stathead!$B$6:$AP$2000, MATCH(Data!H$1, Stathead!$B$5:$AP$5, 0), FALSE)</f>
        <v>56</v>
      </c>
      <c r="I103" s="8">
        <f>VLOOKUP($A103, Stathead!$B$6:$AP$2000, MATCH(Data!I$1, Stathead!$B$5:$AP$5, 0), FALSE)</f>
        <v>38</v>
      </c>
      <c r="J103" s="8">
        <f>VLOOKUP($A103, Stathead!$B$6:$AP$2000, MATCH(Data!J$1, Stathead!$B$5:$AP$5, 0), FALSE)</f>
        <v>9</v>
      </c>
      <c r="K103" s="8">
        <f>VLOOKUP($A103, Stathead!$B$6:$AP$2000, MATCH(Data!K$1, Stathead!$B$5:$AP$5, 0), FALSE)</f>
        <v>0</v>
      </c>
      <c r="L103" s="8">
        <f>VLOOKUP($A103, Stathead!$B$6:$AP$2000, MATCH(Data!L$1, Stathead!$B$5:$AP$5, 0), FALSE)</f>
        <v>9</v>
      </c>
      <c r="M103" s="8">
        <f>VLOOKUP($A103, Stathead!$B$6:$AP$2000, MATCH(Data!M$1, Stathead!$B$5:$AP$5, 0), FALSE)</f>
        <v>25</v>
      </c>
      <c r="N103" s="8">
        <f>VLOOKUP($A103, Stathead!$B$6:$AP$2000, MATCH(Data!N$1, Stathead!$B$5:$AP$5, 0), FALSE)</f>
        <v>1</v>
      </c>
      <c r="O103" s="8">
        <f>VLOOKUP($A103, Stathead!$B$6:$AP$2000, MATCH(Data!O$1, Stathead!$B$5:$AP$5, 0), FALSE)</f>
        <v>0.253</v>
      </c>
      <c r="P103" s="8">
        <f>VLOOKUP($A103, Stathead!$B$6:$AP$2000, MATCH(Data!P$1, Stathead!$B$5:$AP$5, 0), FALSE)</f>
        <v>0.31</v>
      </c>
      <c r="Q103" s="8">
        <f>VLOOKUP($A103, Stathead!$B$6:$AP$2000, MATCH(Data!Q$1, Stathead!$B$5:$AP$5, 0), FALSE)</f>
        <v>0.41599999999999998</v>
      </c>
      <c r="R103" s="8">
        <f>VLOOKUP($A103, Stathead!$B$6:$AP$2000, MATCH(Data!R$1, Stathead!$B$5:$AP$5, 0), FALSE)</f>
        <v>0.72599999999999998</v>
      </c>
      <c r="S103" s="8">
        <f>VLOOKUP($A103, Stathead!$B$6:$AP$2000, MATCH(Data!S$1, Stathead!$B$5:$AP$5, 0), FALSE)</f>
        <v>105</v>
      </c>
      <c r="T103" s="8">
        <f>VLOOKUP($A103, Stathead!$B$6:$AP$2000, MATCH(Data!T$1, Stathead!$B$5:$AP$5, 0), FALSE)</f>
        <v>0.5</v>
      </c>
      <c r="U103" s="9">
        <f>(Data!$T100/Data!$D100)*162</f>
        <v>1.5283018867924527</v>
      </c>
      <c r="V103" s="8">
        <f>VLOOKUP($A103, Stathead!$B$6:$AP$2000, MATCH(Data!V$1, Stathead!$B$5:$AP$5, 0), FALSE)</f>
        <v>-0.2</v>
      </c>
      <c r="W103" s="9">
        <f>(Data!$V100/Data!$D100)*162</f>
        <v>-0.91698113207547161</v>
      </c>
      <c r="X103" s="8">
        <f>VLOOKUP($A103, Stathead!$B$6:$AP$2000, MATCH(Data!X$1, Stathead!$B$5:$AP$5, 0), FALSE)</f>
        <v>-0.3</v>
      </c>
      <c r="Y103" s="8">
        <f>VLOOKUP($A103, Stathead!$B$6:$AP$2000, MATCH(Data!Y$1, Stathead!$B$5:$AP$5, 0), FALSE)</f>
        <v>0</v>
      </c>
      <c r="Z103" s="8">
        <f>VLOOKUP($A103, FanGraphs!$B$2:$W$2000, MATCH(Data!Z$1,FanGraphs!$B$1:$W$1, 0), FALSE)</f>
        <v>0.32300000000000001</v>
      </c>
      <c r="AA103" s="8">
        <f>VLOOKUP($A103, FanGraphs!$B$2:$W$2000, MATCH(Data!AA$1,FanGraphs!$B$1:$W$1, 0), FALSE)</f>
        <v>0.34300000000000003</v>
      </c>
      <c r="AB103" s="8">
        <f>Table2[[#This Row],[xwOBA]]-Table2[[#This Row],[wOBA]]</f>
        <v>2.0000000000000018E-2</v>
      </c>
      <c r="AC103" s="8">
        <f>VLOOKUP($A103, FanGraphs!$B$2:$W$2000, MATCH(Data!AC$1,FanGraphs!$B$1:$W$1, 0), FALSE)</f>
        <v>109</v>
      </c>
      <c r="AD103" s="9">
        <f>VLOOKUP($A103, FanGraphs!$B$2:$W$2000, MATCH(Data!AD$1,FanGraphs!$B$1:$W$1, 0), FALSE)</f>
        <v>-1.2</v>
      </c>
      <c r="AE103" s="10">
        <f>VLOOKUP($A103,Statcast!$B$2:$R$2000, MATCH(Data!AE$1,Statcast!$B$1:$R$1, 0), FALSE)</f>
        <v>0.10100000000000001</v>
      </c>
      <c r="AF103" s="10">
        <f>VLOOKUP($A103,Statcast!$B$2:$R$2000, MATCH(Data!AF$1,Statcast!$B$1:$R$1, 0), FALSE)</f>
        <v>0.41499999999999998</v>
      </c>
      <c r="AG103" s="8">
        <f>VLOOKUP($A103,Statcast!$B$2:$R$2000, MATCH(Data!AG$1,Statcast!$B$1:$R$1, 0), FALSE)</f>
        <v>0.27</v>
      </c>
      <c r="AH103" s="8">
        <f>Table2[[#This Row],[xBA]]-Table2[[#This Row],[BA]]</f>
        <v>1.7000000000000015E-2</v>
      </c>
      <c r="AI103" s="8">
        <f>VLOOKUP($A103,Statcast!$B$2:$R$2000, MATCH(Data!AI$1,Statcast!$B$1:$R$1, 0), FALSE)</f>
        <v>0.47299999999999998</v>
      </c>
      <c r="AJ103" s="8">
        <f>Table2[[#This Row],[xSLG]]-Table2[[#This Row],[SLG]]</f>
        <v>5.6999999999999995E-2</v>
      </c>
    </row>
    <row r="104" spans="1:36" hidden="1" x14ac:dyDescent="0.45">
      <c r="A104" s="8" t="str">
        <f>Stathead!B106</f>
        <v>Anthony Santander</v>
      </c>
      <c r="B104" s="8" t="str">
        <f>VLOOKUP($A104, Stathead!$B$6:$AP$2000, MATCH(Data!B$1, Stathead!$B$5:$AP$5, 0), FALSE)</f>
        <v>BAL</v>
      </c>
      <c r="C104" s="8" t="str">
        <f>VLOOKUP($A104, Stathead!$B$6:$AP$2000, MATCH(Data!C$1, Stathead!$B$5:$AP$5, 0), FALSE)</f>
        <v>AL</v>
      </c>
      <c r="D104" s="8">
        <f>VLOOKUP($A104, Stathead!$B$6:$AP$2000, MATCH(Data!D$1, Stathead!$B$5:$AP$5, 0), FALSE)</f>
        <v>49</v>
      </c>
      <c r="E104" s="8">
        <f>VLOOKUP($A104, Stathead!$B$6:$AP$2000, MATCH(Data!E$1, Stathead!$B$5:$AP$5, 0), FALSE)</f>
        <v>205</v>
      </c>
      <c r="F104" s="8">
        <f>VLOOKUP($A104, Stathead!$B$6:$AP$2000, MATCH(Data!F$1, Stathead!$B$5:$AP$5, 0), FALSE)</f>
        <v>182</v>
      </c>
      <c r="G104" s="8">
        <f>VLOOKUP($A104, Stathead!$B$6:$AP$2000, MATCH(Data!G$1, Stathead!$B$5:$AP$5, 0), FALSE)</f>
        <v>25</v>
      </c>
      <c r="H104" s="8">
        <f>VLOOKUP($A104, Stathead!$B$6:$AP$2000, MATCH(Data!H$1, Stathead!$B$5:$AP$5, 0), FALSE)</f>
        <v>37</v>
      </c>
      <c r="I104" s="8">
        <f>VLOOKUP($A104, Stathead!$B$6:$AP$2000, MATCH(Data!I$1, Stathead!$B$5:$AP$5, 0), FALSE)</f>
        <v>16</v>
      </c>
      <c r="J104" s="8">
        <f>VLOOKUP($A104, Stathead!$B$6:$AP$2000, MATCH(Data!J$1, Stathead!$B$5:$AP$5, 0), FALSE)</f>
        <v>11</v>
      </c>
      <c r="K104" s="8">
        <f>VLOOKUP($A104, Stathead!$B$6:$AP$2000, MATCH(Data!K$1, Stathead!$B$5:$AP$5, 0), FALSE)</f>
        <v>1</v>
      </c>
      <c r="L104" s="8">
        <f>VLOOKUP($A104, Stathead!$B$6:$AP$2000, MATCH(Data!L$1, Stathead!$B$5:$AP$5, 0), FALSE)</f>
        <v>9</v>
      </c>
      <c r="M104" s="8">
        <f>VLOOKUP($A104, Stathead!$B$6:$AP$2000, MATCH(Data!M$1, Stathead!$B$5:$AP$5, 0), FALSE)</f>
        <v>29</v>
      </c>
      <c r="N104" s="8">
        <f>VLOOKUP($A104, Stathead!$B$6:$AP$2000, MATCH(Data!N$1, Stathead!$B$5:$AP$5, 0), FALSE)</f>
        <v>0</v>
      </c>
      <c r="O104" s="8">
        <f>VLOOKUP($A104, Stathead!$B$6:$AP$2000, MATCH(Data!O$1, Stathead!$B$5:$AP$5, 0), FALSE)</f>
        <v>0.20300000000000001</v>
      </c>
      <c r="P104" s="8">
        <f>VLOOKUP($A104, Stathead!$B$6:$AP$2000, MATCH(Data!P$1, Stathead!$B$5:$AP$5, 0), FALSE)</f>
        <v>0.28799999999999998</v>
      </c>
      <c r="Q104" s="8">
        <f>VLOOKUP($A104, Stathead!$B$6:$AP$2000, MATCH(Data!Q$1, Stathead!$B$5:$AP$5, 0), FALSE)</f>
        <v>0.42299999999999999</v>
      </c>
      <c r="R104" s="8">
        <f>VLOOKUP($A104, Stathead!$B$6:$AP$2000, MATCH(Data!R$1, Stathead!$B$5:$AP$5, 0), FALSE)</f>
        <v>0.71099999999999997</v>
      </c>
      <c r="S104" s="8">
        <f>VLOOKUP($A104, Stathead!$B$6:$AP$2000, MATCH(Data!S$1, Stathead!$B$5:$AP$5, 0), FALSE)</f>
        <v>106</v>
      </c>
      <c r="T104" s="8">
        <f>VLOOKUP($A104, Stathead!$B$6:$AP$2000, MATCH(Data!T$1, Stathead!$B$5:$AP$5, 0), FALSE)</f>
        <v>0.5</v>
      </c>
      <c r="U104" s="9">
        <f>(Data!$T102/Data!$D102)*162</f>
        <v>1.6875</v>
      </c>
      <c r="V104" s="8">
        <f>VLOOKUP($A104, Stathead!$B$6:$AP$2000, MATCH(Data!V$1, Stathead!$B$5:$AP$5, 0), FALSE)</f>
        <v>-0.2</v>
      </c>
      <c r="W104" s="9">
        <f>(Data!$V102/Data!$D102)*162</f>
        <v>-0.67500000000000004</v>
      </c>
      <c r="X104" s="8">
        <f>VLOOKUP($A104, Stathead!$B$6:$AP$2000, MATCH(Data!X$1, Stathead!$B$5:$AP$5, 0), FALSE)</f>
        <v>-0.3</v>
      </c>
      <c r="Y104" s="8">
        <f>VLOOKUP($A104, Stathead!$B$6:$AP$2000, MATCH(Data!Y$1, Stathead!$B$5:$AP$5, 0), FALSE)</f>
        <v>1</v>
      </c>
      <c r="Z104" s="8">
        <f>VLOOKUP($A104, FanGraphs!$B$2:$W$2000, MATCH(Data!Z$1,FanGraphs!$B$1:$W$1, 0), FALSE)</f>
        <v>0.311</v>
      </c>
      <c r="AA104" s="8">
        <f>VLOOKUP($A104, FanGraphs!$B$2:$W$2000, MATCH(Data!AA$1,FanGraphs!$B$1:$W$1, 0), FALSE)</f>
        <v>0.28699999999999998</v>
      </c>
      <c r="AB104" s="8">
        <f>Table2[[#This Row],[xwOBA]]-Table2[[#This Row],[wOBA]]</f>
        <v>-2.4000000000000021E-2</v>
      </c>
      <c r="AC104" s="8">
        <f>VLOOKUP($A104, FanGraphs!$B$2:$W$2000, MATCH(Data!AC$1,FanGraphs!$B$1:$W$1, 0), FALSE)</f>
        <v>103</v>
      </c>
      <c r="AD104" s="9">
        <f>VLOOKUP($A104, FanGraphs!$B$2:$W$2000, MATCH(Data!AD$1,FanGraphs!$B$1:$W$1, 0), FALSE)</f>
        <v>-0.8</v>
      </c>
      <c r="AE104" s="10">
        <f>VLOOKUP($A104,Statcast!$B$2:$R$2000, MATCH(Data!AE$1,Statcast!$B$1:$R$1, 0), FALSE)</f>
        <v>7.0999999999999994E-2</v>
      </c>
      <c r="AF104" s="10">
        <f>VLOOKUP($A104,Statcast!$B$2:$R$2000, MATCH(Data!AF$1,Statcast!$B$1:$R$1, 0), FALSE)</f>
        <v>0.32900000000000001</v>
      </c>
      <c r="AG104" s="8">
        <f>VLOOKUP($A104,Statcast!$B$2:$R$2000, MATCH(Data!AG$1,Statcast!$B$1:$R$1, 0), FALSE)</f>
        <v>0.20300000000000001</v>
      </c>
      <c r="AH104" s="8">
        <f>Table2[[#This Row],[xBA]]-Table2[[#This Row],[BA]]</f>
        <v>0</v>
      </c>
      <c r="AI104" s="8">
        <f>VLOOKUP($A104,Statcast!$B$2:$R$2000, MATCH(Data!AI$1,Statcast!$B$1:$R$1, 0), FALSE)</f>
        <v>0.36199999999999999</v>
      </c>
      <c r="AJ104" s="8">
        <f>Table2[[#This Row],[xSLG]]-Table2[[#This Row],[SLG]]</f>
        <v>-6.0999999999999999E-2</v>
      </c>
    </row>
    <row r="105" spans="1:36" x14ac:dyDescent="0.45">
      <c r="A105" s="8" t="str">
        <f>Stathead!B109</f>
        <v>Ozzie Albies</v>
      </c>
      <c r="B105" s="8" t="str">
        <f>VLOOKUP($A105, Stathead!$B$6:$AP$2000, MATCH(Data!B$1, Stathead!$B$5:$AP$5, 0), FALSE)</f>
        <v>ATL</v>
      </c>
      <c r="C105" s="8" t="str">
        <f>VLOOKUP($A105, Stathead!$B$6:$AP$2000, MATCH(Data!C$1, Stathead!$B$5:$AP$5, 0), FALSE)</f>
        <v>NL</v>
      </c>
      <c r="D105" s="8">
        <f>VLOOKUP($A105, Stathead!$B$6:$AP$2000, MATCH(Data!D$1, Stathead!$B$5:$AP$5, 0), FALSE)</f>
        <v>44</v>
      </c>
      <c r="E105" s="8">
        <f>VLOOKUP($A105, Stathead!$B$6:$AP$2000, MATCH(Data!E$1, Stathead!$B$5:$AP$5, 0), FALSE)</f>
        <v>196</v>
      </c>
      <c r="F105" s="8">
        <f>VLOOKUP($A105, Stathead!$B$6:$AP$2000, MATCH(Data!F$1, Stathead!$B$5:$AP$5, 0), FALSE)</f>
        <v>177</v>
      </c>
      <c r="G105" s="8">
        <f>VLOOKUP($A105, Stathead!$B$6:$AP$2000, MATCH(Data!G$1, Stathead!$B$5:$AP$5, 0), FALSE)</f>
        <v>24</v>
      </c>
      <c r="H105" s="8">
        <f>VLOOKUP($A105, Stathead!$B$6:$AP$2000, MATCH(Data!H$1, Stathead!$B$5:$AP$5, 0), FALSE)</f>
        <v>48</v>
      </c>
      <c r="I105" s="8">
        <f>VLOOKUP($A105, Stathead!$B$6:$AP$2000, MATCH(Data!I$1, Stathead!$B$5:$AP$5, 0), FALSE)</f>
        <v>33</v>
      </c>
      <c r="J105" s="8">
        <f>VLOOKUP($A105, Stathead!$B$6:$AP$2000, MATCH(Data!J$1, Stathead!$B$5:$AP$5, 0), FALSE)</f>
        <v>12</v>
      </c>
      <c r="K105" s="8">
        <f>VLOOKUP($A105, Stathead!$B$6:$AP$2000, MATCH(Data!K$1, Stathead!$B$5:$AP$5, 0), FALSE)</f>
        <v>0</v>
      </c>
      <c r="L105" s="8">
        <f>VLOOKUP($A105, Stathead!$B$6:$AP$2000, MATCH(Data!L$1, Stathead!$B$5:$AP$5, 0), FALSE)</f>
        <v>3</v>
      </c>
      <c r="M105" s="8">
        <f>VLOOKUP($A105, Stathead!$B$6:$AP$2000, MATCH(Data!M$1, Stathead!$B$5:$AP$5, 0), FALSE)</f>
        <v>25</v>
      </c>
      <c r="N105" s="8">
        <f>VLOOKUP($A105, Stathead!$B$6:$AP$2000, MATCH(Data!N$1, Stathead!$B$5:$AP$5, 0), FALSE)</f>
        <v>3</v>
      </c>
      <c r="O105" s="8">
        <f>VLOOKUP($A105, Stathead!$B$6:$AP$2000, MATCH(Data!O$1, Stathead!$B$5:$AP$5, 0), FALSE)</f>
        <v>0.27100000000000002</v>
      </c>
      <c r="P105" s="8">
        <f>VLOOKUP($A105, Stathead!$B$6:$AP$2000, MATCH(Data!P$1, Stathead!$B$5:$AP$5, 0), FALSE)</f>
        <v>0.33700000000000002</v>
      </c>
      <c r="Q105" s="8">
        <f>VLOOKUP($A105, Stathead!$B$6:$AP$2000, MATCH(Data!Q$1, Stathead!$B$5:$AP$5, 0), FALSE)</f>
        <v>0.39</v>
      </c>
      <c r="R105" s="8">
        <f>VLOOKUP($A105, Stathead!$B$6:$AP$2000, MATCH(Data!R$1, Stathead!$B$5:$AP$5, 0), FALSE)</f>
        <v>0.72699999999999998</v>
      </c>
      <c r="S105" s="8">
        <f>VLOOKUP($A105, Stathead!$B$6:$AP$2000, MATCH(Data!S$1, Stathead!$B$5:$AP$5, 0), FALSE)</f>
        <v>107</v>
      </c>
      <c r="T105" s="8">
        <f>VLOOKUP($A105, Stathead!$B$6:$AP$2000, MATCH(Data!T$1, Stathead!$B$5:$AP$5, 0), FALSE)</f>
        <v>0.5</v>
      </c>
      <c r="U105" s="9">
        <f>(Data!$T105/Data!$D105)*162</f>
        <v>1.8409090909090911</v>
      </c>
      <c r="V105" s="8">
        <f>VLOOKUP($A105, Stathead!$B$6:$AP$2000, MATCH(Data!V$1, Stathead!$B$5:$AP$5, 0), FALSE)</f>
        <v>-0.1</v>
      </c>
      <c r="W105" s="9">
        <f>(Data!$V105/Data!$D105)*162</f>
        <v>-0.36818181818181822</v>
      </c>
      <c r="X105" s="8">
        <f>VLOOKUP($A105, Stathead!$B$6:$AP$2000, MATCH(Data!X$1, Stathead!$B$5:$AP$5, 0), FALSE)</f>
        <v>-0.4</v>
      </c>
      <c r="Y105" s="8">
        <f>VLOOKUP($A105, Stathead!$B$6:$AP$2000, MATCH(Data!Y$1, Stathead!$B$5:$AP$5, 0), FALSE)</f>
        <v>2</v>
      </c>
      <c r="Z105" s="8">
        <f>VLOOKUP($A105, FanGraphs!$B$2:$W$2000, MATCH(Data!Z$1,FanGraphs!$B$1:$W$1, 0), FALSE)</f>
        <v>0.32100000000000001</v>
      </c>
      <c r="AA105" s="8">
        <f>VLOOKUP($A105, FanGraphs!$B$2:$W$2000, MATCH(Data!AA$1,FanGraphs!$B$1:$W$1, 0), FALSE)</f>
        <v>0.30599999999999999</v>
      </c>
      <c r="AB105" s="8">
        <f>Table2[[#This Row],[xwOBA]]-Table2[[#This Row],[wOBA]]</f>
        <v>-1.5000000000000013E-2</v>
      </c>
      <c r="AC105" s="8">
        <f>VLOOKUP($A105, FanGraphs!$B$2:$W$2000, MATCH(Data!AC$1,FanGraphs!$B$1:$W$1, 0), FALSE)</f>
        <v>107</v>
      </c>
      <c r="AD105" s="9">
        <f>VLOOKUP($A105, FanGraphs!$B$2:$W$2000, MATCH(Data!AD$1,FanGraphs!$B$1:$W$1, 0), FALSE)</f>
        <v>-0.6</v>
      </c>
      <c r="AE105" s="10">
        <f>VLOOKUP($A105,Statcast!$B$2:$R$2000, MATCH(Data!AE$1,Statcast!$B$1:$R$1, 0), FALSE)</f>
        <v>4.1000000000000002E-2</v>
      </c>
      <c r="AF105" s="10">
        <f>VLOOKUP($A105,Statcast!$B$2:$R$2000, MATCH(Data!AF$1,Statcast!$B$1:$R$1, 0), FALSE)</f>
        <v>0.30099999999999999</v>
      </c>
      <c r="AG105" s="8">
        <f>VLOOKUP($A105,Statcast!$B$2:$R$2000, MATCH(Data!AG$1,Statcast!$B$1:$R$1, 0), FALSE)</f>
        <v>0.255</v>
      </c>
      <c r="AH105" s="8">
        <f>Table2[[#This Row],[xBA]]-Table2[[#This Row],[BA]]</f>
        <v>-1.6000000000000014E-2</v>
      </c>
      <c r="AI105" s="8">
        <f>VLOOKUP($A105,Statcast!$B$2:$R$2000, MATCH(Data!AI$1,Statcast!$B$1:$R$1, 0), FALSE)</f>
        <v>0.374</v>
      </c>
      <c r="AJ105" s="8">
        <f>Table2[[#This Row],[xSLG]]-Table2[[#This Row],[SLG]]</f>
        <v>-1.6000000000000014E-2</v>
      </c>
    </row>
    <row r="106" spans="1:36" x14ac:dyDescent="0.45">
      <c r="A106" s="8" t="str">
        <f>Stathead!B105</f>
        <v>Andrew McCutchen</v>
      </c>
      <c r="B106" s="8" t="str">
        <f>VLOOKUP($A106, Stathead!$B$6:$AP$2000, MATCH(Data!B$1, Stathead!$B$5:$AP$5, 0), FALSE)</f>
        <v>PIT</v>
      </c>
      <c r="C106" s="8" t="str">
        <f>VLOOKUP($A106, Stathead!$B$6:$AP$2000, MATCH(Data!C$1, Stathead!$B$5:$AP$5, 0), FALSE)</f>
        <v>NL</v>
      </c>
      <c r="D106" s="8">
        <f>VLOOKUP($A106, Stathead!$B$6:$AP$2000, MATCH(Data!D$1, Stathead!$B$5:$AP$5, 0), FALSE)</f>
        <v>43</v>
      </c>
      <c r="E106" s="8">
        <f>VLOOKUP($A106, Stathead!$B$6:$AP$2000, MATCH(Data!E$1, Stathead!$B$5:$AP$5, 0), FALSE)</f>
        <v>184</v>
      </c>
      <c r="F106" s="8">
        <f>VLOOKUP($A106, Stathead!$B$6:$AP$2000, MATCH(Data!F$1, Stathead!$B$5:$AP$5, 0), FALSE)</f>
        <v>159</v>
      </c>
      <c r="G106" s="8">
        <f>VLOOKUP($A106, Stathead!$B$6:$AP$2000, MATCH(Data!G$1, Stathead!$B$5:$AP$5, 0), FALSE)</f>
        <v>24</v>
      </c>
      <c r="H106" s="8">
        <f>VLOOKUP($A106, Stathead!$B$6:$AP$2000, MATCH(Data!H$1, Stathead!$B$5:$AP$5, 0), FALSE)</f>
        <v>36</v>
      </c>
      <c r="I106" s="8">
        <f>VLOOKUP($A106, Stathead!$B$6:$AP$2000, MATCH(Data!I$1, Stathead!$B$5:$AP$5, 0), FALSE)</f>
        <v>25</v>
      </c>
      <c r="J106" s="8">
        <f>VLOOKUP($A106, Stathead!$B$6:$AP$2000, MATCH(Data!J$1, Stathead!$B$5:$AP$5, 0), FALSE)</f>
        <v>4</v>
      </c>
      <c r="K106" s="8">
        <f>VLOOKUP($A106, Stathead!$B$6:$AP$2000, MATCH(Data!K$1, Stathead!$B$5:$AP$5, 0), FALSE)</f>
        <v>0</v>
      </c>
      <c r="L106" s="8">
        <f>VLOOKUP($A106, Stathead!$B$6:$AP$2000, MATCH(Data!L$1, Stathead!$B$5:$AP$5, 0), FALSE)</f>
        <v>7</v>
      </c>
      <c r="M106" s="8">
        <f>VLOOKUP($A106, Stathead!$B$6:$AP$2000, MATCH(Data!M$1, Stathead!$B$5:$AP$5, 0), FALSE)</f>
        <v>14</v>
      </c>
      <c r="N106" s="8">
        <f>VLOOKUP($A106, Stathead!$B$6:$AP$2000, MATCH(Data!N$1, Stathead!$B$5:$AP$5, 0), FALSE)</f>
        <v>1</v>
      </c>
      <c r="O106" s="8">
        <f>VLOOKUP($A106, Stathead!$B$6:$AP$2000, MATCH(Data!O$1, Stathead!$B$5:$AP$5, 0), FALSE)</f>
        <v>0.22600000000000001</v>
      </c>
      <c r="P106" s="8">
        <f>VLOOKUP($A106, Stathead!$B$6:$AP$2000, MATCH(Data!P$1, Stathead!$B$5:$AP$5, 0), FALSE)</f>
        <v>0.33200000000000002</v>
      </c>
      <c r="Q106" s="8">
        <f>VLOOKUP($A106, Stathead!$B$6:$AP$2000, MATCH(Data!Q$1, Stathead!$B$5:$AP$5, 0), FALSE)</f>
        <v>0.38400000000000001</v>
      </c>
      <c r="R106" s="8">
        <f>VLOOKUP($A106, Stathead!$B$6:$AP$2000, MATCH(Data!R$1, Stathead!$B$5:$AP$5, 0), FALSE)</f>
        <v>0.71499999999999997</v>
      </c>
      <c r="S106" s="8">
        <f>VLOOKUP($A106, Stathead!$B$6:$AP$2000, MATCH(Data!S$1, Stathead!$B$5:$AP$5, 0), FALSE)</f>
        <v>107</v>
      </c>
      <c r="T106" s="8">
        <f>VLOOKUP($A106, Stathead!$B$6:$AP$2000, MATCH(Data!T$1, Stathead!$B$5:$AP$5, 0), FALSE)</f>
        <v>0.5</v>
      </c>
      <c r="U106" s="9">
        <f>(Data!$T101/Data!$D101)*162</f>
        <v>1.588235294117647</v>
      </c>
      <c r="V106" s="8">
        <f>VLOOKUP($A106, Stathead!$B$6:$AP$2000, MATCH(Data!V$1, Stathead!$B$5:$AP$5, 0), FALSE)</f>
        <v>-0.1</v>
      </c>
      <c r="W106" s="9">
        <f>(Data!$V101/Data!$D101)*162</f>
        <v>-0.63529411764705879</v>
      </c>
      <c r="X106" s="8">
        <f>VLOOKUP($A106, Stathead!$B$6:$AP$2000, MATCH(Data!X$1, Stathead!$B$5:$AP$5, 0), FALSE)</f>
        <v>-0.4</v>
      </c>
      <c r="Y106" s="8">
        <f>VLOOKUP($A106, Stathead!$B$6:$AP$2000, MATCH(Data!Y$1, Stathead!$B$5:$AP$5, 0), FALSE)</f>
        <v>3</v>
      </c>
      <c r="Z106" s="8">
        <f>VLOOKUP($A106, FanGraphs!$B$2:$W$2000, MATCH(Data!Z$1,FanGraphs!$B$1:$W$1, 0), FALSE)</f>
        <v>0.32100000000000001</v>
      </c>
      <c r="AA106" s="8">
        <f>VLOOKUP($A106, FanGraphs!$B$2:$W$2000, MATCH(Data!AA$1,FanGraphs!$B$1:$W$1, 0), FALSE)</f>
        <v>0.36299999999999999</v>
      </c>
      <c r="AB106" s="8">
        <f>Table2[[#This Row],[xwOBA]]-Table2[[#This Row],[wOBA]]</f>
        <v>4.1999999999999982E-2</v>
      </c>
      <c r="AC106" s="8">
        <f>VLOOKUP($A106, FanGraphs!$B$2:$W$2000, MATCH(Data!AC$1,FanGraphs!$B$1:$W$1, 0), FALSE)</f>
        <v>107</v>
      </c>
      <c r="AD106" s="9">
        <f>VLOOKUP($A106, FanGraphs!$B$2:$W$2000, MATCH(Data!AD$1,FanGraphs!$B$1:$W$1, 0), FALSE)</f>
        <v>-0.9</v>
      </c>
      <c r="AE106" s="10">
        <f>VLOOKUP($A106,Statcast!$B$2:$R$2000, MATCH(Data!AE$1,Statcast!$B$1:$R$1, 0), FALSE)</f>
        <v>0.17299999999999999</v>
      </c>
      <c r="AF106" s="10">
        <f>VLOOKUP($A106,Statcast!$B$2:$R$2000, MATCH(Data!AF$1,Statcast!$B$1:$R$1, 0), FALSE)</f>
        <v>0.45500000000000002</v>
      </c>
      <c r="AG106" s="8">
        <f>VLOOKUP($A106,Statcast!$B$2:$R$2000, MATCH(Data!AG$1,Statcast!$B$1:$R$1, 0), FALSE)</f>
        <v>0.24199999999999999</v>
      </c>
      <c r="AH106" s="8">
        <f>Table2[[#This Row],[xBA]]-Table2[[#This Row],[BA]]</f>
        <v>1.5999999999999986E-2</v>
      </c>
      <c r="AI106" s="8">
        <f>VLOOKUP($A106,Statcast!$B$2:$R$2000, MATCH(Data!AI$1,Statcast!$B$1:$R$1, 0), FALSE)</f>
        <v>0.501</v>
      </c>
      <c r="AJ106" s="8">
        <f>Table2[[#This Row],[xSLG]]-Table2[[#This Row],[SLG]]</f>
        <v>0.11699999999999999</v>
      </c>
    </row>
    <row r="107" spans="1:36" x14ac:dyDescent="0.45">
      <c r="A107" s="8" t="str">
        <f>Stathead!B111</f>
        <v>Brendan Rodgers</v>
      </c>
      <c r="B107" s="8" t="str">
        <f>VLOOKUP($A107, Stathead!$B$6:$AP$2000, MATCH(Data!B$1, Stathead!$B$5:$AP$5, 0), FALSE)</f>
        <v>COL</v>
      </c>
      <c r="C107" s="8" t="str">
        <f>VLOOKUP($A107, Stathead!$B$6:$AP$2000, MATCH(Data!C$1, Stathead!$B$5:$AP$5, 0), FALSE)</f>
        <v>NL</v>
      </c>
      <c r="D107" s="8">
        <f>VLOOKUP($A107, Stathead!$B$6:$AP$2000, MATCH(Data!D$1, Stathead!$B$5:$AP$5, 0), FALSE)</f>
        <v>50</v>
      </c>
      <c r="E107" s="8">
        <f>VLOOKUP($A107, Stathead!$B$6:$AP$2000, MATCH(Data!E$1, Stathead!$B$5:$AP$5, 0), FALSE)</f>
        <v>195</v>
      </c>
      <c r="F107" s="8">
        <f>VLOOKUP($A107, Stathead!$B$6:$AP$2000, MATCH(Data!F$1, Stathead!$B$5:$AP$5, 0), FALSE)</f>
        <v>184</v>
      </c>
      <c r="G107" s="8">
        <f>VLOOKUP($A107, Stathead!$B$6:$AP$2000, MATCH(Data!G$1, Stathead!$B$5:$AP$5, 0), FALSE)</f>
        <v>19</v>
      </c>
      <c r="H107" s="8">
        <f>VLOOKUP($A107, Stathead!$B$6:$AP$2000, MATCH(Data!H$1, Stathead!$B$5:$AP$5, 0), FALSE)</f>
        <v>49</v>
      </c>
      <c r="I107" s="8">
        <f>VLOOKUP($A107, Stathead!$B$6:$AP$2000, MATCH(Data!I$1, Stathead!$B$5:$AP$5, 0), FALSE)</f>
        <v>38</v>
      </c>
      <c r="J107" s="8">
        <f>VLOOKUP($A107, Stathead!$B$6:$AP$2000, MATCH(Data!J$1, Stathead!$B$5:$AP$5, 0), FALSE)</f>
        <v>9</v>
      </c>
      <c r="K107" s="8">
        <f>VLOOKUP($A107, Stathead!$B$6:$AP$2000, MATCH(Data!K$1, Stathead!$B$5:$AP$5, 0), FALSE)</f>
        <v>1</v>
      </c>
      <c r="L107" s="8">
        <f>VLOOKUP($A107, Stathead!$B$6:$AP$2000, MATCH(Data!L$1, Stathead!$B$5:$AP$5, 0), FALSE)</f>
        <v>1</v>
      </c>
      <c r="M107" s="8">
        <f>VLOOKUP($A107, Stathead!$B$6:$AP$2000, MATCH(Data!M$1, Stathead!$B$5:$AP$5, 0), FALSE)</f>
        <v>14</v>
      </c>
      <c r="N107" s="8">
        <f>VLOOKUP($A107, Stathead!$B$6:$AP$2000, MATCH(Data!N$1, Stathead!$B$5:$AP$5, 0), FALSE)</f>
        <v>1</v>
      </c>
      <c r="O107" s="8">
        <f>VLOOKUP($A107, Stathead!$B$6:$AP$2000, MATCH(Data!O$1, Stathead!$B$5:$AP$5, 0), FALSE)</f>
        <v>0.26600000000000001</v>
      </c>
      <c r="P107" s="8">
        <f>VLOOKUP($A107, Stathead!$B$6:$AP$2000, MATCH(Data!P$1, Stathead!$B$5:$AP$5, 0), FALSE)</f>
        <v>0.308</v>
      </c>
      <c r="Q107" s="8">
        <f>VLOOKUP($A107, Stathead!$B$6:$AP$2000, MATCH(Data!Q$1, Stathead!$B$5:$AP$5, 0), FALSE)</f>
        <v>0.34200000000000003</v>
      </c>
      <c r="R107" s="8">
        <f>VLOOKUP($A107, Stathead!$B$6:$AP$2000, MATCH(Data!R$1, Stathead!$B$5:$AP$5, 0), FALSE)</f>
        <v>0.65</v>
      </c>
      <c r="S107" s="8">
        <f>VLOOKUP($A107, Stathead!$B$6:$AP$2000, MATCH(Data!S$1, Stathead!$B$5:$AP$5, 0), FALSE)</f>
        <v>81</v>
      </c>
      <c r="T107" s="8">
        <f>VLOOKUP($A107, Stathead!$B$6:$AP$2000, MATCH(Data!T$1, Stathead!$B$5:$AP$5, 0), FALSE)</f>
        <v>0.4</v>
      </c>
      <c r="U107" s="9">
        <f>(Data!$T107/Data!$D107)*162</f>
        <v>1.296</v>
      </c>
      <c r="V107" s="8">
        <f>VLOOKUP($A107, Stathead!$B$6:$AP$2000, MATCH(Data!V$1, Stathead!$B$5:$AP$5, 0), FALSE)</f>
        <v>-0.2</v>
      </c>
      <c r="W107" s="9">
        <f>(Data!$V107/Data!$D107)*162</f>
        <v>-0.64800000000000002</v>
      </c>
      <c r="X107" s="8">
        <f>VLOOKUP($A107, Stathead!$B$6:$AP$2000, MATCH(Data!X$1, Stathead!$B$5:$AP$5, 0), FALSE)</f>
        <v>0.4</v>
      </c>
      <c r="Y107" s="8">
        <f>VLOOKUP($A107, Stathead!$B$6:$AP$2000, MATCH(Data!Y$1, Stathead!$B$5:$AP$5, 0), FALSE)</f>
        <v>-5</v>
      </c>
      <c r="Z107" s="8">
        <f>VLOOKUP($A107, FanGraphs!$B$2:$W$2000, MATCH(Data!Z$1,FanGraphs!$B$1:$W$1, 0), FALSE)</f>
        <v>0.28799999999999998</v>
      </c>
      <c r="AA107" s="8">
        <f>VLOOKUP($A107, FanGraphs!$B$2:$W$2000, MATCH(Data!AA$1,FanGraphs!$B$1:$W$1, 0), FALSE)</f>
        <v>0.29199999999999998</v>
      </c>
      <c r="AB107" s="8">
        <f>Table2[[#This Row],[xwOBA]]-Table2[[#This Row],[wOBA]]</f>
        <v>4.0000000000000036E-3</v>
      </c>
      <c r="AC107" s="8">
        <f>VLOOKUP($A107, FanGraphs!$B$2:$W$2000, MATCH(Data!AC$1,FanGraphs!$B$1:$W$1, 0), FALSE)</f>
        <v>71</v>
      </c>
      <c r="AD107" s="9">
        <f>VLOOKUP($A107, FanGraphs!$B$2:$W$2000, MATCH(Data!AD$1,FanGraphs!$B$1:$W$1, 0), FALSE)</f>
        <v>-0.2</v>
      </c>
      <c r="AE107" s="10">
        <f>VLOOKUP($A107,Statcast!$B$2:$R$2000, MATCH(Data!AE$1,Statcast!$B$1:$R$1, 0), FALSE)</f>
        <v>2.9000000000000001E-2</v>
      </c>
      <c r="AF107" s="10">
        <f>VLOOKUP($A107,Statcast!$B$2:$R$2000, MATCH(Data!AF$1,Statcast!$B$1:$R$1, 0), FALSE)</f>
        <v>0.46</v>
      </c>
      <c r="AG107" s="8">
        <f>VLOOKUP($A107,Statcast!$B$2:$R$2000, MATCH(Data!AG$1,Statcast!$B$1:$R$1, 0), FALSE)</f>
        <v>0.25800000000000001</v>
      </c>
      <c r="AH107" s="8">
        <f>Table2[[#This Row],[xBA]]-Table2[[#This Row],[BA]]</f>
        <v>-8.0000000000000071E-3</v>
      </c>
      <c r="AI107" s="8">
        <f>VLOOKUP($A107,Statcast!$B$2:$R$2000, MATCH(Data!AI$1,Statcast!$B$1:$R$1, 0), FALSE)</f>
        <v>0.36899999999999999</v>
      </c>
      <c r="AJ107" s="8">
        <f>Table2[[#This Row],[xSLG]]-Table2[[#This Row],[SLG]]</f>
        <v>2.6999999999999968E-2</v>
      </c>
    </row>
    <row r="108" spans="1:36" x14ac:dyDescent="0.45">
      <c r="A108" s="8" t="str">
        <f>Stathead!B112</f>
        <v>Lourdes Gurriel Jr.</v>
      </c>
      <c r="B108" s="8" t="str">
        <f>VLOOKUP($A108, Stathead!$B$6:$AP$2000, MATCH(Data!B$1, Stathead!$B$5:$AP$5, 0), FALSE)</f>
        <v>ARI</v>
      </c>
      <c r="C108" s="8" t="str">
        <f>VLOOKUP($A108, Stathead!$B$6:$AP$2000, MATCH(Data!C$1, Stathead!$B$5:$AP$5, 0), FALSE)</f>
        <v>NL</v>
      </c>
      <c r="D108" s="8">
        <f>VLOOKUP($A108, Stathead!$B$6:$AP$2000, MATCH(Data!D$1, Stathead!$B$5:$AP$5, 0), FALSE)</f>
        <v>50</v>
      </c>
      <c r="E108" s="8">
        <f>VLOOKUP($A108, Stathead!$B$6:$AP$2000, MATCH(Data!E$1, Stathead!$B$5:$AP$5, 0), FALSE)</f>
        <v>215</v>
      </c>
      <c r="F108" s="8">
        <f>VLOOKUP($A108, Stathead!$B$6:$AP$2000, MATCH(Data!F$1, Stathead!$B$5:$AP$5, 0), FALSE)</f>
        <v>203</v>
      </c>
      <c r="G108" s="8">
        <f>VLOOKUP($A108, Stathead!$B$6:$AP$2000, MATCH(Data!G$1, Stathead!$B$5:$AP$5, 0), FALSE)</f>
        <v>25</v>
      </c>
      <c r="H108" s="8">
        <f>VLOOKUP($A108, Stathead!$B$6:$AP$2000, MATCH(Data!H$1, Stathead!$B$5:$AP$5, 0), FALSE)</f>
        <v>48</v>
      </c>
      <c r="I108" s="8">
        <f>VLOOKUP($A108, Stathead!$B$6:$AP$2000, MATCH(Data!I$1, Stathead!$B$5:$AP$5, 0), FALSE)</f>
        <v>32</v>
      </c>
      <c r="J108" s="8">
        <f>VLOOKUP($A108, Stathead!$B$6:$AP$2000, MATCH(Data!J$1, Stathead!$B$5:$AP$5, 0), FALSE)</f>
        <v>10</v>
      </c>
      <c r="K108" s="8">
        <f>VLOOKUP($A108, Stathead!$B$6:$AP$2000, MATCH(Data!K$1, Stathead!$B$5:$AP$5, 0), FALSE)</f>
        <v>0</v>
      </c>
      <c r="L108" s="8">
        <f>VLOOKUP($A108, Stathead!$B$6:$AP$2000, MATCH(Data!L$1, Stathead!$B$5:$AP$5, 0), FALSE)</f>
        <v>6</v>
      </c>
      <c r="M108" s="8">
        <f>VLOOKUP($A108, Stathead!$B$6:$AP$2000, MATCH(Data!M$1, Stathead!$B$5:$AP$5, 0), FALSE)</f>
        <v>29</v>
      </c>
      <c r="N108" s="8">
        <f>VLOOKUP($A108, Stathead!$B$6:$AP$2000, MATCH(Data!N$1, Stathead!$B$5:$AP$5, 0), FALSE)</f>
        <v>3</v>
      </c>
      <c r="O108" s="8">
        <f>VLOOKUP($A108, Stathead!$B$6:$AP$2000, MATCH(Data!O$1, Stathead!$B$5:$AP$5, 0), FALSE)</f>
        <v>0.23599999999999999</v>
      </c>
      <c r="P108" s="8">
        <f>VLOOKUP($A108, Stathead!$B$6:$AP$2000, MATCH(Data!P$1, Stathead!$B$5:$AP$5, 0), FALSE)</f>
        <v>0.27900000000000003</v>
      </c>
      <c r="Q108" s="8">
        <f>VLOOKUP($A108, Stathead!$B$6:$AP$2000, MATCH(Data!Q$1, Stathead!$B$5:$AP$5, 0), FALSE)</f>
        <v>0.374</v>
      </c>
      <c r="R108" s="8">
        <f>VLOOKUP($A108, Stathead!$B$6:$AP$2000, MATCH(Data!R$1, Stathead!$B$5:$AP$5, 0), FALSE)</f>
        <v>0.65300000000000002</v>
      </c>
      <c r="S108" s="8">
        <f>VLOOKUP($A108, Stathead!$B$6:$AP$2000, MATCH(Data!S$1, Stathead!$B$5:$AP$5, 0), FALSE)</f>
        <v>88</v>
      </c>
      <c r="T108" s="8">
        <f>VLOOKUP($A108, Stathead!$B$6:$AP$2000, MATCH(Data!T$1, Stathead!$B$5:$AP$5, 0), FALSE)</f>
        <v>0.3</v>
      </c>
      <c r="U108" s="9">
        <f>(Data!$T108/Data!$D108)*162</f>
        <v>0.97199999999999998</v>
      </c>
      <c r="V108" s="8">
        <f>VLOOKUP($A108, Stathead!$B$6:$AP$2000, MATCH(Data!V$1, Stathead!$B$5:$AP$5, 0), FALSE)</f>
        <v>-0.3</v>
      </c>
      <c r="W108" s="9">
        <f>(Data!$V108/Data!$D108)*162</f>
        <v>-0.97199999999999998</v>
      </c>
      <c r="X108" s="8">
        <f>VLOOKUP($A108, Stathead!$B$6:$AP$2000, MATCH(Data!X$1, Stathead!$B$5:$AP$5, 0), FALSE)</f>
        <v>0.1</v>
      </c>
      <c r="Y108" s="8">
        <f>VLOOKUP($A108, Stathead!$B$6:$AP$2000, MATCH(Data!Y$1, Stathead!$B$5:$AP$5, 0), FALSE)</f>
        <v>-3</v>
      </c>
      <c r="Z108" s="8">
        <f>VLOOKUP($A108, FanGraphs!$B$2:$W$2000, MATCH(Data!Z$1,FanGraphs!$B$1:$W$1, 0), FALSE)</f>
        <v>0.28699999999999998</v>
      </c>
      <c r="AA108" s="8">
        <f>VLOOKUP($A108, FanGraphs!$B$2:$W$2000, MATCH(Data!AA$1,FanGraphs!$B$1:$W$1, 0), FALSE)</f>
        <v>0.29899999999999999</v>
      </c>
      <c r="AB108" s="8">
        <f>Table2[[#This Row],[xwOBA]]-Table2[[#This Row],[wOBA]]</f>
        <v>1.2000000000000011E-2</v>
      </c>
      <c r="AC108" s="8">
        <f>VLOOKUP($A108, FanGraphs!$B$2:$W$2000, MATCH(Data!AC$1,FanGraphs!$B$1:$W$1, 0), FALSE)</f>
        <v>85</v>
      </c>
      <c r="AD108" s="9">
        <f>VLOOKUP($A108, FanGraphs!$B$2:$W$2000, MATCH(Data!AD$1,FanGraphs!$B$1:$W$1, 0), FALSE)</f>
        <v>0.1</v>
      </c>
      <c r="AE108" s="10">
        <f>VLOOKUP($A108,Statcast!$B$2:$R$2000, MATCH(Data!AE$1,Statcast!$B$1:$R$1, 0), FALSE)</f>
        <v>6.8000000000000005E-2</v>
      </c>
      <c r="AF108" s="10">
        <f>VLOOKUP($A108,Statcast!$B$2:$R$2000, MATCH(Data!AF$1,Statcast!$B$1:$R$1, 0), FALSE)</f>
        <v>0.41599999999999998</v>
      </c>
      <c r="AG108" s="8">
        <f>VLOOKUP($A108,Statcast!$B$2:$R$2000, MATCH(Data!AG$1,Statcast!$B$1:$R$1, 0), FALSE)</f>
        <v>0.248</v>
      </c>
      <c r="AH108" s="8">
        <f>Table2[[#This Row],[xBA]]-Table2[[#This Row],[BA]]</f>
        <v>1.2000000000000011E-2</v>
      </c>
      <c r="AI108" s="8">
        <f>VLOOKUP($A108,Statcast!$B$2:$R$2000, MATCH(Data!AI$1,Statcast!$B$1:$R$1, 0), FALSE)</f>
        <v>0.39900000000000002</v>
      </c>
      <c r="AJ108" s="8">
        <f>Table2[[#This Row],[xSLG]]-Table2[[#This Row],[SLG]]</f>
        <v>2.5000000000000022E-2</v>
      </c>
    </row>
    <row r="109" spans="1:36" hidden="1" x14ac:dyDescent="0.45">
      <c r="A109" s="8" t="str">
        <f>Stathead!B113</f>
        <v>Vinnie Pasquantino</v>
      </c>
      <c r="B109" s="8" t="str">
        <f>VLOOKUP($A109, Stathead!$B$6:$AP$2000, MATCH(Data!B$1, Stathead!$B$5:$AP$5, 0), FALSE)</f>
        <v>KCR</v>
      </c>
      <c r="C109" s="8" t="str">
        <f>VLOOKUP($A109, Stathead!$B$6:$AP$2000, MATCH(Data!C$1, Stathead!$B$5:$AP$5, 0), FALSE)</f>
        <v>AL</v>
      </c>
      <c r="D109" s="8">
        <f>VLOOKUP($A109, Stathead!$B$6:$AP$2000, MATCH(Data!D$1, Stathead!$B$5:$AP$5, 0), FALSE)</f>
        <v>53</v>
      </c>
      <c r="E109" s="8">
        <f>VLOOKUP($A109, Stathead!$B$6:$AP$2000, MATCH(Data!E$1, Stathead!$B$5:$AP$5, 0), FALSE)</f>
        <v>215</v>
      </c>
      <c r="F109" s="8">
        <f>VLOOKUP($A109, Stathead!$B$6:$AP$2000, MATCH(Data!F$1, Stathead!$B$5:$AP$5, 0), FALSE)</f>
        <v>183</v>
      </c>
      <c r="G109" s="8">
        <f>VLOOKUP($A109, Stathead!$B$6:$AP$2000, MATCH(Data!G$1, Stathead!$B$5:$AP$5, 0), FALSE)</f>
        <v>25</v>
      </c>
      <c r="H109" s="8">
        <f>VLOOKUP($A109, Stathead!$B$6:$AP$2000, MATCH(Data!H$1, Stathead!$B$5:$AP$5, 0), FALSE)</f>
        <v>41</v>
      </c>
      <c r="I109" s="8">
        <f>VLOOKUP($A109, Stathead!$B$6:$AP$2000, MATCH(Data!I$1, Stathead!$B$5:$AP$5, 0), FALSE)</f>
        <v>22</v>
      </c>
      <c r="J109" s="8">
        <f>VLOOKUP($A109, Stathead!$B$6:$AP$2000, MATCH(Data!J$1, Stathead!$B$5:$AP$5, 0), FALSE)</f>
        <v>13</v>
      </c>
      <c r="K109" s="8">
        <f>VLOOKUP($A109, Stathead!$B$6:$AP$2000, MATCH(Data!K$1, Stathead!$B$5:$AP$5, 0), FALSE)</f>
        <v>1</v>
      </c>
      <c r="L109" s="8">
        <f>VLOOKUP($A109, Stathead!$B$6:$AP$2000, MATCH(Data!L$1, Stathead!$B$5:$AP$5, 0), FALSE)</f>
        <v>5</v>
      </c>
      <c r="M109" s="8">
        <f>VLOOKUP($A109, Stathead!$B$6:$AP$2000, MATCH(Data!M$1, Stathead!$B$5:$AP$5, 0), FALSE)</f>
        <v>33</v>
      </c>
      <c r="N109" s="8">
        <f>VLOOKUP($A109, Stathead!$B$6:$AP$2000, MATCH(Data!N$1, Stathead!$B$5:$AP$5, 0), FALSE)</f>
        <v>0</v>
      </c>
      <c r="O109" s="8">
        <f>VLOOKUP($A109, Stathead!$B$6:$AP$2000, MATCH(Data!O$1, Stathead!$B$5:$AP$5, 0), FALSE)</f>
        <v>0.224</v>
      </c>
      <c r="P109" s="8">
        <f>VLOOKUP($A109, Stathead!$B$6:$AP$2000, MATCH(Data!P$1, Stathead!$B$5:$AP$5, 0), FALSE)</f>
        <v>0.307</v>
      </c>
      <c r="Q109" s="8">
        <f>VLOOKUP($A109, Stathead!$B$6:$AP$2000, MATCH(Data!Q$1, Stathead!$B$5:$AP$5, 0), FALSE)</f>
        <v>0.38800000000000001</v>
      </c>
      <c r="R109" s="8">
        <f>VLOOKUP($A109, Stathead!$B$6:$AP$2000, MATCH(Data!R$1, Stathead!$B$5:$AP$5, 0), FALSE)</f>
        <v>0.69499999999999995</v>
      </c>
      <c r="S109" s="8">
        <f>VLOOKUP($A109, Stathead!$B$6:$AP$2000, MATCH(Data!S$1, Stathead!$B$5:$AP$5, 0), FALSE)</f>
        <v>95</v>
      </c>
      <c r="T109" s="8">
        <f>VLOOKUP($A109, Stathead!$B$6:$AP$2000, MATCH(Data!T$1, Stathead!$B$5:$AP$5, 0), FALSE)</f>
        <v>0.3</v>
      </c>
      <c r="U109" s="9">
        <f>(Data!$T109/Data!$D109)*162</f>
        <v>0.91698113207547161</v>
      </c>
      <c r="V109" s="8">
        <f>VLOOKUP($A109, Stathead!$B$6:$AP$2000, MATCH(Data!V$1, Stathead!$B$5:$AP$5, 0), FALSE)</f>
        <v>-0.4</v>
      </c>
      <c r="W109" s="9">
        <f>(Data!$V109/Data!$D109)*162</f>
        <v>-1.2226415094339622</v>
      </c>
      <c r="X109" s="8">
        <f>VLOOKUP($A109, Stathead!$B$6:$AP$2000, MATCH(Data!X$1, Stathead!$B$5:$AP$5, 0), FALSE)</f>
        <v>0</v>
      </c>
      <c r="Y109" s="8">
        <f>VLOOKUP($A109, Stathead!$B$6:$AP$2000, MATCH(Data!Y$1, Stathead!$B$5:$AP$5, 0), FALSE)</f>
        <v>-2</v>
      </c>
      <c r="Z109" s="8">
        <f>VLOOKUP($A109, FanGraphs!$B$2:$W$2000, MATCH(Data!Z$1,FanGraphs!$B$1:$W$1, 0), FALSE)</f>
        <v>0.307</v>
      </c>
      <c r="AA109" s="8">
        <f>VLOOKUP($A109, FanGraphs!$B$2:$W$2000, MATCH(Data!AA$1,FanGraphs!$B$1:$W$1, 0), FALSE)</f>
        <v>0.36699999999999999</v>
      </c>
      <c r="AB109" s="8">
        <f>Table2[[#This Row],[xwOBA]]-Table2[[#This Row],[wOBA]]</f>
        <v>0.06</v>
      </c>
      <c r="AC109" s="8">
        <f>VLOOKUP($A109, FanGraphs!$B$2:$W$2000, MATCH(Data!AC$1,FanGraphs!$B$1:$W$1, 0), FALSE)</f>
        <v>94</v>
      </c>
      <c r="AD109" s="9">
        <f>VLOOKUP($A109, FanGraphs!$B$2:$W$2000, MATCH(Data!AD$1,FanGraphs!$B$1:$W$1, 0), FALSE)</f>
        <v>-1.3</v>
      </c>
      <c r="AE109" s="10">
        <f>VLOOKUP($A109,Statcast!$B$2:$R$2000, MATCH(Data!AE$1,Statcast!$B$1:$R$1, 0), FALSE)</f>
        <v>0.10100000000000001</v>
      </c>
      <c r="AF109" s="10">
        <f>VLOOKUP($A109,Statcast!$B$2:$R$2000, MATCH(Data!AF$1,Statcast!$B$1:$R$1, 0), FALSE)</f>
        <v>0.46500000000000002</v>
      </c>
      <c r="AG109" s="8">
        <f>VLOOKUP($A109,Statcast!$B$2:$R$2000, MATCH(Data!AG$1,Statcast!$B$1:$R$1, 0), FALSE)</f>
        <v>0.27400000000000002</v>
      </c>
      <c r="AH109" s="8">
        <f>Table2[[#This Row],[xBA]]-Table2[[#This Row],[BA]]</f>
        <v>5.0000000000000017E-2</v>
      </c>
      <c r="AI109" s="8">
        <f>VLOOKUP($A109,Statcast!$B$2:$R$2000, MATCH(Data!AI$1,Statcast!$B$1:$R$1, 0), FALSE)</f>
        <v>0.49299999999999999</v>
      </c>
      <c r="AJ109" s="8">
        <f>Table2[[#This Row],[xSLG]]-Table2[[#This Row],[SLG]]</f>
        <v>0.10499999999999998</v>
      </c>
    </row>
    <row r="110" spans="1:36" hidden="1" x14ac:dyDescent="0.45">
      <c r="A110" s="8" t="str">
        <f>Stathead!B114</f>
        <v>Yandy Díaz</v>
      </c>
      <c r="B110" s="8" t="str">
        <f>VLOOKUP($A110, Stathead!$B$6:$AP$2000, MATCH(Data!B$1, Stathead!$B$5:$AP$5, 0), FALSE)</f>
        <v>TBR</v>
      </c>
      <c r="C110" s="8" t="str">
        <f>VLOOKUP($A110, Stathead!$B$6:$AP$2000, MATCH(Data!C$1, Stathead!$B$5:$AP$5, 0), FALSE)</f>
        <v>AL</v>
      </c>
      <c r="D110" s="8">
        <f>VLOOKUP($A110, Stathead!$B$6:$AP$2000, MATCH(Data!D$1, Stathead!$B$5:$AP$5, 0), FALSE)</f>
        <v>54</v>
      </c>
      <c r="E110" s="8">
        <f>VLOOKUP($A110, Stathead!$B$6:$AP$2000, MATCH(Data!E$1, Stathead!$B$5:$AP$5, 0), FALSE)</f>
        <v>235</v>
      </c>
      <c r="F110" s="8">
        <f>VLOOKUP($A110, Stathead!$B$6:$AP$2000, MATCH(Data!F$1, Stathead!$B$5:$AP$5, 0), FALSE)</f>
        <v>213</v>
      </c>
      <c r="G110" s="8">
        <f>VLOOKUP($A110, Stathead!$B$6:$AP$2000, MATCH(Data!G$1, Stathead!$B$5:$AP$5, 0), FALSE)</f>
        <v>22</v>
      </c>
      <c r="H110" s="8">
        <f>VLOOKUP($A110, Stathead!$B$6:$AP$2000, MATCH(Data!H$1, Stathead!$B$5:$AP$5, 0), FALSE)</f>
        <v>53</v>
      </c>
      <c r="I110" s="8">
        <f>VLOOKUP($A110, Stathead!$B$6:$AP$2000, MATCH(Data!I$1, Stathead!$B$5:$AP$5, 0), FALSE)</f>
        <v>39</v>
      </c>
      <c r="J110" s="8">
        <f>VLOOKUP($A110, Stathead!$B$6:$AP$2000, MATCH(Data!J$1, Stathead!$B$5:$AP$5, 0), FALSE)</f>
        <v>10</v>
      </c>
      <c r="K110" s="8">
        <f>VLOOKUP($A110, Stathead!$B$6:$AP$2000, MATCH(Data!K$1, Stathead!$B$5:$AP$5, 0), FALSE)</f>
        <v>0</v>
      </c>
      <c r="L110" s="8">
        <f>VLOOKUP($A110, Stathead!$B$6:$AP$2000, MATCH(Data!L$1, Stathead!$B$5:$AP$5, 0), FALSE)</f>
        <v>4</v>
      </c>
      <c r="M110" s="8">
        <f>VLOOKUP($A110, Stathead!$B$6:$AP$2000, MATCH(Data!M$1, Stathead!$B$5:$AP$5, 0), FALSE)</f>
        <v>25</v>
      </c>
      <c r="N110" s="8">
        <f>VLOOKUP($A110, Stathead!$B$6:$AP$2000, MATCH(Data!N$1, Stathead!$B$5:$AP$5, 0), FALSE)</f>
        <v>0</v>
      </c>
      <c r="O110" s="8">
        <f>VLOOKUP($A110, Stathead!$B$6:$AP$2000, MATCH(Data!O$1, Stathead!$B$5:$AP$5, 0), FALSE)</f>
        <v>0.249</v>
      </c>
      <c r="P110" s="8">
        <f>VLOOKUP($A110, Stathead!$B$6:$AP$2000, MATCH(Data!P$1, Stathead!$B$5:$AP$5, 0), FALSE)</f>
        <v>0.315</v>
      </c>
      <c r="Q110" s="8">
        <f>VLOOKUP($A110, Stathead!$B$6:$AP$2000, MATCH(Data!Q$1, Stathead!$B$5:$AP$5, 0), FALSE)</f>
        <v>0.35199999999999998</v>
      </c>
      <c r="R110" s="8">
        <f>VLOOKUP($A110, Stathead!$B$6:$AP$2000, MATCH(Data!R$1, Stathead!$B$5:$AP$5, 0), FALSE)</f>
        <v>0.66700000000000004</v>
      </c>
      <c r="S110" s="8">
        <f>VLOOKUP($A110, Stathead!$B$6:$AP$2000, MATCH(Data!S$1, Stathead!$B$5:$AP$5, 0), FALSE)</f>
        <v>94</v>
      </c>
      <c r="T110" s="8">
        <f>VLOOKUP($A110, Stathead!$B$6:$AP$2000, MATCH(Data!T$1, Stathead!$B$5:$AP$5, 0), FALSE)</f>
        <v>0.3</v>
      </c>
      <c r="U110" s="9">
        <f>(Data!$T110/Data!$D110)*162</f>
        <v>0.9</v>
      </c>
      <c r="V110" s="8">
        <f>VLOOKUP($A110, Stathead!$B$6:$AP$2000, MATCH(Data!V$1, Stathead!$B$5:$AP$5, 0), FALSE)</f>
        <v>-0.4</v>
      </c>
      <c r="W110" s="9">
        <f>(Data!$V110/Data!$D110)*162</f>
        <v>-1.2</v>
      </c>
      <c r="X110" s="8">
        <f>VLOOKUP($A110, Stathead!$B$6:$AP$2000, MATCH(Data!X$1, Stathead!$B$5:$AP$5, 0), FALSE)</f>
        <v>-0.5</v>
      </c>
      <c r="Y110" s="8">
        <f>VLOOKUP($A110, Stathead!$B$6:$AP$2000, MATCH(Data!Y$1, Stathead!$B$5:$AP$5, 0), FALSE)</f>
        <v>1</v>
      </c>
      <c r="Z110" s="8">
        <f>VLOOKUP($A110, FanGraphs!$B$2:$W$2000, MATCH(Data!Z$1,FanGraphs!$B$1:$W$1, 0), FALSE)</f>
        <v>0.30099999999999999</v>
      </c>
      <c r="AA110" s="8">
        <f>VLOOKUP($A110, FanGraphs!$B$2:$W$2000, MATCH(Data!AA$1,FanGraphs!$B$1:$W$1, 0), FALSE)</f>
        <v>0.311</v>
      </c>
      <c r="AB110" s="8">
        <f>Table2[[#This Row],[xwOBA]]-Table2[[#This Row],[wOBA]]</f>
        <v>1.0000000000000009E-2</v>
      </c>
      <c r="AC110" s="8">
        <f>VLOOKUP($A110, FanGraphs!$B$2:$W$2000, MATCH(Data!AC$1,FanGraphs!$B$1:$W$1, 0), FALSE)</f>
        <v>99</v>
      </c>
      <c r="AD110" s="9">
        <f>VLOOKUP($A110, FanGraphs!$B$2:$W$2000, MATCH(Data!AD$1,FanGraphs!$B$1:$W$1, 0), FALSE)</f>
        <v>-1.8</v>
      </c>
      <c r="AE110" s="10">
        <f>VLOOKUP($A110,Statcast!$B$2:$R$2000, MATCH(Data!AE$1,Statcast!$B$1:$R$1, 0), FALSE)</f>
        <v>4.4999999999999998E-2</v>
      </c>
      <c r="AF110" s="10">
        <f>VLOOKUP($A110,Statcast!$B$2:$R$2000, MATCH(Data!AF$1,Statcast!$B$1:$R$1, 0), FALSE)</f>
        <v>0.50600000000000001</v>
      </c>
      <c r="AG110" s="8">
        <f>VLOOKUP($A110,Statcast!$B$2:$R$2000, MATCH(Data!AG$1,Statcast!$B$1:$R$1, 0), FALSE)</f>
        <v>0.25800000000000001</v>
      </c>
      <c r="AH110" s="8">
        <f>Table2[[#This Row],[xBA]]-Table2[[#This Row],[BA]]</f>
        <v>9.000000000000008E-3</v>
      </c>
      <c r="AI110" s="8">
        <f>VLOOKUP($A110,Statcast!$B$2:$R$2000, MATCH(Data!AI$1,Statcast!$B$1:$R$1, 0), FALSE)</f>
        <v>0.373</v>
      </c>
      <c r="AJ110" s="8">
        <f>Table2[[#This Row],[xSLG]]-Table2[[#This Row],[SLG]]</f>
        <v>2.1000000000000019E-2</v>
      </c>
    </row>
    <row r="111" spans="1:36" hidden="1" x14ac:dyDescent="0.45">
      <c r="A111" s="8" t="str">
        <f>Stathead!B116</f>
        <v>Carlos Santana</v>
      </c>
      <c r="B111" s="8" t="str">
        <f>VLOOKUP($A111, Stathead!$B$6:$AP$2000, MATCH(Data!B$1, Stathead!$B$5:$AP$5, 0), FALSE)</f>
        <v>MIN</v>
      </c>
      <c r="C111" s="8" t="str">
        <f>VLOOKUP($A111, Stathead!$B$6:$AP$2000, MATCH(Data!C$1, Stathead!$B$5:$AP$5, 0), FALSE)</f>
        <v>AL</v>
      </c>
      <c r="D111" s="8">
        <f>VLOOKUP($A111, Stathead!$B$6:$AP$2000, MATCH(Data!D$1, Stathead!$B$5:$AP$5, 0), FALSE)</f>
        <v>50</v>
      </c>
      <c r="E111" s="8">
        <f>VLOOKUP($A111, Stathead!$B$6:$AP$2000, MATCH(Data!E$1, Stathead!$B$5:$AP$5, 0), FALSE)</f>
        <v>192</v>
      </c>
      <c r="F111" s="8">
        <f>VLOOKUP($A111, Stathead!$B$6:$AP$2000, MATCH(Data!F$1, Stathead!$B$5:$AP$5, 0), FALSE)</f>
        <v>172</v>
      </c>
      <c r="G111" s="8">
        <f>VLOOKUP($A111, Stathead!$B$6:$AP$2000, MATCH(Data!G$1, Stathead!$B$5:$AP$5, 0), FALSE)</f>
        <v>16</v>
      </c>
      <c r="H111" s="8">
        <f>VLOOKUP($A111, Stathead!$B$6:$AP$2000, MATCH(Data!H$1, Stathead!$B$5:$AP$5, 0), FALSE)</f>
        <v>36</v>
      </c>
      <c r="I111" s="8">
        <f>VLOOKUP($A111, Stathead!$B$6:$AP$2000, MATCH(Data!I$1, Stathead!$B$5:$AP$5, 0), FALSE)</f>
        <v>23</v>
      </c>
      <c r="J111" s="8">
        <f>VLOOKUP($A111, Stathead!$B$6:$AP$2000, MATCH(Data!J$1, Stathead!$B$5:$AP$5, 0), FALSE)</f>
        <v>6</v>
      </c>
      <c r="K111" s="8">
        <f>VLOOKUP($A111, Stathead!$B$6:$AP$2000, MATCH(Data!K$1, Stathead!$B$5:$AP$5, 0), FALSE)</f>
        <v>0</v>
      </c>
      <c r="L111" s="8">
        <f>VLOOKUP($A111, Stathead!$B$6:$AP$2000, MATCH(Data!L$1, Stathead!$B$5:$AP$5, 0), FALSE)</f>
        <v>7</v>
      </c>
      <c r="M111" s="8">
        <f>VLOOKUP($A111, Stathead!$B$6:$AP$2000, MATCH(Data!M$1, Stathead!$B$5:$AP$5, 0), FALSE)</f>
        <v>22</v>
      </c>
      <c r="N111" s="8">
        <f>VLOOKUP($A111, Stathead!$B$6:$AP$2000, MATCH(Data!N$1, Stathead!$B$5:$AP$5, 0), FALSE)</f>
        <v>0</v>
      </c>
      <c r="O111" s="8">
        <f>VLOOKUP($A111, Stathead!$B$6:$AP$2000, MATCH(Data!O$1, Stathead!$B$5:$AP$5, 0), FALSE)</f>
        <v>0.20899999999999999</v>
      </c>
      <c r="P111" s="8">
        <f>VLOOKUP($A111, Stathead!$B$6:$AP$2000, MATCH(Data!P$1, Stathead!$B$5:$AP$5, 0), FALSE)</f>
        <v>0.29199999999999998</v>
      </c>
      <c r="Q111" s="8">
        <f>VLOOKUP($A111, Stathead!$B$6:$AP$2000, MATCH(Data!Q$1, Stathead!$B$5:$AP$5, 0), FALSE)</f>
        <v>0.36599999999999999</v>
      </c>
      <c r="R111" s="8">
        <f>VLOOKUP($A111, Stathead!$B$6:$AP$2000, MATCH(Data!R$1, Stathead!$B$5:$AP$5, 0), FALSE)</f>
        <v>0.65800000000000003</v>
      </c>
      <c r="S111" s="8">
        <f>VLOOKUP($A111, Stathead!$B$6:$AP$2000, MATCH(Data!S$1, Stathead!$B$5:$AP$5, 0), FALSE)</f>
        <v>89</v>
      </c>
      <c r="T111" s="8">
        <f>VLOOKUP($A111, Stathead!$B$6:$AP$2000, MATCH(Data!T$1, Stathead!$B$5:$AP$5, 0), FALSE)</f>
        <v>0.3</v>
      </c>
      <c r="U111" s="9">
        <f>(Data!$T112/Data!$D112)*162</f>
        <v>0.99183673469387745</v>
      </c>
      <c r="V111" s="8">
        <f>VLOOKUP($A111, Stathead!$B$6:$AP$2000, MATCH(Data!V$1, Stathead!$B$5:$AP$5, 0), FALSE)</f>
        <v>-0.3</v>
      </c>
      <c r="W111" s="9">
        <f>(Data!$V112/Data!$D112)*162</f>
        <v>-0.99183673469387745</v>
      </c>
      <c r="X111" s="8">
        <f>VLOOKUP($A111, Stathead!$B$6:$AP$2000, MATCH(Data!X$1, Stathead!$B$5:$AP$5, 0), FALSE)</f>
        <v>0</v>
      </c>
      <c r="Y111" s="8">
        <f>VLOOKUP($A111, Stathead!$B$6:$AP$2000, MATCH(Data!Y$1, Stathead!$B$5:$AP$5, 0), FALSE)</f>
        <v>-3</v>
      </c>
      <c r="Z111" s="8">
        <f>VLOOKUP($A111, FanGraphs!$B$2:$W$2000, MATCH(Data!Z$1,FanGraphs!$B$1:$W$1, 0), FALSE)</f>
        <v>0.28399999999999997</v>
      </c>
      <c r="AA111" s="8">
        <f>VLOOKUP($A111, FanGraphs!$B$2:$W$2000, MATCH(Data!AA$1,FanGraphs!$B$1:$W$1, 0), FALSE)</f>
        <v>0.317</v>
      </c>
      <c r="AB111" s="8">
        <f>Table2[[#This Row],[xwOBA]]-Table2[[#This Row],[wOBA]]</f>
        <v>3.3000000000000029E-2</v>
      </c>
      <c r="AC111" s="8">
        <f>VLOOKUP($A111, FanGraphs!$B$2:$W$2000, MATCH(Data!AC$1,FanGraphs!$B$1:$W$1, 0), FALSE)</f>
        <v>84</v>
      </c>
      <c r="AD111" s="9">
        <f>VLOOKUP($A111, FanGraphs!$B$2:$W$2000, MATCH(Data!AD$1,FanGraphs!$B$1:$W$1, 0), FALSE)</f>
        <v>-0.8</v>
      </c>
      <c r="AE111" s="10">
        <f>VLOOKUP($A111,Statcast!$B$2:$R$2000, MATCH(Data!AE$1,Statcast!$B$1:$R$1, 0), FALSE)</f>
        <v>8.1000000000000003E-2</v>
      </c>
      <c r="AF111" s="10">
        <f>VLOOKUP($A111,Statcast!$B$2:$R$2000, MATCH(Data!AF$1,Statcast!$B$1:$R$1, 0), FALSE)</f>
        <v>0.42599999999999999</v>
      </c>
      <c r="AG111" s="8">
        <f>VLOOKUP($A111,Statcast!$B$2:$R$2000, MATCH(Data!AG$1,Statcast!$B$1:$R$1, 0), FALSE)</f>
        <v>0.246</v>
      </c>
      <c r="AH111" s="8">
        <f>Table2[[#This Row],[xBA]]-Table2[[#This Row],[BA]]</f>
        <v>3.7000000000000005E-2</v>
      </c>
      <c r="AI111" s="8">
        <f>VLOOKUP($A111,Statcast!$B$2:$R$2000, MATCH(Data!AI$1,Statcast!$B$1:$R$1, 0), FALSE)</f>
        <v>0.41299999999999998</v>
      </c>
      <c r="AJ111" s="8">
        <f>Table2[[#This Row],[xSLG]]-Table2[[#This Row],[SLG]]</f>
        <v>4.6999999999999986E-2</v>
      </c>
    </row>
    <row r="112" spans="1:36" hidden="1" x14ac:dyDescent="0.45">
      <c r="A112" s="8" t="str">
        <f>Stathead!B117</f>
        <v>Giancarlo Stanton</v>
      </c>
      <c r="B112" s="8" t="str">
        <f>VLOOKUP($A112, Stathead!$B$6:$AP$2000, MATCH(Data!B$1, Stathead!$B$5:$AP$5, 0), FALSE)</f>
        <v>NYY</v>
      </c>
      <c r="C112" s="8" t="str">
        <f>VLOOKUP($A112, Stathead!$B$6:$AP$2000, MATCH(Data!C$1, Stathead!$B$5:$AP$5, 0), FALSE)</f>
        <v>AL</v>
      </c>
      <c r="D112" s="8">
        <f>VLOOKUP($A112, Stathead!$B$6:$AP$2000, MATCH(Data!D$1, Stathead!$B$5:$AP$5, 0), FALSE)</f>
        <v>49</v>
      </c>
      <c r="E112" s="8">
        <f>VLOOKUP($A112, Stathead!$B$6:$AP$2000, MATCH(Data!E$1, Stathead!$B$5:$AP$5, 0), FALSE)</f>
        <v>195</v>
      </c>
      <c r="F112" s="8">
        <f>VLOOKUP($A112, Stathead!$B$6:$AP$2000, MATCH(Data!F$1, Stathead!$B$5:$AP$5, 0), FALSE)</f>
        <v>183</v>
      </c>
      <c r="G112" s="8">
        <f>VLOOKUP($A112, Stathead!$B$6:$AP$2000, MATCH(Data!G$1, Stathead!$B$5:$AP$5, 0), FALSE)</f>
        <v>23</v>
      </c>
      <c r="H112" s="8">
        <f>VLOOKUP($A112, Stathead!$B$6:$AP$2000, MATCH(Data!H$1, Stathead!$B$5:$AP$5, 0), FALSE)</f>
        <v>43</v>
      </c>
      <c r="I112" s="8">
        <f>VLOOKUP($A112, Stathead!$B$6:$AP$2000, MATCH(Data!I$1, Stathead!$B$5:$AP$5, 0), FALSE)</f>
        <v>22</v>
      </c>
      <c r="J112" s="8">
        <f>VLOOKUP($A112, Stathead!$B$6:$AP$2000, MATCH(Data!J$1, Stathead!$B$5:$AP$5, 0), FALSE)</f>
        <v>8</v>
      </c>
      <c r="K112" s="8">
        <f>VLOOKUP($A112, Stathead!$B$6:$AP$2000, MATCH(Data!K$1, Stathead!$B$5:$AP$5, 0), FALSE)</f>
        <v>0</v>
      </c>
      <c r="L112" s="8">
        <f>VLOOKUP($A112, Stathead!$B$6:$AP$2000, MATCH(Data!L$1, Stathead!$B$5:$AP$5, 0), FALSE)</f>
        <v>13</v>
      </c>
      <c r="M112" s="8">
        <f>VLOOKUP($A112, Stathead!$B$6:$AP$2000, MATCH(Data!M$1, Stathead!$B$5:$AP$5, 0), FALSE)</f>
        <v>29</v>
      </c>
      <c r="N112" s="8">
        <f>VLOOKUP($A112, Stathead!$B$6:$AP$2000, MATCH(Data!N$1, Stathead!$B$5:$AP$5, 0), FALSE)</f>
        <v>0</v>
      </c>
      <c r="O112" s="8">
        <f>VLOOKUP($A112, Stathead!$B$6:$AP$2000, MATCH(Data!O$1, Stathead!$B$5:$AP$5, 0), FALSE)</f>
        <v>0.23499999999999999</v>
      </c>
      <c r="P112" s="8">
        <f>VLOOKUP($A112, Stathead!$B$6:$AP$2000, MATCH(Data!P$1, Stathead!$B$5:$AP$5, 0), FALSE)</f>
        <v>0.28199999999999997</v>
      </c>
      <c r="Q112" s="8">
        <f>VLOOKUP($A112, Stathead!$B$6:$AP$2000, MATCH(Data!Q$1, Stathead!$B$5:$AP$5, 0), FALSE)</f>
        <v>0.49199999999999999</v>
      </c>
      <c r="R112" s="8">
        <f>VLOOKUP($A112, Stathead!$B$6:$AP$2000, MATCH(Data!R$1, Stathead!$B$5:$AP$5, 0), FALSE)</f>
        <v>0.77400000000000002</v>
      </c>
      <c r="S112" s="8">
        <f>VLOOKUP($A112, Stathead!$B$6:$AP$2000, MATCH(Data!S$1, Stathead!$B$5:$AP$5, 0), FALSE)</f>
        <v>114</v>
      </c>
      <c r="T112" s="8">
        <f>VLOOKUP($A112, Stathead!$B$6:$AP$2000, MATCH(Data!T$1, Stathead!$B$5:$AP$5, 0), FALSE)</f>
        <v>0.3</v>
      </c>
      <c r="U112" s="9">
        <f>(Data!$T113/Data!$D113)*162</f>
        <v>0.9</v>
      </c>
      <c r="V112" s="8">
        <f>VLOOKUP($A112, Stathead!$B$6:$AP$2000, MATCH(Data!V$1, Stathead!$B$5:$AP$5, 0), FALSE)</f>
        <v>-0.3</v>
      </c>
      <c r="W112" s="9">
        <f>(Data!$V113/Data!$D113)*162</f>
        <v>-1.2</v>
      </c>
      <c r="X112" s="8">
        <f>VLOOKUP($A112, Stathead!$B$6:$AP$2000, MATCH(Data!X$1, Stathead!$B$5:$AP$5, 0), FALSE)</f>
        <v>-0.5</v>
      </c>
      <c r="Y112" s="8">
        <f>VLOOKUP($A112, Stathead!$B$6:$AP$2000, MATCH(Data!Y$1, Stathead!$B$5:$AP$5, 0), FALSE)</f>
        <v>3</v>
      </c>
      <c r="Z112" s="8">
        <f>VLOOKUP($A112, FanGraphs!$B$2:$W$2000, MATCH(Data!Z$1,FanGraphs!$B$1:$W$1, 0), FALSE)</f>
        <v>0.33700000000000002</v>
      </c>
      <c r="AA112" s="8">
        <f>VLOOKUP($A112, FanGraphs!$B$2:$W$2000, MATCH(Data!AA$1,FanGraphs!$B$1:$W$1, 0), FALSE)</f>
        <v>0.34300000000000003</v>
      </c>
      <c r="AB112" s="8">
        <f>Table2[[#This Row],[xwOBA]]-Table2[[#This Row],[wOBA]]</f>
        <v>6.0000000000000053E-3</v>
      </c>
      <c r="AC112" s="8">
        <f>VLOOKUP($A112, FanGraphs!$B$2:$W$2000, MATCH(Data!AC$1,FanGraphs!$B$1:$W$1, 0), FALSE)</f>
        <v>120</v>
      </c>
      <c r="AD112" s="9">
        <f>VLOOKUP($A112, FanGraphs!$B$2:$W$2000, MATCH(Data!AD$1,FanGraphs!$B$1:$W$1, 0), FALSE)</f>
        <v>-1.5</v>
      </c>
      <c r="AE112" s="10">
        <f>VLOOKUP($A112,Statcast!$B$2:$R$2000, MATCH(Data!AE$1,Statcast!$B$1:$R$1, 0), FALSE)</f>
        <v>0.19700000000000001</v>
      </c>
      <c r="AF112" s="10">
        <f>VLOOKUP($A112,Statcast!$B$2:$R$2000, MATCH(Data!AF$1,Statcast!$B$1:$R$1, 0), FALSE)</f>
        <v>0.52100000000000002</v>
      </c>
      <c r="AG112" s="8">
        <f>VLOOKUP($A112,Statcast!$B$2:$R$2000, MATCH(Data!AG$1,Statcast!$B$1:$R$1, 0), FALSE)</f>
        <v>0.247</v>
      </c>
      <c r="AH112" s="8">
        <f>Table2[[#This Row],[xBA]]-Table2[[#This Row],[BA]]</f>
        <v>1.2000000000000011E-2</v>
      </c>
      <c r="AI112" s="8">
        <f>VLOOKUP($A112,Statcast!$B$2:$R$2000, MATCH(Data!AI$1,Statcast!$B$1:$R$1, 0), FALSE)</f>
        <v>0.51800000000000002</v>
      </c>
      <c r="AJ112" s="8">
        <f>Table2[[#This Row],[xSLG]]-Table2[[#This Row],[SLG]]</f>
        <v>2.6000000000000023E-2</v>
      </c>
    </row>
    <row r="113" spans="1:36" x14ac:dyDescent="0.45">
      <c r="A113" s="8" t="str">
        <f>Stathead!B115</f>
        <v>Pete Alonso</v>
      </c>
      <c r="B113" s="8" t="str">
        <f>VLOOKUP($A113, Stathead!$B$6:$AP$2000, MATCH(Data!B$1, Stathead!$B$5:$AP$5, 0), FALSE)</f>
        <v>NYM</v>
      </c>
      <c r="C113" s="8" t="str">
        <f>VLOOKUP($A113, Stathead!$B$6:$AP$2000, MATCH(Data!C$1, Stathead!$B$5:$AP$5, 0), FALSE)</f>
        <v>NL</v>
      </c>
      <c r="D113" s="8">
        <f>VLOOKUP($A113, Stathead!$B$6:$AP$2000, MATCH(Data!D$1, Stathead!$B$5:$AP$5, 0), FALSE)</f>
        <v>54</v>
      </c>
      <c r="E113" s="8">
        <f>VLOOKUP($A113, Stathead!$B$6:$AP$2000, MATCH(Data!E$1, Stathead!$B$5:$AP$5, 0), FALSE)</f>
        <v>236</v>
      </c>
      <c r="F113" s="8">
        <f>VLOOKUP($A113, Stathead!$B$6:$AP$2000, MATCH(Data!F$1, Stathead!$B$5:$AP$5, 0), FALSE)</f>
        <v>212</v>
      </c>
      <c r="G113" s="8">
        <f>VLOOKUP($A113, Stathead!$B$6:$AP$2000, MATCH(Data!G$1, Stathead!$B$5:$AP$5, 0), FALSE)</f>
        <v>29</v>
      </c>
      <c r="H113" s="8">
        <f>VLOOKUP($A113, Stathead!$B$6:$AP$2000, MATCH(Data!H$1, Stathead!$B$5:$AP$5, 0), FALSE)</f>
        <v>49</v>
      </c>
      <c r="I113" s="8">
        <f>VLOOKUP($A113, Stathead!$B$6:$AP$2000, MATCH(Data!I$1, Stathead!$B$5:$AP$5, 0), FALSE)</f>
        <v>26</v>
      </c>
      <c r="J113" s="8">
        <f>VLOOKUP($A113, Stathead!$B$6:$AP$2000, MATCH(Data!J$1, Stathead!$B$5:$AP$5, 0), FALSE)</f>
        <v>11</v>
      </c>
      <c r="K113" s="8">
        <f>VLOOKUP($A113, Stathead!$B$6:$AP$2000, MATCH(Data!K$1, Stathead!$B$5:$AP$5, 0), FALSE)</f>
        <v>0</v>
      </c>
      <c r="L113" s="8">
        <f>VLOOKUP($A113, Stathead!$B$6:$AP$2000, MATCH(Data!L$1, Stathead!$B$5:$AP$5, 0), FALSE)</f>
        <v>12</v>
      </c>
      <c r="M113" s="8">
        <f>VLOOKUP($A113, Stathead!$B$6:$AP$2000, MATCH(Data!M$1, Stathead!$B$5:$AP$5, 0), FALSE)</f>
        <v>26</v>
      </c>
      <c r="N113" s="8">
        <f>VLOOKUP($A113, Stathead!$B$6:$AP$2000, MATCH(Data!N$1, Stathead!$B$5:$AP$5, 0), FALSE)</f>
        <v>1</v>
      </c>
      <c r="O113" s="8">
        <f>VLOOKUP($A113, Stathead!$B$6:$AP$2000, MATCH(Data!O$1, Stathead!$B$5:$AP$5, 0), FALSE)</f>
        <v>0.23100000000000001</v>
      </c>
      <c r="P113" s="8">
        <f>VLOOKUP($A113, Stathead!$B$6:$AP$2000, MATCH(Data!P$1, Stathead!$B$5:$AP$5, 0), FALSE)</f>
        <v>0.30499999999999999</v>
      </c>
      <c r="Q113" s="8">
        <f>VLOOKUP($A113, Stathead!$B$6:$AP$2000, MATCH(Data!Q$1, Stathead!$B$5:$AP$5, 0), FALSE)</f>
        <v>0.45300000000000001</v>
      </c>
      <c r="R113" s="8">
        <f>VLOOKUP($A113, Stathead!$B$6:$AP$2000, MATCH(Data!R$1, Stathead!$B$5:$AP$5, 0), FALSE)</f>
        <v>0.75800000000000001</v>
      </c>
      <c r="S113" s="8">
        <f>VLOOKUP($A113, Stathead!$B$6:$AP$2000, MATCH(Data!S$1, Stathead!$B$5:$AP$5, 0), FALSE)</f>
        <v>122</v>
      </c>
      <c r="T113" s="8">
        <f>VLOOKUP($A113, Stathead!$B$6:$AP$2000, MATCH(Data!T$1, Stathead!$B$5:$AP$5, 0), FALSE)</f>
        <v>0.3</v>
      </c>
      <c r="U113" s="9">
        <f>(Data!$T111/Data!$D111)*162</f>
        <v>0.97199999999999998</v>
      </c>
      <c r="V113" s="8">
        <f>VLOOKUP($A113, Stathead!$B$6:$AP$2000, MATCH(Data!V$1, Stathead!$B$5:$AP$5, 0), FALSE)</f>
        <v>-0.4</v>
      </c>
      <c r="W113" s="9">
        <f>(Data!$V111/Data!$D111)*162</f>
        <v>-0.97199999999999998</v>
      </c>
      <c r="X113" s="8">
        <f>VLOOKUP($A113, Stathead!$B$6:$AP$2000, MATCH(Data!X$1, Stathead!$B$5:$AP$5, 0), FALSE)</f>
        <v>-0.7</v>
      </c>
      <c r="Y113" s="8">
        <f>VLOOKUP($A113, Stathead!$B$6:$AP$2000, MATCH(Data!Y$1, Stathead!$B$5:$AP$5, 0), FALSE)</f>
        <v>4</v>
      </c>
      <c r="Z113" s="8">
        <f>VLOOKUP($A113, FanGraphs!$B$2:$W$2000, MATCH(Data!Z$1,FanGraphs!$B$1:$W$1, 0), FALSE)</f>
        <v>0.33200000000000002</v>
      </c>
      <c r="AA113" s="8">
        <f>VLOOKUP($A113, FanGraphs!$B$2:$W$2000, MATCH(Data!AA$1,FanGraphs!$B$1:$W$1, 0), FALSE)</f>
        <v>0.34499999999999997</v>
      </c>
      <c r="AB113" s="8">
        <f>Table2[[#This Row],[xwOBA]]-Table2[[#This Row],[wOBA]]</f>
        <v>1.2999999999999956E-2</v>
      </c>
      <c r="AC113" s="8">
        <f>VLOOKUP($A113, FanGraphs!$B$2:$W$2000, MATCH(Data!AC$1,FanGraphs!$B$1:$W$1, 0), FALSE)</f>
        <v>121</v>
      </c>
      <c r="AD113" s="9">
        <f>VLOOKUP($A113, FanGraphs!$B$2:$W$2000, MATCH(Data!AD$1,FanGraphs!$B$1:$W$1, 0), FALSE)</f>
        <v>-1.3</v>
      </c>
      <c r="AE113" s="10">
        <f>VLOOKUP($A113,Statcast!$B$2:$R$2000, MATCH(Data!AE$1,Statcast!$B$1:$R$1, 0), FALSE)</f>
        <v>0.13700000000000001</v>
      </c>
      <c r="AF113" s="10">
        <f>VLOOKUP($A113,Statcast!$B$2:$R$2000, MATCH(Data!AF$1,Statcast!$B$1:$R$1, 0), FALSE)</f>
        <v>0.39100000000000001</v>
      </c>
      <c r="AG113" s="8">
        <f>VLOOKUP($A113,Statcast!$B$2:$R$2000, MATCH(Data!AG$1,Statcast!$B$1:$R$1, 0), FALSE)</f>
        <v>0.25600000000000001</v>
      </c>
      <c r="AH113" s="8">
        <f>Table2[[#This Row],[xBA]]-Table2[[#This Row],[BA]]</f>
        <v>2.4999999999999994E-2</v>
      </c>
      <c r="AI113" s="8">
        <f>VLOOKUP($A113,Statcast!$B$2:$R$2000, MATCH(Data!AI$1,Statcast!$B$1:$R$1, 0), FALSE)</f>
        <v>0.48</v>
      </c>
      <c r="AJ113" s="8">
        <f>Table2[[#This Row],[xSLG]]-Table2[[#This Row],[SLG]]</f>
        <v>2.6999999999999968E-2</v>
      </c>
    </row>
    <row r="114" spans="1:36" x14ac:dyDescent="0.45">
      <c r="A114" s="8" t="str">
        <f>Stathead!B120</f>
        <v>Dansby Swanson</v>
      </c>
      <c r="B114" s="8" t="str">
        <f>VLOOKUP($A114, Stathead!$B$6:$AP$2000, MATCH(Data!B$1, Stathead!$B$5:$AP$5, 0), FALSE)</f>
        <v>CHC</v>
      </c>
      <c r="C114" s="8" t="str">
        <f>VLOOKUP($A114, Stathead!$B$6:$AP$2000, MATCH(Data!C$1, Stathead!$B$5:$AP$5, 0), FALSE)</f>
        <v>NL</v>
      </c>
      <c r="D114" s="8">
        <f>VLOOKUP($A114, Stathead!$B$6:$AP$2000, MATCH(Data!D$1, Stathead!$B$5:$AP$5, 0), FALSE)</f>
        <v>44</v>
      </c>
      <c r="E114" s="8">
        <f>VLOOKUP($A114, Stathead!$B$6:$AP$2000, MATCH(Data!E$1, Stathead!$B$5:$AP$5, 0), FALSE)</f>
        <v>171</v>
      </c>
      <c r="F114" s="8">
        <f>VLOOKUP($A114, Stathead!$B$6:$AP$2000, MATCH(Data!F$1, Stathead!$B$5:$AP$5, 0), FALSE)</f>
        <v>154</v>
      </c>
      <c r="G114" s="8">
        <f>VLOOKUP($A114, Stathead!$B$6:$AP$2000, MATCH(Data!G$1, Stathead!$B$5:$AP$5, 0), FALSE)</f>
        <v>23</v>
      </c>
      <c r="H114" s="8">
        <f>VLOOKUP($A114, Stathead!$B$6:$AP$2000, MATCH(Data!H$1, Stathead!$B$5:$AP$5, 0), FALSE)</f>
        <v>32</v>
      </c>
      <c r="I114" s="8">
        <f>VLOOKUP($A114, Stathead!$B$6:$AP$2000, MATCH(Data!I$1, Stathead!$B$5:$AP$5, 0), FALSE)</f>
        <v>23</v>
      </c>
      <c r="J114" s="8">
        <f>VLOOKUP($A114, Stathead!$B$6:$AP$2000, MATCH(Data!J$1, Stathead!$B$5:$AP$5, 0), FALSE)</f>
        <v>4</v>
      </c>
      <c r="K114" s="8">
        <f>VLOOKUP($A114, Stathead!$B$6:$AP$2000, MATCH(Data!K$1, Stathead!$B$5:$AP$5, 0), FALSE)</f>
        <v>1</v>
      </c>
      <c r="L114" s="8">
        <f>VLOOKUP($A114, Stathead!$B$6:$AP$2000, MATCH(Data!L$1, Stathead!$B$5:$AP$5, 0), FALSE)</f>
        <v>4</v>
      </c>
      <c r="M114" s="8">
        <f>VLOOKUP($A114, Stathead!$B$6:$AP$2000, MATCH(Data!M$1, Stathead!$B$5:$AP$5, 0), FALSE)</f>
        <v>12</v>
      </c>
      <c r="N114" s="8">
        <f>VLOOKUP($A114, Stathead!$B$6:$AP$2000, MATCH(Data!N$1, Stathead!$B$5:$AP$5, 0), FALSE)</f>
        <v>4</v>
      </c>
      <c r="O114" s="8">
        <f>VLOOKUP($A114, Stathead!$B$6:$AP$2000, MATCH(Data!O$1, Stathead!$B$5:$AP$5, 0), FALSE)</f>
        <v>0.20799999999999999</v>
      </c>
      <c r="P114" s="8">
        <f>VLOOKUP($A114, Stathead!$B$6:$AP$2000, MATCH(Data!P$1, Stathead!$B$5:$AP$5, 0), FALSE)</f>
        <v>0.28100000000000003</v>
      </c>
      <c r="Q114" s="8">
        <f>VLOOKUP($A114, Stathead!$B$6:$AP$2000, MATCH(Data!Q$1, Stathead!$B$5:$AP$5, 0), FALSE)</f>
        <v>0.32500000000000001</v>
      </c>
      <c r="R114" s="8">
        <f>VLOOKUP($A114, Stathead!$B$6:$AP$2000, MATCH(Data!R$1, Stathead!$B$5:$AP$5, 0), FALSE)</f>
        <v>0.60499999999999998</v>
      </c>
      <c r="S114" s="8">
        <f>VLOOKUP($A114, Stathead!$B$6:$AP$2000, MATCH(Data!S$1, Stathead!$B$5:$AP$5, 0), FALSE)</f>
        <v>73</v>
      </c>
      <c r="T114" s="8">
        <f>VLOOKUP($A114, Stathead!$B$6:$AP$2000, MATCH(Data!T$1, Stathead!$B$5:$AP$5, 0), FALSE)</f>
        <v>0.2</v>
      </c>
      <c r="U114" s="9">
        <f>(Data!$T116/Data!$D116)*162</f>
        <v>0.67500000000000004</v>
      </c>
      <c r="V114" s="8">
        <f>VLOOKUP($A114, Stathead!$B$6:$AP$2000, MATCH(Data!V$1, Stathead!$B$5:$AP$5, 0), FALSE)</f>
        <v>-0.4</v>
      </c>
      <c r="W114" s="9">
        <f>(Data!$V116/Data!$D116)*162</f>
        <v>-1.6875</v>
      </c>
      <c r="X114" s="8">
        <f>VLOOKUP($A114, Stathead!$B$6:$AP$2000, MATCH(Data!X$1, Stathead!$B$5:$AP$5, 0), FALSE)</f>
        <v>0.1</v>
      </c>
      <c r="Y114" s="8">
        <f>VLOOKUP($A114, Stathead!$B$6:$AP$2000, MATCH(Data!Y$1, Stathead!$B$5:$AP$5, 0), FALSE)</f>
        <v>-6</v>
      </c>
      <c r="Z114" s="8" t="e">
        <f>VLOOKUP($A114, FanGraphs!$B$2:$W$2000, MATCH(Data!Z$1,FanGraphs!$B$1:$W$1, 0), FALSE)</f>
        <v>#N/A</v>
      </c>
      <c r="AA114" s="8" t="e">
        <f>VLOOKUP($A114, FanGraphs!$B$2:$W$2000, MATCH(Data!AA$1,FanGraphs!$B$1:$W$1, 0), FALSE)</f>
        <v>#N/A</v>
      </c>
      <c r="AB114" s="8" t="e">
        <f>Table2[[#This Row],[xwOBA]]-Table2[[#This Row],[wOBA]]</f>
        <v>#N/A</v>
      </c>
      <c r="AC114" s="8" t="e">
        <f>VLOOKUP($A114, FanGraphs!$B$2:$W$2000, MATCH(Data!AC$1,FanGraphs!$B$1:$W$1, 0), FALSE)</f>
        <v>#N/A</v>
      </c>
      <c r="AD114" s="9" t="e">
        <f>VLOOKUP($A114, FanGraphs!$B$2:$W$2000, MATCH(Data!AD$1,FanGraphs!$B$1:$W$1, 0), FALSE)</f>
        <v>#N/A</v>
      </c>
      <c r="AE114" s="10" t="e">
        <f>VLOOKUP($A114,Statcast!$B$2:$R$2000, MATCH(Data!AE$1,Statcast!$B$1:$R$1, 0), FALSE)</f>
        <v>#N/A</v>
      </c>
      <c r="AF114" s="10" t="e">
        <f>VLOOKUP($A114,Statcast!$B$2:$R$2000, MATCH(Data!AF$1,Statcast!$B$1:$R$1, 0), FALSE)</f>
        <v>#N/A</v>
      </c>
      <c r="AG114" s="8" t="e">
        <f>VLOOKUP($A114,Statcast!$B$2:$R$2000, MATCH(Data!AG$1,Statcast!$B$1:$R$1, 0), FALSE)</f>
        <v>#N/A</v>
      </c>
      <c r="AH114" s="8" t="e">
        <f>Table2[[#This Row],[xBA]]-Table2[[#This Row],[BA]]</f>
        <v>#N/A</v>
      </c>
      <c r="AI114" s="8" t="e">
        <f>VLOOKUP($A114,Statcast!$B$2:$R$2000, MATCH(Data!AI$1,Statcast!$B$1:$R$1, 0), FALSE)</f>
        <v>#N/A</v>
      </c>
      <c r="AJ114" s="8" t="e">
        <f>Table2[[#This Row],[xSLG]]-Table2[[#This Row],[SLG]]</f>
        <v>#N/A</v>
      </c>
    </row>
    <row r="115" spans="1:36" x14ac:dyDescent="0.45">
      <c r="A115" s="8" t="str">
        <f>Stathead!B123</f>
        <v>Charlie Blackmon</v>
      </c>
      <c r="B115" s="8" t="str">
        <f>VLOOKUP($A115, Stathead!$B$6:$AP$2000, MATCH(Data!B$1, Stathead!$B$5:$AP$5, 0), FALSE)</f>
        <v>COL</v>
      </c>
      <c r="C115" s="8" t="str">
        <f>VLOOKUP($A115, Stathead!$B$6:$AP$2000, MATCH(Data!C$1, Stathead!$B$5:$AP$5, 0), FALSE)</f>
        <v>NL</v>
      </c>
      <c r="D115" s="8">
        <f>VLOOKUP($A115, Stathead!$B$6:$AP$2000, MATCH(Data!D$1, Stathead!$B$5:$AP$5, 0), FALSE)</f>
        <v>46</v>
      </c>
      <c r="E115" s="8">
        <f>VLOOKUP($A115, Stathead!$B$6:$AP$2000, MATCH(Data!E$1, Stathead!$B$5:$AP$5, 0), FALSE)</f>
        <v>178</v>
      </c>
      <c r="F115" s="8">
        <f>VLOOKUP($A115, Stathead!$B$6:$AP$2000, MATCH(Data!F$1, Stathead!$B$5:$AP$5, 0), FALSE)</f>
        <v>161</v>
      </c>
      <c r="G115" s="8">
        <f>VLOOKUP($A115, Stathead!$B$6:$AP$2000, MATCH(Data!G$1, Stathead!$B$5:$AP$5, 0), FALSE)</f>
        <v>24</v>
      </c>
      <c r="H115" s="8">
        <f>VLOOKUP($A115, Stathead!$B$6:$AP$2000, MATCH(Data!H$1, Stathead!$B$5:$AP$5, 0), FALSE)</f>
        <v>39</v>
      </c>
      <c r="I115" s="8">
        <f>VLOOKUP($A115, Stathead!$B$6:$AP$2000, MATCH(Data!I$1, Stathead!$B$5:$AP$5, 0), FALSE)</f>
        <v>24</v>
      </c>
      <c r="J115" s="8">
        <f>VLOOKUP($A115, Stathead!$B$6:$AP$2000, MATCH(Data!J$1, Stathead!$B$5:$AP$5, 0), FALSE)</f>
        <v>10</v>
      </c>
      <c r="K115" s="8">
        <f>VLOOKUP($A115, Stathead!$B$6:$AP$2000, MATCH(Data!K$1, Stathead!$B$5:$AP$5, 0), FALSE)</f>
        <v>3</v>
      </c>
      <c r="L115" s="8">
        <f>VLOOKUP($A115, Stathead!$B$6:$AP$2000, MATCH(Data!L$1, Stathead!$B$5:$AP$5, 0), FALSE)</f>
        <v>2</v>
      </c>
      <c r="M115" s="8">
        <f>VLOOKUP($A115, Stathead!$B$6:$AP$2000, MATCH(Data!M$1, Stathead!$B$5:$AP$5, 0), FALSE)</f>
        <v>24</v>
      </c>
      <c r="N115" s="8">
        <f>VLOOKUP($A115, Stathead!$B$6:$AP$2000, MATCH(Data!N$1, Stathead!$B$5:$AP$5, 0), FALSE)</f>
        <v>3</v>
      </c>
      <c r="O115" s="8">
        <f>VLOOKUP($A115, Stathead!$B$6:$AP$2000, MATCH(Data!O$1, Stathead!$B$5:$AP$5, 0), FALSE)</f>
        <v>0.24199999999999999</v>
      </c>
      <c r="P115" s="8">
        <f>VLOOKUP($A115, Stathead!$B$6:$AP$2000, MATCH(Data!P$1, Stathead!$B$5:$AP$5, 0), FALSE)</f>
        <v>0.315</v>
      </c>
      <c r="Q115" s="8">
        <f>VLOOKUP($A115, Stathead!$B$6:$AP$2000, MATCH(Data!Q$1, Stathead!$B$5:$AP$5, 0), FALSE)</f>
        <v>0.379</v>
      </c>
      <c r="R115" s="8">
        <f>VLOOKUP($A115, Stathead!$B$6:$AP$2000, MATCH(Data!R$1, Stathead!$B$5:$AP$5, 0), FALSE)</f>
        <v>0.69299999999999995</v>
      </c>
      <c r="S115" s="8">
        <f>VLOOKUP($A115, Stathead!$B$6:$AP$2000, MATCH(Data!S$1, Stathead!$B$5:$AP$5, 0), FALSE)</f>
        <v>93</v>
      </c>
      <c r="T115" s="8">
        <f>VLOOKUP($A115, Stathead!$B$6:$AP$2000, MATCH(Data!T$1, Stathead!$B$5:$AP$5, 0), FALSE)</f>
        <v>0.2</v>
      </c>
      <c r="U115" s="9">
        <f>(Data!$T119/Data!$D119)*162</f>
        <v>0.63529411764705879</v>
      </c>
      <c r="V115" s="8">
        <f>VLOOKUP($A115, Stathead!$B$6:$AP$2000, MATCH(Data!V$1, Stathead!$B$5:$AP$5, 0), FALSE)</f>
        <v>-0.4</v>
      </c>
      <c r="W115" s="9">
        <f>(Data!$V119/Data!$D119)*162</f>
        <v>-1.9058823529411764</v>
      </c>
      <c r="X115" s="8">
        <f>VLOOKUP($A115, Stathead!$B$6:$AP$2000, MATCH(Data!X$1, Stathead!$B$5:$AP$5, 0), FALSE)</f>
        <v>-0.2</v>
      </c>
      <c r="Y115" s="8">
        <f>VLOOKUP($A115, Stathead!$B$6:$AP$2000, MATCH(Data!Y$1, Stathead!$B$5:$AP$5, 0), FALSE)</f>
        <v>-3</v>
      </c>
      <c r="Z115" s="8">
        <f>VLOOKUP($A115, FanGraphs!$B$2:$W$2000, MATCH(Data!Z$1,FanGraphs!$B$1:$W$1, 0), FALSE)</f>
        <v>0.30299999999999999</v>
      </c>
      <c r="AA115" s="8">
        <f>VLOOKUP($A115, FanGraphs!$B$2:$W$2000, MATCH(Data!AA$1,FanGraphs!$B$1:$W$1, 0), FALSE)</f>
        <v>0.30099999999999999</v>
      </c>
      <c r="AB115" s="8">
        <f>Table2[[#This Row],[xwOBA]]-Table2[[#This Row],[wOBA]]</f>
        <v>-2.0000000000000018E-3</v>
      </c>
      <c r="AC115" s="8">
        <f>VLOOKUP($A115, FanGraphs!$B$2:$W$2000, MATCH(Data!AC$1,FanGraphs!$B$1:$W$1, 0), FALSE)</f>
        <v>81</v>
      </c>
      <c r="AD115" s="9">
        <f>VLOOKUP($A115, FanGraphs!$B$2:$W$2000, MATCH(Data!AD$1,FanGraphs!$B$1:$W$1, 0), FALSE)</f>
        <v>0.4</v>
      </c>
      <c r="AE115" s="10">
        <f>VLOOKUP($A115,Statcast!$B$2:$R$2000, MATCH(Data!AE$1,Statcast!$B$1:$R$1, 0), FALSE)</f>
        <v>5.0999999999999997E-2</v>
      </c>
      <c r="AF115" s="10">
        <f>VLOOKUP($A115,Statcast!$B$2:$R$2000, MATCH(Data!AF$1,Statcast!$B$1:$R$1, 0), FALSE)</f>
        <v>0.27</v>
      </c>
      <c r="AG115" s="8">
        <f>VLOOKUP($A115,Statcast!$B$2:$R$2000, MATCH(Data!AG$1,Statcast!$B$1:$R$1, 0), FALSE)</f>
        <v>0.246</v>
      </c>
      <c r="AH115" s="8">
        <f>Table2[[#This Row],[xBA]]-Table2[[#This Row],[BA]]</f>
        <v>4.0000000000000036E-3</v>
      </c>
      <c r="AI115" s="8">
        <f>VLOOKUP($A115,Statcast!$B$2:$R$2000, MATCH(Data!AI$1,Statcast!$B$1:$R$1, 0), FALSE)</f>
        <v>0.36499999999999999</v>
      </c>
      <c r="AJ115" s="8">
        <f>Table2[[#This Row],[xSLG]]-Table2[[#This Row],[SLG]]</f>
        <v>-1.4000000000000012E-2</v>
      </c>
    </row>
    <row r="116" spans="1:36" x14ac:dyDescent="0.45">
      <c r="A116" s="8" t="str">
        <f>Stathead!B125</f>
        <v>Jonathan India</v>
      </c>
      <c r="B116" s="8" t="str">
        <f>VLOOKUP($A116, Stathead!$B$6:$AP$2000, MATCH(Data!B$1, Stathead!$B$5:$AP$5, 0), FALSE)</f>
        <v>CIN</v>
      </c>
      <c r="C116" s="8" t="str">
        <f>VLOOKUP($A116, Stathead!$B$6:$AP$2000, MATCH(Data!C$1, Stathead!$B$5:$AP$5, 0), FALSE)</f>
        <v>NL</v>
      </c>
      <c r="D116" s="8">
        <f>VLOOKUP($A116, Stathead!$B$6:$AP$2000, MATCH(Data!D$1, Stathead!$B$5:$AP$5, 0), FALSE)</f>
        <v>48</v>
      </c>
      <c r="E116" s="8">
        <f>VLOOKUP($A116, Stathead!$B$6:$AP$2000, MATCH(Data!E$1, Stathead!$B$5:$AP$5, 0), FALSE)</f>
        <v>199</v>
      </c>
      <c r="F116" s="8">
        <f>VLOOKUP($A116, Stathead!$B$6:$AP$2000, MATCH(Data!F$1, Stathead!$B$5:$AP$5, 0), FALSE)</f>
        <v>169</v>
      </c>
      <c r="G116" s="8">
        <f>VLOOKUP($A116, Stathead!$B$6:$AP$2000, MATCH(Data!G$1, Stathead!$B$5:$AP$5, 0), FALSE)</f>
        <v>18</v>
      </c>
      <c r="H116" s="8">
        <f>VLOOKUP($A116, Stathead!$B$6:$AP$2000, MATCH(Data!H$1, Stathead!$B$5:$AP$5, 0), FALSE)</f>
        <v>37</v>
      </c>
      <c r="I116" s="8">
        <f>VLOOKUP($A116, Stathead!$B$6:$AP$2000, MATCH(Data!I$1, Stathead!$B$5:$AP$5, 0), FALSE)</f>
        <v>29</v>
      </c>
      <c r="J116" s="8">
        <f>VLOOKUP($A116, Stathead!$B$6:$AP$2000, MATCH(Data!J$1, Stathead!$B$5:$AP$5, 0), FALSE)</f>
        <v>4</v>
      </c>
      <c r="K116" s="8">
        <f>VLOOKUP($A116, Stathead!$B$6:$AP$2000, MATCH(Data!K$1, Stathead!$B$5:$AP$5, 0), FALSE)</f>
        <v>1</v>
      </c>
      <c r="L116" s="8">
        <f>VLOOKUP($A116, Stathead!$B$6:$AP$2000, MATCH(Data!L$1, Stathead!$B$5:$AP$5, 0), FALSE)</f>
        <v>3</v>
      </c>
      <c r="M116" s="8">
        <f>VLOOKUP($A116, Stathead!$B$6:$AP$2000, MATCH(Data!M$1, Stathead!$B$5:$AP$5, 0), FALSE)</f>
        <v>17</v>
      </c>
      <c r="N116" s="8">
        <f>VLOOKUP($A116, Stathead!$B$6:$AP$2000, MATCH(Data!N$1, Stathead!$B$5:$AP$5, 0), FALSE)</f>
        <v>5</v>
      </c>
      <c r="O116" s="8">
        <f>VLOOKUP($A116, Stathead!$B$6:$AP$2000, MATCH(Data!O$1, Stathead!$B$5:$AP$5, 0), FALSE)</f>
        <v>0.219</v>
      </c>
      <c r="P116" s="8">
        <f>VLOOKUP($A116, Stathead!$B$6:$AP$2000, MATCH(Data!P$1, Stathead!$B$5:$AP$5, 0), FALSE)</f>
        <v>0.33200000000000002</v>
      </c>
      <c r="Q116" s="8">
        <f>VLOOKUP($A116, Stathead!$B$6:$AP$2000, MATCH(Data!Q$1, Stathead!$B$5:$AP$5, 0), FALSE)</f>
        <v>0.308</v>
      </c>
      <c r="R116" s="8">
        <f>VLOOKUP($A116, Stathead!$B$6:$AP$2000, MATCH(Data!R$1, Stathead!$B$5:$AP$5, 0), FALSE)</f>
        <v>0.63900000000000001</v>
      </c>
      <c r="S116" s="8">
        <f>VLOOKUP($A116, Stathead!$B$6:$AP$2000, MATCH(Data!S$1, Stathead!$B$5:$AP$5, 0), FALSE)</f>
        <v>84</v>
      </c>
      <c r="T116" s="8">
        <f>VLOOKUP($A116, Stathead!$B$6:$AP$2000, MATCH(Data!T$1, Stathead!$B$5:$AP$5, 0), FALSE)</f>
        <v>0.2</v>
      </c>
      <c r="U116" s="9">
        <f>(Data!$T121/Data!$D121)*162</f>
        <v>0.64800000000000002</v>
      </c>
      <c r="V116" s="8">
        <f>VLOOKUP($A116, Stathead!$B$6:$AP$2000, MATCH(Data!V$1, Stathead!$B$5:$AP$5, 0), FALSE)</f>
        <v>-0.5</v>
      </c>
      <c r="W116" s="9">
        <f>(Data!$V121/Data!$D121)*162</f>
        <v>-1.296</v>
      </c>
      <c r="X116" s="8">
        <f>VLOOKUP($A116, Stathead!$B$6:$AP$2000, MATCH(Data!X$1, Stathead!$B$5:$AP$5, 0), FALSE)</f>
        <v>-0.4</v>
      </c>
      <c r="Y116" s="8">
        <f>VLOOKUP($A116, Stathead!$B$6:$AP$2000, MATCH(Data!Y$1, Stathead!$B$5:$AP$5, 0), FALSE)</f>
        <v>-2</v>
      </c>
      <c r="Z116" s="8">
        <f>VLOOKUP($A116, FanGraphs!$B$2:$W$2000, MATCH(Data!Z$1,FanGraphs!$B$1:$W$1, 0), FALSE)</f>
        <v>0.29899999999999999</v>
      </c>
      <c r="AA116" s="8">
        <f>VLOOKUP($A116, FanGraphs!$B$2:$W$2000, MATCH(Data!AA$1,FanGraphs!$B$1:$W$1, 0), FALSE)</f>
        <v>0.33600000000000002</v>
      </c>
      <c r="AB116" s="8">
        <f>Table2[[#This Row],[xwOBA]]-Table2[[#This Row],[wOBA]]</f>
        <v>3.7000000000000033E-2</v>
      </c>
      <c r="AC116" s="8">
        <f>VLOOKUP($A116, FanGraphs!$B$2:$W$2000, MATCH(Data!AC$1,FanGraphs!$B$1:$W$1, 0), FALSE)</f>
        <v>88</v>
      </c>
      <c r="AD116" s="9">
        <f>VLOOKUP($A116, FanGraphs!$B$2:$W$2000, MATCH(Data!AD$1,FanGraphs!$B$1:$W$1, 0), FALSE)</f>
        <v>-0.2</v>
      </c>
      <c r="AE116" s="10">
        <f>VLOOKUP($A116,Statcast!$B$2:$R$2000, MATCH(Data!AE$1,Statcast!$B$1:$R$1, 0), FALSE)</f>
        <v>3.1E-2</v>
      </c>
      <c r="AF116" s="10">
        <f>VLOOKUP($A116,Statcast!$B$2:$R$2000, MATCH(Data!AF$1,Statcast!$B$1:$R$1, 0), FALSE)</f>
        <v>0.32600000000000001</v>
      </c>
      <c r="AG116" s="8">
        <f>VLOOKUP($A116,Statcast!$B$2:$R$2000, MATCH(Data!AG$1,Statcast!$B$1:$R$1, 0), FALSE)</f>
        <v>0.26900000000000002</v>
      </c>
      <c r="AH116" s="8">
        <f>Table2[[#This Row],[xBA]]-Table2[[#This Row],[BA]]</f>
        <v>5.0000000000000017E-2</v>
      </c>
      <c r="AI116" s="8">
        <f>VLOOKUP($A116,Statcast!$B$2:$R$2000, MATCH(Data!AI$1,Statcast!$B$1:$R$1, 0), FALSE)</f>
        <v>0.36499999999999999</v>
      </c>
      <c r="AJ116" s="8">
        <f>Table2[[#This Row],[xSLG]]-Table2[[#This Row],[SLG]]</f>
        <v>5.6999999999999995E-2</v>
      </c>
    </row>
    <row r="117" spans="1:36" hidden="1" x14ac:dyDescent="0.45">
      <c r="A117" s="8" t="str">
        <f>Stathead!B119</f>
        <v>Gavin Sheets</v>
      </c>
      <c r="B117" s="8" t="str">
        <f>VLOOKUP($A117, Stathead!$B$6:$AP$2000, MATCH(Data!B$1, Stathead!$B$5:$AP$5, 0), FALSE)</f>
        <v>CHW</v>
      </c>
      <c r="C117" s="8" t="str">
        <f>VLOOKUP($A117, Stathead!$B$6:$AP$2000, MATCH(Data!C$1, Stathead!$B$5:$AP$5, 0), FALSE)</f>
        <v>AL</v>
      </c>
      <c r="D117" s="8">
        <f>VLOOKUP($A117, Stathead!$B$6:$AP$2000, MATCH(Data!D$1, Stathead!$B$5:$AP$5, 0), FALSE)</f>
        <v>50</v>
      </c>
      <c r="E117" s="8">
        <f>VLOOKUP($A117, Stathead!$B$6:$AP$2000, MATCH(Data!E$1, Stathead!$B$5:$AP$5, 0), FALSE)</f>
        <v>188</v>
      </c>
      <c r="F117" s="8">
        <f>VLOOKUP($A117, Stathead!$B$6:$AP$2000, MATCH(Data!F$1, Stathead!$B$5:$AP$5, 0), FALSE)</f>
        <v>159</v>
      </c>
      <c r="G117" s="8">
        <f>VLOOKUP($A117, Stathead!$B$6:$AP$2000, MATCH(Data!G$1, Stathead!$B$5:$AP$5, 0), FALSE)</f>
        <v>14</v>
      </c>
      <c r="H117" s="8">
        <f>VLOOKUP($A117, Stathead!$B$6:$AP$2000, MATCH(Data!H$1, Stathead!$B$5:$AP$5, 0), FALSE)</f>
        <v>39</v>
      </c>
      <c r="I117" s="8">
        <f>VLOOKUP($A117, Stathead!$B$6:$AP$2000, MATCH(Data!I$1, Stathead!$B$5:$AP$5, 0), FALSE)</f>
        <v>20</v>
      </c>
      <c r="J117" s="8">
        <f>VLOOKUP($A117, Stathead!$B$6:$AP$2000, MATCH(Data!J$1, Stathead!$B$5:$AP$5, 0), FALSE)</f>
        <v>14</v>
      </c>
      <c r="K117" s="8">
        <f>VLOOKUP($A117, Stathead!$B$6:$AP$2000, MATCH(Data!K$1, Stathead!$B$5:$AP$5, 0), FALSE)</f>
        <v>1</v>
      </c>
      <c r="L117" s="8">
        <f>VLOOKUP($A117, Stathead!$B$6:$AP$2000, MATCH(Data!L$1, Stathead!$B$5:$AP$5, 0), FALSE)</f>
        <v>4</v>
      </c>
      <c r="M117" s="8">
        <f>VLOOKUP($A117, Stathead!$B$6:$AP$2000, MATCH(Data!M$1, Stathead!$B$5:$AP$5, 0), FALSE)</f>
        <v>18</v>
      </c>
      <c r="N117" s="8">
        <f>VLOOKUP($A117, Stathead!$B$6:$AP$2000, MATCH(Data!N$1, Stathead!$B$5:$AP$5, 0), FALSE)</f>
        <v>1</v>
      </c>
      <c r="O117" s="8">
        <f>VLOOKUP($A117, Stathead!$B$6:$AP$2000, MATCH(Data!O$1, Stathead!$B$5:$AP$5, 0), FALSE)</f>
        <v>0.245</v>
      </c>
      <c r="P117" s="8">
        <f>VLOOKUP($A117, Stathead!$B$6:$AP$2000, MATCH(Data!P$1, Stathead!$B$5:$AP$5, 0), FALSE)</f>
        <v>0.35599999999999998</v>
      </c>
      <c r="Q117" s="8">
        <f>VLOOKUP($A117, Stathead!$B$6:$AP$2000, MATCH(Data!Q$1, Stathead!$B$5:$AP$5, 0), FALSE)</f>
        <v>0.42099999999999999</v>
      </c>
      <c r="R117" s="8">
        <f>VLOOKUP($A117, Stathead!$B$6:$AP$2000, MATCH(Data!R$1, Stathead!$B$5:$AP$5, 0), FALSE)</f>
        <v>0.77800000000000002</v>
      </c>
      <c r="S117" s="8">
        <f>VLOOKUP($A117, Stathead!$B$6:$AP$2000, MATCH(Data!S$1, Stathead!$B$5:$AP$5, 0), FALSE)</f>
        <v>122</v>
      </c>
      <c r="T117" s="8">
        <f>VLOOKUP($A117, Stathead!$B$6:$AP$2000, MATCH(Data!T$1, Stathead!$B$5:$AP$5, 0), FALSE)</f>
        <v>0.2</v>
      </c>
      <c r="U117" s="9">
        <f>(Data!$T115/Data!$D115)*162</f>
        <v>0.70434782608695656</v>
      </c>
      <c r="V117" s="8">
        <f>VLOOKUP($A117, Stathead!$B$6:$AP$2000, MATCH(Data!V$1, Stathead!$B$5:$AP$5, 0), FALSE)</f>
        <v>-0.4</v>
      </c>
      <c r="W117" s="9">
        <f>(Data!$V115/Data!$D115)*162</f>
        <v>-1.4086956521739131</v>
      </c>
      <c r="X117" s="8">
        <f>VLOOKUP($A117, Stathead!$B$6:$AP$2000, MATCH(Data!X$1, Stathead!$B$5:$AP$5, 0), FALSE)</f>
        <v>-0.8</v>
      </c>
      <c r="Y117" s="8">
        <f>VLOOKUP($A117, Stathead!$B$6:$AP$2000, MATCH(Data!Y$1, Stathead!$B$5:$AP$5, 0), FALSE)</f>
        <v>5</v>
      </c>
      <c r="Z117" s="8">
        <f>VLOOKUP($A117, FanGraphs!$B$2:$W$2000, MATCH(Data!Z$1,FanGraphs!$B$1:$W$1, 0), FALSE)</f>
        <v>0.34100000000000003</v>
      </c>
      <c r="AA117" s="8">
        <f>VLOOKUP($A117, FanGraphs!$B$2:$W$2000, MATCH(Data!AA$1,FanGraphs!$B$1:$W$1, 0), FALSE)</f>
        <v>0.35699999999999998</v>
      </c>
      <c r="AB117" s="8">
        <f>Table2[[#This Row],[xwOBA]]-Table2[[#This Row],[wOBA]]</f>
        <v>1.5999999999999959E-2</v>
      </c>
      <c r="AC117" s="8">
        <f>VLOOKUP($A117, FanGraphs!$B$2:$W$2000, MATCH(Data!AC$1,FanGraphs!$B$1:$W$1, 0), FALSE)</f>
        <v>120</v>
      </c>
      <c r="AD117" s="9">
        <f>VLOOKUP($A117, FanGraphs!$B$2:$W$2000, MATCH(Data!AD$1,FanGraphs!$B$1:$W$1, 0), FALSE)</f>
        <v>-0.8</v>
      </c>
      <c r="AE117" s="10">
        <f>VLOOKUP($A117,Statcast!$B$2:$R$2000, MATCH(Data!AE$1,Statcast!$B$1:$R$1, 0), FALSE)</f>
        <v>6.3E-2</v>
      </c>
      <c r="AF117" s="10">
        <f>VLOOKUP($A117,Statcast!$B$2:$R$2000, MATCH(Data!AF$1,Statcast!$B$1:$R$1, 0), FALSE)</f>
        <v>0.37</v>
      </c>
      <c r="AG117" s="8">
        <f>VLOOKUP($A117,Statcast!$B$2:$R$2000, MATCH(Data!AG$1,Statcast!$B$1:$R$1, 0), FALSE)</f>
        <v>0.27100000000000002</v>
      </c>
      <c r="AH117" s="8">
        <f>Table2[[#This Row],[xBA]]-Table2[[#This Row],[BA]]</f>
        <v>2.6000000000000023E-2</v>
      </c>
      <c r="AI117" s="8">
        <f>VLOOKUP($A117,Statcast!$B$2:$R$2000, MATCH(Data!AI$1,Statcast!$B$1:$R$1, 0), FALSE)</f>
        <v>0.42299999999999999</v>
      </c>
      <c r="AJ117" s="8">
        <f>Table2[[#This Row],[xSLG]]-Table2[[#This Row],[SLG]]</f>
        <v>2.0000000000000018E-3</v>
      </c>
    </row>
    <row r="118" spans="1:36" hidden="1" x14ac:dyDescent="0.45">
      <c r="A118" s="8" t="str">
        <f>Stathead!B121</f>
        <v>Leody Taveras</v>
      </c>
      <c r="B118" s="8" t="str">
        <f>VLOOKUP($A118, Stathead!$B$6:$AP$2000, MATCH(Data!B$1, Stathead!$B$5:$AP$5, 0), FALSE)</f>
        <v>TEX</v>
      </c>
      <c r="C118" s="8" t="str">
        <f>VLOOKUP($A118, Stathead!$B$6:$AP$2000, MATCH(Data!C$1, Stathead!$B$5:$AP$5, 0), FALSE)</f>
        <v>AL</v>
      </c>
      <c r="D118" s="8">
        <f>VLOOKUP($A118, Stathead!$B$6:$AP$2000, MATCH(Data!D$1, Stathead!$B$5:$AP$5, 0), FALSE)</f>
        <v>52</v>
      </c>
      <c r="E118" s="8">
        <f>VLOOKUP($A118, Stathead!$B$6:$AP$2000, MATCH(Data!E$1, Stathead!$B$5:$AP$5, 0), FALSE)</f>
        <v>196</v>
      </c>
      <c r="F118" s="8">
        <f>VLOOKUP($A118, Stathead!$B$6:$AP$2000, MATCH(Data!F$1, Stathead!$B$5:$AP$5, 0), FALSE)</f>
        <v>179</v>
      </c>
      <c r="G118" s="8">
        <f>VLOOKUP($A118, Stathead!$B$6:$AP$2000, MATCH(Data!G$1, Stathead!$B$5:$AP$5, 0), FALSE)</f>
        <v>23</v>
      </c>
      <c r="H118" s="8">
        <f>VLOOKUP($A118, Stathead!$B$6:$AP$2000, MATCH(Data!H$1, Stathead!$B$5:$AP$5, 0), FALSE)</f>
        <v>44</v>
      </c>
      <c r="I118" s="8">
        <f>VLOOKUP($A118, Stathead!$B$6:$AP$2000, MATCH(Data!I$1, Stathead!$B$5:$AP$5, 0), FALSE)</f>
        <v>30</v>
      </c>
      <c r="J118" s="8">
        <f>VLOOKUP($A118, Stathead!$B$6:$AP$2000, MATCH(Data!J$1, Stathead!$B$5:$AP$5, 0), FALSE)</f>
        <v>8</v>
      </c>
      <c r="K118" s="8">
        <f>VLOOKUP($A118, Stathead!$B$6:$AP$2000, MATCH(Data!K$1, Stathead!$B$5:$AP$5, 0), FALSE)</f>
        <v>2</v>
      </c>
      <c r="L118" s="8">
        <f>VLOOKUP($A118, Stathead!$B$6:$AP$2000, MATCH(Data!L$1, Stathead!$B$5:$AP$5, 0), FALSE)</f>
        <v>4</v>
      </c>
      <c r="M118" s="8">
        <f>VLOOKUP($A118, Stathead!$B$6:$AP$2000, MATCH(Data!M$1, Stathead!$B$5:$AP$5, 0), FALSE)</f>
        <v>12</v>
      </c>
      <c r="N118" s="8">
        <f>VLOOKUP($A118, Stathead!$B$6:$AP$2000, MATCH(Data!N$1, Stathead!$B$5:$AP$5, 0), FALSE)</f>
        <v>5</v>
      </c>
      <c r="O118" s="8">
        <f>VLOOKUP($A118, Stathead!$B$6:$AP$2000, MATCH(Data!O$1, Stathead!$B$5:$AP$5, 0), FALSE)</f>
        <v>0.246</v>
      </c>
      <c r="P118" s="8">
        <f>VLOOKUP($A118, Stathead!$B$6:$AP$2000, MATCH(Data!P$1, Stathead!$B$5:$AP$5, 0), FALSE)</f>
        <v>0.308</v>
      </c>
      <c r="Q118" s="8">
        <f>VLOOKUP($A118, Stathead!$B$6:$AP$2000, MATCH(Data!Q$1, Stathead!$B$5:$AP$5, 0), FALSE)</f>
        <v>0.38</v>
      </c>
      <c r="R118" s="8">
        <f>VLOOKUP($A118, Stathead!$B$6:$AP$2000, MATCH(Data!R$1, Stathead!$B$5:$AP$5, 0), FALSE)</f>
        <v>0.68799999999999994</v>
      </c>
      <c r="S118" s="8">
        <f>VLOOKUP($A118, Stathead!$B$6:$AP$2000, MATCH(Data!S$1, Stathead!$B$5:$AP$5, 0), FALSE)</f>
        <v>96</v>
      </c>
      <c r="T118" s="8">
        <f>VLOOKUP($A118, Stathead!$B$6:$AP$2000, MATCH(Data!T$1, Stathead!$B$5:$AP$5, 0), FALSE)</f>
        <v>0.2</v>
      </c>
      <c r="U118" s="9">
        <f>(Data!$T117/Data!$D117)*162</f>
        <v>0.64800000000000002</v>
      </c>
      <c r="V118" s="8">
        <f>VLOOKUP($A118, Stathead!$B$6:$AP$2000, MATCH(Data!V$1, Stathead!$B$5:$AP$5, 0), FALSE)</f>
        <v>-0.5</v>
      </c>
      <c r="W118" s="9">
        <f>(Data!$V117/Data!$D117)*162</f>
        <v>-1.296</v>
      </c>
      <c r="X118" s="8">
        <f>VLOOKUP($A118, Stathead!$B$6:$AP$2000, MATCH(Data!X$1, Stathead!$B$5:$AP$5, 0), FALSE)</f>
        <v>-0.4</v>
      </c>
      <c r="Y118" s="8">
        <f>VLOOKUP($A118, Stathead!$B$6:$AP$2000, MATCH(Data!Y$1, Stathead!$B$5:$AP$5, 0), FALSE)</f>
        <v>-1</v>
      </c>
      <c r="Z118" s="8">
        <f>VLOOKUP($A118, FanGraphs!$B$2:$W$2000, MATCH(Data!Z$1,FanGraphs!$B$1:$W$1, 0), FALSE)</f>
        <v>0.312</v>
      </c>
      <c r="AA118" s="8">
        <f>VLOOKUP($A118, FanGraphs!$B$2:$W$2000, MATCH(Data!AA$1,FanGraphs!$B$1:$W$1, 0), FALSE)</f>
        <v>0.316</v>
      </c>
      <c r="AB118" s="8">
        <f>Table2[[#This Row],[xwOBA]]-Table2[[#This Row],[wOBA]]</f>
        <v>4.0000000000000036E-3</v>
      </c>
      <c r="AC118" s="8">
        <f>VLOOKUP($A118, FanGraphs!$B$2:$W$2000, MATCH(Data!AC$1,FanGraphs!$B$1:$W$1, 0), FALSE)</f>
        <v>99</v>
      </c>
      <c r="AD118" s="9">
        <f>VLOOKUP($A118, FanGraphs!$B$2:$W$2000, MATCH(Data!AD$1,FanGraphs!$B$1:$W$1, 0), FALSE)</f>
        <v>-0.1</v>
      </c>
      <c r="AE118" s="10">
        <f>VLOOKUP($A118,Statcast!$B$2:$R$2000, MATCH(Data!AE$1,Statcast!$B$1:$R$1, 0), FALSE)</f>
        <v>3.5000000000000003E-2</v>
      </c>
      <c r="AF118" s="10">
        <f>VLOOKUP($A118,Statcast!$B$2:$R$2000, MATCH(Data!AF$1,Statcast!$B$1:$R$1, 0), FALSE)</f>
        <v>0.38700000000000001</v>
      </c>
      <c r="AG118" s="8">
        <f>VLOOKUP($A118,Statcast!$B$2:$R$2000, MATCH(Data!AG$1,Statcast!$B$1:$R$1, 0), FALSE)</f>
        <v>0.26300000000000001</v>
      </c>
      <c r="AH118" s="8">
        <f>Table2[[#This Row],[xBA]]-Table2[[#This Row],[BA]]</f>
        <v>1.7000000000000015E-2</v>
      </c>
      <c r="AI118" s="8">
        <f>VLOOKUP($A118,Statcast!$B$2:$R$2000, MATCH(Data!AI$1,Statcast!$B$1:$R$1, 0), FALSE)</f>
        <v>0.39400000000000002</v>
      </c>
      <c r="AJ118" s="8">
        <f>Table2[[#This Row],[xSLG]]-Table2[[#This Row],[SLG]]</f>
        <v>1.4000000000000012E-2</v>
      </c>
    </row>
    <row r="119" spans="1:36" hidden="1" x14ac:dyDescent="0.45">
      <c r="A119" s="8" t="str">
        <f>Stathead!B122</f>
        <v>Bo Bichette</v>
      </c>
      <c r="B119" s="8" t="str">
        <f>VLOOKUP($A119, Stathead!$B$6:$AP$2000, MATCH(Data!B$1, Stathead!$B$5:$AP$5, 0), FALSE)</f>
        <v>TOR</v>
      </c>
      <c r="C119" s="8" t="str">
        <f>VLOOKUP($A119, Stathead!$B$6:$AP$2000, MATCH(Data!C$1, Stathead!$B$5:$AP$5, 0), FALSE)</f>
        <v>AL</v>
      </c>
      <c r="D119" s="8">
        <f>VLOOKUP($A119, Stathead!$B$6:$AP$2000, MATCH(Data!D$1, Stathead!$B$5:$AP$5, 0), FALSE)</f>
        <v>51</v>
      </c>
      <c r="E119" s="8">
        <f>VLOOKUP($A119, Stathead!$B$6:$AP$2000, MATCH(Data!E$1, Stathead!$B$5:$AP$5, 0), FALSE)</f>
        <v>214</v>
      </c>
      <c r="F119" s="8">
        <f>VLOOKUP($A119, Stathead!$B$6:$AP$2000, MATCH(Data!F$1, Stathead!$B$5:$AP$5, 0), FALSE)</f>
        <v>199</v>
      </c>
      <c r="G119" s="8">
        <f>VLOOKUP($A119, Stathead!$B$6:$AP$2000, MATCH(Data!G$1, Stathead!$B$5:$AP$5, 0), FALSE)</f>
        <v>19</v>
      </c>
      <c r="H119" s="8">
        <f>VLOOKUP($A119, Stathead!$B$6:$AP$2000, MATCH(Data!H$1, Stathead!$B$5:$AP$5, 0), FALSE)</f>
        <v>49</v>
      </c>
      <c r="I119" s="8">
        <f>VLOOKUP($A119, Stathead!$B$6:$AP$2000, MATCH(Data!I$1, Stathead!$B$5:$AP$5, 0), FALSE)</f>
        <v>35</v>
      </c>
      <c r="J119" s="8">
        <f>VLOOKUP($A119, Stathead!$B$6:$AP$2000, MATCH(Data!J$1, Stathead!$B$5:$AP$5, 0), FALSE)</f>
        <v>9</v>
      </c>
      <c r="K119" s="8">
        <f>VLOOKUP($A119, Stathead!$B$6:$AP$2000, MATCH(Data!K$1, Stathead!$B$5:$AP$5, 0), FALSE)</f>
        <v>1</v>
      </c>
      <c r="L119" s="8">
        <f>VLOOKUP($A119, Stathead!$B$6:$AP$2000, MATCH(Data!L$1, Stathead!$B$5:$AP$5, 0), FALSE)</f>
        <v>4</v>
      </c>
      <c r="M119" s="8">
        <f>VLOOKUP($A119, Stathead!$B$6:$AP$2000, MATCH(Data!M$1, Stathead!$B$5:$AP$5, 0), FALSE)</f>
        <v>24</v>
      </c>
      <c r="N119" s="8">
        <f>VLOOKUP($A119, Stathead!$B$6:$AP$2000, MATCH(Data!N$1, Stathead!$B$5:$AP$5, 0), FALSE)</f>
        <v>4</v>
      </c>
      <c r="O119" s="8">
        <f>VLOOKUP($A119, Stathead!$B$6:$AP$2000, MATCH(Data!O$1, Stathead!$B$5:$AP$5, 0), FALSE)</f>
        <v>0.246</v>
      </c>
      <c r="P119" s="8">
        <f>VLOOKUP($A119, Stathead!$B$6:$AP$2000, MATCH(Data!P$1, Stathead!$B$5:$AP$5, 0), FALSE)</f>
        <v>0.29399999999999998</v>
      </c>
      <c r="Q119" s="8">
        <f>VLOOKUP($A119, Stathead!$B$6:$AP$2000, MATCH(Data!Q$1, Stathead!$B$5:$AP$5, 0), FALSE)</f>
        <v>0.36199999999999999</v>
      </c>
      <c r="R119" s="8">
        <f>VLOOKUP($A119, Stathead!$B$6:$AP$2000, MATCH(Data!R$1, Stathead!$B$5:$AP$5, 0), FALSE)</f>
        <v>0.65600000000000003</v>
      </c>
      <c r="S119" s="8">
        <f>VLOOKUP($A119, Stathead!$B$6:$AP$2000, MATCH(Data!S$1, Stathead!$B$5:$AP$5, 0), FALSE)</f>
        <v>89</v>
      </c>
      <c r="T119" s="8">
        <f>VLOOKUP($A119, Stathead!$B$6:$AP$2000, MATCH(Data!T$1, Stathead!$B$5:$AP$5, 0), FALSE)</f>
        <v>0.2</v>
      </c>
      <c r="U119" s="9">
        <f>(Data!$T118/Data!$D118)*162</f>
        <v>0.62307692307692308</v>
      </c>
      <c r="V119" s="8">
        <f>VLOOKUP($A119, Stathead!$B$6:$AP$2000, MATCH(Data!V$1, Stathead!$B$5:$AP$5, 0), FALSE)</f>
        <v>-0.6</v>
      </c>
      <c r="W119" s="9">
        <f>(Data!$V118/Data!$D118)*162</f>
        <v>-1.5576923076923077</v>
      </c>
      <c r="X119" s="8">
        <f>VLOOKUP($A119, Stathead!$B$6:$AP$2000, MATCH(Data!X$1, Stathead!$B$5:$AP$5, 0), FALSE)</f>
        <v>0</v>
      </c>
      <c r="Y119" s="8">
        <f>VLOOKUP($A119, Stathead!$B$6:$AP$2000, MATCH(Data!Y$1, Stathead!$B$5:$AP$5, 0), FALSE)</f>
        <v>-3</v>
      </c>
      <c r="Z119" s="8">
        <f>VLOOKUP($A119, FanGraphs!$B$2:$W$2000, MATCH(Data!Z$1,FanGraphs!$B$1:$W$1, 0), FALSE)</f>
        <v>0.29399999999999998</v>
      </c>
      <c r="AA119" s="8">
        <f>VLOOKUP($A119, FanGraphs!$B$2:$W$2000, MATCH(Data!AA$1,FanGraphs!$B$1:$W$1, 0), FALSE)</f>
        <v>0.311</v>
      </c>
      <c r="AB119" s="8">
        <f>Table2[[#This Row],[xwOBA]]-Table2[[#This Row],[wOBA]]</f>
        <v>1.7000000000000015E-2</v>
      </c>
      <c r="AC119" s="8">
        <f>VLOOKUP($A119, FanGraphs!$B$2:$W$2000, MATCH(Data!AC$1,FanGraphs!$B$1:$W$1, 0), FALSE)</f>
        <v>91</v>
      </c>
      <c r="AD119" s="9">
        <f>VLOOKUP($A119, FanGraphs!$B$2:$W$2000, MATCH(Data!AD$1,FanGraphs!$B$1:$W$1, 0), FALSE)</f>
        <v>-0.1</v>
      </c>
      <c r="AE119" s="10">
        <f>VLOOKUP($A119,Statcast!$B$2:$R$2000, MATCH(Data!AE$1,Statcast!$B$1:$R$1, 0), FALSE)</f>
        <v>4.2000000000000003E-2</v>
      </c>
      <c r="AF119" s="10">
        <f>VLOOKUP($A119,Statcast!$B$2:$R$2000, MATCH(Data!AF$1,Statcast!$B$1:$R$1, 0), FALSE)</f>
        <v>0.44800000000000001</v>
      </c>
      <c r="AG119" s="8">
        <f>VLOOKUP($A119,Statcast!$B$2:$R$2000, MATCH(Data!AG$1,Statcast!$B$1:$R$1, 0), FALSE)</f>
        <v>0.26400000000000001</v>
      </c>
      <c r="AH119" s="8">
        <f>Table2[[#This Row],[xBA]]-Table2[[#This Row],[BA]]</f>
        <v>1.8000000000000016E-2</v>
      </c>
      <c r="AI119" s="8">
        <f>VLOOKUP($A119,Statcast!$B$2:$R$2000, MATCH(Data!AI$1,Statcast!$B$1:$R$1, 0), FALSE)</f>
        <v>0.40100000000000002</v>
      </c>
      <c r="AJ119" s="8">
        <f>Table2[[#This Row],[xSLG]]-Table2[[#This Row],[SLG]]</f>
        <v>3.9000000000000035E-2</v>
      </c>
    </row>
    <row r="120" spans="1:36" x14ac:dyDescent="0.45">
      <c r="A120" s="8" t="str">
        <f>Stathead!B124</f>
        <v>Brendan Donovan</v>
      </c>
      <c r="B120" s="8" t="str">
        <f>VLOOKUP($A120, Stathead!$B$6:$AP$2000, MATCH(Data!B$1, Stathead!$B$5:$AP$5, 0), FALSE)</f>
        <v>STL</v>
      </c>
      <c r="C120" s="8" t="str">
        <f>VLOOKUP($A120, Stathead!$B$6:$AP$2000, MATCH(Data!C$1, Stathead!$B$5:$AP$5, 0), FALSE)</f>
        <v>NL</v>
      </c>
      <c r="D120" s="8">
        <f>VLOOKUP($A120, Stathead!$B$6:$AP$2000, MATCH(Data!D$1, Stathead!$B$5:$AP$5, 0), FALSE)</f>
        <v>51</v>
      </c>
      <c r="E120" s="8">
        <f>VLOOKUP($A120, Stathead!$B$6:$AP$2000, MATCH(Data!E$1, Stathead!$B$5:$AP$5, 0), FALSE)</f>
        <v>228</v>
      </c>
      <c r="F120" s="8">
        <f>VLOOKUP($A120, Stathead!$B$6:$AP$2000, MATCH(Data!F$1, Stathead!$B$5:$AP$5, 0), FALSE)</f>
        <v>200</v>
      </c>
      <c r="G120" s="8">
        <f>VLOOKUP($A120, Stathead!$B$6:$AP$2000, MATCH(Data!G$1, Stathead!$B$5:$AP$5, 0), FALSE)</f>
        <v>26</v>
      </c>
      <c r="H120" s="8">
        <f>VLOOKUP($A120, Stathead!$B$6:$AP$2000, MATCH(Data!H$1, Stathead!$B$5:$AP$5, 0), FALSE)</f>
        <v>47</v>
      </c>
      <c r="I120" s="8">
        <f>VLOOKUP($A120, Stathead!$B$6:$AP$2000, MATCH(Data!I$1, Stathead!$B$5:$AP$5, 0), FALSE)</f>
        <v>29</v>
      </c>
      <c r="J120" s="8">
        <f>VLOOKUP($A120, Stathead!$B$6:$AP$2000, MATCH(Data!J$1, Stathead!$B$5:$AP$5, 0), FALSE)</f>
        <v>13</v>
      </c>
      <c r="K120" s="8">
        <f>VLOOKUP($A120, Stathead!$B$6:$AP$2000, MATCH(Data!K$1, Stathead!$B$5:$AP$5, 0), FALSE)</f>
        <v>1</v>
      </c>
      <c r="L120" s="8">
        <f>VLOOKUP($A120, Stathead!$B$6:$AP$2000, MATCH(Data!L$1, Stathead!$B$5:$AP$5, 0), FALSE)</f>
        <v>4</v>
      </c>
      <c r="M120" s="8">
        <f>VLOOKUP($A120, Stathead!$B$6:$AP$2000, MATCH(Data!M$1, Stathead!$B$5:$AP$5, 0), FALSE)</f>
        <v>25</v>
      </c>
      <c r="N120" s="8">
        <f>VLOOKUP($A120, Stathead!$B$6:$AP$2000, MATCH(Data!N$1, Stathead!$B$5:$AP$5, 0), FALSE)</f>
        <v>0</v>
      </c>
      <c r="O120" s="8">
        <f>VLOOKUP($A120, Stathead!$B$6:$AP$2000, MATCH(Data!O$1, Stathead!$B$5:$AP$5, 0), FALSE)</f>
        <v>0.23499999999999999</v>
      </c>
      <c r="P120" s="8">
        <f>VLOOKUP($A120, Stathead!$B$6:$AP$2000, MATCH(Data!P$1, Stathead!$B$5:$AP$5, 0), FALSE)</f>
        <v>0.316</v>
      </c>
      <c r="Q120" s="8">
        <f>VLOOKUP($A120, Stathead!$B$6:$AP$2000, MATCH(Data!Q$1, Stathead!$B$5:$AP$5, 0), FALSE)</f>
        <v>0.37</v>
      </c>
      <c r="R120" s="8">
        <f>VLOOKUP($A120, Stathead!$B$6:$AP$2000, MATCH(Data!R$1, Stathead!$B$5:$AP$5, 0), FALSE)</f>
        <v>0.68600000000000005</v>
      </c>
      <c r="S120" s="8">
        <f>VLOOKUP($A120, Stathead!$B$6:$AP$2000, MATCH(Data!S$1, Stathead!$B$5:$AP$5, 0), FALSE)</f>
        <v>98</v>
      </c>
      <c r="T120" s="8">
        <f>VLOOKUP($A120, Stathead!$B$6:$AP$2000, MATCH(Data!T$1, Stathead!$B$5:$AP$5, 0), FALSE)</f>
        <v>0.2</v>
      </c>
      <c r="U120" s="9">
        <f>(Data!$T120/Data!$D120)*162</f>
        <v>0.63529411764705879</v>
      </c>
      <c r="V120" s="8">
        <f>VLOOKUP($A120, Stathead!$B$6:$AP$2000, MATCH(Data!V$1, Stathead!$B$5:$AP$5, 0), FALSE)</f>
        <v>-0.6</v>
      </c>
      <c r="W120" s="9">
        <f>(Data!$V120/Data!$D120)*162</f>
        <v>-1.9058823529411764</v>
      </c>
      <c r="X120" s="8">
        <f>VLOOKUP($A120, Stathead!$B$6:$AP$2000, MATCH(Data!X$1, Stathead!$B$5:$AP$5, 0), FALSE)</f>
        <v>-0.6</v>
      </c>
      <c r="Y120" s="8">
        <f>VLOOKUP($A120, Stathead!$B$6:$AP$2000, MATCH(Data!Y$1, Stathead!$B$5:$AP$5, 0), FALSE)</f>
        <v>-1</v>
      </c>
      <c r="Z120" s="8">
        <f>VLOOKUP($A120, FanGraphs!$B$2:$W$2000, MATCH(Data!Z$1,FanGraphs!$B$1:$W$1, 0), FALSE)</f>
        <v>0.30099999999999999</v>
      </c>
      <c r="AA120" s="8">
        <f>VLOOKUP($A120, FanGraphs!$B$2:$W$2000, MATCH(Data!AA$1,FanGraphs!$B$1:$W$1, 0), FALSE)</f>
        <v>0.32400000000000001</v>
      </c>
      <c r="AB120" s="8">
        <f>Table2[[#This Row],[xwOBA]]-Table2[[#This Row],[wOBA]]</f>
        <v>2.300000000000002E-2</v>
      </c>
      <c r="AC120" s="8">
        <f>VLOOKUP($A120, FanGraphs!$B$2:$W$2000, MATCH(Data!AC$1,FanGraphs!$B$1:$W$1, 0), FALSE)</f>
        <v>97</v>
      </c>
      <c r="AD120" s="9">
        <f>VLOOKUP($A120, FanGraphs!$B$2:$W$2000, MATCH(Data!AD$1,FanGraphs!$B$1:$W$1, 0), FALSE)</f>
        <v>-0.9</v>
      </c>
      <c r="AE120" s="10">
        <f>VLOOKUP($A120,Statcast!$B$2:$R$2000, MATCH(Data!AE$1,Statcast!$B$1:$R$1, 0), FALSE)</f>
        <v>6.5000000000000002E-2</v>
      </c>
      <c r="AF120" s="10">
        <f>VLOOKUP($A120,Statcast!$B$2:$R$2000, MATCH(Data!AF$1,Statcast!$B$1:$R$1, 0), FALSE)</f>
        <v>0.375</v>
      </c>
      <c r="AG120" s="8">
        <f>VLOOKUP($A120,Statcast!$B$2:$R$2000, MATCH(Data!AG$1,Statcast!$B$1:$R$1, 0), FALSE)</f>
        <v>0.255</v>
      </c>
      <c r="AH120" s="8">
        <f>Table2[[#This Row],[xBA]]-Table2[[#This Row],[BA]]</f>
        <v>2.0000000000000018E-2</v>
      </c>
      <c r="AI120" s="8">
        <f>VLOOKUP($A120,Statcast!$B$2:$R$2000, MATCH(Data!AI$1,Statcast!$B$1:$R$1, 0), FALSE)</f>
        <v>0.4</v>
      </c>
      <c r="AJ120" s="8">
        <f>Table2[[#This Row],[xSLG]]-Table2[[#This Row],[SLG]]</f>
        <v>3.0000000000000027E-2</v>
      </c>
    </row>
    <row r="121" spans="1:36" x14ac:dyDescent="0.45">
      <c r="A121" s="8" t="str">
        <f>Stathead!B118</f>
        <v>Starling Marte</v>
      </c>
      <c r="B121" s="8" t="str">
        <f>VLOOKUP($A121, Stathead!$B$6:$AP$2000, MATCH(Data!B$1, Stathead!$B$5:$AP$5, 0), FALSE)</f>
        <v>NYM</v>
      </c>
      <c r="C121" s="8" t="str">
        <f>VLOOKUP($A121, Stathead!$B$6:$AP$2000, MATCH(Data!C$1, Stathead!$B$5:$AP$5, 0), FALSE)</f>
        <v>NL</v>
      </c>
      <c r="D121" s="8">
        <f>VLOOKUP($A121, Stathead!$B$6:$AP$2000, MATCH(Data!D$1, Stathead!$B$5:$AP$5, 0), FALSE)</f>
        <v>50</v>
      </c>
      <c r="E121" s="8">
        <f>VLOOKUP($A121, Stathead!$B$6:$AP$2000, MATCH(Data!E$1, Stathead!$B$5:$AP$5, 0), FALSE)</f>
        <v>203</v>
      </c>
      <c r="F121" s="8">
        <f>VLOOKUP($A121, Stathead!$B$6:$AP$2000, MATCH(Data!F$1, Stathead!$B$5:$AP$5, 0), FALSE)</f>
        <v>188</v>
      </c>
      <c r="G121" s="8">
        <f>VLOOKUP($A121, Stathead!$B$6:$AP$2000, MATCH(Data!G$1, Stathead!$B$5:$AP$5, 0), FALSE)</f>
        <v>27</v>
      </c>
      <c r="H121" s="8">
        <f>VLOOKUP($A121, Stathead!$B$6:$AP$2000, MATCH(Data!H$1, Stathead!$B$5:$AP$5, 0), FALSE)</f>
        <v>48</v>
      </c>
      <c r="I121" s="8">
        <f>VLOOKUP($A121, Stathead!$B$6:$AP$2000, MATCH(Data!I$1, Stathead!$B$5:$AP$5, 0), FALSE)</f>
        <v>35</v>
      </c>
      <c r="J121" s="8">
        <f>VLOOKUP($A121, Stathead!$B$6:$AP$2000, MATCH(Data!J$1, Stathead!$B$5:$AP$5, 0), FALSE)</f>
        <v>7</v>
      </c>
      <c r="K121" s="8">
        <f>VLOOKUP($A121, Stathead!$B$6:$AP$2000, MATCH(Data!K$1, Stathead!$B$5:$AP$5, 0), FALSE)</f>
        <v>0</v>
      </c>
      <c r="L121" s="8">
        <f>VLOOKUP($A121, Stathead!$B$6:$AP$2000, MATCH(Data!L$1, Stathead!$B$5:$AP$5, 0), FALSE)</f>
        <v>6</v>
      </c>
      <c r="M121" s="8">
        <f>VLOOKUP($A121, Stathead!$B$6:$AP$2000, MATCH(Data!M$1, Stathead!$B$5:$AP$5, 0), FALSE)</f>
        <v>19</v>
      </c>
      <c r="N121" s="8">
        <f>VLOOKUP($A121, Stathead!$B$6:$AP$2000, MATCH(Data!N$1, Stathead!$B$5:$AP$5, 0), FALSE)</f>
        <v>8</v>
      </c>
      <c r="O121" s="8">
        <f>VLOOKUP($A121, Stathead!$B$6:$AP$2000, MATCH(Data!O$1, Stathead!$B$5:$AP$5, 0), FALSE)</f>
        <v>0.255</v>
      </c>
      <c r="P121" s="8">
        <f>VLOOKUP($A121, Stathead!$B$6:$AP$2000, MATCH(Data!P$1, Stathead!$B$5:$AP$5, 0), FALSE)</f>
        <v>0.30199999999999999</v>
      </c>
      <c r="Q121" s="8">
        <f>VLOOKUP($A121, Stathead!$B$6:$AP$2000, MATCH(Data!Q$1, Stathead!$B$5:$AP$5, 0), FALSE)</f>
        <v>0.38800000000000001</v>
      </c>
      <c r="R121" s="8">
        <f>VLOOKUP($A121, Stathead!$B$6:$AP$2000, MATCH(Data!R$1, Stathead!$B$5:$AP$5, 0), FALSE)</f>
        <v>0.69</v>
      </c>
      <c r="S121" s="8">
        <f>VLOOKUP($A121, Stathead!$B$6:$AP$2000, MATCH(Data!S$1, Stathead!$B$5:$AP$5, 0), FALSE)</f>
        <v>104</v>
      </c>
      <c r="T121" s="8">
        <f>VLOOKUP($A121, Stathead!$B$6:$AP$2000, MATCH(Data!T$1, Stathead!$B$5:$AP$5, 0), FALSE)</f>
        <v>0.2</v>
      </c>
      <c r="U121" s="9">
        <f>(Data!$T114/Data!$D114)*162</f>
        <v>0.73636363636363644</v>
      </c>
      <c r="V121" s="8">
        <f>VLOOKUP($A121, Stathead!$B$6:$AP$2000, MATCH(Data!V$1, Stathead!$B$5:$AP$5, 0), FALSE)</f>
        <v>-0.4</v>
      </c>
      <c r="W121" s="9">
        <f>(Data!$V114/Data!$D114)*162</f>
        <v>-1.4727272727272729</v>
      </c>
      <c r="X121" s="8">
        <f>VLOOKUP($A121, Stathead!$B$6:$AP$2000, MATCH(Data!X$1, Stathead!$B$5:$AP$5, 0), FALSE)</f>
        <v>-0.7</v>
      </c>
      <c r="Y121" s="8">
        <f>VLOOKUP($A121, Stathead!$B$6:$AP$2000, MATCH(Data!Y$1, Stathead!$B$5:$AP$5, 0), FALSE)</f>
        <v>2</v>
      </c>
      <c r="Z121" s="8">
        <f>VLOOKUP($A121, FanGraphs!$B$2:$W$2000, MATCH(Data!Z$1,FanGraphs!$B$1:$W$1, 0), FALSE)</f>
        <v>0.31</v>
      </c>
      <c r="AA121" s="8">
        <f>VLOOKUP($A121, FanGraphs!$B$2:$W$2000, MATCH(Data!AA$1,FanGraphs!$B$1:$W$1, 0), FALSE)</f>
        <v>0.34499999999999997</v>
      </c>
      <c r="AB121" s="8">
        <f>Table2[[#This Row],[xwOBA]]-Table2[[#This Row],[wOBA]]</f>
        <v>3.4999999999999976E-2</v>
      </c>
      <c r="AC121" s="8">
        <f>VLOOKUP($A121, FanGraphs!$B$2:$W$2000, MATCH(Data!AC$1,FanGraphs!$B$1:$W$1, 0), FALSE)</f>
        <v>106</v>
      </c>
      <c r="AD121" s="9">
        <f>VLOOKUP($A121, FanGraphs!$B$2:$W$2000, MATCH(Data!AD$1,FanGraphs!$B$1:$W$1, 0), FALSE)</f>
        <v>0.2</v>
      </c>
      <c r="AE121" s="10">
        <f>VLOOKUP($A121,Statcast!$B$2:$R$2000, MATCH(Data!AE$1,Statcast!$B$1:$R$1, 0), FALSE)</f>
        <v>8.5000000000000006E-2</v>
      </c>
      <c r="AF121" s="10">
        <f>VLOOKUP($A121,Statcast!$B$2:$R$2000, MATCH(Data!AF$1,Statcast!$B$1:$R$1, 0), FALSE)</f>
        <v>0.45800000000000002</v>
      </c>
      <c r="AG121" s="8">
        <f>VLOOKUP($A121,Statcast!$B$2:$R$2000, MATCH(Data!AG$1,Statcast!$B$1:$R$1, 0), FALSE)</f>
        <v>0.29299999999999998</v>
      </c>
      <c r="AH121" s="8">
        <f>Table2[[#This Row],[xBA]]-Table2[[#This Row],[BA]]</f>
        <v>3.7999999999999978E-2</v>
      </c>
      <c r="AI121" s="8">
        <f>VLOOKUP($A121,Statcast!$B$2:$R$2000, MATCH(Data!AI$1,Statcast!$B$1:$R$1, 0), FALSE)</f>
        <v>0.45800000000000002</v>
      </c>
      <c r="AJ121" s="8">
        <f>Table2[[#This Row],[xSLG]]-Table2[[#This Row],[SLG]]</f>
        <v>7.0000000000000007E-2</v>
      </c>
    </row>
    <row r="122" spans="1:36" x14ac:dyDescent="0.45">
      <c r="A122" s="8" t="str">
        <f>Stathead!B134</f>
        <v>Joey Meneses</v>
      </c>
      <c r="B122" s="8" t="str">
        <f>VLOOKUP($A122, Stathead!$B$6:$AP$2000, MATCH(Data!B$1, Stathead!$B$5:$AP$5, 0), FALSE)</f>
        <v>WSN</v>
      </c>
      <c r="C122" s="8" t="str">
        <f>VLOOKUP($A122, Stathead!$B$6:$AP$2000, MATCH(Data!C$1, Stathead!$B$5:$AP$5, 0), FALSE)</f>
        <v>NL</v>
      </c>
      <c r="D122" s="8">
        <f>VLOOKUP($A122, Stathead!$B$6:$AP$2000, MATCH(Data!D$1, Stathead!$B$5:$AP$5, 0), FALSE)</f>
        <v>47</v>
      </c>
      <c r="E122" s="8">
        <f>VLOOKUP($A122, Stathead!$B$6:$AP$2000, MATCH(Data!E$1, Stathead!$B$5:$AP$5, 0), FALSE)</f>
        <v>201</v>
      </c>
      <c r="F122" s="8">
        <f>VLOOKUP($A122, Stathead!$B$6:$AP$2000, MATCH(Data!F$1, Stathead!$B$5:$AP$5, 0), FALSE)</f>
        <v>180</v>
      </c>
      <c r="G122" s="8">
        <f>VLOOKUP($A122, Stathead!$B$6:$AP$2000, MATCH(Data!G$1, Stathead!$B$5:$AP$5, 0), FALSE)</f>
        <v>10</v>
      </c>
      <c r="H122" s="8">
        <f>VLOOKUP($A122, Stathead!$B$6:$AP$2000, MATCH(Data!H$1, Stathead!$B$5:$AP$5, 0), FALSE)</f>
        <v>43</v>
      </c>
      <c r="I122" s="8">
        <f>VLOOKUP($A122, Stathead!$B$6:$AP$2000, MATCH(Data!I$1, Stathead!$B$5:$AP$5, 0), FALSE)</f>
        <v>36</v>
      </c>
      <c r="J122" s="8">
        <f>VLOOKUP($A122, Stathead!$B$6:$AP$2000, MATCH(Data!J$1, Stathead!$B$5:$AP$5, 0), FALSE)</f>
        <v>5</v>
      </c>
      <c r="K122" s="8">
        <f>VLOOKUP($A122, Stathead!$B$6:$AP$2000, MATCH(Data!K$1, Stathead!$B$5:$AP$5, 0), FALSE)</f>
        <v>0</v>
      </c>
      <c r="L122" s="8">
        <f>VLOOKUP($A122, Stathead!$B$6:$AP$2000, MATCH(Data!L$1, Stathead!$B$5:$AP$5, 0), FALSE)</f>
        <v>2</v>
      </c>
      <c r="M122" s="8">
        <f>VLOOKUP($A122, Stathead!$B$6:$AP$2000, MATCH(Data!M$1, Stathead!$B$5:$AP$5, 0), FALSE)</f>
        <v>24</v>
      </c>
      <c r="N122" s="8">
        <f>VLOOKUP($A122, Stathead!$B$6:$AP$2000, MATCH(Data!N$1, Stathead!$B$5:$AP$5, 0), FALSE)</f>
        <v>2</v>
      </c>
      <c r="O122" s="8">
        <f>VLOOKUP($A122, Stathead!$B$6:$AP$2000, MATCH(Data!O$1, Stathead!$B$5:$AP$5, 0), FALSE)</f>
        <v>0.23899999999999999</v>
      </c>
      <c r="P122" s="8">
        <f>VLOOKUP($A122, Stathead!$B$6:$AP$2000, MATCH(Data!P$1, Stathead!$B$5:$AP$5, 0), FALSE)</f>
        <v>0.30299999999999999</v>
      </c>
      <c r="Q122" s="8">
        <f>VLOOKUP($A122, Stathead!$B$6:$AP$2000, MATCH(Data!Q$1, Stathead!$B$5:$AP$5, 0), FALSE)</f>
        <v>0.3</v>
      </c>
      <c r="R122" s="8">
        <f>VLOOKUP($A122, Stathead!$B$6:$AP$2000, MATCH(Data!R$1, Stathead!$B$5:$AP$5, 0), FALSE)</f>
        <v>0.60299999999999998</v>
      </c>
      <c r="S122" s="8">
        <f>VLOOKUP($A122, Stathead!$B$6:$AP$2000, MATCH(Data!S$1, Stathead!$B$5:$AP$5, 0), FALSE)</f>
        <v>80</v>
      </c>
      <c r="T122" s="8">
        <f>VLOOKUP($A122, Stathead!$B$6:$AP$2000, MATCH(Data!T$1, Stathead!$B$5:$AP$5, 0), FALSE)</f>
        <v>0.1</v>
      </c>
      <c r="U122" s="9">
        <f>(Data!$T130/Data!$D130)*162</f>
        <v>0.28928571428571431</v>
      </c>
      <c r="V122" s="8">
        <f>VLOOKUP($A122, Stathead!$B$6:$AP$2000, MATCH(Data!V$1, Stathead!$B$5:$AP$5, 0), FALSE)</f>
        <v>-0.6</v>
      </c>
      <c r="W122" s="9">
        <f>(Data!$V130/Data!$D130)*162</f>
        <v>-2.0249999999999999</v>
      </c>
      <c r="X122" s="8">
        <f>VLOOKUP($A122, Stathead!$B$6:$AP$2000, MATCH(Data!X$1, Stathead!$B$5:$AP$5, 0), FALSE)</f>
        <v>-0.2</v>
      </c>
      <c r="Y122" s="8">
        <f>VLOOKUP($A122, Stathead!$B$6:$AP$2000, MATCH(Data!Y$1, Stathead!$B$5:$AP$5, 0), FALSE)</f>
        <v>-3</v>
      </c>
      <c r="Z122" s="8">
        <f>VLOOKUP($A122, FanGraphs!$B$2:$W$2000, MATCH(Data!Z$1,FanGraphs!$B$1:$W$1, 0), FALSE)</f>
        <v>0.26300000000000001</v>
      </c>
      <c r="AA122" s="8">
        <f>VLOOKUP($A122, FanGraphs!$B$2:$W$2000, MATCH(Data!AA$1,FanGraphs!$B$1:$W$1, 0), FALSE)</f>
        <v>0.29499999999999998</v>
      </c>
      <c r="AB122" s="8">
        <f>Table2[[#This Row],[xwOBA]]-Table2[[#This Row],[wOBA]]</f>
        <v>3.1999999999999973E-2</v>
      </c>
      <c r="AC122" s="8">
        <f>VLOOKUP($A122, FanGraphs!$B$2:$W$2000, MATCH(Data!AC$1,FanGraphs!$B$1:$W$1, 0), FALSE)</f>
        <v>68</v>
      </c>
      <c r="AD122" s="9">
        <f>VLOOKUP($A122, FanGraphs!$B$2:$W$2000, MATCH(Data!AD$1,FanGraphs!$B$1:$W$1, 0), FALSE)</f>
        <v>-0.4</v>
      </c>
      <c r="AE122" s="10">
        <f>VLOOKUP($A122,Statcast!$B$2:$R$2000, MATCH(Data!AE$1,Statcast!$B$1:$R$1, 0), FALSE)</f>
        <v>5.7000000000000002E-2</v>
      </c>
      <c r="AF122" s="10">
        <f>VLOOKUP($A122,Statcast!$B$2:$R$2000, MATCH(Data!AF$1,Statcast!$B$1:$R$1, 0), FALSE)</f>
        <v>0.42899999999999999</v>
      </c>
      <c r="AG122" s="8">
        <f>VLOOKUP($A122,Statcast!$B$2:$R$2000, MATCH(Data!AG$1,Statcast!$B$1:$R$1, 0), FALSE)</f>
        <v>0.23699999999999999</v>
      </c>
      <c r="AH122" s="8">
        <f>Table2[[#This Row],[xBA]]-Table2[[#This Row],[BA]]</f>
        <v>-2.0000000000000018E-3</v>
      </c>
      <c r="AI122" s="8">
        <f>VLOOKUP($A122,Statcast!$B$2:$R$2000, MATCH(Data!AI$1,Statcast!$B$1:$R$1, 0), FALSE)</f>
        <v>0.36899999999999999</v>
      </c>
      <c r="AJ122" s="8">
        <f>Table2[[#This Row],[xSLG]]-Table2[[#This Row],[SLG]]</f>
        <v>6.9000000000000006E-2</v>
      </c>
    </row>
    <row r="123" spans="1:36" x14ac:dyDescent="0.45">
      <c r="A123" s="8" t="str">
        <f>Stathead!B131</f>
        <v>Jeff McNeil</v>
      </c>
      <c r="B123" s="8" t="str">
        <f>VLOOKUP($A123, Stathead!$B$6:$AP$2000, MATCH(Data!B$1, Stathead!$B$5:$AP$5, 0), FALSE)</f>
        <v>NYM</v>
      </c>
      <c r="C123" s="8" t="str">
        <f>VLOOKUP($A123, Stathead!$B$6:$AP$2000, MATCH(Data!C$1, Stathead!$B$5:$AP$5, 0), FALSE)</f>
        <v>NL</v>
      </c>
      <c r="D123" s="8">
        <f>VLOOKUP($A123, Stathead!$B$6:$AP$2000, MATCH(Data!D$1, Stathead!$B$5:$AP$5, 0), FALSE)</f>
        <v>53</v>
      </c>
      <c r="E123" s="8">
        <f>VLOOKUP($A123, Stathead!$B$6:$AP$2000, MATCH(Data!E$1, Stathead!$B$5:$AP$5, 0), FALSE)</f>
        <v>209</v>
      </c>
      <c r="F123" s="8">
        <f>VLOOKUP($A123, Stathead!$B$6:$AP$2000, MATCH(Data!F$1, Stathead!$B$5:$AP$5, 0), FALSE)</f>
        <v>188</v>
      </c>
      <c r="G123" s="8">
        <f>VLOOKUP($A123, Stathead!$B$6:$AP$2000, MATCH(Data!G$1, Stathead!$B$5:$AP$5, 0), FALSE)</f>
        <v>20</v>
      </c>
      <c r="H123" s="8">
        <f>VLOOKUP($A123, Stathead!$B$6:$AP$2000, MATCH(Data!H$1, Stathead!$B$5:$AP$5, 0), FALSE)</f>
        <v>43</v>
      </c>
      <c r="I123" s="8">
        <f>VLOOKUP($A123, Stathead!$B$6:$AP$2000, MATCH(Data!I$1, Stathead!$B$5:$AP$5, 0), FALSE)</f>
        <v>30</v>
      </c>
      <c r="J123" s="8">
        <f>VLOOKUP($A123, Stathead!$B$6:$AP$2000, MATCH(Data!J$1, Stathead!$B$5:$AP$5, 0), FALSE)</f>
        <v>10</v>
      </c>
      <c r="K123" s="8">
        <f>VLOOKUP($A123, Stathead!$B$6:$AP$2000, MATCH(Data!K$1, Stathead!$B$5:$AP$5, 0), FALSE)</f>
        <v>0</v>
      </c>
      <c r="L123" s="8">
        <f>VLOOKUP($A123, Stathead!$B$6:$AP$2000, MATCH(Data!L$1, Stathead!$B$5:$AP$5, 0), FALSE)</f>
        <v>3</v>
      </c>
      <c r="M123" s="8">
        <f>VLOOKUP($A123, Stathead!$B$6:$AP$2000, MATCH(Data!M$1, Stathead!$B$5:$AP$5, 0), FALSE)</f>
        <v>14</v>
      </c>
      <c r="N123" s="8">
        <f>VLOOKUP($A123, Stathead!$B$6:$AP$2000, MATCH(Data!N$1, Stathead!$B$5:$AP$5, 0), FALSE)</f>
        <v>3</v>
      </c>
      <c r="O123" s="8">
        <f>VLOOKUP($A123, Stathead!$B$6:$AP$2000, MATCH(Data!O$1, Stathead!$B$5:$AP$5, 0), FALSE)</f>
        <v>0.22900000000000001</v>
      </c>
      <c r="P123" s="8">
        <f>VLOOKUP($A123, Stathead!$B$6:$AP$2000, MATCH(Data!P$1, Stathead!$B$5:$AP$5, 0), FALSE)</f>
        <v>0.30299999999999999</v>
      </c>
      <c r="Q123" s="8">
        <f>VLOOKUP($A123, Stathead!$B$6:$AP$2000, MATCH(Data!Q$1, Stathead!$B$5:$AP$5, 0), FALSE)</f>
        <v>0.33</v>
      </c>
      <c r="R123" s="8">
        <f>VLOOKUP($A123, Stathead!$B$6:$AP$2000, MATCH(Data!R$1, Stathead!$B$5:$AP$5, 0), FALSE)</f>
        <v>0.63300000000000001</v>
      </c>
      <c r="S123" s="8">
        <f>VLOOKUP($A123, Stathead!$B$6:$AP$2000, MATCH(Data!S$1, Stathead!$B$5:$AP$5, 0), FALSE)</f>
        <v>88</v>
      </c>
      <c r="T123" s="8">
        <f>VLOOKUP($A123, Stathead!$B$6:$AP$2000, MATCH(Data!T$1, Stathead!$B$5:$AP$5, 0), FALSE)</f>
        <v>0.1</v>
      </c>
      <c r="U123" s="9">
        <f>(Data!$T127/Data!$D127)*162</f>
        <v>0.31153846153846154</v>
      </c>
      <c r="V123" s="8">
        <f>VLOOKUP($A123, Stathead!$B$6:$AP$2000, MATCH(Data!V$1, Stathead!$B$5:$AP$5, 0), FALSE)</f>
        <v>-0.6</v>
      </c>
      <c r="W123" s="9">
        <f>(Data!$V127/Data!$D127)*162</f>
        <v>-1.869230769230769</v>
      </c>
      <c r="X123" s="8">
        <f>VLOOKUP($A123, Stathead!$B$6:$AP$2000, MATCH(Data!X$1, Stathead!$B$5:$AP$5, 0), FALSE)</f>
        <v>-0.3</v>
      </c>
      <c r="Y123" s="8">
        <f>VLOOKUP($A123, Stathead!$B$6:$AP$2000, MATCH(Data!Y$1, Stathead!$B$5:$AP$5, 0), FALSE)</f>
        <v>-2</v>
      </c>
      <c r="Z123" s="8">
        <f>VLOOKUP($A123, FanGraphs!$B$2:$W$2000, MATCH(Data!Z$1,FanGraphs!$B$1:$W$1, 0), FALSE)</f>
        <v>0.29699999999999999</v>
      </c>
      <c r="AA123" s="8">
        <f>VLOOKUP($A123, FanGraphs!$B$2:$W$2000, MATCH(Data!AA$1,FanGraphs!$B$1:$W$1, 0), FALSE)</f>
        <v>0.29299999999999998</v>
      </c>
      <c r="AB123" s="8">
        <f>Table2[[#This Row],[xwOBA]]-Table2[[#This Row],[wOBA]]</f>
        <v>-4.0000000000000036E-3</v>
      </c>
      <c r="AC123" s="8">
        <f>VLOOKUP($A123, FanGraphs!$B$2:$W$2000, MATCH(Data!AC$1,FanGraphs!$B$1:$W$1, 0), FALSE)</f>
        <v>97</v>
      </c>
      <c r="AD123" s="9">
        <f>VLOOKUP($A123, FanGraphs!$B$2:$W$2000, MATCH(Data!AD$1,FanGraphs!$B$1:$W$1, 0), FALSE)</f>
        <v>-0.3</v>
      </c>
      <c r="AE123" s="10">
        <f>VLOOKUP($A123,Statcast!$B$2:$R$2000, MATCH(Data!AE$1,Statcast!$B$1:$R$1, 0), FALSE)</f>
        <v>1.9E-2</v>
      </c>
      <c r="AF123" s="10">
        <f>VLOOKUP($A123,Statcast!$B$2:$R$2000, MATCH(Data!AF$1,Statcast!$B$1:$R$1, 0), FALSE)</f>
        <v>0.29099999999999998</v>
      </c>
      <c r="AG123" s="8">
        <f>VLOOKUP($A123,Statcast!$B$2:$R$2000, MATCH(Data!AG$1,Statcast!$B$1:$R$1, 0), FALSE)</f>
        <v>0.246</v>
      </c>
      <c r="AH123" s="8">
        <f>Table2[[#This Row],[xBA]]-Table2[[#This Row],[BA]]</f>
        <v>1.6999999999999987E-2</v>
      </c>
      <c r="AI123" s="8">
        <f>VLOOKUP($A123,Statcast!$B$2:$R$2000, MATCH(Data!AI$1,Statcast!$B$1:$R$1, 0), FALSE)</f>
        <v>0.32900000000000001</v>
      </c>
      <c r="AJ123" s="8">
        <f>Table2[[#This Row],[xSLG]]-Table2[[#This Row],[SLG]]</f>
        <v>-1.0000000000000009E-3</v>
      </c>
    </row>
    <row r="124" spans="1:36" hidden="1" x14ac:dyDescent="0.45">
      <c r="A124" s="8" t="str">
        <f>Stathead!B127</f>
        <v>Yainer Diaz</v>
      </c>
      <c r="B124" s="8" t="str">
        <f>VLOOKUP($A124, Stathead!$B$6:$AP$2000, MATCH(Data!B$1, Stathead!$B$5:$AP$5, 0), FALSE)</f>
        <v>HOU</v>
      </c>
      <c r="C124" s="8" t="str">
        <f>VLOOKUP($A124, Stathead!$B$6:$AP$2000, MATCH(Data!C$1, Stathead!$B$5:$AP$5, 0), FALSE)</f>
        <v>AL</v>
      </c>
      <c r="D124" s="8">
        <f>VLOOKUP($A124, Stathead!$B$6:$AP$2000, MATCH(Data!D$1, Stathead!$B$5:$AP$5, 0), FALSE)</f>
        <v>50</v>
      </c>
      <c r="E124" s="8">
        <f>VLOOKUP($A124, Stathead!$B$6:$AP$2000, MATCH(Data!E$1, Stathead!$B$5:$AP$5, 0), FALSE)</f>
        <v>199</v>
      </c>
      <c r="F124" s="8">
        <f>VLOOKUP($A124, Stathead!$B$6:$AP$2000, MATCH(Data!F$1, Stathead!$B$5:$AP$5, 0), FALSE)</f>
        <v>187</v>
      </c>
      <c r="G124" s="8">
        <f>VLOOKUP($A124, Stathead!$B$6:$AP$2000, MATCH(Data!G$1, Stathead!$B$5:$AP$5, 0), FALSE)</f>
        <v>18</v>
      </c>
      <c r="H124" s="8">
        <f>VLOOKUP($A124, Stathead!$B$6:$AP$2000, MATCH(Data!H$1, Stathead!$B$5:$AP$5, 0), FALSE)</f>
        <v>47</v>
      </c>
      <c r="I124" s="8">
        <f>VLOOKUP($A124, Stathead!$B$6:$AP$2000, MATCH(Data!I$1, Stathead!$B$5:$AP$5, 0), FALSE)</f>
        <v>33</v>
      </c>
      <c r="J124" s="8">
        <f>VLOOKUP($A124, Stathead!$B$6:$AP$2000, MATCH(Data!J$1, Stathead!$B$5:$AP$5, 0), FALSE)</f>
        <v>10</v>
      </c>
      <c r="K124" s="8">
        <f>VLOOKUP($A124, Stathead!$B$6:$AP$2000, MATCH(Data!K$1, Stathead!$B$5:$AP$5, 0), FALSE)</f>
        <v>1</v>
      </c>
      <c r="L124" s="8">
        <f>VLOOKUP($A124, Stathead!$B$6:$AP$2000, MATCH(Data!L$1, Stathead!$B$5:$AP$5, 0), FALSE)</f>
        <v>3</v>
      </c>
      <c r="M124" s="8">
        <f>VLOOKUP($A124, Stathead!$B$6:$AP$2000, MATCH(Data!M$1, Stathead!$B$5:$AP$5, 0), FALSE)</f>
        <v>23</v>
      </c>
      <c r="N124" s="8">
        <f>VLOOKUP($A124, Stathead!$B$6:$AP$2000, MATCH(Data!N$1, Stathead!$B$5:$AP$5, 0), FALSE)</f>
        <v>0</v>
      </c>
      <c r="O124" s="8">
        <f>VLOOKUP($A124, Stathead!$B$6:$AP$2000, MATCH(Data!O$1, Stathead!$B$5:$AP$5, 0), FALSE)</f>
        <v>0.251</v>
      </c>
      <c r="P124" s="8">
        <f>VLOOKUP($A124, Stathead!$B$6:$AP$2000, MATCH(Data!P$1, Stathead!$B$5:$AP$5, 0), FALSE)</f>
        <v>0.28100000000000003</v>
      </c>
      <c r="Q124" s="8">
        <f>VLOOKUP($A124, Stathead!$B$6:$AP$2000, MATCH(Data!Q$1, Stathead!$B$5:$AP$5, 0), FALSE)</f>
        <v>0.36399999999999999</v>
      </c>
      <c r="R124" s="8">
        <f>VLOOKUP($A124, Stathead!$B$6:$AP$2000, MATCH(Data!R$1, Stathead!$B$5:$AP$5, 0), FALSE)</f>
        <v>0.64500000000000002</v>
      </c>
      <c r="S124" s="8">
        <f>VLOOKUP($A124, Stathead!$B$6:$AP$2000, MATCH(Data!S$1, Stathead!$B$5:$AP$5, 0), FALSE)</f>
        <v>85</v>
      </c>
      <c r="T124" s="8">
        <f>VLOOKUP($A124, Stathead!$B$6:$AP$2000, MATCH(Data!T$1, Stathead!$B$5:$AP$5, 0), FALSE)</f>
        <v>0.1</v>
      </c>
      <c r="U124" s="9">
        <f>(Data!$T123/Data!$D123)*162</f>
        <v>0.30566037735849055</v>
      </c>
      <c r="V124" s="8">
        <f>VLOOKUP($A124, Stathead!$B$6:$AP$2000, MATCH(Data!V$1, Stathead!$B$5:$AP$5, 0), FALSE)</f>
        <v>-0.5</v>
      </c>
      <c r="W124" s="9">
        <f>(Data!$V123/Data!$D123)*162</f>
        <v>-1.8339622641509432</v>
      </c>
      <c r="X124" s="8">
        <f>VLOOKUP($A124, Stathead!$B$6:$AP$2000, MATCH(Data!X$1, Stathead!$B$5:$AP$5, 0), FALSE)</f>
        <v>0.1</v>
      </c>
      <c r="Y124" s="8">
        <f>VLOOKUP($A124, Stathead!$B$6:$AP$2000, MATCH(Data!Y$1, Stathead!$B$5:$AP$5, 0), FALSE)</f>
        <v>-3</v>
      </c>
      <c r="Z124" s="8">
        <f>VLOOKUP($A124, FanGraphs!$B$2:$W$2000, MATCH(Data!Z$1,FanGraphs!$B$1:$W$1, 0), FALSE)</f>
        <v>0.28699999999999998</v>
      </c>
      <c r="AA124" s="8">
        <f>VLOOKUP($A124, FanGraphs!$B$2:$W$2000, MATCH(Data!AA$1,FanGraphs!$B$1:$W$1, 0), FALSE)</f>
        <v>0.312</v>
      </c>
      <c r="AB124" s="8">
        <f>Table2[[#This Row],[xwOBA]]-Table2[[#This Row],[wOBA]]</f>
        <v>2.5000000000000022E-2</v>
      </c>
      <c r="AC124" s="8">
        <f>VLOOKUP($A124, FanGraphs!$B$2:$W$2000, MATCH(Data!AC$1,FanGraphs!$B$1:$W$1, 0), FALSE)</f>
        <v>85</v>
      </c>
      <c r="AD124" s="9">
        <f>VLOOKUP($A124, FanGraphs!$B$2:$W$2000, MATCH(Data!AD$1,FanGraphs!$B$1:$W$1, 0), FALSE)</f>
        <v>-1.2</v>
      </c>
      <c r="AE124" s="10">
        <f>VLOOKUP($A124,Statcast!$B$2:$R$2000, MATCH(Data!AE$1,Statcast!$B$1:$R$1, 0), FALSE)</f>
        <v>6.9000000000000006E-2</v>
      </c>
      <c r="AF124" s="10">
        <f>VLOOKUP($A124,Statcast!$B$2:$R$2000, MATCH(Data!AF$1,Statcast!$B$1:$R$1, 0), FALSE)</f>
        <v>0.51200000000000001</v>
      </c>
      <c r="AG124" s="8">
        <f>VLOOKUP($A124,Statcast!$B$2:$R$2000, MATCH(Data!AG$1,Statcast!$B$1:$R$1, 0), FALSE)</f>
        <v>0.27500000000000002</v>
      </c>
      <c r="AH124" s="8">
        <f>Table2[[#This Row],[xBA]]-Table2[[#This Row],[BA]]</f>
        <v>2.4000000000000021E-2</v>
      </c>
      <c r="AI124" s="8">
        <f>VLOOKUP($A124,Statcast!$B$2:$R$2000, MATCH(Data!AI$1,Statcast!$B$1:$R$1, 0), FALSE)</f>
        <v>0.41</v>
      </c>
      <c r="AJ124" s="8">
        <f>Table2[[#This Row],[xSLG]]-Table2[[#This Row],[SLG]]</f>
        <v>4.5999999999999985E-2</v>
      </c>
    </row>
    <row r="125" spans="1:36" hidden="1" x14ac:dyDescent="0.45">
      <c r="A125" s="8" t="str">
        <f>Stathead!B128</f>
        <v>Nolan Schanuel</v>
      </c>
      <c r="B125" s="8" t="str">
        <f>VLOOKUP($A125, Stathead!$B$6:$AP$2000, MATCH(Data!B$1, Stathead!$B$5:$AP$5, 0), FALSE)</f>
        <v>LAA</v>
      </c>
      <c r="C125" s="8" t="str">
        <f>VLOOKUP($A125, Stathead!$B$6:$AP$2000, MATCH(Data!C$1, Stathead!$B$5:$AP$5, 0), FALSE)</f>
        <v>AL</v>
      </c>
      <c r="D125" s="8">
        <f>VLOOKUP($A125, Stathead!$B$6:$AP$2000, MATCH(Data!D$1, Stathead!$B$5:$AP$5, 0), FALSE)</f>
        <v>49</v>
      </c>
      <c r="E125" s="8">
        <f>VLOOKUP($A125, Stathead!$B$6:$AP$2000, MATCH(Data!E$1, Stathead!$B$5:$AP$5, 0), FALSE)</f>
        <v>198</v>
      </c>
      <c r="F125" s="8">
        <f>VLOOKUP($A125, Stathead!$B$6:$AP$2000, MATCH(Data!F$1, Stathead!$B$5:$AP$5, 0), FALSE)</f>
        <v>176</v>
      </c>
      <c r="G125" s="8">
        <f>VLOOKUP($A125, Stathead!$B$6:$AP$2000, MATCH(Data!G$1, Stathead!$B$5:$AP$5, 0), FALSE)</f>
        <v>17</v>
      </c>
      <c r="H125" s="8">
        <f>VLOOKUP($A125, Stathead!$B$6:$AP$2000, MATCH(Data!H$1, Stathead!$B$5:$AP$5, 0), FALSE)</f>
        <v>41</v>
      </c>
      <c r="I125" s="8">
        <f>VLOOKUP($A125, Stathead!$B$6:$AP$2000, MATCH(Data!I$1, Stathead!$B$5:$AP$5, 0), FALSE)</f>
        <v>32</v>
      </c>
      <c r="J125" s="8">
        <f>VLOOKUP($A125, Stathead!$B$6:$AP$2000, MATCH(Data!J$1, Stathead!$B$5:$AP$5, 0), FALSE)</f>
        <v>4</v>
      </c>
      <c r="K125" s="8">
        <f>VLOOKUP($A125, Stathead!$B$6:$AP$2000, MATCH(Data!K$1, Stathead!$B$5:$AP$5, 0), FALSE)</f>
        <v>0</v>
      </c>
      <c r="L125" s="8">
        <f>VLOOKUP($A125, Stathead!$B$6:$AP$2000, MATCH(Data!L$1, Stathead!$B$5:$AP$5, 0), FALSE)</f>
        <v>5</v>
      </c>
      <c r="M125" s="8">
        <f>VLOOKUP($A125, Stathead!$B$6:$AP$2000, MATCH(Data!M$1, Stathead!$B$5:$AP$5, 0), FALSE)</f>
        <v>18</v>
      </c>
      <c r="N125" s="8">
        <f>VLOOKUP($A125, Stathead!$B$6:$AP$2000, MATCH(Data!N$1, Stathead!$B$5:$AP$5, 0), FALSE)</f>
        <v>0</v>
      </c>
      <c r="O125" s="8">
        <f>VLOOKUP($A125, Stathead!$B$6:$AP$2000, MATCH(Data!O$1, Stathead!$B$5:$AP$5, 0), FALSE)</f>
        <v>0.23300000000000001</v>
      </c>
      <c r="P125" s="8">
        <f>VLOOKUP($A125, Stathead!$B$6:$AP$2000, MATCH(Data!P$1, Stathead!$B$5:$AP$5, 0), FALSE)</f>
        <v>0.30099999999999999</v>
      </c>
      <c r="Q125" s="8">
        <f>VLOOKUP($A125, Stathead!$B$6:$AP$2000, MATCH(Data!Q$1, Stathead!$B$5:$AP$5, 0), FALSE)</f>
        <v>0.34100000000000003</v>
      </c>
      <c r="R125" s="8">
        <f>VLOOKUP($A125, Stathead!$B$6:$AP$2000, MATCH(Data!R$1, Stathead!$B$5:$AP$5, 0), FALSE)</f>
        <v>0.64200000000000002</v>
      </c>
      <c r="S125" s="8">
        <f>VLOOKUP($A125, Stathead!$B$6:$AP$2000, MATCH(Data!S$1, Stathead!$B$5:$AP$5, 0), FALSE)</f>
        <v>82</v>
      </c>
      <c r="T125" s="8">
        <f>VLOOKUP($A125, Stathead!$B$6:$AP$2000, MATCH(Data!T$1, Stathead!$B$5:$AP$5, 0), FALSE)</f>
        <v>0.1</v>
      </c>
      <c r="U125" s="9">
        <f>(Data!$T124/Data!$D124)*162</f>
        <v>0.32400000000000001</v>
      </c>
      <c r="V125" s="8">
        <f>VLOOKUP($A125, Stathead!$B$6:$AP$2000, MATCH(Data!V$1, Stathead!$B$5:$AP$5, 0), FALSE)</f>
        <v>-0.6</v>
      </c>
      <c r="W125" s="9">
        <f>(Data!$V124/Data!$D124)*162</f>
        <v>-1.62</v>
      </c>
      <c r="X125" s="8">
        <f>VLOOKUP($A125, Stathead!$B$6:$AP$2000, MATCH(Data!X$1, Stathead!$B$5:$AP$5, 0), FALSE)</f>
        <v>0</v>
      </c>
      <c r="Y125" s="8">
        <f>VLOOKUP($A125, Stathead!$B$6:$AP$2000, MATCH(Data!Y$1, Stathead!$B$5:$AP$5, 0), FALSE)</f>
        <v>-3</v>
      </c>
      <c r="Z125" s="8">
        <f>VLOOKUP($A125, FanGraphs!$B$2:$W$2000, MATCH(Data!Z$1,FanGraphs!$B$1:$W$1, 0), FALSE)</f>
        <v>0.29499999999999998</v>
      </c>
      <c r="AA125" s="8">
        <f>VLOOKUP($A125, FanGraphs!$B$2:$W$2000, MATCH(Data!AA$1,FanGraphs!$B$1:$W$1, 0), FALSE)</f>
        <v>0.29499999999999998</v>
      </c>
      <c r="AB125" s="8">
        <f>Table2[[#This Row],[xwOBA]]-Table2[[#This Row],[wOBA]]</f>
        <v>0</v>
      </c>
      <c r="AC125" s="8">
        <f>VLOOKUP($A125, FanGraphs!$B$2:$W$2000, MATCH(Data!AC$1,FanGraphs!$B$1:$W$1, 0), FALSE)</f>
        <v>88</v>
      </c>
      <c r="AD125" s="9">
        <f>VLOOKUP($A125, FanGraphs!$B$2:$W$2000, MATCH(Data!AD$1,FanGraphs!$B$1:$W$1, 0), FALSE)</f>
        <v>-1.3</v>
      </c>
      <c r="AE125" s="10">
        <f>VLOOKUP($A125,Statcast!$B$2:$R$2000, MATCH(Data!AE$1,Statcast!$B$1:$R$1, 0), FALSE)</f>
        <v>2.8000000000000001E-2</v>
      </c>
      <c r="AF125" s="10">
        <f>VLOOKUP($A125,Statcast!$B$2:$R$2000, MATCH(Data!AF$1,Statcast!$B$1:$R$1, 0), FALSE)</f>
        <v>0.25700000000000001</v>
      </c>
      <c r="AG125" s="8">
        <f>VLOOKUP($A125,Statcast!$B$2:$R$2000, MATCH(Data!AG$1,Statcast!$B$1:$R$1, 0), FALSE)</f>
        <v>0.245</v>
      </c>
      <c r="AH125" s="8">
        <f>Table2[[#This Row],[xBA]]-Table2[[#This Row],[BA]]</f>
        <v>1.1999999999999983E-2</v>
      </c>
      <c r="AI125" s="8">
        <f>VLOOKUP($A125,Statcast!$B$2:$R$2000, MATCH(Data!AI$1,Statcast!$B$1:$R$1, 0), FALSE)</f>
        <v>0.34699999999999998</v>
      </c>
      <c r="AJ125" s="8">
        <f>Table2[[#This Row],[xSLG]]-Table2[[#This Row],[SLG]]</f>
        <v>5.9999999999999498E-3</v>
      </c>
    </row>
    <row r="126" spans="1:36" hidden="1" x14ac:dyDescent="0.45">
      <c r="A126" s="8" t="str">
        <f>Stathead!B129</f>
        <v>Ty France</v>
      </c>
      <c r="B126" s="8" t="str">
        <f>VLOOKUP($A126, Stathead!$B$6:$AP$2000, MATCH(Data!B$1, Stathead!$B$5:$AP$5, 0), FALSE)</f>
        <v>SEA</v>
      </c>
      <c r="C126" s="8" t="str">
        <f>VLOOKUP($A126, Stathead!$B$6:$AP$2000, MATCH(Data!C$1, Stathead!$B$5:$AP$5, 0), FALSE)</f>
        <v>AL</v>
      </c>
      <c r="D126" s="8">
        <f>VLOOKUP($A126, Stathead!$B$6:$AP$2000, MATCH(Data!D$1, Stathead!$B$5:$AP$5, 0), FALSE)</f>
        <v>52</v>
      </c>
      <c r="E126" s="8">
        <f>VLOOKUP($A126, Stathead!$B$6:$AP$2000, MATCH(Data!E$1, Stathead!$B$5:$AP$5, 0), FALSE)</f>
        <v>200</v>
      </c>
      <c r="F126" s="8">
        <f>VLOOKUP($A126, Stathead!$B$6:$AP$2000, MATCH(Data!F$1, Stathead!$B$5:$AP$5, 0), FALSE)</f>
        <v>182</v>
      </c>
      <c r="G126" s="8">
        <f>VLOOKUP($A126, Stathead!$B$6:$AP$2000, MATCH(Data!G$1, Stathead!$B$5:$AP$5, 0), FALSE)</f>
        <v>17</v>
      </c>
      <c r="H126" s="8">
        <f>VLOOKUP($A126, Stathead!$B$6:$AP$2000, MATCH(Data!H$1, Stathead!$B$5:$AP$5, 0), FALSE)</f>
        <v>44</v>
      </c>
      <c r="I126" s="8">
        <f>VLOOKUP($A126, Stathead!$B$6:$AP$2000, MATCH(Data!I$1, Stathead!$B$5:$AP$5, 0), FALSE)</f>
        <v>31</v>
      </c>
      <c r="J126" s="8">
        <f>VLOOKUP($A126, Stathead!$B$6:$AP$2000, MATCH(Data!J$1, Stathead!$B$5:$AP$5, 0), FALSE)</f>
        <v>7</v>
      </c>
      <c r="K126" s="8">
        <f>VLOOKUP($A126, Stathead!$B$6:$AP$2000, MATCH(Data!K$1, Stathead!$B$5:$AP$5, 0), FALSE)</f>
        <v>0</v>
      </c>
      <c r="L126" s="8">
        <f>VLOOKUP($A126, Stathead!$B$6:$AP$2000, MATCH(Data!L$1, Stathead!$B$5:$AP$5, 0), FALSE)</f>
        <v>6</v>
      </c>
      <c r="M126" s="8">
        <f>VLOOKUP($A126, Stathead!$B$6:$AP$2000, MATCH(Data!M$1, Stathead!$B$5:$AP$5, 0), FALSE)</f>
        <v>21</v>
      </c>
      <c r="N126" s="8">
        <f>VLOOKUP($A126, Stathead!$B$6:$AP$2000, MATCH(Data!N$1, Stathead!$B$5:$AP$5, 0), FALSE)</f>
        <v>0</v>
      </c>
      <c r="O126" s="8">
        <f>VLOOKUP($A126, Stathead!$B$6:$AP$2000, MATCH(Data!O$1, Stathead!$B$5:$AP$5, 0), FALSE)</f>
        <v>0.24199999999999999</v>
      </c>
      <c r="P126" s="8">
        <f>VLOOKUP($A126, Stathead!$B$6:$AP$2000, MATCH(Data!P$1, Stathead!$B$5:$AP$5, 0), FALSE)</f>
        <v>0.30499999999999999</v>
      </c>
      <c r="Q126" s="8">
        <f>VLOOKUP($A126, Stathead!$B$6:$AP$2000, MATCH(Data!Q$1, Stathead!$B$5:$AP$5, 0), FALSE)</f>
        <v>0.379</v>
      </c>
      <c r="R126" s="8">
        <f>VLOOKUP($A126, Stathead!$B$6:$AP$2000, MATCH(Data!R$1, Stathead!$B$5:$AP$5, 0), FALSE)</f>
        <v>0.68400000000000005</v>
      </c>
      <c r="S126" s="8">
        <f>VLOOKUP($A126, Stathead!$B$6:$AP$2000, MATCH(Data!S$1, Stathead!$B$5:$AP$5, 0), FALSE)</f>
        <v>100</v>
      </c>
      <c r="T126" s="8">
        <f>VLOOKUP($A126, Stathead!$B$6:$AP$2000, MATCH(Data!T$1, Stathead!$B$5:$AP$5, 0), FALSE)</f>
        <v>0.1</v>
      </c>
      <c r="U126" s="9">
        <f>(Data!$T125/Data!$D125)*162</f>
        <v>0.33061224489795921</v>
      </c>
      <c r="V126" s="8">
        <f>VLOOKUP($A126, Stathead!$B$6:$AP$2000, MATCH(Data!V$1, Stathead!$B$5:$AP$5, 0), FALSE)</f>
        <v>-0.6</v>
      </c>
      <c r="W126" s="9">
        <f>(Data!$V125/Data!$D125)*162</f>
        <v>-1.9836734693877549</v>
      </c>
      <c r="X126" s="8">
        <f>VLOOKUP($A126, Stathead!$B$6:$AP$2000, MATCH(Data!X$1, Stathead!$B$5:$AP$5, 0), FALSE)</f>
        <v>-0.4</v>
      </c>
      <c r="Y126" s="8">
        <f>VLOOKUP($A126, Stathead!$B$6:$AP$2000, MATCH(Data!Y$1, Stathead!$B$5:$AP$5, 0), FALSE)</f>
        <v>0</v>
      </c>
      <c r="Z126" s="8">
        <f>VLOOKUP($A126, FanGraphs!$B$2:$W$2000, MATCH(Data!Z$1,FanGraphs!$B$1:$W$1, 0), FALSE)</f>
        <v>0.30599999999999999</v>
      </c>
      <c r="AA126" s="8">
        <f>VLOOKUP($A126, FanGraphs!$B$2:$W$2000, MATCH(Data!AA$1,FanGraphs!$B$1:$W$1, 0), FALSE)</f>
        <v>0.312</v>
      </c>
      <c r="AB126" s="8">
        <f>Table2[[#This Row],[xwOBA]]-Table2[[#This Row],[wOBA]]</f>
        <v>6.0000000000000053E-3</v>
      </c>
      <c r="AC126" s="8">
        <f>VLOOKUP($A126, FanGraphs!$B$2:$W$2000, MATCH(Data!AC$1,FanGraphs!$B$1:$W$1, 0), FALSE)</f>
        <v>101</v>
      </c>
      <c r="AD126" s="9">
        <f>VLOOKUP($A126, FanGraphs!$B$2:$W$2000, MATCH(Data!AD$1,FanGraphs!$B$1:$W$1, 0), FALSE)</f>
        <v>-1.9</v>
      </c>
      <c r="AE126" s="10">
        <f>VLOOKUP($A126,Statcast!$B$2:$R$2000, MATCH(Data!AE$1,Statcast!$B$1:$R$1, 0), FALSE)</f>
        <v>7.4999999999999997E-2</v>
      </c>
      <c r="AF126" s="10">
        <f>VLOOKUP($A126,Statcast!$B$2:$R$2000, MATCH(Data!AF$1,Statcast!$B$1:$R$1, 0), FALSE)</f>
        <v>0.41799999999999998</v>
      </c>
      <c r="AG126" s="8">
        <f>VLOOKUP($A126,Statcast!$B$2:$R$2000, MATCH(Data!AG$1,Statcast!$B$1:$R$1, 0), FALSE)</f>
        <v>0.24299999999999999</v>
      </c>
      <c r="AH126" s="8">
        <f>Table2[[#This Row],[xBA]]-Table2[[#This Row],[BA]]</f>
        <v>1.0000000000000009E-3</v>
      </c>
      <c r="AI126" s="8">
        <f>VLOOKUP($A126,Statcast!$B$2:$R$2000, MATCH(Data!AI$1,Statcast!$B$1:$R$1, 0), FALSE)</f>
        <v>0.41599999999999998</v>
      </c>
      <c r="AJ126" s="8">
        <f>Table2[[#This Row],[xSLG]]-Table2[[#This Row],[SLG]]</f>
        <v>3.6999999999999977E-2</v>
      </c>
    </row>
    <row r="127" spans="1:36" hidden="1" x14ac:dyDescent="0.45">
      <c r="A127" s="8" t="str">
        <f>Stathead!B130</f>
        <v>Adolis García</v>
      </c>
      <c r="B127" s="8" t="str">
        <f>VLOOKUP($A127, Stathead!$B$6:$AP$2000, MATCH(Data!B$1, Stathead!$B$5:$AP$5, 0), FALSE)</f>
        <v>TEX</v>
      </c>
      <c r="C127" s="8" t="str">
        <f>VLOOKUP($A127, Stathead!$B$6:$AP$2000, MATCH(Data!C$1, Stathead!$B$5:$AP$5, 0), FALSE)</f>
        <v>AL</v>
      </c>
      <c r="D127" s="8">
        <f>VLOOKUP($A127, Stathead!$B$6:$AP$2000, MATCH(Data!D$1, Stathead!$B$5:$AP$5, 0), FALSE)</f>
        <v>52</v>
      </c>
      <c r="E127" s="8">
        <f>VLOOKUP($A127, Stathead!$B$6:$AP$2000, MATCH(Data!E$1, Stathead!$B$5:$AP$5, 0), FALSE)</f>
        <v>217</v>
      </c>
      <c r="F127" s="8">
        <f>VLOOKUP($A127, Stathead!$B$6:$AP$2000, MATCH(Data!F$1, Stathead!$B$5:$AP$5, 0), FALSE)</f>
        <v>198</v>
      </c>
      <c r="G127" s="8">
        <f>VLOOKUP($A127, Stathead!$B$6:$AP$2000, MATCH(Data!G$1, Stathead!$B$5:$AP$5, 0), FALSE)</f>
        <v>26</v>
      </c>
      <c r="H127" s="8">
        <f>VLOOKUP($A127, Stathead!$B$6:$AP$2000, MATCH(Data!H$1, Stathead!$B$5:$AP$5, 0), FALSE)</f>
        <v>47</v>
      </c>
      <c r="I127" s="8">
        <f>VLOOKUP($A127, Stathead!$B$6:$AP$2000, MATCH(Data!I$1, Stathead!$B$5:$AP$5, 0), FALSE)</f>
        <v>25</v>
      </c>
      <c r="J127" s="8">
        <f>VLOOKUP($A127, Stathead!$B$6:$AP$2000, MATCH(Data!J$1, Stathead!$B$5:$AP$5, 0), FALSE)</f>
        <v>10</v>
      </c>
      <c r="K127" s="8">
        <f>VLOOKUP($A127, Stathead!$B$6:$AP$2000, MATCH(Data!K$1, Stathead!$B$5:$AP$5, 0), FALSE)</f>
        <v>0</v>
      </c>
      <c r="L127" s="8">
        <f>VLOOKUP($A127, Stathead!$B$6:$AP$2000, MATCH(Data!L$1, Stathead!$B$5:$AP$5, 0), FALSE)</f>
        <v>12</v>
      </c>
      <c r="M127" s="8">
        <f>VLOOKUP($A127, Stathead!$B$6:$AP$2000, MATCH(Data!M$1, Stathead!$B$5:$AP$5, 0), FALSE)</f>
        <v>37</v>
      </c>
      <c r="N127" s="8">
        <f>VLOOKUP($A127, Stathead!$B$6:$AP$2000, MATCH(Data!N$1, Stathead!$B$5:$AP$5, 0), FALSE)</f>
        <v>4</v>
      </c>
      <c r="O127" s="8">
        <f>VLOOKUP($A127, Stathead!$B$6:$AP$2000, MATCH(Data!O$1, Stathead!$B$5:$AP$5, 0), FALSE)</f>
        <v>0.23699999999999999</v>
      </c>
      <c r="P127" s="8">
        <f>VLOOKUP($A127, Stathead!$B$6:$AP$2000, MATCH(Data!P$1, Stathead!$B$5:$AP$5, 0), FALSE)</f>
        <v>0.28599999999999998</v>
      </c>
      <c r="Q127" s="8">
        <f>VLOOKUP($A127, Stathead!$B$6:$AP$2000, MATCH(Data!Q$1, Stathead!$B$5:$AP$5, 0), FALSE)</f>
        <v>0.47</v>
      </c>
      <c r="R127" s="8">
        <f>VLOOKUP($A127, Stathead!$B$6:$AP$2000, MATCH(Data!R$1, Stathead!$B$5:$AP$5, 0), FALSE)</f>
        <v>0.755</v>
      </c>
      <c r="S127" s="8">
        <f>VLOOKUP($A127, Stathead!$B$6:$AP$2000, MATCH(Data!S$1, Stathead!$B$5:$AP$5, 0), FALSE)</f>
        <v>112</v>
      </c>
      <c r="T127" s="8">
        <f>VLOOKUP($A127, Stathead!$B$6:$AP$2000, MATCH(Data!T$1, Stathead!$B$5:$AP$5, 0), FALSE)</f>
        <v>0.1</v>
      </c>
      <c r="U127" s="9">
        <f>(Data!$T126/Data!$D126)*162</f>
        <v>0.31153846153846154</v>
      </c>
      <c r="V127" s="8">
        <f>VLOOKUP($A127, Stathead!$B$6:$AP$2000, MATCH(Data!V$1, Stathead!$B$5:$AP$5, 0), FALSE)</f>
        <v>-0.6</v>
      </c>
      <c r="W127" s="9">
        <f>(Data!$V126/Data!$D126)*162</f>
        <v>-1.869230769230769</v>
      </c>
      <c r="X127" s="8">
        <f>VLOOKUP($A127, Stathead!$B$6:$AP$2000, MATCH(Data!X$1, Stathead!$B$5:$AP$5, 0), FALSE)</f>
        <v>-0.7</v>
      </c>
      <c r="Y127" s="8">
        <f>VLOOKUP($A127, Stathead!$B$6:$AP$2000, MATCH(Data!Y$1, Stathead!$B$5:$AP$5, 0), FALSE)</f>
        <v>1</v>
      </c>
      <c r="Z127" s="8">
        <f>VLOOKUP($A127, FanGraphs!$B$2:$W$2000, MATCH(Data!Z$1,FanGraphs!$B$1:$W$1, 0), FALSE)</f>
        <v>0.32900000000000001</v>
      </c>
      <c r="AA127" s="8">
        <f>VLOOKUP($A127, FanGraphs!$B$2:$W$2000, MATCH(Data!AA$1,FanGraphs!$B$1:$W$1, 0), FALSE)</f>
        <v>0.32400000000000001</v>
      </c>
      <c r="AB127" s="8">
        <f>Table2[[#This Row],[xwOBA]]-Table2[[#This Row],[wOBA]]</f>
        <v>-5.0000000000000044E-3</v>
      </c>
      <c r="AC127" s="8">
        <f>VLOOKUP($A127, FanGraphs!$B$2:$W$2000, MATCH(Data!AC$1,FanGraphs!$B$1:$W$1, 0), FALSE)</f>
        <v>111</v>
      </c>
      <c r="AD127" s="9">
        <f>VLOOKUP($A127, FanGraphs!$B$2:$W$2000, MATCH(Data!AD$1,FanGraphs!$B$1:$W$1, 0), FALSE)</f>
        <v>0.1</v>
      </c>
      <c r="AE127" s="10">
        <f>VLOOKUP($A127,Statcast!$B$2:$R$2000, MATCH(Data!AE$1,Statcast!$B$1:$R$1, 0), FALSE)</f>
        <v>0.159</v>
      </c>
      <c r="AF127" s="10">
        <f>VLOOKUP($A127,Statcast!$B$2:$R$2000, MATCH(Data!AF$1,Statcast!$B$1:$R$1, 0), FALSE)</f>
        <v>0.48599999999999999</v>
      </c>
      <c r="AG127" s="8">
        <f>VLOOKUP($A127,Statcast!$B$2:$R$2000, MATCH(Data!AG$1,Statcast!$B$1:$R$1, 0), FALSE)</f>
        <v>0.23300000000000001</v>
      </c>
      <c r="AH127" s="8">
        <f>Table2[[#This Row],[xBA]]-Table2[[#This Row],[BA]]</f>
        <v>-3.9999999999999758E-3</v>
      </c>
      <c r="AI127" s="8">
        <f>VLOOKUP($A127,Statcast!$B$2:$R$2000, MATCH(Data!AI$1,Statcast!$B$1:$R$1, 0), FALSE)</f>
        <v>0.46899999999999997</v>
      </c>
      <c r="AJ127" s="8">
        <f>Table2[[#This Row],[xSLG]]-Table2[[#This Row],[SLG]]</f>
        <v>-1.0000000000000009E-3</v>
      </c>
    </row>
    <row r="128" spans="1:36" hidden="1" x14ac:dyDescent="0.45">
      <c r="A128" s="8" t="str">
        <f>Stathead!B132</f>
        <v>Ceddanne Rafaela</v>
      </c>
      <c r="B128" s="8" t="str">
        <f>VLOOKUP($A128, Stathead!$B$6:$AP$2000, MATCH(Data!B$1, Stathead!$B$5:$AP$5, 0), FALSE)</f>
        <v>BOS</v>
      </c>
      <c r="C128" s="8" t="str">
        <f>VLOOKUP($A128, Stathead!$B$6:$AP$2000, MATCH(Data!C$1, Stathead!$B$5:$AP$5, 0), FALSE)</f>
        <v>AL</v>
      </c>
      <c r="D128" s="8">
        <f>VLOOKUP($A128, Stathead!$B$6:$AP$2000, MATCH(Data!D$1, Stathead!$B$5:$AP$5, 0), FALSE)</f>
        <v>54</v>
      </c>
      <c r="E128" s="8">
        <f>VLOOKUP($A128, Stathead!$B$6:$AP$2000, MATCH(Data!E$1, Stathead!$B$5:$AP$5, 0), FALSE)</f>
        <v>198</v>
      </c>
      <c r="F128" s="8">
        <f>VLOOKUP($A128, Stathead!$B$6:$AP$2000, MATCH(Data!F$1, Stathead!$B$5:$AP$5, 0), FALSE)</f>
        <v>185</v>
      </c>
      <c r="G128" s="8">
        <f>VLOOKUP($A128, Stathead!$B$6:$AP$2000, MATCH(Data!G$1, Stathead!$B$5:$AP$5, 0), FALSE)</f>
        <v>26</v>
      </c>
      <c r="H128" s="8">
        <f>VLOOKUP($A128, Stathead!$B$6:$AP$2000, MATCH(Data!H$1, Stathead!$B$5:$AP$5, 0), FALSE)</f>
        <v>39</v>
      </c>
      <c r="I128" s="8">
        <f>VLOOKUP($A128, Stathead!$B$6:$AP$2000, MATCH(Data!I$1, Stathead!$B$5:$AP$5, 0), FALSE)</f>
        <v>23</v>
      </c>
      <c r="J128" s="8">
        <f>VLOOKUP($A128, Stathead!$B$6:$AP$2000, MATCH(Data!J$1, Stathead!$B$5:$AP$5, 0), FALSE)</f>
        <v>9</v>
      </c>
      <c r="K128" s="8">
        <f>VLOOKUP($A128, Stathead!$B$6:$AP$2000, MATCH(Data!K$1, Stathead!$B$5:$AP$5, 0), FALSE)</f>
        <v>2</v>
      </c>
      <c r="L128" s="8">
        <f>VLOOKUP($A128, Stathead!$B$6:$AP$2000, MATCH(Data!L$1, Stathead!$B$5:$AP$5, 0), FALSE)</f>
        <v>5</v>
      </c>
      <c r="M128" s="8">
        <f>VLOOKUP($A128, Stathead!$B$6:$AP$2000, MATCH(Data!M$1, Stathead!$B$5:$AP$5, 0), FALSE)</f>
        <v>28</v>
      </c>
      <c r="N128" s="8">
        <f>VLOOKUP($A128, Stathead!$B$6:$AP$2000, MATCH(Data!N$1, Stathead!$B$5:$AP$5, 0), FALSE)</f>
        <v>7</v>
      </c>
      <c r="O128" s="8">
        <f>VLOOKUP($A128, Stathead!$B$6:$AP$2000, MATCH(Data!O$1, Stathead!$B$5:$AP$5, 0), FALSE)</f>
        <v>0.21099999999999999</v>
      </c>
      <c r="P128" s="8">
        <f>VLOOKUP($A128, Stathead!$B$6:$AP$2000, MATCH(Data!P$1, Stathead!$B$5:$AP$5, 0), FALSE)</f>
        <v>0.24</v>
      </c>
      <c r="Q128" s="8">
        <f>VLOOKUP($A128, Stathead!$B$6:$AP$2000, MATCH(Data!Q$1, Stathead!$B$5:$AP$5, 0), FALSE)</f>
        <v>0.36199999999999999</v>
      </c>
      <c r="R128" s="8">
        <f>VLOOKUP($A128, Stathead!$B$6:$AP$2000, MATCH(Data!R$1, Stathead!$B$5:$AP$5, 0), FALSE)</f>
        <v>0.60199999999999998</v>
      </c>
      <c r="S128" s="8">
        <f>VLOOKUP($A128, Stathead!$B$6:$AP$2000, MATCH(Data!S$1, Stathead!$B$5:$AP$5, 0), FALSE)</f>
        <v>66</v>
      </c>
      <c r="T128" s="8">
        <f>VLOOKUP($A128, Stathead!$B$6:$AP$2000, MATCH(Data!T$1, Stathead!$B$5:$AP$5, 0), FALSE)</f>
        <v>0.1</v>
      </c>
      <c r="U128" s="9">
        <f>(Data!$T128/Data!$D128)*162</f>
        <v>0.3</v>
      </c>
      <c r="V128" s="8">
        <f>VLOOKUP($A128, Stathead!$B$6:$AP$2000, MATCH(Data!V$1, Stathead!$B$5:$AP$5, 0), FALSE)</f>
        <v>-0.6</v>
      </c>
      <c r="W128" s="9">
        <f>(Data!$V128/Data!$D128)*162</f>
        <v>-1.8</v>
      </c>
      <c r="X128" s="8">
        <f>VLOOKUP($A128, Stathead!$B$6:$AP$2000, MATCH(Data!X$1, Stathead!$B$5:$AP$5, 0), FALSE)</f>
        <v>0.1</v>
      </c>
      <c r="Y128" s="8">
        <f>VLOOKUP($A128, Stathead!$B$6:$AP$2000, MATCH(Data!Y$1, Stathead!$B$5:$AP$5, 0), FALSE)</f>
        <v>-8</v>
      </c>
      <c r="Z128" s="8">
        <f>VLOOKUP($A128, FanGraphs!$B$2:$W$2000, MATCH(Data!Z$1,FanGraphs!$B$1:$W$1, 0), FALSE)</f>
        <v>0.25800000000000001</v>
      </c>
      <c r="AA128" s="8">
        <f>VLOOKUP($A128, FanGraphs!$B$2:$W$2000, MATCH(Data!AA$1,FanGraphs!$B$1:$W$1, 0), FALSE)</f>
        <v>0.25700000000000001</v>
      </c>
      <c r="AB128" s="8">
        <f>Table2[[#This Row],[xwOBA]]-Table2[[#This Row],[wOBA]]</f>
        <v>-1.0000000000000009E-3</v>
      </c>
      <c r="AC128" s="8">
        <f>VLOOKUP($A128, FanGraphs!$B$2:$W$2000, MATCH(Data!AC$1,FanGraphs!$B$1:$W$1, 0), FALSE)</f>
        <v>59</v>
      </c>
      <c r="AD128" s="9">
        <f>VLOOKUP($A128, FanGraphs!$B$2:$W$2000, MATCH(Data!AD$1,FanGraphs!$B$1:$W$1, 0), FALSE)</f>
        <v>0.8</v>
      </c>
      <c r="AE128" s="10">
        <f>VLOOKUP($A128,Statcast!$B$2:$R$2000, MATCH(Data!AE$1,Statcast!$B$1:$R$1, 0), FALSE)</f>
        <v>5.8000000000000003E-2</v>
      </c>
      <c r="AF128" s="10">
        <f>VLOOKUP($A128,Statcast!$B$2:$R$2000, MATCH(Data!AF$1,Statcast!$B$1:$R$1, 0), FALSE)</f>
        <v>0.32100000000000001</v>
      </c>
      <c r="AG128" s="8">
        <f>VLOOKUP($A128,Statcast!$B$2:$R$2000, MATCH(Data!AG$1,Statcast!$B$1:$R$1, 0), FALSE)</f>
        <v>0.215</v>
      </c>
      <c r="AH128" s="8">
        <f>Table2[[#This Row],[xBA]]-Table2[[#This Row],[BA]]</f>
        <v>4.0000000000000036E-3</v>
      </c>
      <c r="AI128" s="8">
        <f>VLOOKUP($A128,Statcast!$B$2:$R$2000, MATCH(Data!AI$1,Statcast!$B$1:$R$1, 0), FALSE)</f>
        <v>0.35199999999999998</v>
      </c>
      <c r="AJ128" s="8">
        <f>Table2[[#This Row],[xSLG]]-Table2[[#This Row],[SLG]]</f>
        <v>-1.0000000000000009E-2</v>
      </c>
    </row>
    <row r="129" spans="1:36" x14ac:dyDescent="0.45">
      <c r="A129" s="8" t="str">
        <f>Stathead!B133</f>
        <v>Sal Frelick</v>
      </c>
      <c r="B129" s="8" t="str">
        <f>VLOOKUP($A129, Stathead!$B$6:$AP$2000, MATCH(Data!B$1, Stathead!$B$5:$AP$5, 0), FALSE)</f>
        <v>MIL</v>
      </c>
      <c r="C129" s="8" t="str">
        <f>VLOOKUP($A129, Stathead!$B$6:$AP$2000, MATCH(Data!C$1, Stathead!$B$5:$AP$5, 0), FALSE)</f>
        <v>NL</v>
      </c>
      <c r="D129" s="8">
        <f>VLOOKUP($A129, Stathead!$B$6:$AP$2000, MATCH(Data!D$1, Stathead!$B$5:$AP$5, 0), FALSE)</f>
        <v>49</v>
      </c>
      <c r="E129" s="8">
        <f>VLOOKUP($A129, Stathead!$B$6:$AP$2000, MATCH(Data!E$1, Stathead!$B$5:$AP$5, 0), FALSE)</f>
        <v>190</v>
      </c>
      <c r="F129" s="8">
        <f>VLOOKUP($A129, Stathead!$B$6:$AP$2000, MATCH(Data!F$1, Stathead!$B$5:$AP$5, 0), FALSE)</f>
        <v>169</v>
      </c>
      <c r="G129" s="8">
        <f>VLOOKUP($A129, Stathead!$B$6:$AP$2000, MATCH(Data!G$1, Stathead!$B$5:$AP$5, 0), FALSE)</f>
        <v>25</v>
      </c>
      <c r="H129" s="8">
        <f>VLOOKUP($A129, Stathead!$B$6:$AP$2000, MATCH(Data!H$1, Stathead!$B$5:$AP$5, 0), FALSE)</f>
        <v>42</v>
      </c>
      <c r="I129" s="8">
        <f>VLOOKUP($A129, Stathead!$B$6:$AP$2000, MATCH(Data!I$1, Stathead!$B$5:$AP$5, 0), FALSE)</f>
        <v>33</v>
      </c>
      <c r="J129" s="8">
        <f>VLOOKUP($A129, Stathead!$B$6:$AP$2000, MATCH(Data!J$1, Stathead!$B$5:$AP$5, 0), FALSE)</f>
        <v>6</v>
      </c>
      <c r="K129" s="8">
        <f>VLOOKUP($A129, Stathead!$B$6:$AP$2000, MATCH(Data!K$1, Stathead!$B$5:$AP$5, 0), FALSE)</f>
        <v>1</v>
      </c>
      <c r="L129" s="8">
        <f>VLOOKUP($A129, Stathead!$B$6:$AP$2000, MATCH(Data!L$1, Stathead!$B$5:$AP$5, 0), FALSE)</f>
        <v>2</v>
      </c>
      <c r="M129" s="8">
        <f>VLOOKUP($A129, Stathead!$B$6:$AP$2000, MATCH(Data!M$1, Stathead!$B$5:$AP$5, 0), FALSE)</f>
        <v>12</v>
      </c>
      <c r="N129" s="8">
        <f>VLOOKUP($A129, Stathead!$B$6:$AP$2000, MATCH(Data!N$1, Stathead!$B$5:$AP$5, 0), FALSE)</f>
        <v>7</v>
      </c>
      <c r="O129" s="8">
        <f>VLOOKUP($A129, Stathead!$B$6:$AP$2000, MATCH(Data!O$1, Stathead!$B$5:$AP$5, 0), FALSE)</f>
        <v>0.249</v>
      </c>
      <c r="P129" s="8">
        <f>VLOOKUP($A129, Stathead!$B$6:$AP$2000, MATCH(Data!P$1, Stathead!$B$5:$AP$5, 0), FALSE)</f>
        <v>0.33200000000000002</v>
      </c>
      <c r="Q129" s="8">
        <f>VLOOKUP($A129, Stathead!$B$6:$AP$2000, MATCH(Data!Q$1, Stathead!$B$5:$AP$5, 0), FALSE)</f>
        <v>0.33100000000000002</v>
      </c>
      <c r="R129" s="8">
        <f>VLOOKUP($A129, Stathead!$B$6:$AP$2000, MATCH(Data!R$1, Stathead!$B$5:$AP$5, 0), FALSE)</f>
        <v>0.66300000000000003</v>
      </c>
      <c r="S129" s="8">
        <f>VLOOKUP($A129, Stathead!$B$6:$AP$2000, MATCH(Data!S$1, Stathead!$B$5:$AP$5, 0), FALSE)</f>
        <v>92</v>
      </c>
      <c r="T129" s="8">
        <f>VLOOKUP($A129, Stathead!$B$6:$AP$2000, MATCH(Data!T$1, Stathead!$B$5:$AP$5, 0), FALSE)</f>
        <v>0.1</v>
      </c>
      <c r="U129" s="9">
        <f>(Data!$T129/Data!$D129)*162</f>
        <v>0.33061224489795921</v>
      </c>
      <c r="V129" s="8">
        <f>VLOOKUP($A129, Stathead!$B$6:$AP$2000, MATCH(Data!V$1, Stathead!$B$5:$AP$5, 0), FALSE)</f>
        <v>-0.5</v>
      </c>
      <c r="W129" s="9">
        <f>(Data!$V129/Data!$D129)*162</f>
        <v>-1.6530612244897958</v>
      </c>
      <c r="X129" s="8">
        <f>VLOOKUP($A129, Stathead!$B$6:$AP$2000, MATCH(Data!X$1, Stathead!$B$5:$AP$5, 0), FALSE)</f>
        <v>-0.5</v>
      </c>
      <c r="Y129" s="8">
        <f>VLOOKUP($A129, Stathead!$B$6:$AP$2000, MATCH(Data!Y$1, Stathead!$B$5:$AP$5, 0), FALSE)</f>
        <v>0</v>
      </c>
      <c r="Z129" s="8">
        <f>VLOOKUP($A129, FanGraphs!$B$2:$W$2000, MATCH(Data!Z$1,FanGraphs!$B$1:$W$1, 0), FALSE)</f>
        <v>0.3</v>
      </c>
      <c r="AA129" s="8">
        <f>VLOOKUP($A129, FanGraphs!$B$2:$W$2000, MATCH(Data!AA$1,FanGraphs!$B$1:$W$1, 0), FALSE)</f>
        <v>0.27300000000000002</v>
      </c>
      <c r="AB129" s="8">
        <f>Table2[[#This Row],[xwOBA]]-Table2[[#This Row],[wOBA]]</f>
        <v>-2.6999999999999968E-2</v>
      </c>
      <c r="AC129" s="8">
        <f>VLOOKUP($A129, FanGraphs!$B$2:$W$2000, MATCH(Data!AC$1,FanGraphs!$B$1:$W$1, 0), FALSE)</f>
        <v>94</v>
      </c>
      <c r="AD129" s="9">
        <f>VLOOKUP($A129, FanGraphs!$B$2:$W$2000, MATCH(Data!AD$1,FanGraphs!$B$1:$W$1, 0), FALSE)</f>
        <v>0.7</v>
      </c>
      <c r="AE129" s="10">
        <f>VLOOKUP($A129,Statcast!$B$2:$R$2000, MATCH(Data!AE$1,Statcast!$B$1:$R$1, 0), FALSE)</f>
        <v>8.0000000000000002E-3</v>
      </c>
      <c r="AF129" s="10">
        <f>VLOOKUP($A129,Statcast!$B$2:$R$2000, MATCH(Data!AF$1,Statcast!$B$1:$R$1, 0), FALSE)</f>
        <v>0.21099999999999999</v>
      </c>
      <c r="AG129" s="8">
        <f>VLOOKUP($A129,Statcast!$B$2:$R$2000, MATCH(Data!AG$1,Statcast!$B$1:$R$1, 0), FALSE)</f>
        <v>0.224</v>
      </c>
      <c r="AH129" s="8">
        <f>Table2[[#This Row],[xBA]]-Table2[[#This Row],[BA]]</f>
        <v>-2.4999999999999994E-2</v>
      </c>
      <c r="AI129" s="8">
        <f>VLOOKUP($A129,Statcast!$B$2:$R$2000, MATCH(Data!AI$1,Statcast!$B$1:$R$1, 0), FALSE)</f>
        <v>0.28599999999999998</v>
      </c>
      <c r="AJ129" s="8">
        <f>Table2[[#This Row],[xSLG]]-Table2[[#This Row],[SLG]]</f>
        <v>-4.500000000000004E-2</v>
      </c>
    </row>
    <row r="130" spans="1:36" hidden="1" x14ac:dyDescent="0.45">
      <c r="A130" s="8" t="str">
        <f>Stathead!B135</f>
        <v>Gleyber Torres</v>
      </c>
      <c r="B130" s="8" t="str">
        <f>VLOOKUP($A130, Stathead!$B$6:$AP$2000, MATCH(Data!B$1, Stathead!$B$5:$AP$5, 0), FALSE)</f>
        <v>NYY</v>
      </c>
      <c r="C130" s="8" t="str">
        <f>VLOOKUP($A130, Stathead!$B$6:$AP$2000, MATCH(Data!C$1, Stathead!$B$5:$AP$5, 0), FALSE)</f>
        <v>AL</v>
      </c>
      <c r="D130" s="8">
        <f>VLOOKUP($A130, Stathead!$B$6:$AP$2000, MATCH(Data!D$1, Stathead!$B$5:$AP$5, 0), FALSE)</f>
        <v>56</v>
      </c>
      <c r="E130" s="8">
        <f>VLOOKUP($A130, Stathead!$B$6:$AP$2000, MATCH(Data!E$1, Stathead!$B$5:$AP$5, 0), FALSE)</f>
        <v>231</v>
      </c>
      <c r="F130" s="8">
        <f>VLOOKUP($A130, Stathead!$B$6:$AP$2000, MATCH(Data!F$1, Stathead!$B$5:$AP$5, 0), FALSE)</f>
        <v>205</v>
      </c>
      <c r="G130" s="8">
        <f>VLOOKUP($A130, Stathead!$B$6:$AP$2000, MATCH(Data!G$1, Stathead!$B$5:$AP$5, 0), FALSE)</f>
        <v>25</v>
      </c>
      <c r="H130" s="8">
        <f>VLOOKUP($A130, Stathead!$B$6:$AP$2000, MATCH(Data!H$1, Stathead!$B$5:$AP$5, 0), FALSE)</f>
        <v>47</v>
      </c>
      <c r="I130" s="8">
        <f>VLOOKUP($A130, Stathead!$B$6:$AP$2000, MATCH(Data!I$1, Stathead!$B$5:$AP$5, 0), FALSE)</f>
        <v>35</v>
      </c>
      <c r="J130" s="8">
        <f>VLOOKUP($A130, Stathead!$B$6:$AP$2000, MATCH(Data!J$1, Stathead!$B$5:$AP$5, 0), FALSE)</f>
        <v>8</v>
      </c>
      <c r="K130" s="8">
        <f>VLOOKUP($A130, Stathead!$B$6:$AP$2000, MATCH(Data!K$1, Stathead!$B$5:$AP$5, 0), FALSE)</f>
        <v>0</v>
      </c>
      <c r="L130" s="8">
        <f>VLOOKUP($A130, Stathead!$B$6:$AP$2000, MATCH(Data!L$1, Stathead!$B$5:$AP$5, 0), FALSE)</f>
        <v>4</v>
      </c>
      <c r="M130" s="8">
        <f>VLOOKUP($A130, Stathead!$B$6:$AP$2000, MATCH(Data!M$1, Stathead!$B$5:$AP$5, 0), FALSE)</f>
        <v>16</v>
      </c>
      <c r="N130" s="8">
        <f>VLOOKUP($A130, Stathead!$B$6:$AP$2000, MATCH(Data!N$1, Stathead!$B$5:$AP$5, 0), FALSE)</f>
        <v>4</v>
      </c>
      <c r="O130" s="8">
        <f>VLOOKUP($A130, Stathead!$B$6:$AP$2000, MATCH(Data!O$1, Stathead!$B$5:$AP$5, 0), FALSE)</f>
        <v>0.22900000000000001</v>
      </c>
      <c r="P130" s="8">
        <f>VLOOKUP($A130, Stathead!$B$6:$AP$2000, MATCH(Data!P$1, Stathead!$B$5:$AP$5, 0), FALSE)</f>
        <v>0.30399999999999999</v>
      </c>
      <c r="Q130" s="8">
        <f>VLOOKUP($A130, Stathead!$B$6:$AP$2000, MATCH(Data!Q$1, Stathead!$B$5:$AP$5, 0), FALSE)</f>
        <v>0.32700000000000001</v>
      </c>
      <c r="R130" s="8">
        <f>VLOOKUP($A130, Stathead!$B$6:$AP$2000, MATCH(Data!R$1, Stathead!$B$5:$AP$5, 0), FALSE)</f>
        <v>0.63100000000000001</v>
      </c>
      <c r="S130" s="8">
        <f>VLOOKUP($A130, Stathead!$B$6:$AP$2000, MATCH(Data!S$1, Stathead!$B$5:$AP$5, 0), FALSE)</f>
        <v>80</v>
      </c>
      <c r="T130" s="8">
        <f>VLOOKUP($A130, Stathead!$B$6:$AP$2000, MATCH(Data!T$1, Stathead!$B$5:$AP$5, 0), FALSE)</f>
        <v>0.1</v>
      </c>
      <c r="U130" s="9">
        <f>(Data!$T131/Data!$D131)*162</f>
        <v>0.33061224489795921</v>
      </c>
      <c r="V130" s="8">
        <f>VLOOKUP($A130, Stathead!$B$6:$AP$2000, MATCH(Data!V$1, Stathead!$B$5:$AP$5, 0), FALSE)</f>
        <v>-0.7</v>
      </c>
      <c r="W130" s="9">
        <f>(Data!$V131/Data!$D131)*162</f>
        <v>-1.6530612244897958</v>
      </c>
      <c r="X130" s="8">
        <f>VLOOKUP($A130, Stathead!$B$6:$AP$2000, MATCH(Data!X$1, Stathead!$B$5:$AP$5, 0), FALSE)</f>
        <v>-0.2</v>
      </c>
      <c r="Y130" s="8">
        <f>VLOOKUP($A130, Stathead!$B$6:$AP$2000, MATCH(Data!Y$1, Stathead!$B$5:$AP$5, 0), FALSE)</f>
        <v>-5</v>
      </c>
      <c r="Z130" s="8">
        <f>VLOOKUP($A130, FanGraphs!$B$2:$W$2000, MATCH(Data!Z$1,FanGraphs!$B$1:$W$1, 0), FALSE)</f>
        <v>0.28399999999999997</v>
      </c>
      <c r="AA130" s="8">
        <f>VLOOKUP($A130, FanGraphs!$B$2:$W$2000, MATCH(Data!AA$1,FanGraphs!$B$1:$W$1, 0), FALSE)</f>
        <v>0.29599999999999999</v>
      </c>
      <c r="AB130" s="8">
        <f>Table2[[#This Row],[xwOBA]]-Table2[[#This Row],[wOBA]]</f>
        <v>1.2000000000000011E-2</v>
      </c>
      <c r="AC130" s="8">
        <f>VLOOKUP($A130, FanGraphs!$B$2:$W$2000, MATCH(Data!AC$1,FanGraphs!$B$1:$W$1, 0), FALSE)</f>
        <v>84</v>
      </c>
      <c r="AD130" s="9">
        <f>VLOOKUP($A130, FanGraphs!$B$2:$W$2000, MATCH(Data!AD$1,FanGraphs!$B$1:$W$1, 0), FALSE)</f>
        <v>0.3</v>
      </c>
      <c r="AE130" s="10">
        <f>VLOOKUP($A130,Statcast!$B$2:$R$2000, MATCH(Data!AE$1,Statcast!$B$1:$R$1, 0), FALSE)</f>
        <v>7.3999999999999996E-2</v>
      </c>
      <c r="AF130" s="10">
        <f>VLOOKUP($A130,Statcast!$B$2:$R$2000, MATCH(Data!AF$1,Statcast!$B$1:$R$1, 0), FALSE)</f>
        <v>0.34899999999999998</v>
      </c>
      <c r="AG130" s="8">
        <f>VLOOKUP($A130,Statcast!$B$2:$R$2000, MATCH(Data!AG$1,Statcast!$B$1:$R$1, 0), FALSE)</f>
        <v>0.219</v>
      </c>
      <c r="AH130" s="8">
        <f>Table2[[#This Row],[xBA]]-Table2[[#This Row],[BA]]</f>
        <v>-1.0000000000000009E-2</v>
      </c>
      <c r="AI130" s="8">
        <f>VLOOKUP($A130,Statcast!$B$2:$R$2000, MATCH(Data!AI$1,Statcast!$B$1:$R$1, 0), FALSE)</f>
        <v>0.35899999999999999</v>
      </c>
      <c r="AJ130" s="8">
        <f>Table2[[#This Row],[xSLG]]-Table2[[#This Row],[SLG]]</f>
        <v>3.1999999999999973E-2</v>
      </c>
    </row>
    <row r="131" spans="1:36" x14ac:dyDescent="0.45">
      <c r="A131" s="8" t="str">
        <f>Stathead!B126</f>
        <v>Ronald Acuña Jr.</v>
      </c>
      <c r="B131" s="8" t="str">
        <f>VLOOKUP($A131, Stathead!$B$6:$AP$2000, MATCH(Data!B$1, Stathead!$B$5:$AP$5, 0), FALSE)</f>
        <v>ATL</v>
      </c>
      <c r="C131" s="8" t="str">
        <f>VLOOKUP($A131, Stathead!$B$6:$AP$2000, MATCH(Data!C$1, Stathead!$B$5:$AP$5, 0), FALSE)</f>
        <v>NL</v>
      </c>
      <c r="D131" s="8">
        <f>VLOOKUP($A131, Stathead!$B$6:$AP$2000, MATCH(Data!D$1, Stathead!$B$5:$AP$5, 0), FALSE)</f>
        <v>49</v>
      </c>
      <c r="E131" s="8">
        <f>VLOOKUP($A131, Stathead!$B$6:$AP$2000, MATCH(Data!E$1, Stathead!$B$5:$AP$5, 0), FALSE)</f>
        <v>222</v>
      </c>
      <c r="F131" s="8">
        <f>VLOOKUP($A131, Stathead!$B$6:$AP$2000, MATCH(Data!F$1, Stathead!$B$5:$AP$5, 0), FALSE)</f>
        <v>192</v>
      </c>
      <c r="G131" s="8">
        <f>VLOOKUP($A131, Stathead!$B$6:$AP$2000, MATCH(Data!G$1, Stathead!$B$5:$AP$5, 0), FALSE)</f>
        <v>38</v>
      </c>
      <c r="H131" s="8">
        <f>VLOOKUP($A131, Stathead!$B$6:$AP$2000, MATCH(Data!H$1, Stathead!$B$5:$AP$5, 0), FALSE)</f>
        <v>48</v>
      </c>
      <c r="I131" s="8">
        <f>VLOOKUP($A131, Stathead!$B$6:$AP$2000, MATCH(Data!I$1, Stathead!$B$5:$AP$5, 0), FALSE)</f>
        <v>35</v>
      </c>
      <c r="J131" s="8">
        <f>VLOOKUP($A131, Stathead!$B$6:$AP$2000, MATCH(Data!J$1, Stathead!$B$5:$AP$5, 0), FALSE)</f>
        <v>8</v>
      </c>
      <c r="K131" s="8">
        <f>VLOOKUP($A131, Stathead!$B$6:$AP$2000, MATCH(Data!K$1, Stathead!$B$5:$AP$5, 0), FALSE)</f>
        <v>1</v>
      </c>
      <c r="L131" s="8">
        <f>VLOOKUP($A131, Stathead!$B$6:$AP$2000, MATCH(Data!L$1, Stathead!$B$5:$AP$5, 0), FALSE)</f>
        <v>4</v>
      </c>
      <c r="M131" s="8">
        <f>VLOOKUP($A131, Stathead!$B$6:$AP$2000, MATCH(Data!M$1, Stathead!$B$5:$AP$5, 0), FALSE)</f>
        <v>15</v>
      </c>
      <c r="N131" s="8">
        <f>VLOOKUP($A131, Stathead!$B$6:$AP$2000, MATCH(Data!N$1, Stathead!$B$5:$AP$5, 0), FALSE)</f>
        <v>16</v>
      </c>
      <c r="O131" s="8">
        <f>VLOOKUP($A131, Stathead!$B$6:$AP$2000, MATCH(Data!O$1, Stathead!$B$5:$AP$5, 0), FALSE)</f>
        <v>0.25</v>
      </c>
      <c r="P131" s="8">
        <f>VLOOKUP($A131, Stathead!$B$6:$AP$2000, MATCH(Data!P$1, Stathead!$B$5:$AP$5, 0), FALSE)</f>
        <v>0.35099999999999998</v>
      </c>
      <c r="Q131" s="8">
        <f>VLOOKUP($A131, Stathead!$B$6:$AP$2000, MATCH(Data!Q$1, Stathead!$B$5:$AP$5, 0), FALSE)</f>
        <v>0.36499999999999999</v>
      </c>
      <c r="R131" s="8">
        <f>VLOOKUP($A131, Stathead!$B$6:$AP$2000, MATCH(Data!R$1, Stathead!$B$5:$AP$5, 0), FALSE)</f>
        <v>0.71599999999999997</v>
      </c>
      <c r="S131" s="8">
        <f>VLOOKUP($A131, Stathead!$B$6:$AP$2000, MATCH(Data!S$1, Stathead!$B$5:$AP$5, 0), FALSE)</f>
        <v>105</v>
      </c>
      <c r="T131" s="8">
        <f>VLOOKUP($A131, Stathead!$B$6:$AP$2000, MATCH(Data!T$1, Stathead!$B$5:$AP$5, 0), FALSE)</f>
        <v>0.1</v>
      </c>
      <c r="U131" s="9">
        <f>(Data!$T122/Data!$D122)*162</f>
        <v>0.34468085106382979</v>
      </c>
      <c r="V131" s="8">
        <f>VLOOKUP($A131, Stathead!$B$6:$AP$2000, MATCH(Data!V$1, Stathead!$B$5:$AP$5, 0), FALSE)</f>
        <v>-0.5</v>
      </c>
      <c r="W131" s="9">
        <f>(Data!$V122/Data!$D122)*162</f>
        <v>-2.0680851063829788</v>
      </c>
      <c r="X131" s="8">
        <f>VLOOKUP($A131, Stathead!$B$6:$AP$2000, MATCH(Data!X$1, Stathead!$B$5:$AP$5, 0), FALSE)</f>
        <v>-0.9</v>
      </c>
      <c r="Y131" s="8">
        <f>VLOOKUP($A131, Stathead!$B$6:$AP$2000, MATCH(Data!Y$1, Stathead!$B$5:$AP$5, 0), FALSE)</f>
        <v>3</v>
      </c>
      <c r="Z131" s="8">
        <f>VLOOKUP($A131, FanGraphs!$B$2:$W$2000, MATCH(Data!Z$1,FanGraphs!$B$1:$W$1, 0), FALSE)</f>
        <v>0.32500000000000001</v>
      </c>
      <c r="AA131" s="8">
        <f>VLOOKUP($A131, FanGraphs!$B$2:$W$2000, MATCH(Data!AA$1,FanGraphs!$B$1:$W$1, 0), FALSE)</f>
        <v>0.34899999999999998</v>
      </c>
      <c r="AB131" s="8">
        <f>Table2[[#This Row],[xwOBA]]-Table2[[#This Row],[wOBA]]</f>
        <v>2.3999999999999966E-2</v>
      </c>
      <c r="AC131" s="8">
        <f>VLOOKUP($A131, FanGraphs!$B$2:$W$2000, MATCH(Data!AC$1,FanGraphs!$B$1:$W$1, 0), FALSE)</f>
        <v>110</v>
      </c>
      <c r="AD131" s="9">
        <f>VLOOKUP($A131, FanGraphs!$B$2:$W$2000, MATCH(Data!AD$1,FanGraphs!$B$1:$W$1, 0), FALSE)</f>
        <v>2.6</v>
      </c>
      <c r="AE131" s="10">
        <f>VLOOKUP($A131,Statcast!$B$2:$R$2000, MATCH(Data!AE$1,Statcast!$B$1:$R$1, 0), FALSE)</f>
        <v>9.4E-2</v>
      </c>
      <c r="AF131" s="10">
        <f>VLOOKUP($A131,Statcast!$B$2:$R$2000, MATCH(Data!AF$1,Statcast!$B$1:$R$1, 0), FALSE)</f>
        <v>0.47499999999999998</v>
      </c>
      <c r="AG131" s="8">
        <f>VLOOKUP($A131,Statcast!$B$2:$R$2000, MATCH(Data!AG$1,Statcast!$B$1:$R$1, 0), FALSE)</f>
        <v>0.26200000000000001</v>
      </c>
      <c r="AH131" s="8">
        <f>Table2[[#This Row],[xBA]]-Table2[[#This Row],[BA]]</f>
        <v>1.2000000000000011E-2</v>
      </c>
      <c r="AI131" s="8">
        <f>VLOOKUP($A131,Statcast!$B$2:$R$2000, MATCH(Data!AI$1,Statcast!$B$1:$R$1, 0), FALSE)</f>
        <v>0.43</v>
      </c>
      <c r="AJ131" s="8">
        <f>Table2[[#This Row],[xSLG]]-Table2[[#This Row],[SLG]]</f>
        <v>6.5000000000000002E-2</v>
      </c>
    </row>
    <row r="132" spans="1:36" x14ac:dyDescent="0.45">
      <c r="A132" s="8" t="str">
        <f>Stathead!B142</f>
        <v>Eugenio Suárez</v>
      </c>
      <c r="B132" s="8" t="str">
        <f>VLOOKUP($A132, Stathead!$B$6:$AP$2000, MATCH(Data!B$1, Stathead!$B$5:$AP$5, 0), FALSE)</f>
        <v>ARI</v>
      </c>
      <c r="C132" s="8" t="str">
        <f>VLOOKUP($A132, Stathead!$B$6:$AP$2000, MATCH(Data!C$1, Stathead!$B$5:$AP$5, 0), FALSE)</f>
        <v>NL</v>
      </c>
      <c r="D132" s="8">
        <f>VLOOKUP($A132, Stathead!$B$6:$AP$2000, MATCH(Data!D$1, Stathead!$B$5:$AP$5, 0), FALSE)</f>
        <v>53</v>
      </c>
      <c r="E132" s="8">
        <f>VLOOKUP($A132, Stathead!$B$6:$AP$2000, MATCH(Data!E$1, Stathead!$B$5:$AP$5, 0), FALSE)</f>
        <v>212</v>
      </c>
      <c r="F132" s="8">
        <f>VLOOKUP($A132, Stathead!$B$6:$AP$2000, MATCH(Data!F$1, Stathead!$B$5:$AP$5, 0), FALSE)</f>
        <v>189</v>
      </c>
      <c r="G132" s="8">
        <f>VLOOKUP($A132, Stathead!$B$6:$AP$2000, MATCH(Data!G$1, Stathead!$B$5:$AP$5, 0), FALSE)</f>
        <v>20</v>
      </c>
      <c r="H132" s="8">
        <f>VLOOKUP($A132, Stathead!$B$6:$AP$2000, MATCH(Data!H$1, Stathead!$B$5:$AP$5, 0), FALSE)</f>
        <v>41</v>
      </c>
      <c r="I132" s="8">
        <f>VLOOKUP($A132, Stathead!$B$6:$AP$2000, MATCH(Data!I$1, Stathead!$B$5:$AP$5, 0), FALSE)</f>
        <v>28</v>
      </c>
      <c r="J132" s="8">
        <f>VLOOKUP($A132, Stathead!$B$6:$AP$2000, MATCH(Data!J$1, Stathead!$B$5:$AP$5, 0), FALSE)</f>
        <v>10</v>
      </c>
      <c r="K132" s="8">
        <f>VLOOKUP($A132, Stathead!$B$6:$AP$2000, MATCH(Data!K$1, Stathead!$B$5:$AP$5, 0), FALSE)</f>
        <v>0</v>
      </c>
      <c r="L132" s="8">
        <f>VLOOKUP($A132, Stathead!$B$6:$AP$2000, MATCH(Data!L$1, Stathead!$B$5:$AP$5, 0), FALSE)</f>
        <v>3</v>
      </c>
      <c r="M132" s="8">
        <f>VLOOKUP($A132, Stathead!$B$6:$AP$2000, MATCH(Data!M$1, Stathead!$B$5:$AP$5, 0), FALSE)</f>
        <v>25</v>
      </c>
      <c r="N132" s="8">
        <f>VLOOKUP($A132, Stathead!$B$6:$AP$2000, MATCH(Data!N$1, Stathead!$B$5:$AP$5, 0), FALSE)</f>
        <v>1</v>
      </c>
      <c r="O132" s="8">
        <f>VLOOKUP($A132, Stathead!$B$6:$AP$2000, MATCH(Data!O$1, Stathead!$B$5:$AP$5, 0), FALSE)</f>
        <v>0.217</v>
      </c>
      <c r="P132" s="8">
        <f>VLOOKUP($A132, Stathead!$B$6:$AP$2000, MATCH(Data!P$1, Stathead!$B$5:$AP$5, 0), FALSE)</f>
        <v>0.28299999999999997</v>
      </c>
      <c r="Q132" s="8">
        <f>VLOOKUP($A132, Stathead!$B$6:$AP$2000, MATCH(Data!Q$1, Stathead!$B$5:$AP$5, 0), FALSE)</f>
        <v>0.317</v>
      </c>
      <c r="R132" s="8">
        <f>VLOOKUP($A132, Stathead!$B$6:$AP$2000, MATCH(Data!R$1, Stathead!$B$5:$AP$5, 0), FALSE)</f>
        <v>0.6</v>
      </c>
      <c r="S132" s="8">
        <f>VLOOKUP($A132, Stathead!$B$6:$AP$2000, MATCH(Data!S$1, Stathead!$B$5:$AP$5, 0), FALSE)</f>
        <v>74</v>
      </c>
      <c r="T132" s="8">
        <f>VLOOKUP($A132, Stathead!$B$6:$AP$2000, MATCH(Data!T$1, Stathead!$B$5:$AP$5, 0), FALSE)</f>
        <v>0</v>
      </c>
      <c r="U132" s="9">
        <f>(Data!$T138/Data!$D138)*162</f>
        <v>0</v>
      </c>
      <c r="V132" s="8">
        <f>VLOOKUP($A132, Stathead!$B$6:$AP$2000, MATCH(Data!V$1, Stathead!$B$5:$AP$5, 0), FALSE)</f>
        <v>-0.7</v>
      </c>
      <c r="W132" s="9">
        <f>(Data!$V138/Data!$D138)*162</f>
        <v>-2.3624999999999998</v>
      </c>
      <c r="X132" s="8">
        <f>VLOOKUP($A132, Stathead!$B$6:$AP$2000, MATCH(Data!X$1, Stathead!$B$5:$AP$5, 0), FALSE)</f>
        <v>0.1</v>
      </c>
      <c r="Y132" s="8">
        <f>VLOOKUP($A132, Stathead!$B$6:$AP$2000, MATCH(Data!Y$1, Stathead!$B$5:$AP$5, 0), FALSE)</f>
        <v>-7</v>
      </c>
      <c r="Z132" s="8">
        <f>VLOOKUP($A132, FanGraphs!$B$2:$W$2000, MATCH(Data!Z$1,FanGraphs!$B$1:$W$1, 0), FALSE)</f>
        <v>0.27200000000000002</v>
      </c>
      <c r="AA132" s="8">
        <f>VLOOKUP($A132, FanGraphs!$B$2:$W$2000, MATCH(Data!AA$1,FanGraphs!$B$1:$W$1, 0), FALSE)</f>
        <v>0.27700000000000002</v>
      </c>
      <c r="AB132" s="8">
        <f>Table2[[#This Row],[xwOBA]]-Table2[[#This Row],[wOBA]]</f>
        <v>5.0000000000000044E-3</v>
      </c>
      <c r="AC132" s="8">
        <f>VLOOKUP($A132, FanGraphs!$B$2:$W$2000, MATCH(Data!AC$1,FanGraphs!$B$1:$W$1, 0), FALSE)</f>
        <v>75</v>
      </c>
      <c r="AD132" s="9">
        <f>VLOOKUP($A132, FanGraphs!$B$2:$W$2000, MATCH(Data!AD$1,FanGraphs!$B$1:$W$1, 0), FALSE)</f>
        <v>0.4</v>
      </c>
      <c r="AE132" s="10">
        <f>VLOOKUP($A132,Statcast!$B$2:$R$2000, MATCH(Data!AE$1,Statcast!$B$1:$R$1, 0), FALSE)</f>
        <v>6.2E-2</v>
      </c>
      <c r="AF132" s="10">
        <f>VLOOKUP($A132,Statcast!$B$2:$R$2000, MATCH(Data!AF$1,Statcast!$B$1:$R$1, 0), FALSE)</f>
        <v>0.33100000000000002</v>
      </c>
      <c r="AG132" s="8">
        <f>VLOOKUP($A132,Statcast!$B$2:$R$2000, MATCH(Data!AG$1,Statcast!$B$1:$R$1, 0), FALSE)</f>
        <v>0.223</v>
      </c>
      <c r="AH132" s="8">
        <f>Table2[[#This Row],[xBA]]-Table2[[#This Row],[BA]]</f>
        <v>6.0000000000000053E-3</v>
      </c>
      <c r="AI132" s="8">
        <f>VLOOKUP($A132,Statcast!$B$2:$R$2000, MATCH(Data!AI$1,Statcast!$B$1:$R$1, 0), FALSE)</f>
        <v>0.33800000000000002</v>
      </c>
      <c r="AJ132" s="8">
        <f>Table2[[#This Row],[xSLG]]-Table2[[#This Row],[SLG]]</f>
        <v>2.1000000000000019E-2</v>
      </c>
    </row>
    <row r="133" spans="1:36" x14ac:dyDescent="0.45">
      <c r="A133" s="8" t="str">
        <f>Stathead!B137</f>
        <v>Will Benson</v>
      </c>
      <c r="B133" s="8" t="str">
        <f>VLOOKUP($A133, Stathead!$B$6:$AP$2000, MATCH(Data!B$1, Stathead!$B$5:$AP$5, 0), FALSE)</f>
        <v>CIN</v>
      </c>
      <c r="C133" s="8" t="str">
        <f>VLOOKUP($A133, Stathead!$B$6:$AP$2000, MATCH(Data!C$1, Stathead!$B$5:$AP$5, 0), FALSE)</f>
        <v>NL</v>
      </c>
      <c r="D133" s="8">
        <f>VLOOKUP($A133, Stathead!$B$6:$AP$2000, MATCH(Data!D$1, Stathead!$B$5:$AP$5, 0), FALSE)</f>
        <v>52</v>
      </c>
      <c r="E133" s="8">
        <f>VLOOKUP($A133, Stathead!$B$6:$AP$2000, MATCH(Data!E$1, Stathead!$B$5:$AP$5, 0), FALSE)</f>
        <v>190</v>
      </c>
      <c r="F133" s="8">
        <f>VLOOKUP($A133, Stathead!$B$6:$AP$2000, MATCH(Data!F$1, Stathead!$B$5:$AP$5, 0), FALSE)</f>
        <v>166</v>
      </c>
      <c r="G133" s="8">
        <f>VLOOKUP($A133, Stathead!$B$6:$AP$2000, MATCH(Data!G$1, Stathead!$B$5:$AP$5, 0), FALSE)</f>
        <v>18</v>
      </c>
      <c r="H133" s="8">
        <f>VLOOKUP($A133, Stathead!$B$6:$AP$2000, MATCH(Data!H$1, Stathead!$B$5:$AP$5, 0), FALSE)</f>
        <v>33</v>
      </c>
      <c r="I133" s="8">
        <f>VLOOKUP($A133, Stathead!$B$6:$AP$2000, MATCH(Data!I$1, Stathead!$B$5:$AP$5, 0), FALSE)</f>
        <v>14</v>
      </c>
      <c r="J133" s="8">
        <f>VLOOKUP($A133, Stathead!$B$6:$AP$2000, MATCH(Data!J$1, Stathead!$B$5:$AP$5, 0), FALSE)</f>
        <v>10</v>
      </c>
      <c r="K133" s="8">
        <f>VLOOKUP($A133, Stathead!$B$6:$AP$2000, MATCH(Data!K$1, Stathead!$B$5:$AP$5, 0), FALSE)</f>
        <v>1</v>
      </c>
      <c r="L133" s="8">
        <f>VLOOKUP($A133, Stathead!$B$6:$AP$2000, MATCH(Data!L$1, Stathead!$B$5:$AP$5, 0), FALSE)</f>
        <v>8</v>
      </c>
      <c r="M133" s="8">
        <f>VLOOKUP($A133, Stathead!$B$6:$AP$2000, MATCH(Data!M$1, Stathead!$B$5:$AP$5, 0), FALSE)</f>
        <v>17</v>
      </c>
      <c r="N133" s="8">
        <f>VLOOKUP($A133, Stathead!$B$6:$AP$2000, MATCH(Data!N$1, Stathead!$B$5:$AP$5, 0), FALSE)</f>
        <v>8</v>
      </c>
      <c r="O133" s="8">
        <f>VLOOKUP($A133, Stathead!$B$6:$AP$2000, MATCH(Data!O$1, Stathead!$B$5:$AP$5, 0), FALSE)</f>
        <v>0.19900000000000001</v>
      </c>
      <c r="P133" s="8">
        <f>VLOOKUP($A133, Stathead!$B$6:$AP$2000, MATCH(Data!P$1, Stathead!$B$5:$AP$5, 0), FALSE)</f>
        <v>0.3</v>
      </c>
      <c r="Q133" s="8">
        <f>VLOOKUP($A133, Stathead!$B$6:$AP$2000, MATCH(Data!Q$1, Stathead!$B$5:$AP$5, 0), FALSE)</f>
        <v>0.41599999999999998</v>
      </c>
      <c r="R133" s="8">
        <f>VLOOKUP($A133, Stathead!$B$6:$AP$2000, MATCH(Data!R$1, Stathead!$B$5:$AP$5, 0), FALSE)</f>
        <v>0.71599999999999997</v>
      </c>
      <c r="S133" s="8">
        <f>VLOOKUP($A133, Stathead!$B$6:$AP$2000, MATCH(Data!S$1, Stathead!$B$5:$AP$5, 0), FALSE)</f>
        <v>102</v>
      </c>
      <c r="T133" s="8">
        <f>VLOOKUP($A133, Stathead!$B$6:$AP$2000, MATCH(Data!T$1, Stathead!$B$5:$AP$5, 0), FALSE)</f>
        <v>0</v>
      </c>
      <c r="U133" s="9">
        <f>(Data!$T133/Data!$D133)*162</f>
        <v>0</v>
      </c>
      <c r="V133" s="8">
        <f>VLOOKUP($A133, Stathead!$B$6:$AP$2000, MATCH(Data!V$1, Stathead!$B$5:$AP$5, 0), FALSE)</f>
        <v>-0.6</v>
      </c>
      <c r="W133" s="9">
        <f>(Data!$V133/Data!$D133)*162</f>
        <v>-1.869230769230769</v>
      </c>
      <c r="X133" s="8">
        <f>VLOOKUP($A133, Stathead!$B$6:$AP$2000, MATCH(Data!X$1, Stathead!$B$5:$AP$5, 0), FALSE)</f>
        <v>-0.4</v>
      </c>
      <c r="Y133" s="8">
        <f>VLOOKUP($A133, Stathead!$B$6:$AP$2000, MATCH(Data!Y$1, Stathead!$B$5:$AP$5, 0), FALSE)</f>
        <v>0</v>
      </c>
      <c r="Z133" s="8">
        <f>VLOOKUP($A133, FanGraphs!$B$2:$W$2000, MATCH(Data!Z$1,FanGraphs!$B$1:$W$1, 0), FALSE)</f>
        <v>0.30499999999999999</v>
      </c>
      <c r="AA133" s="8">
        <f>VLOOKUP($A133, FanGraphs!$B$2:$W$2000, MATCH(Data!AA$1,FanGraphs!$B$1:$W$1, 0), FALSE)</f>
        <v>0.29499999999999998</v>
      </c>
      <c r="AB133" s="8">
        <f>Table2[[#This Row],[xwOBA]]-Table2[[#This Row],[wOBA]]</f>
        <v>-1.0000000000000009E-2</v>
      </c>
      <c r="AC133" s="8">
        <f>VLOOKUP($A133, FanGraphs!$B$2:$W$2000, MATCH(Data!AC$1,FanGraphs!$B$1:$W$1, 0), FALSE)</f>
        <v>93</v>
      </c>
      <c r="AD133" s="9">
        <f>VLOOKUP($A133, FanGraphs!$B$2:$W$2000, MATCH(Data!AD$1,FanGraphs!$B$1:$W$1, 0), FALSE)</f>
        <v>-2.6</v>
      </c>
      <c r="AE133" s="10">
        <f>VLOOKUP($A133,Statcast!$B$2:$R$2000, MATCH(Data!AE$1,Statcast!$B$1:$R$1, 0), FALSE)</f>
        <v>0.13200000000000001</v>
      </c>
      <c r="AF133" s="10">
        <f>VLOOKUP($A133,Statcast!$B$2:$R$2000, MATCH(Data!AF$1,Statcast!$B$1:$R$1, 0), FALSE)</f>
        <v>0.48399999999999999</v>
      </c>
      <c r="AG133" s="8">
        <f>VLOOKUP($A133,Statcast!$B$2:$R$2000, MATCH(Data!AG$1,Statcast!$B$1:$R$1, 0), FALSE)</f>
        <v>0.20200000000000001</v>
      </c>
      <c r="AH133" s="8">
        <f>Table2[[#This Row],[xBA]]-Table2[[#This Row],[BA]]</f>
        <v>3.0000000000000027E-3</v>
      </c>
      <c r="AI133" s="8">
        <f>VLOOKUP($A133,Statcast!$B$2:$R$2000, MATCH(Data!AI$1,Statcast!$B$1:$R$1, 0), FALSE)</f>
        <v>0.36599999999999999</v>
      </c>
      <c r="AJ133" s="8">
        <f>Table2[[#This Row],[xSLG]]-Table2[[#This Row],[SLG]]</f>
        <v>-4.9999999999999989E-2</v>
      </c>
    </row>
    <row r="134" spans="1:36" x14ac:dyDescent="0.45">
      <c r="A134" s="8" t="str">
        <f>Stathead!B139</f>
        <v>Luis Campusano</v>
      </c>
      <c r="B134" s="8" t="str">
        <f>VLOOKUP($A134, Stathead!$B$6:$AP$2000, MATCH(Data!B$1, Stathead!$B$5:$AP$5, 0), FALSE)</f>
        <v>SDP</v>
      </c>
      <c r="C134" s="8" t="str">
        <f>VLOOKUP($A134, Stathead!$B$6:$AP$2000, MATCH(Data!C$1, Stathead!$B$5:$AP$5, 0), FALSE)</f>
        <v>NL</v>
      </c>
      <c r="D134" s="8">
        <f>VLOOKUP($A134, Stathead!$B$6:$AP$2000, MATCH(Data!D$1, Stathead!$B$5:$AP$5, 0), FALSE)</f>
        <v>49</v>
      </c>
      <c r="E134" s="8">
        <f>VLOOKUP($A134, Stathead!$B$6:$AP$2000, MATCH(Data!E$1, Stathead!$B$5:$AP$5, 0), FALSE)</f>
        <v>174</v>
      </c>
      <c r="F134" s="8">
        <f>VLOOKUP($A134, Stathead!$B$6:$AP$2000, MATCH(Data!F$1, Stathead!$B$5:$AP$5, 0), FALSE)</f>
        <v>162</v>
      </c>
      <c r="G134" s="8">
        <f>VLOOKUP($A134, Stathead!$B$6:$AP$2000, MATCH(Data!G$1, Stathead!$B$5:$AP$5, 0), FALSE)</f>
        <v>21</v>
      </c>
      <c r="H134" s="8">
        <f>VLOOKUP($A134, Stathead!$B$6:$AP$2000, MATCH(Data!H$1, Stathead!$B$5:$AP$5, 0), FALSE)</f>
        <v>39</v>
      </c>
      <c r="I134" s="8">
        <f>VLOOKUP($A134, Stathead!$B$6:$AP$2000, MATCH(Data!I$1, Stathead!$B$5:$AP$5, 0), FALSE)</f>
        <v>25</v>
      </c>
      <c r="J134" s="8">
        <f>VLOOKUP($A134, Stathead!$B$6:$AP$2000, MATCH(Data!J$1, Stathead!$B$5:$AP$5, 0), FALSE)</f>
        <v>10</v>
      </c>
      <c r="K134" s="8">
        <f>VLOOKUP($A134, Stathead!$B$6:$AP$2000, MATCH(Data!K$1, Stathead!$B$5:$AP$5, 0), FALSE)</f>
        <v>0</v>
      </c>
      <c r="L134" s="8">
        <f>VLOOKUP($A134, Stathead!$B$6:$AP$2000, MATCH(Data!L$1, Stathead!$B$5:$AP$5, 0), FALSE)</f>
        <v>4</v>
      </c>
      <c r="M134" s="8">
        <f>VLOOKUP($A134, Stathead!$B$6:$AP$2000, MATCH(Data!M$1, Stathead!$B$5:$AP$5, 0), FALSE)</f>
        <v>25</v>
      </c>
      <c r="N134" s="8">
        <f>VLOOKUP($A134, Stathead!$B$6:$AP$2000, MATCH(Data!N$1, Stathead!$B$5:$AP$5, 0), FALSE)</f>
        <v>0</v>
      </c>
      <c r="O134" s="8">
        <f>VLOOKUP($A134, Stathead!$B$6:$AP$2000, MATCH(Data!O$1, Stathead!$B$5:$AP$5, 0), FALSE)</f>
        <v>0.24099999999999999</v>
      </c>
      <c r="P134" s="8">
        <f>VLOOKUP($A134, Stathead!$B$6:$AP$2000, MATCH(Data!P$1, Stathead!$B$5:$AP$5, 0), FALSE)</f>
        <v>0.29299999999999998</v>
      </c>
      <c r="Q134" s="8">
        <f>VLOOKUP($A134, Stathead!$B$6:$AP$2000, MATCH(Data!Q$1, Stathead!$B$5:$AP$5, 0), FALSE)</f>
        <v>0.377</v>
      </c>
      <c r="R134" s="8">
        <f>VLOOKUP($A134, Stathead!$B$6:$AP$2000, MATCH(Data!R$1, Stathead!$B$5:$AP$5, 0), FALSE)</f>
        <v>0.67</v>
      </c>
      <c r="S134" s="8">
        <f>VLOOKUP($A134, Stathead!$B$6:$AP$2000, MATCH(Data!S$1, Stathead!$B$5:$AP$5, 0), FALSE)</f>
        <v>96</v>
      </c>
      <c r="T134" s="8">
        <f>VLOOKUP($A134, Stathead!$B$6:$AP$2000, MATCH(Data!T$1, Stathead!$B$5:$AP$5, 0), FALSE)</f>
        <v>0</v>
      </c>
      <c r="U134" s="9">
        <f>(Data!$T135/Data!$D135)*162</f>
        <v>0</v>
      </c>
      <c r="V134" s="8">
        <f>VLOOKUP($A134, Stathead!$B$6:$AP$2000, MATCH(Data!V$1, Stathead!$B$5:$AP$5, 0), FALSE)</f>
        <v>-0.6</v>
      </c>
      <c r="W134" s="9">
        <f>(Data!$V135/Data!$D135)*162</f>
        <v>-2.1807692307692306</v>
      </c>
      <c r="X134" s="8">
        <f>VLOOKUP($A134, Stathead!$B$6:$AP$2000, MATCH(Data!X$1, Stathead!$B$5:$AP$5, 0), FALSE)</f>
        <v>-0.4</v>
      </c>
      <c r="Y134" s="8">
        <f>VLOOKUP($A134, Stathead!$B$6:$AP$2000, MATCH(Data!Y$1, Stathead!$B$5:$AP$5, 0), FALSE)</f>
        <v>-1</v>
      </c>
      <c r="Z134" s="8" t="e">
        <f>VLOOKUP($A134, FanGraphs!$B$2:$W$2000, MATCH(Data!Z$1,FanGraphs!$B$1:$W$1, 0), FALSE)</f>
        <v>#N/A</v>
      </c>
      <c r="AA134" s="8" t="e">
        <f>VLOOKUP($A134, FanGraphs!$B$2:$W$2000, MATCH(Data!AA$1,FanGraphs!$B$1:$W$1, 0), FALSE)</f>
        <v>#N/A</v>
      </c>
      <c r="AB134" s="8" t="e">
        <f>Table2[[#This Row],[xwOBA]]-Table2[[#This Row],[wOBA]]</f>
        <v>#N/A</v>
      </c>
      <c r="AC134" s="8" t="e">
        <f>VLOOKUP($A134, FanGraphs!$B$2:$W$2000, MATCH(Data!AC$1,FanGraphs!$B$1:$W$1, 0), FALSE)</f>
        <v>#N/A</v>
      </c>
      <c r="AD134" s="9" t="e">
        <f>VLOOKUP($A134, FanGraphs!$B$2:$W$2000, MATCH(Data!AD$1,FanGraphs!$B$1:$W$1, 0), FALSE)</f>
        <v>#N/A</v>
      </c>
      <c r="AE134" s="10" t="e">
        <f>VLOOKUP($A134,Statcast!$B$2:$R$2000, MATCH(Data!AE$1,Statcast!$B$1:$R$1, 0), FALSE)</f>
        <v>#N/A</v>
      </c>
      <c r="AF134" s="10" t="e">
        <f>VLOOKUP($A134,Statcast!$B$2:$R$2000, MATCH(Data!AF$1,Statcast!$B$1:$R$1, 0), FALSE)</f>
        <v>#N/A</v>
      </c>
      <c r="AG134" s="8" t="e">
        <f>VLOOKUP($A134,Statcast!$B$2:$R$2000, MATCH(Data!AG$1,Statcast!$B$1:$R$1, 0), FALSE)</f>
        <v>#N/A</v>
      </c>
      <c r="AH134" s="8" t="e">
        <f>Table2[[#This Row],[xBA]]-Table2[[#This Row],[BA]]</f>
        <v>#N/A</v>
      </c>
      <c r="AI134" s="8" t="e">
        <f>VLOOKUP($A134,Statcast!$B$2:$R$2000, MATCH(Data!AI$1,Statcast!$B$1:$R$1, 0), FALSE)</f>
        <v>#N/A</v>
      </c>
      <c r="AJ134" s="8" t="e">
        <f>Table2[[#This Row],[xSLG]]-Table2[[#This Row],[SLG]]</f>
        <v>#N/A</v>
      </c>
    </row>
    <row r="135" spans="1:36" x14ac:dyDescent="0.45">
      <c r="A135" s="8" t="str">
        <f>Stathead!B136</f>
        <v>Nolan Arenado</v>
      </c>
      <c r="B135" s="8" t="str">
        <f>VLOOKUP($A135, Stathead!$B$6:$AP$2000, MATCH(Data!B$1, Stathead!$B$5:$AP$5, 0), FALSE)</f>
        <v>STL</v>
      </c>
      <c r="C135" s="8" t="str">
        <f>VLOOKUP($A135, Stathead!$B$6:$AP$2000, MATCH(Data!C$1, Stathead!$B$5:$AP$5, 0), FALSE)</f>
        <v>NL</v>
      </c>
      <c r="D135" s="8">
        <f>VLOOKUP($A135, Stathead!$B$6:$AP$2000, MATCH(Data!D$1, Stathead!$B$5:$AP$5, 0), FALSE)</f>
        <v>52</v>
      </c>
      <c r="E135" s="8">
        <f>VLOOKUP($A135, Stathead!$B$6:$AP$2000, MATCH(Data!E$1, Stathead!$B$5:$AP$5, 0), FALSE)</f>
        <v>222</v>
      </c>
      <c r="F135" s="8">
        <f>VLOOKUP($A135, Stathead!$B$6:$AP$2000, MATCH(Data!F$1, Stathead!$B$5:$AP$5, 0), FALSE)</f>
        <v>202</v>
      </c>
      <c r="G135" s="8">
        <f>VLOOKUP($A135, Stathead!$B$6:$AP$2000, MATCH(Data!G$1, Stathead!$B$5:$AP$5, 0), FALSE)</f>
        <v>21</v>
      </c>
      <c r="H135" s="8">
        <f>VLOOKUP($A135, Stathead!$B$6:$AP$2000, MATCH(Data!H$1, Stathead!$B$5:$AP$5, 0), FALSE)</f>
        <v>52</v>
      </c>
      <c r="I135" s="8">
        <f>VLOOKUP($A135, Stathead!$B$6:$AP$2000, MATCH(Data!I$1, Stathead!$B$5:$AP$5, 0), FALSE)</f>
        <v>38</v>
      </c>
      <c r="J135" s="8">
        <f>VLOOKUP($A135, Stathead!$B$6:$AP$2000, MATCH(Data!J$1, Stathead!$B$5:$AP$5, 0), FALSE)</f>
        <v>10</v>
      </c>
      <c r="K135" s="8">
        <f>VLOOKUP($A135, Stathead!$B$6:$AP$2000, MATCH(Data!K$1, Stathead!$B$5:$AP$5, 0), FALSE)</f>
        <v>0</v>
      </c>
      <c r="L135" s="8">
        <f>VLOOKUP($A135, Stathead!$B$6:$AP$2000, MATCH(Data!L$1, Stathead!$B$5:$AP$5, 0), FALSE)</f>
        <v>4</v>
      </c>
      <c r="M135" s="8">
        <f>VLOOKUP($A135, Stathead!$B$6:$AP$2000, MATCH(Data!M$1, Stathead!$B$5:$AP$5, 0), FALSE)</f>
        <v>25</v>
      </c>
      <c r="N135" s="8">
        <f>VLOOKUP($A135, Stathead!$B$6:$AP$2000, MATCH(Data!N$1, Stathead!$B$5:$AP$5, 0), FALSE)</f>
        <v>0</v>
      </c>
      <c r="O135" s="8">
        <f>VLOOKUP($A135, Stathead!$B$6:$AP$2000, MATCH(Data!O$1, Stathead!$B$5:$AP$5, 0), FALSE)</f>
        <v>0.25700000000000001</v>
      </c>
      <c r="P135" s="8">
        <f>VLOOKUP($A135, Stathead!$B$6:$AP$2000, MATCH(Data!P$1, Stathead!$B$5:$AP$5, 0), FALSE)</f>
        <v>0.311</v>
      </c>
      <c r="Q135" s="8">
        <f>VLOOKUP($A135, Stathead!$B$6:$AP$2000, MATCH(Data!Q$1, Stathead!$B$5:$AP$5, 0), FALSE)</f>
        <v>0.36599999999999999</v>
      </c>
      <c r="R135" s="8">
        <f>VLOOKUP($A135, Stathead!$B$6:$AP$2000, MATCH(Data!R$1, Stathead!$B$5:$AP$5, 0), FALSE)</f>
        <v>0.67700000000000005</v>
      </c>
      <c r="S135" s="8">
        <f>VLOOKUP($A135, Stathead!$B$6:$AP$2000, MATCH(Data!S$1, Stathead!$B$5:$AP$5, 0), FALSE)</f>
        <v>95</v>
      </c>
      <c r="T135" s="8">
        <f>VLOOKUP($A135, Stathead!$B$6:$AP$2000, MATCH(Data!T$1, Stathead!$B$5:$AP$5, 0), FALSE)</f>
        <v>0</v>
      </c>
      <c r="U135" s="9">
        <f>(Data!$T132/Data!$D132)*162</f>
        <v>0</v>
      </c>
      <c r="V135" s="8">
        <f>VLOOKUP($A135, Stathead!$B$6:$AP$2000, MATCH(Data!V$1, Stathead!$B$5:$AP$5, 0), FALSE)</f>
        <v>-0.7</v>
      </c>
      <c r="W135" s="9">
        <f>(Data!$V132/Data!$D132)*162</f>
        <v>-2.1396226415094337</v>
      </c>
      <c r="X135" s="8">
        <f>VLOOKUP($A135, Stathead!$B$6:$AP$2000, MATCH(Data!X$1, Stathead!$B$5:$AP$5, 0), FALSE)</f>
        <v>-0.4</v>
      </c>
      <c r="Y135" s="8">
        <f>VLOOKUP($A135, Stathead!$B$6:$AP$2000, MATCH(Data!Y$1, Stathead!$B$5:$AP$5, 0), FALSE)</f>
        <v>-2</v>
      </c>
      <c r="Z135" s="8">
        <f>VLOOKUP($A135, FanGraphs!$B$2:$W$2000, MATCH(Data!Z$1,FanGraphs!$B$1:$W$1, 0), FALSE)</f>
        <v>0.29499999999999998</v>
      </c>
      <c r="AA135" s="8">
        <f>VLOOKUP($A135, FanGraphs!$B$2:$W$2000, MATCH(Data!AA$1,FanGraphs!$B$1:$W$1, 0), FALSE)</f>
        <v>0.29199999999999998</v>
      </c>
      <c r="AB135" s="8">
        <f>Table2[[#This Row],[xwOBA]]-Table2[[#This Row],[wOBA]]</f>
        <v>-3.0000000000000027E-3</v>
      </c>
      <c r="AC135" s="8">
        <f>VLOOKUP($A135, FanGraphs!$B$2:$W$2000, MATCH(Data!AC$1,FanGraphs!$B$1:$W$1, 0), FALSE)</f>
        <v>93</v>
      </c>
      <c r="AD135" s="9">
        <f>VLOOKUP($A135, FanGraphs!$B$2:$W$2000, MATCH(Data!AD$1,FanGraphs!$B$1:$W$1, 0), FALSE)</f>
        <v>-0.7</v>
      </c>
      <c r="AE135" s="10">
        <f>VLOOKUP($A135,Statcast!$B$2:$R$2000, MATCH(Data!AE$1,Statcast!$B$1:$R$1, 0), FALSE)</f>
        <v>1.7999999999999999E-2</v>
      </c>
      <c r="AF135" s="10">
        <f>VLOOKUP($A135,Statcast!$B$2:$R$2000, MATCH(Data!AF$1,Statcast!$B$1:$R$1, 0), FALSE)</f>
        <v>0.28499999999999998</v>
      </c>
      <c r="AG135" s="8">
        <f>VLOOKUP($A135,Statcast!$B$2:$R$2000, MATCH(Data!AG$1,Statcast!$B$1:$R$1, 0), FALSE)</f>
        <v>0.254</v>
      </c>
      <c r="AH135" s="8">
        <f>Table2[[#This Row],[xBA]]-Table2[[#This Row],[BA]]</f>
        <v>-3.0000000000000027E-3</v>
      </c>
      <c r="AI135" s="8">
        <f>VLOOKUP($A135,Statcast!$B$2:$R$2000, MATCH(Data!AI$1,Statcast!$B$1:$R$1, 0), FALSE)</f>
        <v>0.34499999999999997</v>
      </c>
      <c r="AJ135" s="8">
        <f>Table2[[#This Row],[xSLG]]-Table2[[#This Row],[SLG]]</f>
        <v>-2.1000000000000019E-2</v>
      </c>
    </row>
    <row r="136" spans="1:36" x14ac:dyDescent="0.45">
      <c r="A136" s="8" t="str">
        <f>Stathead!B138</f>
        <v>Jorge Soler</v>
      </c>
      <c r="B136" s="8" t="str">
        <f>VLOOKUP($A136, Stathead!$B$6:$AP$2000, MATCH(Data!B$1, Stathead!$B$5:$AP$5, 0), FALSE)</f>
        <v>SFG</v>
      </c>
      <c r="C136" s="8" t="str">
        <f>VLOOKUP($A136, Stathead!$B$6:$AP$2000, MATCH(Data!C$1, Stathead!$B$5:$AP$5, 0), FALSE)</f>
        <v>NL</v>
      </c>
      <c r="D136" s="8">
        <f>VLOOKUP($A136, Stathead!$B$6:$AP$2000, MATCH(Data!D$1, Stathead!$B$5:$AP$5, 0), FALSE)</f>
        <v>44</v>
      </c>
      <c r="E136" s="8">
        <f>VLOOKUP($A136, Stathead!$B$6:$AP$2000, MATCH(Data!E$1, Stathead!$B$5:$AP$5, 0), FALSE)</f>
        <v>181</v>
      </c>
      <c r="F136" s="8">
        <f>VLOOKUP($A136, Stathead!$B$6:$AP$2000, MATCH(Data!F$1, Stathead!$B$5:$AP$5, 0), FALSE)</f>
        <v>160</v>
      </c>
      <c r="G136" s="8">
        <f>VLOOKUP($A136, Stathead!$B$6:$AP$2000, MATCH(Data!G$1, Stathead!$B$5:$AP$5, 0), FALSE)</f>
        <v>20</v>
      </c>
      <c r="H136" s="8">
        <f>VLOOKUP($A136, Stathead!$B$6:$AP$2000, MATCH(Data!H$1, Stathead!$B$5:$AP$5, 0), FALSE)</f>
        <v>33</v>
      </c>
      <c r="I136" s="8">
        <f>VLOOKUP($A136, Stathead!$B$6:$AP$2000, MATCH(Data!I$1, Stathead!$B$5:$AP$5, 0), FALSE)</f>
        <v>20</v>
      </c>
      <c r="J136" s="8">
        <f>VLOOKUP($A136, Stathead!$B$6:$AP$2000, MATCH(Data!J$1, Stathead!$B$5:$AP$5, 0), FALSE)</f>
        <v>7</v>
      </c>
      <c r="K136" s="8">
        <f>VLOOKUP($A136, Stathead!$B$6:$AP$2000, MATCH(Data!K$1, Stathead!$B$5:$AP$5, 0), FALSE)</f>
        <v>0</v>
      </c>
      <c r="L136" s="8">
        <f>VLOOKUP($A136, Stathead!$B$6:$AP$2000, MATCH(Data!L$1, Stathead!$B$5:$AP$5, 0), FALSE)</f>
        <v>6</v>
      </c>
      <c r="M136" s="8">
        <f>VLOOKUP($A136, Stathead!$B$6:$AP$2000, MATCH(Data!M$1, Stathead!$B$5:$AP$5, 0), FALSE)</f>
        <v>15</v>
      </c>
      <c r="N136" s="8">
        <f>VLOOKUP($A136, Stathead!$B$6:$AP$2000, MATCH(Data!N$1, Stathead!$B$5:$AP$5, 0), FALSE)</f>
        <v>0</v>
      </c>
      <c r="O136" s="8">
        <f>VLOOKUP($A136, Stathead!$B$6:$AP$2000, MATCH(Data!O$1, Stathead!$B$5:$AP$5, 0), FALSE)</f>
        <v>0.20599999999999999</v>
      </c>
      <c r="P136" s="8">
        <f>VLOOKUP($A136, Stathead!$B$6:$AP$2000, MATCH(Data!P$1, Stathead!$B$5:$AP$5, 0), FALSE)</f>
        <v>0.29299999999999998</v>
      </c>
      <c r="Q136" s="8">
        <f>VLOOKUP($A136, Stathead!$B$6:$AP$2000, MATCH(Data!Q$1, Stathead!$B$5:$AP$5, 0), FALSE)</f>
        <v>0.36299999999999999</v>
      </c>
      <c r="R136" s="8">
        <f>VLOOKUP($A136, Stathead!$B$6:$AP$2000, MATCH(Data!R$1, Stathead!$B$5:$AP$5, 0), FALSE)</f>
        <v>0.65500000000000003</v>
      </c>
      <c r="S136" s="8">
        <f>VLOOKUP($A136, Stathead!$B$6:$AP$2000, MATCH(Data!S$1, Stathead!$B$5:$AP$5, 0), FALSE)</f>
        <v>94</v>
      </c>
      <c r="T136" s="8">
        <f>VLOOKUP($A136, Stathead!$B$6:$AP$2000, MATCH(Data!T$1, Stathead!$B$5:$AP$5, 0), FALSE)</f>
        <v>0</v>
      </c>
      <c r="U136" s="9">
        <f>(Data!$T134/Data!$D134)*162</f>
        <v>0</v>
      </c>
      <c r="V136" s="8">
        <f>VLOOKUP($A136, Stathead!$B$6:$AP$2000, MATCH(Data!V$1, Stathead!$B$5:$AP$5, 0), FALSE)</f>
        <v>-0.6</v>
      </c>
      <c r="W136" s="9">
        <f>(Data!$V134/Data!$D134)*162</f>
        <v>-1.9836734693877549</v>
      </c>
      <c r="X136" s="8">
        <f>VLOOKUP($A136, Stathead!$B$6:$AP$2000, MATCH(Data!X$1, Stathead!$B$5:$AP$5, 0), FALSE)</f>
        <v>-0.4</v>
      </c>
      <c r="Y136" s="8">
        <f>VLOOKUP($A136, Stathead!$B$6:$AP$2000, MATCH(Data!Y$1, Stathead!$B$5:$AP$5, 0), FALSE)</f>
        <v>-1</v>
      </c>
      <c r="Z136" s="8">
        <f>VLOOKUP($A136, FanGraphs!$B$2:$W$2000, MATCH(Data!Z$1,FanGraphs!$B$1:$W$1, 0), FALSE)</f>
        <v>0.3</v>
      </c>
      <c r="AA136" s="8">
        <f>VLOOKUP($A136, FanGraphs!$B$2:$W$2000, MATCH(Data!AA$1,FanGraphs!$B$1:$W$1, 0), FALSE)</f>
        <v>0.33300000000000002</v>
      </c>
      <c r="AB136" s="8">
        <f>Table2[[#This Row],[xwOBA]]-Table2[[#This Row],[wOBA]]</f>
        <v>3.3000000000000029E-2</v>
      </c>
      <c r="AC136" s="8">
        <f>VLOOKUP($A136, FanGraphs!$B$2:$W$2000, MATCH(Data!AC$1,FanGraphs!$B$1:$W$1, 0), FALSE)</f>
        <v>98</v>
      </c>
      <c r="AD136" s="9">
        <f>VLOOKUP($A136, FanGraphs!$B$2:$W$2000, MATCH(Data!AD$1,FanGraphs!$B$1:$W$1, 0), FALSE)</f>
        <v>-0.4</v>
      </c>
      <c r="AE136" s="10">
        <f>VLOOKUP($A136,Statcast!$B$2:$R$2000, MATCH(Data!AE$1,Statcast!$B$1:$R$1, 0), FALSE)</f>
        <v>8.5000000000000006E-2</v>
      </c>
      <c r="AF136" s="10">
        <f>VLOOKUP($A136,Statcast!$B$2:$R$2000, MATCH(Data!AF$1,Statcast!$B$1:$R$1, 0), FALSE)</f>
        <v>0.39300000000000002</v>
      </c>
      <c r="AG136" s="8">
        <f>VLOOKUP($A136,Statcast!$B$2:$R$2000, MATCH(Data!AG$1,Statcast!$B$1:$R$1, 0), FALSE)</f>
        <v>0.24</v>
      </c>
      <c r="AH136" s="8">
        <f>Table2[[#This Row],[xBA]]-Table2[[#This Row],[BA]]</f>
        <v>3.4000000000000002E-2</v>
      </c>
      <c r="AI136" s="8">
        <f>VLOOKUP($A136,Statcast!$B$2:$R$2000, MATCH(Data!AI$1,Statcast!$B$1:$R$1, 0), FALSE)</f>
        <v>0.441</v>
      </c>
      <c r="AJ136" s="8">
        <f>Table2[[#This Row],[xSLG]]-Table2[[#This Row],[SLG]]</f>
        <v>7.8000000000000014E-2</v>
      </c>
    </row>
    <row r="137" spans="1:36" hidden="1" x14ac:dyDescent="0.45">
      <c r="A137" s="8" t="str">
        <f>Stathead!B140</f>
        <v>Anthony Rizzo</v>
      </c>
      <c r="B137" s="8" t="str">
        <f>VLOOKUP($A137, Stathead!$B$6:$AP$2000, MATCH(Data!B$1, Stathead!$B$5:$AP$5, 0), FALSE)</f>
        <v>NYY</v>
      </c>
      <c r="C137" s="8" t="str">
        <f>VLOOKUP($A137, Stathead!$B$6:$AP$2000, MATCH(Data!C$1, Stathead!$B$5:$AP$5, 0), FALSE)</f>
        <v>AL</v>
      </c>
      <c r="D137" s="8">
        <f>VLOOKUP($A137, Stathead!$B$6:$AP$2000, MATCH(Data!D$1, Stathead!$B$5:$AP$5, 0), FALSE)</f>
        <v>55</v>
      </c>
      <c r="E137" s="8">
        <f>VLOOKUP($A137, Stathead!$B$6:$AP$2000, MATCH(Data!E$1, Stathead!$B$5:$AP$5, 0), FALSE)</f>
        <v>229</v>
      </c>
      <c r="F137" s="8">
        <f>VLOOKUP($A137, Stathead!$B$6:$AP$2000, MATCH(Data!F$1, Stathead!$B$5:$AP$5, 0), FALSE)</f>
        <v>208</v>
      </c>
      <c r="G137" s="8">
        <f>VLOOKUP($A137, Stathead!$B$6:$AP$2000, MATCH(Data!G$1, Stathead!$B$5:$AP$5, 0), FALSE)</f>
        <v>27</v>
      </c>
      <c r="H137" s="8">
        <f>VLOOKUP($A137, Stathead!$B$6:$AP$2000, MATCH(Data!H$1, Stathead!$B$5:$AP$5, 0), FALSE)</f>
        <v>51</v>
      </c>
      <c r="I137" s="8">
        <f>VLOOKUP($A137, Stathead!$B$6:$AP$2000, MATCH(Data!I$1, Stathead!$B$5:$AP$5, 0), FALSE)</f>
        <v>39</v>
      </c>
      <c r="J137" s="8">
        <f>VLOOKUP($A137, Stathead!$B$6:$AP$2000, MATCH(Data!J$1, Stathead!$B$5:$AP$5, 0), FALSE)</f>
        <v>5</v>
      </c>
      <c r="K137" s="8">
        <f>VLOOKUP($A137, Stathead!$B$6:$AP$2000, MATCH(Data!K$1, Stathead!$B$5:$AP$5, 0), FALSE)</f>
        <v>0</v>
      </c>
      <c r="L137" s="8">
        <f>VLOOKUP($A137, Stathead!$B$6:$AP$2000, MATCH(Data!L$1, Stathead!$B$5:$AP$5, 0), FALSE)</f>
        <v>7</v>
      </c>
      <c r="M137" s="8">
        <f>VLOOKUP($A137, Stathead!$B$6:$AP$2000, MATCH(Data!M$1, Stathead!$B$5:$AP$5, 0), FALSE)</f>
        <v>25</v>
      </c>
      <c r="N137" s="8">
        <f>VLOOKUP($A137, Stathead!$B$6:$AP$2000, MATCH(Data!N$1, Stathead!$B$5:$AP$5, 0), FALSE)</f>
        <v>0</v>
      </c>
      <c r="O137" s="8">
        <f>VLOOKUP($A137, Stathead!$B$6:$AP$2000, MATCH(Data!O$1, Stathead!$B$5:$AP$5, 0), FALSE)</f>
        <v>0.245</v>
      </c>
      <c r="P137" s="8">
        <f>VLOOKUP($A137, Stathead!$B$6:$AP$2000, MATCH(Data!P$1, Stathead!$B$5:$AP$5, 0), FALSE)</f>
        <v>0.31</v>
      </c>
      <c r="Q137" s="8">
        <f>VLOOKUP($A137, Stathead!$B$6:$AP$2000, MATCH(Data!Q$1, Stathead!$B$5:$AP$5, 0), FALSE)</f>
        <v>0.37</v>
      </c>
      <c r="R137" s="8">
        <f>VLOOKUP($A137, Stathead!$B$6:$AP$2000, MATCH(Data!R$1, Stathead!$B$5:$AP$5, 0), FALSE)</f>
        <v>0.68</v>
      </c>
      <c r="S137" s="8">
        <f>VLOOKUP($A137, Stathead!$B$6:$AP$2000, MATCH(Data!S$1, Stathead!$B$5:$AP$5, 0), FALSE)</f>
        <v>93</v>
      </c>
      <c r="T137" s="8">
        <f>VLOOKUP($A137, Stathead!$B$6:$AP$2000, MATCH(Data!T$1, Stathead!$B$5:$AP$5, 0), FALSE)</f>
        <v>0</v>
      </c>
      <c r="U137" s="9">
        <f>(Data!$T136/Data!$D136)*162</f>
        <v>0</v>
      </c>
      <c r="V137" s="8">
        <f>VLOOKUP($A137, Stathead!$B$6:$AP$2000, MATCH(Data!V$1, Stathead!$B$5:$AP$5, 0), FALSE)</f>
        <v>-0.8</v>
      </c>
      <c r="W137" s="9">
        <f>(Data!$V136/Data!$D136)*162</f>
        <v>-2.209090909090909</v>
      </c>
      <c r="X137" s="8">
        <f>VLOOKUP($A137, Stathead!$B$6:$AP$2000, MATCH(Data!X$1, Stathead!$B$5:$AP$5, 0), FALSE)</f>
        <v>-0.4</v>
      </c>
      <c r="Y137" s="8">
        <f>VLOOKUP($A137, Stathead!$B$6:$AP$2000, MATCH(Data!Y$1, Stathead!$B$5:$AP$5, 0), FALSE)</f>
        <v>-1</v>
      </c>
      <c r="Z137" s="8">
        <f>VLOOKUP($A137, FanGraphs!$B$2:$W$2000, MATCH(Data!Z$1,FanGraphs!$B$1:$W$1, 0), FALSE)</f>
        <v>0.31</v>
      </c>
      <c r="AA137" s="8">
        <f>VLOOKUP($A137, FanGraphs!$B$2:$W$2000, MATCH(Data!AA$1,FanGraphs!$B$1:$W$1, 0), FALSE)</f>
        <v>0.30399999999999999</v>
      </c>
      <c r="AB137" s="8">
        <f>Table2[[#This Row],[xwOBA]]-Table2[[#This Row],[wOBA]]</f>
        <v>-6.0000000000000053E-3</v>
      </c>
      <c r="AC137" s="8">
        <f>VLOOKUP($A137, FanGraphs!$B$2:$W$2000, MATCH(Data!AC$1,FanGraphs!$B$1:$W$1, 0), FALSE)</f>
        <v>102</v>
      </c>
      <c r="AD137" s="9">
        <f>VLOOKUP($A137, FanGraphs!$B$2:$W$2000, MATCH(Data!AD$1,FanGraphs!$B$1:$W$1, 0), FALSE)</f>
        <v>-2.2000000000000002</v>
      </c>
      <c r="AE137" s="10">
        <f>VLOOKUP($A137,Statcast!$B$2:$R$2000, MATCH(Data!AE$1,Statcast!$B$1:$R$1, 0), FALSE)</f>
        <v>5.5E-2</v>
      </c>
      <c r="AF137" s="10">
        <f>VLOOKUP($A137,Statcast!$B$2:$R$2000, MATCH(Data!AF$1,Statcast!$B$1:$R$1, 0), FALSE)</f>
        <v>0.34100000000000003</v>
      </c>
      <c r="AG137" s="8">
        <f>VLOOKUP($A137,Statcast!$B$2:$R$2000, MATCH(Data!AG$1,Statcast!$B$1:$R$1, 0), FALSE)</f>
        <v>0.245</v>
      </c>
      <c r="AH137" s="8">
        <f>Table2[[#This Row],[xBA]]-Table2[[#This Row],[BA]]</f>
        <v>0</v>
      </c>
      <c r="AI137" s="8">
        <f>VLOOKUP($A137,Statcast!$B$2:$R$2000, MATCH(Data!AI$1,Statcast!$B$1:$R$1, 0), FALSE)</f>
        <v>0.36499999999999999</v>
      </c>
      <c r="AJ137" s="8">
        <f>Table2[[#This Row],[xSLG]]-Table2[[#This Row],[SLG]]</f>
        <v>-5.0000000000000044E-3</v>
      </c>
    </row>
    <row r="138" spans="1:36" hidden="1" x14ac:dyDescent="0.45">
      <c r="A138" s="8" t="str">
        <f>Stathead!B141</f>
        <v>George Springer</v>
      </c>
      <c r="B138" s="8" t="str">
        <f>VLOOKUP($A138, Stathead!$B$6:$AP$2000, MATCH(Data!B$1, Stathead!$B$5:$AP$5, 0), FALSE)</f>
        <v>TOR</v>
      </c>
      <c r="C138" s="8" t="str">
        <f>VLOOKUP($A138, Stathead!$B$6:$AP$2000, MATCH(Data!C$1, Stathead!$B$5:$AP$5, 0), FALSE)</f>
        <v>AL</v>
      </c>
      <c r="D138" s="8">
        <f>VLOOKUP($A138, Stathead!$B$6:$AP$2000, MATCH(Data!D$1, Stathead!$B$5:$AP$5, 0), FALSE)</f>
        <v>48</v>
      </c>
      <c r="E138" s="8">
        <f>VLOOKUP($A138, Stathead!$B$6:$AP$2000, MATCH(Data!E$1, Stathead!$B$5:$AP$5, 0), FALSE)</f>
        <v>206</v>
      </c>
      <c r="F138" s="8">
        <f>VLOOKUP($A138, Stathead!$B$6:$AP$2000, MATCH(Data!F$1, Stathead!$B$5:$AP$5, 0), FALSE)</f>
        <v>181</v>
      </c>
      <c r="G138" s="8">
        <f>VLOOKUP($A138, Stathead!$B$6:$AP$2000, MATCH(Data!G$1, Stathead!$B$5:$AP$5, 0), FALSE)</f>
        <v>21</v>
      </c>
      <c r="H138" s="8">
        <f>VLOOKUP($A138, Stathead!$B$6:$AP$2000, MATCH(Data!H$1, Stathead!$B$5:$AP$5, 0), FALSE)</f>
        <v>37</v>
      </c>
      <c r="I138" s="8">
        <f>VLOOKUP($A138, Stathead!$B$6:$AP$2000, MATCH(Data!I$1, Stathead!$B$5:$AP$5, 0), FALSE)</f>
        <v>27</v>
      </c>
      <c r="J138" s="8">
        <f>VLOOKUP($A138, Stathead!$B$6:$AP$2000, MATCH(Data!J$1, Stathead!$B$5:$AP$5, 0), FALSE)</f>
        <v>6</v>
      </c>
      <c r="K138" s="8">
        <f>VLOOKUP($A138, Stathead!$B$6:$AP$2000, MATCH(Data!K$1, Stathead!$B$5:$AP$5, 0), FALSE)</f>
        <v>0</v>
      </c>
      <c r="L138" s="8">
        <f>VLOOKUP($A138, Stathead!$B$6:$AP$2000, MATCH(Data!L$1, Stathead!$B$5:$AP$5, 0), FALSE)</f>
        <v>4</v>
      </c>
      <c r="M138" s="8">
        <f>VLOOKUP($A138, Stathead!$B$6:$AP$2000, MATCH(Data!M$1, Stathead!$B$5:$AP$5, 0), FALSE)</f>
        <v>11</v>
      </c>
      <c r="N138" s="8">
        <f>VLOOKUP($A138, Stathead!$B$6:$AP$2000, MATCH(Data!N$1, Stathead!$B$5:$AP$5, 0), FALSE)</f>
        <v>7</v>
      </c>
      <c r="O138" s="8">
        <f>VLOOKUP($A138, Stathead!$B$6:$AP$2000, MATCH(Data!O$1, Stathead!$B$5:$AP$5, 0), FALSE)</f>
        <v>0.20399999999999999</v>
      </c>
      <c r="P138" s="8">
        <f>VLOOKUP($A138, Stathead!$B$6:$AP$2000, MATCH(Data!P$1, Stathead!$B$5:$AP$5, 0), FALSE)</f>
        <v>0.29099999999999998</v>
      </c>
      <c r="Q138" s="8">
        <f>VLOOKUP($A138, Stathead!$B$6:$AP$2000, MATCH(Data!Q$1, Stathead!$B$5:$AP$5, 0), FALSE)</f>
        <v>0.30399999999999999</v>
      </c>
      <c r="R138" s="8">
        <f>VLOOKUP($A138, Stathead!$B$6:$AP$2000, MATCH(Data!R$1, Stathead!$B$5:$AP$5, 0), FALSE)</f>
        <v>0.59499999999999997</v>
      </c>
      <c r="S138" s="8">
        <f>VLOOKUP($A138, Stathead!$B$6:$AP$2000, MATCH(Data!S$1, Stathead!$B$5:$AP$5, 0), FALSE)</f>
        <v>73</v>
      </c>
      <c r="T138" s="8">
        <f>VLOOKUP($A138, Stathead!$B$6:$AP$2000, MATCH(Data!T$1, Stathead!$B$5:$AP$5, 0), FALSE)</f>
        <v>0</v>
      </c>
      <c r="U138" s="9">
        <f>(Data!$T137/Data!$D137)*162</f>
        <v>0</v>
      </c>
      <c r="V138" s="8">
        <f>VLOOKUP($A138, Stathead!$B$6:$AP$2000, MATCH(Data!V$1, Stathead!$B$5:$AP$5, 0), FALSE)</f>
        <v>-0.7</v>
      </c>
      <c r="W138" s="9">
        <f>(Data!$V137/Data!$D137)*162</f>
        <v>-2.3563636363636364</v>
      </c>
      <c r="X138" s="8">
        <f>VLOOKUP($A138, Stathead!$B$6:$AP$2000, MATCH(Data!X$1, Stathead!$B$5:$AP$5, 0), FALSE)</f>
        <v>-0.2</v>
      </c>
      <c r="Y138" s="8">
        <f>VLOOKUP($A138, Stathead!$B$6:$AP$2000, MATCH(Data!Y$1, Stathead!$B$5:$AP$5, 0), FALSE)</f>
        <v>-5</v>
      </c>
      <c r="Z138" s="8">
        <f>VLOOKUP($A138, FanGraphs!$B$2:$W$2000, MATCH(Data!Z$1,FanGraphs!$B$1:$W$1, 0), FALSE)</f>
        <v>0.25900000000000001</v>
      </c>
      <c r="AA138" s="8">
        <f>VLOOKUP($A138, FanGraphs!$B$2:$W$2000, MATCH(Data!AA$1,FanGraphs!$B$1:$W$1, 0), FALSE)</f>
        <v>0.30599999999999999</v>
      </c>
      <c r="AB138" s="8">
        <f>Table2[[#This Row],[xwOBA]]-Table2[[#This Row],[wOBA]]</f>
        <v>4.6999999999999986E-2</v>
      </c>
      <c r="AC138" s="8">
        <f>VLOOKUP($A138, FanGraphs!$B$2:$W$2000, MATCH(Data!AC$1,FanGraphs!$B$1:$W$1, 0), FALSE)</f>
        <v>67</v>
      </c>
      <c r="AD138" s="9">
        <f>VLOOKUP($A138, FanGraphs!$B$2:$W$2000, MATCH(Data!AD$1,FanGraphs!$B$1:$W$1, 0), FALSE)</f>
        <v>1.2</v>
      </c>
      <c r="AE138" s="10">
        <f>VLOOKUP($A138,Statcast!$B$2:$R$2000, MATCH(Data!AE$1,Statcast!$B$1:$R$1, 0), FALSE)</f>
        <v>4.7E-2</v>
      </c>
      <c r="AF138" s="10">
        <f>VLOOKUP($A138,Statcast!$B$2:$R$2000, MATCH(Data!AF$1,Statcast!$B$1:$R$1, 0), FALSE)</f>
        <v>0.33100000000000002</v>
      </c>
      <c r="AG138" s="8">
        <f>VLOOKUP($A138,Statcast!$B$2:$R$2000, MATCH(Data!AG$1,Statcast!$B$1:$R$1, 0), FALSE)</f>
        <v>0.249</v>
      </c>
      <c r="AH138" s="8">
        <f>Table2[[#This Row],[xBA]]-Table2[[#This Row],[BA]]</f>
        <v>4.5000000000000012E-2</v>
      </c>
      <c r="AI138" s="8">
        <f>VLOOKUP($A138,Statcast!$B$2:$R$2000, MATCH(Data!AI$1,Statcast!$B$1:$R$1, 0), FALSE)</f>
        <v>0.36899999999999999</v>
      </c>
      <c r="AJ138" s="8">
        <f>Table2[[#This Row],[xSLG]]-Table2[[#This Row],[SLG]]</f>
        <v>6.5000000000000002E-2</v>
      </c>
    </row>
    <row r="139" spans="1:36" x14ac:dyDescent="0.45">
      <c r="A139" s="8" t="str">
        <f>Stathead!B144</f>
        <v>Xander Bogaerts</v>
      </c>
      <c r="B139" s="8" t="str">
        <f>VLOOKUP($A139, Stathead!$B$6:$AP$2000, MATCH(Data!B$1, Stathead!$B$5:$AP$5, 0), FALSE)</f>
        <v>SDP</v>
      </c>
      <c r="C139" s="8" t="str">
        <f>VLOOKUP($A139, Stathead!$B$6:$AP$2000, MATCH(Data!C$1, Stathead!$B$5:$AP$5, 0), FALSE)</f>
        <v>NL</v>
      </c>
      <c r="D139" s="8">
        <f>VLOOKUP($A139, Stathead!$B$6:$AP$2000, MATCH(Data!D$1, Stathead!$B$5:$AP$5, 0), FALSE)</f>
        <v>47</v>
      </c>
      <c r="E139" s="8">
        <f>VLOOKUP($A139, Stathead!$B$6:$AP$2000, MATCH(Data!E$1, Stathead!$B$5:$AP$5, 0), FALSE)</f>
        <v>200</v>
      </c>
      <c r="F139" s="8">
        <f>VLOOKUP($A139, Stathead!$B$6:$AP$2000, MATCH(Data!F$1, Stathead!$B$5:$AP$5, 0), FALSE)</f>
        <v>187</v>
      </c>
      <c r="G139" s="8">
        <f>VLOOKUP($A139, Stathead!$B$6:$AP$2000, MATCH(Data!G$1, Stathead!$B$5:$AP$5, 0), FALSE)</f>
        <v>23</v>
      </c>
      <c r="H139" s="8">
        <f>VLOOKUP($A139, Stathead!$B$6:$AP$2000, MATCH(Data!H$1, Stathead!$B$5:$AP$5, 0), FALSE)</f>
        <v>41</v>
      </c>
      <c r="I139" s="8">
        <f>VLOOKUP($A139, Stathead!$B$6:$AP$2000, MATCH(Data!I$1, Stathead!$B$5:$AP$5, 0), FALSE)</f>
        <v>31</v>
      </c>
      <c r="J139" s="8">
        <f>VLOOKUP($A139, Stathead!$B$6:$AP$2000, MATCH(Data!J$1, Stathead!$B$5:$AP$5, 0), FALSE)</f>
        <v>6</v>
      </c>
      <c r="K139" s="8">
        <f>VLOOKUP($A139, Stathead!$B$6:$AP$2000, MATCH(Data!K$1, Stathead!$B$5:$AP$5, 0), FALSE)</f>
        <v>0</v>
      </c>
      <c r="L139" s="8">
        <f>VLOOKUP($A139, Stathead!$B$6:$AP$2000, MATCH(Data!L$1, Stathead!$B$5:$AP$5, 0), FALSE)</f>
        <v>4</v>
      </c>
      <c r="M139" s="8">
        <f>VLOOKUP($A139, Stathead!$B$6:$AP$2000, MATCH(Data!M$1, Stathead!$B$5:$AP$5, 0), FALSE)</f>
        <v>14</v>
      </c>
      <c r="N139" s="8">
        <f>VLOOKUP($A139, Stathead!$B$6:$AP$2000, MATCH(Data!N$1, Stathead!$B$5:$AP$5, 0), FALSE)</f>
        <v>4</v>
      </c>
      <c r="O139" s="8">
        <f>VLOOKUP($A139, Stathead!$B$6:$AP$2000, MATCH(Data!O$1, Stathead!$B$5:$AP$5, 0), FALSE)</f>
        <v>0.219</v>
      </c>
      <c r="P139" s="8">
        <f>VLOOKUP($A139, Stathead!$B$6:$AP$2000, MATCH(Data!P$1, Stathead!$B$5:$AP$5, 0), FALSE)</f>
        <v>0.26500000000000001</v>
      </c>
      <c r="Q139" s="8">
        <f>VLOOKUP($A139, Stathead!$B$6:$AP$2000, MATCH(Data!Q$1, Stathead!$B$5:$AP$5, 0), FALSE)</f>
        <v>0.316</v>
      </c>
      <c r="R139" s="8">
        <f>VLOOKUP($A139, Stathead!$B$6:$AP$2000, MATCH(Data!R$1, Stathead!$B$5:$AP$5, 0), FALSE)</f>
        <v>0.58099999999999996</v>
      </c>
      <c r="S139" s="8">
        <f>VLOOKUP($A139, Stathead!$B$6:$AP$2000, MATCH(Data!S$1, Stathead!$B$5:$AP$5, 0), FALSE)</f>
        <v>70</v>
      </c>
      <c r="T139" s="8">
        <f>VLOOKUP($A139, Stathead!$B$6:$AP$2000, MATCH(Data!T$1, Stathead!$B$5:$AP$5, 0), FALSE)</f>
        <v>-0.1</v>
      </c>
      <c r="U139" s="9">
        <f>(Data!$T140/Data!$D140)*162</f>
        <v>-0.31153846153846154</v>
      </c>
      <c r="V139" s="8">
        <f>VLOOKUP($A139, Stathead!$B$6:$AP$2000, MATCH(Data!V$1, Stathead!$B$5:$AP$5, 0), FALSE)</f>
        <v>-0.8</v>
      </c>
      <c r="W139" s="9">
        <f>(Data!$V140/Data!$D140)*162</f>
        <v>-2.4923076923076923</v>
      </c>
      <c r="X139" s="8">
        <f>VLOOKUP($A139, Stathead!$B$6:$AP$2000, MATCH(Data!X$1, Stathead!$B$5:$AP$5, 0), FALSE)</f>
        <v>-0.1</v>
      </c>
      <c r="Y139" s="8">
        <f>VLOOKUP($A139, Stathead!$B$6:$AP$2000, MATCH(Data!Y$1, Stathead!$B$5:$AP$5, 0), FALSE)</f>
        <v>-7</v>
      </c>
      <c r="Z139" s="8">
        <f>VLOOKUP($A139, FanGraphs!$B$2:$W$2000, MATCH(Data!Z$1,FanGraphs!$B$1:$W$1, 0), FALSE)</f>
        <v>0.26</v>
      </c>
      <c r="AA139" s="8">
        <f>VLOOKUP($A139, FanGraphs!$B$2:$W$2000, MATCH(Data!AA$1,FanGraphs!$B$1:$W$1, 0), FALSE)</f>
        <v>0.313</v>
      </c>
      <c r="AB139" s="8">
        <f>Table2[[#This Row],[xwOBA]]-Table2[[#This Row],[wOBA]]</f>
        <v>5.2999999999999992E-2</v>
      </c>
      <c r="AC139" s="8">
        <f>VLOOKUP($A139, FanGraphs!$B$2:$W$2000, MATCH(Data!AC$1,FanGraphs!$B$1:$W$1, 0), FALSE)</f>
        <v>72</v>
      </c>
      <c r="AD139" s="9">
        <f>VLOOKUP($A139, FanGraphs!$B$2:$W$2000, MATCH(Data!AD$1,FanGraphs!$B$1:$W$1, 0), FALSE)</f>
        <v>1.2</v>
      </c>
      <c r="AE139" s="10">
        <f>VLOOKUP($A139,Statcast!$B$2:$R$2000, MATCH(Data!AE$1,Statcast!$B$1:$R$1, 0), FALSE)</f>
        <v>6.8000000000000005E-2</v>
      </c>
      <c r="AF139" s="10">
        <f>VLOOKUP($A139,Statcast!$B$2:$R$2000, MATCH(Data!AF$1,Statcast!$B$1:$R$1, 0), FALSE)</f>
        <v>0.30399999999999999</v>
      </c>
      <c r="AG139" s="8">
        <f>VLOOKUP($A139,Statcast!$B$2:$R$2000, MATCH(Data!AG$1,Statcast!$B$1:$R$1, 0), FALSE)</f>
        <v>0.26900000000000002</v>
      </c>
      <c r="AH139" s="8">
        <f>Table2[[#This Row],[xBA]]-Table2[[#This Row],[BA]]</f>
        <v>5.0000000000000017E-2</v>
      </c>
      <c r="AI139" s="8">
        <f>VLOOKUP($A139,Statcast!$B$2:$R$2000, MATCH(Data!AI$1,Statcast!$B$1:$R$1, 0), FALSE)</f>
        <v>0.39</v>
      </c>
      <c r="AJ139" s="8">
        <f>Table2[[#This Row],[xSLG]]-Table2[[#This Row],[SLG]]</f>
        <v>7.400000000000001E-2</v>
      </c>
    </row>
    <row r="140" spans="1:36" hidden="1" x14ac:dyDescent="0.45">
      <c r="A140" s="8" t="str">
        <f>Stathead!B143</f>
        <v>Alex Bregman</v>
      </c>
      <c r="B140" s="8" t="str">
        <f>VLOOKUP($A140, Stathead!$B$6:$AP$2000, MATCH(Data!B$1, Stathead!$B$5:$AP$5, 0), FALSE)</f>
        <v>HOU</v>
      </c>
      <c r="C140" s="8" t="str">
        <f>VLOOKUP($A140, Stathead!$B$6:$AP$2000, MATCH(Data!C$1, Stathead!$B$5:$AP$5, 0), FALSE)</f>
        <v>AL</v>
      </c>
      <c r="D140" s="8">
        <f>VLOOKUP($A140, Stathead!$B$6:$AP$2000, MATCH(Data!D$1, Stathead!$B$5:$AP$5, 0), FALSE)</f>
        <v>52</v>
      </c>
      <c r="E140" s="8">
        <f>VLOOKUP($A140, Stathead!$B$6:$AP$2000, MATCH(Data!E$1, Stathead!$B$5:$AP$5, 0), FALSE)</f>
        <v>224</v>
      </c>
      <c r="F140" s="8">
        <f>VLOOKUP($A140, Stathead!$B$6:$AP$2000, MATCH(Data!F$1, Stathead!$B$5:$AP$5, 0), FALSE)</f>
        <v>203</v>
      </c>
      <c r="G140" s="8">
        <f>VLOOKUP($A140, Stathead!$B$6:$AP$2000, MATCH(Data!G$1, Stathead!$B$5:$AP$5, 0), FALSE)</f>
        <v>15</v>
      </c>
      <c r="H140" s="8">
        <f>VLOOKUP($A140, Stathead!$B$6:$AP$2000, MATCH(Data!H$1, Stathead!$B$5:$AP$5, 0), FALSE)</f>
        <v>43</v>
      </c>
      <c r="I140" s="8">
        <f>VLOOKUP($A140, Stathead!$B$6:$AP$2000, MATCH(Data!I$1, Stathead!$B$5:$AP$5, 0), FALSE)</f>
        <v>28</v>
      </c>
      <c r="J140" s="8">
        <f>VLOOKUP($A140, Stathead!$B$6:$AP$2000, MATCH(Data!J$1, Stathead!$B$5:$AP$5, 0), FALSE)</f>
        <v>10</v>
      </c>
      <c r="K140" s="8">
        <f>VLOOKUP($A140, Stathead!$B$6:$AP$2000, MATCH(Data!K$1, Stathead!$B$5:$AP$5, 0), FALSE)</f>
        <v>0</v>
      </c>
      <c r="L140" s="8">
        <f>VLOOKUP($A140, Stathead!$B$6:$AP$2000, MATCH(Data!L$1, Stathead!$B$5:$AP$5, 0), FALSE)</f>
        <v>5</v>
      </c>
      <c r="M140" s="8">
        <f>VLOOKUP($A140, Stathead!$B$6:$AP$2000, MATCH(Data!M$1, Stathead!$B$5:$AP$5, 0), FALSE)</f>
        <v>23</v>
      </c>
      <c r="N140" s="8">
        <f>VLOOKUP($A140, Stathead!$B$6:$AP$2000, MATCH(Data!N$1, Stathead!$B$5:$AP$5, 0), FALSE)</f>
        <v>2</v>
      </c>
      <c r="O140" s="8">
        <f>VLOOKUP($A140, Stathead!$B$6:$AP$2000, MATCH(Data!O$1, Stathead!$B$5:$AP$5, 0), FALSE)</f>
        <v>0.21199999999999999</v>
      </c>
      <c r="P140" s="8">
        <f>VLOOKUP($A140, Stathead!$B$6:$AP$2000, MATCH(Data!P$1, Stathead!$B$5:$AP$5, 0), FALSE)</f>
        <v>0.27700000000000002</v>
      </c>
      <c r="Q140" s="8">
        <f>VLOOKUP($A140, Stathead!$B$6:$AP$2000, MATCH(Data!Q$1, Stathead!$B$5:$AP$5, 0), FALSE)</f>
        <v>0.33500000000000002</v>
      </c>
      <c r="R140" s="8">
        <f>VLOOKUP($A140, Stathead!$B$6:$AP$2000, MATCH(Data!R$1, Stathead!$B$5:$AP$5, 0), FALSE)</f>
        <v>0.61199999999999999</v>
      </c>
      <c r="S140" s="8">
        <f>VLOOKUP($A140, Stathead!$B$6:$AP$2000, MATCH(Data!S$1, Stathead!$B$5:$AP$5, 0), FALSE)</f>
        <v>76</v>
      </c>
      <c r="T140" s="8">
        <f>VLOOKUP($A140, Stathead!$B$6:$AP$2000, MATCH(Data!T$1, Stathead!$B$5:$AP$5, 0), FALSE)</f>
        <v>-0.1</v>
      </c>
      <c r="U140" s="9">
        <f>(Data!$T139/Data!$D139)*162</f>
        <v>-0.34468085106382979</v>
      </c>
      <c r="V140" s="8">
        <f>VLOOKUP($A140, Stathead!$B$6:$AP$2000, MATCH(Data!V$1, Stathead!$B$5:$AP$5, 0), FALSE)</f>
        <v>-0.8</v>
      </c>
      <c r="W140" s="9">
        <f>(Data!$V139/Data!$D139)*162</f>
        <v>-2.7574468085106383</v>
      </c>
      <c r="X140" s="8">
        <f>VLOOKUP($A140, Stathead!$B$6:$AP$2000, MATCH(Data!X$1, Stathead!$B$5:$AP$5, 0), FALSE)</f>
        <v>0</v>
      </c>
      <c r="Y140" s="8">
        <f>VLOOKUP($A140, Stathead!$B$6:$AP$2000, MATCH(Data!Y$1, Stathead!$B$5:$AP$5, 0), FALSE)</f>
        <v>-7</v>
      </c>
      <c r="Z140" s="8">
        <f>VLOOKUP($A140, FanGraphs!$B$2:$W$2000, MATCH(Data!Z$1,FanGraphs!$B$1:$W$1, 0), FALSE)</f>
        <v>0.26500000000000001</v>
      </c>
      <c r="AA140" s="8">
        <f>VLOOKUP($A140, FanGraphs!$B$2:$W$2000, MATCH(Data!AA$1,FanGraphs!$B$1:$W$1, 0), FALSE)</f>
        <v>0.27700000000000002</v>
      </c>
      <c r="AB140" s="8">
        <f>Table2[[#This Row],[xwOBA]]-Table2[[#This Row],[wOBA]]</f>
        <v>1.2000000000000011E-2</v>
      </c>
      <c r="AC140" s="8">
        <f>VLOOKUP($A140, FanGraphs!$B$2:$W$2000, MATCH(Data!AC$1,FanGraphs!$B$1:$W$1, 0), FALSE)</f>
        <v>70</v>
      </c>
      <c r="AD140" s="9">
        <f>VLOOKUP($A140, FanGraphs!$B$2:$W$2000, MATCH(Data!AD$1,FanGraphs!$B$1:$W$1, 0), FALSE)</f>
        <v>0.1</v>
      </c>
      <c r="AE140" s="10">
        <f>VLOOKUP($A140,Statcast!$B$2:$R$2000, MATCH(Data!AE$1,Statcast!$B$1:$R$1, 0), FALSE)</f>
        <v>5.1999999999999998E-2</v>
      </c>
      <c r="AF140" s="10">
        <f>VLOOKUP($A140,Statcast!$B$2:$R$2000, MATCH(Data!AF$1,Statcast!$B$1:$R$1, 0), FALSE)</f>
        <v>0.35499999999999998</v>
      </c>
      <c r="AG140" s="8">
        <f>VLOOKUP($A140,Statcast!$B$2:$R$2000, MATCH(Data!AG$1,Statcast!$B$1:$R$1, 0), FALSE)</f>
        <v>0.216</v>
      </c>
      <c r="AH140" s="8">
        <f>Table2[[#This Row],[xBA]]-Table2[[#This Row],[BA]]</f>
        <v>4.0000000000000036E-3</v>
      </c>
      <c r="AI140" s="8">
        <f>VLOOKUP($A140,Statcast!$B$2:$R$2000, MATCH(Data!AI$1,Statcast!$B$1:$R$1, 0), FALSE)</f>
        <v>0.33500000000000002</v>
      </c>
      <c r="AJ140" s="8">
        <f>Table2[[#This Row],[xSLG]]-Table2[[#This Row],[SLG]]</f>
        <v>0</v>
      </c>
    </row>
    <row r="141" spans="1:36" hidden="1" x14ac:dyDescent="0.45">
      <c r="A141" s="8" t="str">
        <f>Stathead!B145</f>
        <v>Jorge Polanco</v>
      </c>
      <c r="B141" s="8" t="str">
        <f>VLOOKUP($A141, Stathead!$B$6:$AP$2000, MATCH(Data!B$1, Stathead!$B$5:$AP$5, 0), FALSE)</f>
        <v>SEA</v>
      </c>
      <c r="C141" s="8" t="str">
        <f>VLOOKUP($A141, Stathead!$B$6:$AP$2000, MATCH(Data!C$1, Stathead!$B$5:$AP$5, 0), FALSE)</f>
        <v>AL</v>
      </c>
      <c r="D141" s="8">
        <f>VLOOKUP($A141, Stathead!$B$6:$AP$2000, MATCH(Data!D$1, Stathead!$B$5:$AP$5, 0), FALSE)</f>
        <v>46</v>
      </c>
      <c r="E141" s="8">
        <f>VLOOKUP($A141, Stathead!$B$6:$AP$2000, MATCH(Data!E$1, Stathead!$B$5:$AP$5, 0), FALSE)</f>
        <v>181</v>
      </c>
      <c r="F141" s="8">
        <f>VLOOKUP($A141, Stathead!$B$6:$AP$2000, MATCH(Data!F$1, Stathead!$B$5:$AP$5, 0), FALSE)</f>
        <v>159</v>
      </c>
      <c r="G141" s="8">
        <f>VLOOKUP($A141, Stathead!$B$6:$AP$2000, MATCH(Data!G$1, Stathead!$B$5:$AP$5, 0), FALSE)</f>
        <v>15</v>
      </c>
      <c r="H141" s="8">
        <f>VLOOKUP($A141, Stathead!$B$6:$AP$2000, MATCH(Data!H$1, Stathead!$B$5:$AP$5, 0), FALSE)</f>
        <v>31</v>
      </c>
      <c r="I141" s="8">
        <f>VLOOKUP($A141, Stathead!$B$6:$AP$2000, MATCH(Data!I$1, Stathead!$B$5:$AP$5, 0), FALSE)</f>
        <v>24</v>
      </c>
      <c r="J141" s="8">
        <f>VLOOKUP($A141, Stathead!$B$6:$AP$2000, MATCH(Data!J$1, Stathead!$B$5:$AP$5, 0), FALSE)</f>
        <v>2</v>
      </c>
      <c r="K141" s="8">
        <f>VLOOKUP($A141, Stathead!$B$6:$AP$2000, MATCH(Data!K$1, Stathead!$B$5:$AP$5, 0), FALSE)</f>
        <v>0</v>
      </c>
      <c r="L141" s="8">
        <f>VLOOKUP($A141, Stathead!$B$6:$AP$2000, MATCH(Data!L$1, Stathead!$B$5:$AP$5, 0), FALSE)</f>
        <v>5</v>
      </c>
      <c r="M141" s="8">
        <f>VLOOKUP($A141, Stathead!$B$6:$AP$2000, MATCH(Data!M$1, Stathead!$B$5:$AP$5, 0), FALSE)</f>
        <v>14</v>
      </c>
      <c r="N141" s="8">
        <f>VLOOKUP($A141, Stathead!$B$6:$AP$2000, MATCH(Data!N$1, Stathead!$B$5:$AP$5, 0), FALSE)</f>
        <v>1</v>
      </c>
      <c r="O141" s="8">
        <f>VLOOKUP($A141, Stathead!$B$6:$AP$2000, MATCH(Data!O$1, Stathead!$B$5:$AP$5, 0), FALSE)</f>
        <v>0.19500000000000001</v>
      </c>
      <c r="P141" s="8">
        <f>VLOOKUP($A141, Stathead!$B$6:$AP$2000, MATCH(Data!P$1, Stathead!$B$5:$AP$5, 0), FALSE)</f>
        <v>0.29299999999999998</v>
      </c>
      <c r="Q141" s="8">
        <f>VLOOKUP($A141, Stathead!$B$6:$AP$2000, MATCH(Data!Q$1, Stathead!$B$5:$AP$5, 0), FALSE)</f>
        <v>0.30199999999999999</v>
      </c>
      <c r="R141" s="8">
        <f>VLOOKUP($A141, Stathead!$B$6:$AP$2000, MATCH(Data!R$1, Stathead!$B$5:$AP$5, 0), FALSE)</f>
        <v>0.59499999999999997</v>
      </c>
      <c r="S141" s="8">
        <f>VLOOKUP($A141, Stathead!$B$6:$AP$2000, MATCH(Data!S$1, Stathead!$B$5:$AP$5, 0), FALSE)</f>
        <v>76</v>
      </c>
      <c r="T141" s="8">
        <f>VLOOKUP($A141, Stathead!$B$6:$AP$2000, MATCH(Data!T$1, Stathead!$B$5:$AP$5, 0), FALSE)</f>
        <v>-0.1</v>
      </c>
      <c r="U141" s="9">
        <f>(Data!$T141/Data!$D141)*162</f>
        <v>-0.35217391304347828</v>
      </c>
      <c r="V141" s="8">
        <f>VLOOKUP($A141, Stathead!$B$6:$AP$2000, MATCH(Data!V$1, Stathead!$B$5:$AP$5, 0), FALSE)</f>
        <v>-0.7</v>
      </c>
      <c r="W141" s="9">
        <f>(Data!$V141/Data!$D141)*162</f>
        <v>-2.4652173913043476</v>
      </c>
      <c r="X141" s="8">
        <f>VLOOKUP($A141, Stathead!$B$6:$AP$2000, MATCH(Data!X$1, Stathead!$B$5:$AP$5, 0), FALSE)</f>
        <v>0</v>
      </c>
      <c r="Y141" s="8">
        <f>VLOOKUP($A141, Stathead!$B$6:$AP$2000, MATCH(Data!Y$1, Stathead!$B$5:$AP$5, 0), FALSE)</f>
        <v>-5</v>
      </c>
      <c r="Z141" s="8">
        <f>VLOOKUP($A141, FanGraphs!$B$2:$W$2000, MATCH(Data!Z$1,FanGraphs!$B$1:$W$1, 0), FALSE)</f>
        <v>0.27200000000000002</v>
      </c>
      <c r="AA141" s="8">
        <f>VLOOKUP($A141, FanGraphs!$B$2:$W$2000, MATCH(Data!AA$1,FanGraphs!$B$1:$W$1, 0), FALSE)</f>
        <v>0.27800000000000002</v>
      </c>
      <c r="AB141" s="8">
        <f>Table2[[#This Row],[xwOBA]]-Table2[[#This Row],[wOBA]]</f>
        <v>6.0000000000000053E-3</v>
      </c>
      <c r="AC141" s="8">
        <f>VLOOKUP($A141, FanGraphs!$B$2:$W$2000, MATCH(Data!AC$1,FanGraphs!$B$1:$W$1, 0), FALSE)</f>
        <v>79</v>
      </c>
      <c r="AD141" s="9">
        <f>VLOOKUP($A141, FanGraphs!$B$2:$W$2000, MATCH(Data!AD$1,FanGraphs!$B$1:$W$1, 0), FALSE)</f>
        <v>-1</v>
      </c>
      <c r="AE141" s="10">
        <f>VLOOKUP($A141,Statcast!$B$2:$R$2000, MATCH(Data!AE$1,Statcast!$B$1:$R$1, 0), FALSE)</f>
        <v>5.8000000000000003E-2</v>
      </c>
      <c r="AF141" s="10">
        <f>VLOOKUP($A141,Statcast!$B$2:$R$2000, MATCH(Data!AF$1,Statcast!$B$1:$R$1, 0), FALSE)</f>
        <v>0.35899999999999999</v>
      </c>
      <c r="AG141" s="8">
        <f>VLOOKUP($A141,Statcast!$B$2:$R$2000, MATCH(Data!AG$1,Statcast!$B$1:$R$1, 0), FALSE)</f>
        <v>0.19800000000000001</v>
      </c>
      <c r="AH141" s="8">
        <f>Table2[[#This Row],[xBA]]-Table2[[#This Row],[BA]]</f>
        <v>3.0000000000000027E-3</v>
      </c>
      <c r="AI141" s="8">
        <f>VLOOKUP($A141,Statcast!$B$2:$R$2000, MATCH(Data!AI$1,Statcast!$B$1:$R$1, 0), FALSE)</f>
        <v>0.32400000000000001</v>
      </c>
      <c r="AJ141" s="8">
        <f>Table2[[#This Row],[xSLG]]-Table2[[#This Row],[SLG]]</f>
        <v>2.200000000000002E-2</v>
      </c>
    </row>
    <row r="142" spans="1:36" x14ac:dyDescent="0.45">
      <c r="A142" s="8" t="str">
        <f>Stathead!B146</f>
        <v>Corbin Carroll</v>
      </c>
      <c r="B142" s="8" t="str">
        <f>VLOOKUP($A142, Stathead!$B$6:$AP$2000, MATCH(Data!B$1, Stathead!$B$5:$AP$5, 0), FALSE)</f>
        <v>ARI</v>
      </c>
      <c r="C142" s="8" t="str">
        <f>VLOOKUP($A142, Stathead!$B$6:$AP$2000, MATCH(Data!C$1, Stathead!$B$5:$AP$5, 0), FALSE)</f>
        <v>NL</v>
      </c>
      <c r="D142" s="8">
        <f>VLOOKUP($A142, Stathead!$B$6:$AP$2000, MATCH(Data!D$1, Stathead!$B$5:$AP$5, 0), FALSE)</f>
        <v>52</v>
      </c>
      <c r="E142" s="8">
        <f>VLOOKUP($A142, Stathead!$B$6:$AP$2000, MATCH(Data!E$1, Stathead!$B$5:$AP$5, 0), FALSE)</f>
        <v>227</v>
      </c>
      <c r="F142" s="8">
        <f>VLOOKUP($A142, Stathead!$B$6:$AP$2000, MATCH(Data!F$1, Stathead!$B$5:$AP$5, 0), FALSE)</f>
        <v>201</v>
      </c>
      <c r="G142" s="8">
        <f>VLOOKUP($A142, Stathead!$B$6:$AP$2000, MATCH(Data!G$1, Stathead!$B$5:$AP$5, 0), FALSE)</f>
        <v>23</v>
      </c>
      <c r="H142" s="8">
        <f>VLOOKUP($A142, Stathead!$B$6:$AP$2000, MATCH(Data!H$1, Stathead!$B$5:$AP$5, 0), FALSE)</f>
        <v>37</v>
      </c>
      <c r="I142" s="8">
        <f>VLOOKUP($A142, Stathead!$B$6:$AP$2000, MATCH(Data!I$1, Stathead!$B$5:$AP$5, 0), FALSE)</f>
        <v>26</v>
      </c>
      <c r="J142" s="8">
        <f>VLOOKUP($A142, Stathead!$B$6:$AP$2000, MATCH(Data!J$1, Stathead!$B$5:$AP$5, 0), FALSE)</f>
        <v>5</v>
      </c>
      <c r="K142" s="8">
        <f>VLOOKUP($A142, Stathead!$B$6:$AP$2000, MATCH(Data!K$1, Stathead!$B$5:$AP$5, 0), FALSE)</f>
        <v>4</v>
      </c>
      <c r="L142" s="8">
        <f>VLOOKUP($A142, Stathead!$B$6:$AP$2000, MATCH(Data!L$1, Stathead!$B$5:$AP$5, 0), FALSE)</f>
        <v>2</v>
      </c>
      <c r="M142" s="8">
        <f>VLOOKUP($A142, Stathead!$B$6:$AP$2000, MATCH(Data!M$1, Stathead!$B$5:$AP$5, 0), FALSE)</f>
        <v>17</v>
      </c>
      <c r="N142" s="8">
        <f>VLOOKUP($A142, Stathead!$B$6:$AP$2000, MATCH(Data!N$1, Stathead!$B$5:$AP$5, 0), FALSE)</f>
        <v>9</v>
      </c>
      <c r="O142" s="8">
        <f>VLOOKUP($A142, Stathead!$B$6:$AP$2000, MATCH(Data!O$1, Stathead!$B$5:$AP$5, 0), FALSE)</f>
        <v>0.184</v>
      </c>
      <c r="P142" s="8">
        <f>VLOOKUP($A142, Stathead!$B$6:$AP$2000, MATCH(Data!P$1, Stathead!$B$5:$AP$5, 0), FALSE)</f>
        <v>0.26900000000000002</v>
      </c>
      <c r="Q142" s="8">
        <f>VLOOKUP($A142, Stathead!$B$6:$AP$2000, MATCH(Data!Q$1, Stathead!$B$5:$AP$5, 0), FALSE)</f>
        <v>0.27900000000000003</v>
      </c>
      <c r="R142" s="8">
        <f>VLOOKUP($A142, Stathead!$B$6:$AP$2000, MATCH(Data!R$1, Stathead!$B$5:$AP$5, 0), FALSE)</f>
        <v>0.54700000000000004</v>
      </c>
      <c r="S142" s="8">
        <f>VLOOKUP($A142, Stathead!$B$6:$AP$2000, MATCH(Data!S$1, Stathead!$B$5:$AP$5, 0), FALSE)</f>
        <v>60</v>
      </c>
      <c r="T142" s="8">
        <f>VLOOKUP($A142, Stathead!$B$6:$AP$2000, MATCH(Data!T$1, Stathead!$B$5:$AP$5, 0), FALSE)</f>
        <v>-0.2</v>
      </c>
      <c r="U142" s="9">
        <f>(Data!$T142/Data!$D142)*162</f>
        <v>-0.62307692307692308</v>
      </c>
      <c r="V142" s="8">
        <f>VLOOKUP($A142, Stathead!$B$6:$AP$2000, MATCH(Data!V$1, Stathead!$B$5:$AP$5, 0), FALSE)</f>
        <v>-0.9</v>
      </c>
      <c r="W142" s="9">
        <f>(Data!$V142/Data!$D142)*162</f>
        <v>-2.8038461538461541</v>
      </c>
      <c r="X142" s="8">
        <f>VLOOKUP($A142, Stathead!$B$6:$AP$2000, MATCH(Data!X$1, Stathead!$B$5:$AP$5, 0), FALSE)</f>
        <v>-0.1</v>
      </c>
      <c r="Y142" s="8">
        <f>VLOOKUP($A142, Stathead!$B$6:$AP$2000, MATCH(Data!Y$1, Stathead!$B$5:$AP$5, 0), FALSE)</f>
        <v>-10</v>
      </c>
      <c r="Z142" s="8">
        <f>VLOOKUP($A142, FanGraphs!$B$2:$W$2000, MATCH(Data!Z$1,FanGraphs!$B$1:$W$1, 0), FALSE)</f>
        <v>0.255</v>
      </c>
      <c r="AA142" s="8">
        <f>VLOOKUP($A142, FanGraphs!$B$2:$W$2000, MATCH(Data!AA$1,FanGraphs!$B$1:$W$1, 0), FALSE)</f>
        <v>0.30199999999999999</v>
      </c>
      <c r="AB142" s="8">
        <f>Table2[[#This Row],[xwOBA]]-Table2[[#This Row],[wOBA]]</f>
        <v>4.6999999999999986E-2</v>
      </c>
      <c r="AC142" s="8">
        <f>VLOOKUP($A142, FanGraphs!$B$2:$W$2000, MATCH(Data!AC$1,FanGraphs!$B$1:$W$1, 0), FALSE)</f>
        <v>63</v>
      </c>
      <c r="AD142" s="9">
        <f>VLOOKUP($A142, FanGraphs!$B$2:$W$2000, MATCH(Data!AD$1,FanGraphs!$B$1:$W$1, 0), FALSE)</f>
        <v>1.3</v>
      </c>
      <c r="AE142" s="10">
        <f>VLOOKUP($A142,Statcast!$B$2:$R$2000, MATCH(Data!AE$1,Statcast!$B$1:$R$1, 0), FALSE)</f>
        <v>5.8000000000000003E-2</v>
      </c>
      <c r="AF142" s="10">
        <f>VLOOKUP($A142,Statcast!$B$2:$R$2000, MATCH(Data!AF$1,Statcast!$B$1:$R$1, 0), FALSE)</f>
        <v>0.34200000000000003</v>
      </c>
      <c r="AG142" s="8">
        <f>VLOOKUP($A142,Statcast!$B$2:$R$2000, MATCH(Data!AG$1,Statcast!$B$1:$R$1, 0), FALSE)</f>
        <v>0.23699999999999999</v>
      </c>
      <c r="AH142" s="8">
        <f>Table2[[#This Row],[xBA]]-Table2[[#This Row],[BA]]</f>
        <v>5.2999999999999992E-2</v>
      </c>
      <c r="AI142" s="8">
        <f>VLOOKUP($A142,Statcast!$B$2:$R$2000, MATCH(Data!AI$1,Statcast!$B$1:$R$1, 0), FALSE)</f>
        <v>0.34300000000000003</v>
      </c>
      <c r="AJ142" s="8">
        <f>Table2[[#This Row],[xSLG]]-Table2[[#This Row],[SLG]]</f>
        <v>6.4000000000000001E-2</v>
      </c>
    </row>
    <row r="143" spans="1:36" x14ac:dyDescent="0.45">
      <c r="A143" s="8" t="str">
        <f>Stathead!B147</f>
        <v>Jackson Chourio</v>
      </c>
      <c r="B143" s="8" t="str">
        <f>VLOOKUP($A143, Stathead!$B$6:$AP$2000, MATCH(Data!B$1, Stathead!$B$5:$AP$5, 0), FALSE)</f>
        <v>MIL</v>
      </c>
      <c r="C143" s="8" t="str">
        <f>VLOOKUP($A143, Stathead!$B$6:$AP$2000, MATCH(Data!C$1, Stathead!$B$5:$AP$5, 0), FALSE)</f>
        <v>NL</v>
      </c>
      <c r="D143" s="8">
        <f>VLOOKUP($A143, Stathead!$B$6:$AP$2000, MATCH(Data!D$1, Stathead!$B$5:$AP$5, 0), FALSE)</f>
        <v>48</v>
      </c>
      <c r="E143" s="8">
        <f>VLOOKUP($A143, Stathead!$B$6:$AP$2000, MATCH(Data!E$1, Stathead!$B$5:$AP$5, 0), FALSE)</f>
        <v>170</v>
      </c>
      <c r="F143" s="8">
        <f>VLOOKUP($A143, Stathead!$B$6:$AP$2000, MATCH(Data!F$1, Stathead!$B$5:$AP$5, 0), FALSE)</f>
        <v>158</v>
      </c>
      <c r="G143" s="8">
        <f>VLOOKUP($A143, Stathead!$B$6:$AP$2000, MATCH(Data!G$1, Stathead!$B$5:$AP$5, 0), FALSE)</f>
        <v>20</v>
      </c>
      <c r="H143" s="8">
        <f>VLOOKUP($A143, Stathead!$B$6:$AP$2000, MATCH(Data!H$1, Stathead!$B$5:$AP$5, 0), FALSE)</f>
        <v>34</v>
      </c>
      <c r="I143" s="8">
        <f>VLOOKUP($A143, Stathead!$B$6:$AP$2000, MATCH(Data!I$1, Stathead!$B$5:$AP$5, 0), FALSE)</f>
        <v>25</v>
      </c>
      <c r="J143" s="8">
        <f>VLOOKUP($A143, Stathead!$B$6:$AP$2000, MATCH(Data!J$1, Stathead!$B$5:$AP$5, 0), FALSE)</f>
        <v>4</v>
      </c>
      <c r="K143" s="8">
        <f>VLOOKUP($A143, Stathead!$B$6:$AP$2000, MATCH(Data!K$1, Stathead!$B$5:$AP$5, 0), FALSE)</f>
        <v>0</v>
      </c>
      <c r="L143" s="8">
        <f>VLOOKUP($A143, Stathead!$B$6:$AP$2000, MATCH(Data!L$1, Stathead!$B$5:$AP$5, 0), FALSE)</f>
        <v>5</v>
      </c>
      <c r="M143" s="8">
        <f>VLOOKUP($A143, Stathead!$B$6:$AP$2000, MATCH(Data!M$1, Stathead!$B$5:$AP$5, 0), FALSE)</f>
        <v>16</v>
      </c>
      <c r="N143" s="8">
        <f>VLOOKUP($A143, Stathead!$B$6:$AP$2000, MATCH(Data!N$1, Stathead!$B$5:$AP$5, 0), FALSE)</f>
        <v>7</v>
      </c>
      <c r="O143" s="8">
        <f>VLOOKUP($A143, Stathead!$B$6:$AP$2000, MATCH(Data!O$1, Stathead!$B$5:$AP$5, 0), FALSE)</f>
        <v>0.215</v>
      </c>
      <c r="P143" s="8">
        <f>VLOOKUP($A143, Stathead!$B$6:$AP$2000, MATCH(Data!P$1, Stathead!$B$5:$AP$5, 0), FALSE)</f>
        <v>0.26</v>
      </c>
      <c r="Q143" s="8">
        <f>VLOOKUP($A143, Stathead!$B$6:$AP$2000, MATCH(Data!Q$1, Stathead!$B$5:$AP$5, 0), FALSE)</f>
        <v>0.33500000000000002</v>
      </c>
      <c r="R143" s="8">
        <f>VLOOKUP($A143, Stathead!$B$6:$AP$2000, MATCH(Data!R$1, Stathead!$B$5:$AP$5, 0), FALSE)</f>
        <v>0.59599999999999997</v>
      </c>
      <c r="S143" s="8">
        <f>VLOOKUP($A143, Stathead!$B$6:$AP$2000, MATCH(Data!S$1, Stathead!$B$5:$AP$5, 0), FALSE)</f>
        <v>70</v>
      </c>
      <c r="T143" s="8">
        <f>VLOOKUP($A143, Stathead!$B$6:$AP$2000, MATCH(Data!T$1, Stathead!$B$5:$AP$5, 0), FALSE)</f>
        <v>-0.2</v>
      </c>
      <c r="U143" s="9">
        <f>(Data!$T143/Data!$D143)*162</f>
        <v>-0.67500000000000004</v>
      </c>
      <c r="V143" s="8">
        <f>VLOOKUP($A143, Stathead!$B$6:$AP$2000, MATCH(Data!V$1, Stathead!$B$5:$AP$5, 0), FALSE)</f>
        <v>-0.7</v>
      </c>
      <c r="W143" s="9">
        <f>(Data!$V143/Data!$D143)*162</f>
        <v>-2.3624999999999998</v>
      </c>
      <c r="X143" s="8">
        <f>VLOOKUP($A143, Stathead!$B$6:$AP$2000, MATCH(Data!X$1, Stathead!$B$5:$AP$5, 0), FALSE)</f>
        <v>-0.2</v>
      </c>
      <c r="Y143" s="8">
        <f>VLOOKUP($A143, Stathead!$B$6:$AP$2000, MATCH(Data!Y$1, Stathead!$B$5:$AP$5, 0), FALSE)</f>
        <v>-7</v>
      </c>
      <c r="Z143" s="8">
        <f>VLOOKUP($A143, FanGraphs!$B$2:$W$2000, MATCH(Data!Z$1,FanGraphs!$B$1:$W$1, 0), FALSE)</f>
        <v>0.26800000000000002</v>
      </c>
      <c r="AA143" s="8">
        <f>VLOOKUP($A143, FanGraphs!$B$2:$W$2000, MATCH(Data!AA$1,FanGraphs!$B$1:$W$1, 0), FALSE)</f>
        <v>0.27600000000000002</v>
      </c>
      <c r="AB143" s="8">
        <f>Table2[[#This Row],[xwOBA]]-Table2[[#This Row],[wOBA]]</f>
        <v>8.0000000000000071E-3</v>
      </c>
      <c r="AC143" s="8">
        <f>VLOOKUP($A143, FanGraphs!$B$2:$W$2000, MATCH(Data!AC$1,FanGraphs!$B$1:$W$1, 0), FALSE)</f>
        <v>72</v>
      </c>
      <c r="AD143" s="9">
        <f>VLOOKUP($A143, FanGraphs!$B$2:$W$2000, MATCH(Data!AD$1,FanGraphs!$B$1:$W$1, 0), FALSE)</f>
        <v>1.7</v>
      </c>
      <c r="AE143" s="10">
        <f>VLOOKUP($A143,Statcast!$B$2:$R$2000, MATCH(Data!AE$1,Statcast!$B$1:$R$1, 0), FALSE)</f>
        <v>5.3999999999999999E-2</v>
      </c>
      <c r="AF143" s="10">
        <f>VLOOKUP($A143,Statcast!$B$2:$R$2000, MATCH(Data!AF$1,Statcast!$B$1:$R$1, 0), FALSE)</f>
        <v>0.41099999999999998</v>
      </c>
      <c r="AG143" s="8">
        <f>VLOOKUP($A143,Statcast!$B$2:$R$2000, MATCH(Data!AG$1,Statcast!$B$1:$R$1, 0), FALSE)</f>
        <v>0.22900000000000001</v>
      </c>
      <c r="AH143" s="8">
        <f>Table2[[#This Row],[xBA]]-Table2[[#This Row],[BA]]</f>
        <v>1.4000000000000012E-2</v>
      </c>
      <c r="AI143" s="8">
        <f>VLOOKUP($A143,Statcast!$B$2:$R$2000, MATCH(Data!AI$1,Statcast!$B$1:$R$1, 0), FALSE)</f>
        <v>0.35699999999999998</v>
      </c>
      <c r="AJ143" s="8">
        <f>Table2[[#This Row],[xSLG]]-Table2[[#This Row],[SLG]]</f>
        <v>2.1999999999999964E-2</v>
      </c>
    </row>
    <row r="144" spans="1:36" hidden="1" x14ac:dyDescent="0.45">
      <c r="A144" s="8" t="str">
        <f>Stathead!B148</f>
        <v>Justin Turner</v>
      </c>
      <c r="B144" s="8" t="str">
        <f>VLOOKUP($A144, Stathead!$B$6:$AP$2000, MATCH(Data!B$1, Stathead!$B$5:$AP$5, 0), FALSE)</f>
        <v>TOR</v>
      </c>
      <c r="C144" s="8" t="str">
        <f>VLOOKUP($A144, Stathead!$B$6:$AP$2000, MATCH(Data!C$1, Stathead!$B$5:$AP$5, 0), FALSE)</f>
        <v>AL</v>
      </c>
      <c r="D144" s="8">
        <f>VLOOKUP($A144, Stathead!$B$6:$AP$2000, MATCH(Data!D$1, Stathead!$B$5:$AP$5, 0), FALSE)</f>
        <v>48</v>
      </c>
      <c r="E144" s="8">
        <f>VLOOKUP($A144, Stathead!$B$6:$AP$2000, MATCH(Data!E$1, Stathead!$B$5:$AP$5, 0), FALSE)</f>
        <v>180</v>
      </c>
      <c r="F144" s="8">
        <f>VLOOKUP($A144, Stathead!$B$6:$AP$2000, MATCH(Data!F$1, Stathead!$B$5:$AP$5, 0), FALSE)</f>
        <v>159</v>
      </c>
      <c r="G144" s="8">
        <f>VLOOKUP($A144, Stathead!$B$6:$AP$2000, MATCH(Data!G$1, Stathead!$B$5:$AP$5, 0), FALSE)</f>
        <v>18</v>
      </c>
      <c r="H144" s="8">
        <f>VLOOKUP($A144, Stathead!$B$6:$AP$2000, MATCH(Data!H$1, Stathead!$B$5:$AP$5, 0), FALSE)</f>
        <v>35</v>
      </c>
      <c r="I144" s="8">
        <f>VLOOKUP($A144, Stathead!$B$6:$AP$2000, MATCH(Data!I$1, Stathead!$B$5:$AP$5, 0), FALSE)</f>
        <v>22</v>
      </c>
      <c r="J144" s="8">
        <f>VLOOKUP($A144, Stathead!$B$6:$AP$2000, MATCH(Data!J$1, Stathead!$B$5:$AP$5, 0), FALSE)</f>
        <v>9</v>
      </c>
      <c r="K144" s="8">
        <f>VLOOKUP($A144, Stathead!$B$6:$AP$2000, MATCH(Data!K$1, Stathead!$B$5:$AP$5, 0), FALSE)</f>
        <v>0</v>
      </c>
      <c r="L144" s="8">
        <f>VLOOKUP($A144, Stathead!$B$6:$AP$2000, MATCH(Data!L$1, Stathead!$B$5:$AP$5, 0), FALSE)</f>
        <v>4</v>
      </c>
      <c r="M144" s="8">
        <f>VLOOKUP($A144, Stathead!$B$6:$AP$2000, MATCH(Data!M$1, Stathead!$B$5:$AP$5, 0), FALSE)</f>
        <v>20</v>
      </c>
      <c r="N144" s="8">
        <f>VLOOKUP($A144, Stathead!$B$6:$AP$2000, MATCH(Data!N$1, Stathead!$B$5:$AP$5, 0), FALSE)</f>
        <v>0</v>
      </c>
      <c r="O144" s="8">
        <f>VLOOKUP($A144, Stathead!$B$6:$AP$2000, MATCH(Data!O$1, Stathead!$B$5:$AP$5, 0), FALSE)</f>
        <v>0.22</v>
      </c>
      <c r="P144" s="8">
        <f>VLOOKUP($A144, Stathead!$B$6:$AP$2000, MATCH(Data!P$1, Stathead!$B$5:$AP$5, 0), FALSE)</f>
        <v>0.3</v>
      </c>
      <c r="Q144" s="8">
        <f>VLOOKUP($A144, Stathead!$B$6:$AP$2000, MATCH(Data!Q$1, Stathead!$B$5:$AP$5, 0), FALSE)</f>
        <v>0.35199999999999998</v>
      </c>
      <c r="R144" s="8">
        <f>VLOOKUP($A144, Stathead!$B$6:$AP$2000, MATCH(Data!R$1, Stathead!$B$5:$AP$5, 0), FALSE)</f>
        <v>0.65200000000000002</v>
      </c>
      <c r="S144" s="8">
        <f>VLOOKUP($A144, Stathead!$B$6:$AP$2000, MATCH(Data!S$1, Stathead!$B$5:$AP$5, 0), FALSE)</f>
        <v>88</v>
      </c>
      <c r="T144" s="8">
        <f>VLOOKUP($A144, Stathead!$B$6:$AP$2000, MATCH(Data!T$1, Stathead!$B$5:$AP$5, 0), FALSE)</f>
        <v>-0.2</v>
      </c>
      <c r="U144" s="9">
        <f>(Data!$T144/Data!$D144)*162</f>
        <v>-0.67500000000000004</v>
      </c>
      <c r="V144" s="8">
        <f>VLOOKUP($A144, Stathead!$B$6:$AP$2000, MATCH(Data!V$1, Stathead!$B$5:$AP$5, 0), FALSE)</f>
        <v>-0.8</v>
      </c>
      <c r="W144" s="9">
        <f>(Data!$V144/Data!$D144)*162</f>
        <v>-2.7</v>
      </c>
      <c r="X144" s="8">
        <f>VLOOKUP($A144, Stathead!$B$6:$AP$2000, MATCH(Data!X$1, Stathead!$B$5:$AP$5, 0), FALSE)</f>
        <v>-0.4</v>
      </c>
      <c r="Y144" s="8">
        <f>VLOOKUP($A144, Stathead!$B$6:$AP$2000, MATCH(Data!Y$1, Stathead!$B$5:$AP$5, 0), FALSE)</f>
        <v>-2</v>
      </c>
      <c r="Z144" s="8">
        <f>VLOOKUP($A144, FanGraphs!$B$2:$W$2000, MATCH(Data!Z$1,FanGraphs!$B$1:$W$1, 0), FALSE)</f>
        <v>0.29199999999999998</v>
      </c>
      <c r="AA144" s="8">
        <f>VLOOKUP($A144, FanGraphs!$B$2:$W$2000, MATCH(Data!AA$1,FanGraphs!$B$1:$W$1, 0), FALSE)</f>
        <v>0.32600000000000001</v>
      </c>
      <c r="AB144" s="8">
        <f>Table2[[#This Row],[xwOBA]]-Table2[[#This Row],[wOBA]]</f>
        <v>3.400000000000003E-2</v>
      </c>
      <c r="AC144" s="8">
        <f>VLOOKUP($A144, FanGraphs!$B$2:$W$2000, MATCH(Data!AC$1,FanGraphs!$B$1:$W$1, 0), FALSE)</f>
        <v>89</v>
      </c>
      <c r="AD144" s="9">
        <f>VLOOKUP($A144, FanGraphs!$B$2:$W$2000, MATCH(Data!AD$1,FanGraphs!$B$1:$W$1, 0), FALSE)</f>
        <v>-2</v>
      </c>
      <c r="AE144" s="10">
        <f>VLOOKUP($A144,Statcast!$B$2:$R$2000, MATCH(Data!AE$1,Statcast!$B$1:$R$1, 0), FALSE)</f>
        <v>3.9E-2</v>
      </c>
      <c r="AF144" s="10">
        <f>VLOOKUP($A144,Statcast!$B$2:$R$2000, MATCH(Data!AF$1,Statcast!$B$1:$R$1, 0), FALSE)</f>
        <v>0.32</v>
      </c>
      <c r="AG144" s="8">
        <f>VLOOKUP($A144,Statcast!$B$2:$R$2000, MATCH(Data!AG$1,Statcast!$B$1:$R$1, 0), FALSE)</f>
        <v>0.26</v>
      </c>
      <c r="AH144" s="8">
        <f>Table2[[#This Row],[xBA]]-Table2[[#This Row],[BA]]</f>
        <v>4.0000000000000008E-2</v>
      </c>
      <c r="AI144" s="8">
        <f>VLOOKUP($A144,Statcast!$B$2:$R$2000, MATCH(Data!AI$1,Statcast!$B$1:$R$1, 0), FALSE)</f>
        <v>0.39300000000000002</v>
      </c>
      <c r="AJ144" s="8">
        <f>Table2[[#This Row],[xSLG]]-Table2[[#This Row],[SLG]]</f>
        <v>4.1000000000000036E-2</v>
      </c>
    </row>
    <row r="145" spans="1:36" x14ac:dyDescent="0.45">
      <c r="A145" s="8" t="str">
        <f>Stathead!B149</f>
        <v>Josh Bell</v>
      </c>
      <c r="B145" s="8" t="str">
        <f>VLOOKUP($A145, Stathead!$B$6:$AP$2000, MATCH(Data!B$1, Stathead!$B$5:$AP$5, 0), FALSE)</f>
        <v>MIA</v>
      </c>
      <c r="C145" s="8" t="str">
        <f>VLOOKUP($A145, Stathead!$B$6:$AP$2000, MATCH(Data!C$1, Stathead!$B$5:$AP$5, 0), FALSE)</f>
        <v>NL</v>
      </c>
      <c r="D145" s="8">
        <f>VLOOKUP($A145, Stathead!$B$6:$AP$2000, MATCH(Data!D$1, Stathead!$B$5:$AP$5, 0), FALSE)</f>
        <v>56</v>
      </c>
      <c r="E145" s="8">
        <f>VLOOKUP($A145, Stathead!$B$6:$AP$2000, MATCH(Data!E$1, Stathead!$B$5:$AP$5, 0), FALSE)</f>
        <v>236</v>
      </c>
      <c r="F145" s="8">
        <f>VLOOKUP($A145, Stathead!$B$6:$AP$2000, MATCH(Data!F$1, Stathead!$B$5:$AP$5, 0), FALSE)</f>
        <v>210</v>
      </c>
      <c r="G145" s="8">
        <f>VLOOKUP($A145, Stathead!$B$6:$AP$2000, MATCH(Data!G$1, Stathead!$B$5:$AP$5, 0), FALSE)</f>
        <v>21</v>
      </c>
      <c r="H145" s="8">
        <f>VLOOKUP($A145, Stathead!$B$6:$AP$2000, MATCH(Data!H$1, Stathead!$B$5:$AP$5, 0), FALSE)</f>
        <v>49</v>
      </c>
      <c r="I145" s="8">
        <f>VLOOKUP($A145, Stathead!$B$6:$AP$2000, MATCH(Data!I$1, Stathead!$B$5:$AP$5, 0), FALSE)</f>
        <v>34</v>
      </c>
      <c r="J145" s="8">
        <f>VLOOKUP($A145, Stathead!$B$6:$AP$2000, MATCH(Data!J$1, Stathead!$B$5:$AP$5, 0), FALSE)</f>
        <v>9</v>
      </c>
      <c r="K145" s="8">
        <f>VLOOKUP($A145, Stathead!$B$6:$AP$2000, MATCH(Data!K$1, Stathead!$B$5:$AP$5, 0), FALSE)</f>
        <v>0</v>
      </c>
      <c r="L145" s="8">
        <f>VLOOKUP($A145, Stathead!$B$6:$AP$2000, MATCH(Data!L$1, Stathead!$B$5:$AP$5, 0), FALSE)</f>
        <v>6</v>
      </c>
      <c r="M145" s="8">
        <f>VLOOKUP($A145, Stathead!$B$6:$AP$2000, MATCH(Data!M$1, Stathead!$B$5:$AP$5, 0), FALSE)</f>
        <v>27</v>
      </c>
      <c r="N145" s="8">
        <f>VLOOKUP($A145, Stathead!$B$6:$AP$2000, MATCH(Data!N$1, Stathead!$B$5:$AP$5, 0), FALSE)</f>
        <v>0</v>
      </c>
      <c r="O145" s="8">
        <f>VLOOKUP($A145, Stathead!$B$6:$AP$2000, MATCH(Data!O$1, Stathead!$B$5:$AP$5, 0), FALSE)</f>
        <v>0.23300000000000001</v>
      </c>
      <c r="P145" s="8">
        <f>VLOOKUP($A145, Stathead!$B$6:$AP$2000, MATCH(Data!P$1, Stathead!$B$5:$AP$5, 0), FALSE)</f>
        <v>0.311</v>
      </c>
      <c r="Q145" s="8">
        <f>VLOOKUP($A145, Stathead!$B$6:$AP$2000, MATCH(Data!Q$1, Stathead!$B$5:$AP$5, 0), FALSE)</f>
        <v>0.36199999999999999</v>
      </c>
      <c r="R145" s="8">
        <f>VLOOKUP($A145, Stathead!$B$6:$AP$2000, MATCH(Data!R$1, Stathead!$B$5:$AP$5, 0), FALSE)</f>
        <v>0.67300000000000004</v>
      </c>
      <c r="S145" s="8">
        <f>VLOOKUP($A145, Stathead!$B$6:$AP$2000, MATCH(Data!S$1, Stathead!$B$5:$AP$5, 0), FALSE)</f>
        <v>91</v>
      </c>
      <c r="T145" s="8">
        <f>VLOOKUP($A145, Stathead!$B$6:$AP$2000, MATCH(Data!T$1, Stathead!$B$5:$AP$5, 0), FALSE)</f>
        <v>-0.2</v>
      </c>
      <c r="U145" s="9">
        <f>(Data!$T145/Data!$D145)*162</f>
        <v>-0.57857142857142863</v>
      </c>
      <c r="V145" s="8">
        <f>VLOOKUP($A145, Stathead!$B$6:$AP$2000, MATCH(Data!V$1, Stathead!$B$5:$AP$5, 0), FALSE)</f>
        <v>-1</v>
      </c>
      <c r="W145" s="9">
        <f>(Data!$V145/Data!$D145)*162</f>
        <v>-2.8928571428571428</v>
      </c>
      <c r="X145" s="8">
        <f>VLOOKUP($A145, Stathead!$B$6:$AP$2000, MATCH(Data!X$1, Stathead!$B$5:$AP$5, 0), FALSE)</f>
        <v>-0.8</v>
      </c>
      <c r="Y145" s="8">
        <f>VLOOKUP($A145, Stathead!$B$6:$AP$2000, MATCH(Data!Y$1, Stathead!$B$5:$AP$5, 0), FALSE)</f>
        <v>-1</v>
      </c>
      <c r="Z145" s="8">
        <f>VLOOKUP($A145, FanGraphs!$B$2:$W$2000, MATCH(Data!Z$1,FanGraphs!$B$1:$W$1, 0), FALSE)</f>
        <v>0.29299999999999998</v>
      </c>
      <c r="AA145" s="8">
        <f>VLOOKUP($A145, FanGraphs!$B$2:$W$2000, MATCH(Data!AA$1,FanGraphs!$B$1:$W$1, 0), FALSE)</f>
        <v>0.30199999999999999</v>
      </c>
      <c r="AB145" s="8">
        <f>Table2[[#This Row],[xwOBA]]-Table2[[#This Row],[wOBA]]</f>
        <v>9.000000000000008E-3</v>
      </c>
      <c r="AC145" s="8">
        <f>VLOOKUP($A145, FanGraphs!$B$2:$W$2000, MATCH(Data!AC$1,FanGraphs!$B$1:$W$1, 0), FALSE)</f>
        <v>89</v>
      </c>
      <c r="AD145" s="9">
        <f>VLOOKUP($A145, FanGraphs!$B$2:$W$2000, MATCH(Data!AD$1,FanGraphs!$B$1:$W$1, 0), FALSE)</f>
        <v>-1.5</v>
      </c>
      <c r="AE145" s="10">
        <f>VLOOKUP($A145,Statcast!$B$2:$R$2000, MATCH(Data!AE$1,Statcast!$B$1:$R$1, 0), FALSE)</f>
        <v>6.2E-2</v>
      </c>
      <c r="AF145" s="10">
        <f>VLOOKUP($A145,Statcast!$B$2:$R$2000, MATCH(Data!AF$1,Statcast!$B$1:$R$1, 0), FALSE)</f>
        <v>0.40400000000000003</v>
      </c>
      <c r="AG145" s="8">
        <f>VLOOKUP($A145,Statcast!$B$2:$R$2000, MATCH(Data!AG$1,Statcast!$B$1:$R$1, 0), FALSE)</f>
        <v>0.23100000000000001</v>
      </c>
      <c r="AH145" s="8">
        <f>Table2[[#This Row],[xBA]]-Table2[[#This Row],[BA]]</f>
        <v>-2.0000000000000018E-3</v>
      </c>
      <c r="AI145" s="8">
        <f>VLOOKUP($A145,Statcast!$B$2:$R$2000, MATCH(Data!AI$1,Statcast!$B$1:$R$1, 0), FALSE)</f>
        <v>0.378</v>
      </c>
      <c r="AJ145" s="8">
        <f>Table2[[#This Row],[xSLG]]-Table2[[#This Row],[SLG]]</f>
        <v>1.6000000000000014E-2</v>
      </c>
    </row>
    <row r="146" spans="1:36" x14ac:dyDescent="0.45">
      <c r="A146" s="8" t="str">
        <f>Stathead!B150</f>
        <v>Christopher Morel</v>
      </c>
      <c r="B146" s="8" t="str">
        <f>VLOOKUP($A146, Stathead!$B$6:$AP$2000, MATCH(Data!B$1, Stathead!$B$5:$AP$5, 0), FALSE)</f>
        <v>CHC</v>
      </c>
      <c r="C146" s="8" t="str">
        <f>VLOOKUP($A146, Stathead!$B$6:$AP$2000, MATCH(Data!C$1, Stathead!$B$5:$AP$5, 0), FALSE)</f>
        <v>NL</v>
      </c>
      <c r="D146" s="8">
        <f>VLOOKUP($A146, Stathead!$B$6:$AP$2000, MATCH(Data!D$1, Stathead!$B$5:$AP$5, 0), FALSE)</f>
        <v>54</v>
      </c>
      <c r="E146" s="8">
        <f>VLOOKUP($A146, Stathead!$B$6:$AP$2000, MATCH(Data!E$1, Stathead!$B$5:$AP$5, 0), FALSE)</f>
        <v>223</v>
      </c>
      <c r="F146" s="8">
        <f>VLOOKUP($A146, Stathead!$B$6:$AP$2000, MATCH(Data!F$1, Stathead!$B$5:$AP$5, 0), FALSE)</f>
        <v>188</v>
      </c>
      <c r="G146" s="8">
        <f>VLOOKUP($A146, Stathead!$B$6:$AP$2000, MATCH(Data!G$1, Stathead!$B$5:$AP$5, 0), FALSE)</f>
        <v>23</v>
      </c>
      <c r="H146" s="8">
        <f>VLOOKUP($A146, Stathead!$B$6:$AP$2000, MATCH(Data!H$1, Stathead!$B$5:$AP$5, 0), FALSE)</f>
        <v>37</v>
      </c>
      <c r="I146" s="8">
        <f>VLOOKUP($A146, Stathead!$B$6:$AP$2000, MATCH(Data!I$1, Stathead!$B$5:$AP$5, 0), FALSE)</f>
        <v>23</v>
      </c>
      <c r="J146" s="8">
        <f>VLOOKUP($A146, Stathead!$B$6:$AP$2000, MATCH(Data!J$1, Stathead!$B$5:$AP$5, 0), FALSE)</f>
        <v>4</v>
      </c>
      <c r="K146" s="8">
        <f>VLOOKUP($A146, Stathead!$B$6:$AP$2000, MATCH(Data!K$1, Stathead!$B$5:$AP$5, 0), FALSE)</f>
        <v>1</v>
      </c>
      <c r="L146" s="8">
        <f>VLOOKUP($A146, Stathead!$B$6:$AP$2000, MATCH(Data!L$1, Stathead!$B$5:$AP$5, 0), FALSE)</f>
        <v>9</v>
      </c>
      <c r="M146" s="8">
        <f>VLOOKUP($A146, Stathead!$B$6:$AP$2000, MATCH(Data!M$1, Stathead!$B$5:$AP$5, 0), FALSE)</f>
        <v>33</v>
      </c>
      <c r="N146" s="8">
        <f>VLOOKUP($A146, Stathead!$B$6:$AP$2000, MATCH(Data!N$1, Stathead!$B$5:$AP$5, 0), FALSE)</f>
        <v>5</v>
      </c>
      <c r="O146" s="8">
        <f>VLOOKUP($A146, Stathead!$B$6:$AP$2000, MATCH(Data!O$1, Stathead!$B$5:$AP$5, 0), FALSE)</f>
        <v>0.19700000000000001</v>
      </c>
      <c r="P146" s="8">
        <f>VLOOKUP($A146, Stathead!$B$6:$AP$2000, MATCH(Data!P$1, Stathead!$B$5:$AP$5, 0), FALSE)</f>
        <v>0.30499999999999999</v>
      </c>
      <c r="Q146" s="8">
        <f>VLOOKUP($A146, Stathead!$B$6:$AP$2000, MATCH(Data!Q$1, Stathead!$B$5:$AP$5, 0), FALSE)</f>
        <v>0.372</v>
      </c>
      <c r="R146" s="8">
        <f>VLOOKUP($A146, Stathead!$B$6:$AP$2000, MATCH(Data!R$1, Stathead!$B$5:$AP$5, 0), FALSE)</f>
        <v>0.67700000000000005</v>
      </c>
      <c r="S146" s="8">
        <f>VLOOKUP($A146, Stathead!$B$6:$AP$2000, MATCH(Data!S$1, Stathead!$B$5:$AP$5, 0), FALSE)</f>
        <v>93</v>
      </c>
      <c r="T146" s="8">
        <f>VLOOKUP($A146, Stathead!$B$6:$AP$2000, MATCH(Data!T$1, Stathead!$B$5:$AP$5, 0), FALSE)</f>
        <v>-0.3</v>
      </c>
      <c r="U146" s="9">
        <f>(Data!$T146/Data!$D146)*162</f>
        <v>-0.9</v>
      </c>
      <c r="V146" s="8">
        <f>VLOOKUP($A146, Stathead!$B$6:$AP$2000, MATCH(Data!V$1, Stathead!$B$5:$AP$5, 0), FALSE)</f>
        <v>-1</v>
      </c>
      <c r="W146" s="9">
        <f>(Data!$V146/Data!$D146)*162</f>
        <v>-3</v>
      </c>
      <c r="X146" s="8">
        <f>VLOOKUP($A146, Stathead!$B$6:$AP$2000, MATCH(Data!X$1, Stathead!$B$5:$AP$5, 0), FALSE)</f>
        <v>-0.7</v>
      </c>
      <c r="Y146" s="8">
        <f>VLOOKUP($A146, Stathead!$B$6:$AP$2000, MATCH(Data!Y$1, Stathead!$B$5:$AP$5, 0), FALSE)</f>
        <v>-2</v>
      </c>
      <c r="Z146" s="8">
        <f>VLOOKUP($A146, FanGraphs!$B$2:$W$2000, MATCH(Data!Z$1,FanGraphs!$B$1:$W$1, 0), FALSE)</f>
        <v>0.29499999999999998</v>
      </c>
      <c r="AA146" s="8">
        <f>VLOOKUP($A146, FanGraphs!$B$2:$W$2000, MATCH(Data!AA$1,FanGraphs!$B$1:$W$1, 0), FALSE)</f>
        <v>0.37</v>
      </c>
      <c r="AB146" s="8">
        <f>Table2[[#This Row],[xwOBA]]-Table2[[#This Row],[wOBA]]</f>
        <v>7.5000000000000011E-2</v>
      </c>
      <c r="AC146" s="8">
        <f>VLOOKUP($A146, FanGraphs!$B$2:$W$2000, MATCH(Data!AC$1,FanGraphs!$B$1:$W$1, 0), FALSE)</f>
        <v>92</v>
      </c>
      <c r="AD146" s="9">
        <f>VLOOKUP($A146, FanGraphs!$B$2:$W$2000, MATCH(Data!AD$1,FanGraphs!$B$1:$W$1, 0), FALSE)</f>
        <v>-0.3</v>
      </c>
      <c r="AE146" s="10">
        <f>VLOOKUP($A146,Statcast!$B$2:$R$2000, MATCH(Data!AE$1,Statcast!$B$1:$R$1, 0), FALSE)</f>
        <v>0.11799999999999999</v>
      </c>
      <c r="AF146" s="10">
        <f>VLOOKUP($A146,Statcast!$B$2:$R$2000, MATCH(Data!AF$1,Statcast!$B$1:$R$1, 0), FALSE)</f>
        <v>0.44400000000000001</v>
      </c>
      <c r="AG146" s="8">
        <f>VLOOKUP($A146,Statcast!$B$2:$R$2000, MATCH(Data!AG$1,Statcast!$B$1:$R$1, 0), FALSE)</f>
        <v>0.26400000000000001</v>
      </c>
      <c r="AH146" s="8">
        <f>Table2[[#This Row],[xBA]]-Table2[[#This Row],[BA]]</f>
        <v>6.7000000000000004E-2</v>
      </c>
      <c r="AI146" s="8">
        <f>VLOOKUP($A146,Statcast!$B$2:$R$2000, MATCH(Data!AI$1,Statcast!$B$1:$R$1, 0), FALSE)</f>
        <v>0.497</v>
      </c>
      <c r="AJ146" s="8">
        <f>Table2[[#This Row],[xSLG]]-Table2[[#This Row],[SLG]]</f>
        <v>0.125</v>
      </c>
    </row>
    <row r="147" spans="1:36" x14ac:dyDescent="0.45">
      <c r="A147" s="8" t="str">
        <f>Stathead!B151</f>
        <v>Jeimer Candelario</v>
      </c>
      <c r="B147" s="8" t="str">
        <f>VLOOKUP($A147, Stathead!$B$6:$AP$2000, MATCH(Data!B$1, Stathead!$B$5:$AP$5, 0), FALSE)</f>
        <v>CIN</v>
      </c>
      <c r="C147" s="8" t="str">
        <f>VLOOKUP($A147, Stathead!$B$6:$AP$2000, MATCH(Data!C$1, Stathead!$B$5:$AP$5, 0), FALSE)</f>
        <v>NL</v>
      </c>
      <c r="D147" s="8">
        <f>VLOOKUP($A147, Stathead!$B$6:$AP$2000, MATCH(Data!D$1, Stathead!$B$5:$AP$5, 0), FALSE)</f>
        <v>47</v>
      </c>
      <c r="E147" s="8">
        <f>VLOOKUP($A147, Stathead!$B$6:$AP$2000, MATCH(Data!E$1, Stathead!$B$5:$AP$5, 0), FALSE)</f>
        <v>191</v>
      </c>
      <c r="F147" s="8">
        <f>VLOOKUP($A147, Stathead!$B$6:$AP$2000, MATCH(Data!F$1, Stathead!$B$5:$AP$5, 0), FALSE)</f>
        <v>171</v>
      </c>
      <c r="G147" s="8">
        <f>VLOOKUP($A147, Stathead!$B$6:$AP$2000, MATCH(Data!G$1, Stathead!$B$5:$AP$5, 0), FALSE)</f>
        <v>18</v>
      </c>
      <c r="H147" s="8">
        <f>VLOOKUP($A147, Stathead!$B$6:$AP$2000, MATCH(Data!H$1, Stathead!$B$5:$AP$5, 0), FALSE)</f>
        <v>38</v>
      </c>
      <c r="I147" s="8">
        <f>VLOOKUP($A147, Stathead!$B$6:$AP$2000, MATCH(Data!I$1, Stathead!$B$5:$AP$5, 0), FALSE)</f>
        <v>18</v>
      </c>
      <c r="J147" s="8">
        <f>VLOOKUP($A147, Stathead!$B$6:$AP$2000, MATCH(Data!J$1, Stathead!$B$5:$AP$5, 0), FALSE)</f>
        <v>12</v>
      </c>
      <c r="K147" s="8">
        <f>VLOOKUP($A147, Stathead!$B$6:$AP$2000, MATCH(Data!K$1, Stathead!$B$5:$AP$5, 0), FALSE)</f>
        <v>2</v>
      </c>
      <c r="L147" s="8">
        <f>VLOOKUP($A147, Stathead!$B$6:$AP$2000, MATCH(Data!L$1, Stathead!$B$5:$AP$5, 0), FALSE)</f>
        <v>6</v>
      </c>
      <c r="M147" s="8">
        <f>VLOOKUP($A147, Stathead!$B$6:$AP$2000, MATCH(Data!M$1, Stathead!$B$5:$AP$5, 0), FALSE)</f>
        <v>20</v>
      </c>
      <c r="N147" s="8">
        <f>VLOOKUP($A147, Stathead!$B$6:$AP$2000, MATCH(Data!N$1, Stathead!$B$5:$AP$5, 0), FALSE)</f>
        <v>0</v>
      </c>
      <c r="O147" s="8">
        <f>VLOOKUP($A147, Stathead!$B$6:$AP$2000, MATCH(Data!O$1, Stathead!$B$5:$AP$5, 0), FALSE)</f>
        <v>0.222</v>
      </c>
      <c r="P147" s="8">
        <f>VLOOKUP($A147, Stathead!$B$6:$AP$2000, MATCH(Data!P$1, Stathead!$B$5:$AP$5, 0), FALSE)</f>
        <v>0.29799999999999999</v>
      </c>
      <c r="Q147" s="8">
        <f>VLOOKUP($A147, Stathead!$B$6:$AP$2000, MATCH(Data!Q$1, Stathead!$B$5:$AP$5, 0), FALSE)</f>
        <v>0.42099999999999999</v>
      </c>
      <c r="R147" s="8">
        <f>VLOOKUP($A147, Stathead!$B$6:$AP$2000, MATCH(Data!R$1, Stathead!$B$5:$AP$5, 0), FALSE)</f>
        <v>0.71899999999999997</v>
      </c>
      <c r="S147" s="8">
        <f>VLOOKUP($A147, Stathead!$B$6:$AP$2000, MATCH(Data!S$1, Stathead!$B$5:$AP$5, 0), FALSE)</f>
        <v>103</v>
      </c>
      <c r="T147" s="8">
        <f>VLOOKUP($A147, Stathead!$B$6:$AP$2000, MATCH(Data!T$1, Stathead!$B$5:$AP$5, 0), FALSE)</f>
        <v>-0.4</v>
      </c>
      <c r="U147" s="9">
        <f>(Data!$T147/Data!$D147)*162</f>
        <v>-1.3787234042553191</v>
      </c>
      <c r="V147" s="8">
        <f>VLOOKUP($A147, Stathead!$B$6:$AP$2000, MATCH(Data!V$1, Stathead!$B$5:$AP$5, 0), FALSE)</f>
        <v>-1</v>
      </c>
      <c r="W147" s="9">
        <f>(Data!$V147/Data!$D147)*162</f>
        <v>-3.4468085106382977</v>
      </c>
      <c r="X147" s="8">
        <f>VLOOKUP($A147, Stathead!$B$6:$AP$2000, MATCH(Data!X$1, Stathead!$B$5:$AP$5, 0), FALSE)</f>
        <v>-0.9</v>
      </c>
      <c r="Y147" s="8">
        <f>VLOOKUP($A147, Stathead!$B$6:$AP$2000, MATCH(Data!Y$1, Stathead!$B$5:$AP$5, 0), FALSE)</f>
        <v>0</v>
      </c>
      <c r="Z147" s="8">
        <f>VLOOKUP($A147, FanGraphs!$B$2:$W$2000, MATCH(Data!Z$1,FanGraphs!$B$1:$W$1, 0), FALSE)</f>
        <v>0.316</v>
      </c>
      <c r="AA147" s="8">
        <f>VLOOKUP($A147, FanGraphs!$B$2:$W$2000, MATCH(Data!AA$1,FanGraphs!$B$1:$W$1, 0), FALSE)</f>
        <v>0.28199999999999997</v>
      </c>
      <c r="AB147" s="8">
        <f>Table2[[#This Row],[xwOBA]]-Table2[[#This Row],[wOBA]]</f>
        <v>-3.400000000000003E-2</v>
      </c>
      <c r="AC147" s="8">
        <f>VLOOKUP($A147, FanGraphs!$B$2:$W$2000, MATCH(Data!AC$1,FanGraphs!$B$1:$W$1, 0), FALSE)</f>
        <v>100</v>
      </c>
      <c r="AD147" s="9">
        <f>VLOOKUP($A147, FanGraphs!$B$2:$W$2000, MATCH(Data!AD$1,FanGraphs!$B$1:$W$1, 0), FALSE)</f>
        <v>-1</v>
      </c>
      <c r="AE147" s="10">
        <f>VLOOKUP($A147,Statcast!$B$2:$R$2000, MATCH(Data!AE$1,Statcast!$B$1:$R$1, 0), FALSE)</f>
        <v>6.7000000000000004E-2</v>
      </c>
      <c r="AF147" s="10">
        <f>VLOOKUP($A147,Statcast!$B$2:$R$2000, MATCH(Data!AF$1,Statcast!$B$1:$R$1, 0), FALSE)</f>
        <v>0.33300000000000002</v>
      </c>
      <c r="AG147" s="8">
        <f>VLOOKUP($A147,Statcast!$B$2:$R$2000, MATCH(Data!AG$1,Statcast!$B$1:$R$1, 0), FALSE)</f>
        <v>0.21099999999999999</v>
      </c>
      <c r="AH147" s="8">
        <f>Table2[[#This Row],[xBA]]-Table2[[#This Row],[BA]]</f>
        <v>-1.100000000000001E-2</v>
      </c>
      <c r="AI147" s="8">
        <f>VLOOKUP($A147,Statcast!$B$2:$R$2000, MATCH(Data!AI$1,Statcast!$B$1:$R$1, 0), FALSE)</f>
        <v>0.34399999999999997</v>
      </c>
      <c r="AJ147" s="8">
        <f>Table2[[#This Row],[xSLG]]-Table2[[#This Row],[SLG]]</f>
        <v>-7.7000000000000013E-2</v>
      </c>
    </row>
    <row r="148" spans="1:36" hidden="1" x14ac:dyDescent="0.45">
      <c r="A148" s="8" t="str">
        <f>Stathead!B152</f>
        <v>Mitch Garver</v>
      </c>
      <c r="B148" s="8" t="str">
        <f>VLOOKUP($A148, Stathead!$B$6:$AP$2000, MATCH(Data!B$1, Stathead!$B$5:$AP$5, 0), FALSE)</f>
        <v>SEA</v>
      </c>
      <c r="C148" s="8" t="str">
        <f>VLOOKUP($A148, Stathead!$B$6:$AP$2000, MATCH(Data!C$1, Stathead!$B$5:$AP$5, 0), FALSE)</f>
        <v>AL</v>
      </c>
      <c r="D148" s="8">
        <f>VLOOKUP($A148, Stathead!$B$6:$AP$2000, MATCH(Data!D$1, Stathead!$B$5:$AP$5, 0), FALSE)</f>
        <v>46</v>
      </c>
      <c r="E148" s="8">
        <f>VLOOKUP($A148, Stathead!$B$6:$AP$2000, MATCH(Data!E$1, Stathead!$B$5:$AP$5, 0), FALSE)</f>
        <v>179</v>
      </c>
      <c r="F148" s="8">
        <f>VLOOKUP($A148, Stathead!$B$6:$AP$2000, MATCH(Data!F$1, Stathead!$B$5:$AP$5, 0), FALSE)</f>
        <v>152</v>
      </c>
      <c r="G148" s="8">
        <f>VLOOKUP($A148, Stathead!$B$6:$AP$2000, MATCH(Data!G$1, Stathead!$B$5:$AP$5, 0), FALSE)</f>
        <v>18</v>
      </c>
      <c r="H148" s="8">
        <f>VLOOKUP($A148, Stathead!$B$6:$AP$2000, MATCH(Data!H$1, Stathead!$B$5:$AP$5, 0), FALSE)</f>
        <v>26</v>
      </c>
      <c r="I148" s="8">
        <f>VLOOKUP($A148, Stathead!$B$6:$AP$2000, MATCH(Data!I$1, Stathead!$B$5:$AP$5, 0), FALSE)</f>
        <v>14</v>
      </c>
      <c r="J148" s="8">
        <f>VLOOKUP($A148, Stathead!$B$6:$AP$2000, MATCH(Data!J$1, Stathead!$B$5:$AP$5, 0), FALSE)</f>
        <v>7</v>
      </c>
      <c r="K148" s="8">
        <f>VLOOKUP($A148, Stathead!$B$6:$AP$2000, MATCH(Data!K$1, Stathead!$B$5:$AP$5, 0), FALSE)</f>
        <v>0</v>
      </c>
      <c r="L148" s="8">
        <f>VLOOKUP($A148, Stathead!$B$6:$AP$2000, MATCH(Data!L$1, Stathead!$B$5:$AP$5, 0), FALSE)</f>
        <v>5</v>
      </c>
      <c r="M148" s="8">
        <f>VLOOKUP($A148, Stathead!$B$6:$AP$2000, MATCH(Data!M$1, Stathead!$B$5:$AP$5, 0), FALSE)</f>
        <v>14</v>
      </c>
      <c r="N148" s="8">
        <f>VLOOKUP($A148, Stathead!$B$6:$AP$2000, MATCH(Data!N$1, Stathead!$B$5:$AP$5, 0), FALSE)</f>
        <v>0</v>
      </c>
      <c r="O148" s="8">
        <f>VLOOKUP($A148, Stathead!$B$6:$AP$2000, MATCH(Data!O$1, Stathead!$B$5:$AP$5, 0), FALSE)</f>
        <v>0.17100000000000001</v>
      </c>
      <c r="P148" s="8">
        <f>VLOOKUP($A148, Stathead!$B$6:$AP$2000, MATCH(Data!P$1, Stathead!$B$5:$AP$5, 0), FALSE)</f>
        <v>0.28499999999999998</v>
      </c>
      <c r="Q148" s="8">
        <f>VLOOKUP($A148, Stathead!$B$6:$AP$2000, MATCH(Data!Q$1, Stathead!$B$5:$AP$5, 0), FALSE)</f>
        <v>0.316</v>
      </c>
      <c r="R148" s="8">
        <f>VLOOKUP($A148, Stathead!$B$6:$AP$2000, MATCH(Data!R$1, Stathead!$B$5:$AP$5, 0), FALSE)</f>
        <v>0.60099999999999998</v>
      </c>
      <c r="S148" s="8">
        <f>VLOOKUP($A148, Stathead!$B$6:$AP$2000, MATCH(Data!S$1, Stathead!$B$5:$AP$5, 0), FALSE)</f>
        <v>77</v>
      </c>
      <c r="T148" s="8">
        <f>VLOOKUP($A148, Stathead!$B$6:$AP$2000, MATCH(Data!T$1, Stathead!$B$5:$AP$5, 0), FALSE)</f>
        <v>-0.5</v>
      </c>
      <c r="U148" s="9">
        <f>(Data!$T148/Data!$D148)*162</f>
        <v>-1.7608695652173914</v>
      </c>
      <c r="V148" s="8">
        <f>VLOOKUP($A148, Stathead!$B$6:$AP$2000, MATCH(Data!V$1, Stathead!$B$5:$AP$5, 0), FALSE)</f>
        <v>-1.1000000000000001</v>
      </c>
      <c r="W148" s="9">
        <f>(Data!$V148/Data!$D148)*162</f>
        <v>-3.8739130434782609</v>
      </c>
      <c r="X148" s="8">
        <f>VLOOKUP($A148, Stathead!$B$6:$AP$2000, MATCH(Data!X$1, Stathead!$B$5:$AP$5, 0), FALSE)</f>
        <v>-0.5</v>
      </c>
      <c r="Y148" s="8">
        <f>VLOOKUP($A148, Stathead!$B$6:$AP$2000, MATCH(Data!Y$1, Stathead!$B$5:$AP$5, 0), FALSE)</f>
        <v>-5</v>
      </c>
      <c r="Z148" s="8">
        <f>VLOOKUP($A148, FanGraphs!$B$2:$W$2000, MATCH(Data!Z$1,FanGraphs!$B$1:$W$1, 0), FALSE)</f>
        <v>0.27500000000000002</v>
      </c>
      <c r="AA148" s="8">
        <f>VLOOKUP($A148, FanGraphs!$B$2:$W$2000, MATCH(Data!AA$1,FanGraphs!$B$1:$W$1, 0), FALSE)</f>
        <v>0.29399999999999998</v>
      </c>
      <c r="AB148" s="8">
        <f>Table2[[#This Row],[xwOBA]]-Table2[[#This Row],[wOBA]]</f>
        <v>1.8999999999999961E-2</v>
      </c>
      <c r="AC148" s="8">
        <f>VLOOKUP($A148, FanGraphs!$B$2:$W$2000, MATCH(Data!AC$1,FanGraphs!$B$1:$W$1, 0), FALSE)</f>
        <v>81</v>
      </c>
      <c r="AD148" s="9">
        <f>VLOOKUP($A148, FanGraphs!$B$2:$W$2000, MATCH(Data!AD$1,FanGraphs!$B$1:$W$1, 0), FALSE)</f>
        <v>-0.7</v>
      </c>
      <c r="AE148" s="10">
        <f>VLOOKUP($A148,Statcast!$B$2:$R$2000, MATCH(Data!AE$1,Statcast!$B$1:$R$1, 0), FALSE)</f>
        <v>8.1000000000000003E-2</v>
      </c>
      <c r="AF148" s="10">
        <f>VLOOKUP($A148,Statcast!$B$2:$R$2000, MATCH(Data!AF$1,Statcast!$B$1:$R$1, 0), FALSE)</f>
        <v>0.38400000000000001</v>
      </c>
      <c r="AG148" s="8">
        <f>VLOOKUP($A148,Statcast!$B$2:$R$2000, MATCH(Data!AG$1,Statcast!$B$1:$R$1, 0), FALSE)</f>
        <v>0.185</v>
      </c>
      <c r="AH148" s="8">
        <f>Table2[[#This Row],[xBA]]-Table2[[#This Row],[BA]]</f>
        <v>1.3999999999999985E-2</v>
      </c>
      <c r="AI148" s="8">
        <f>VLOOKUP($A148,Statcast!$B$2:$R$2000, MATCH(Data!AI$1,Statcast!$B$1:$R$1, 0), FALSE)</f>
        <v>0.35299999999999998</v>
      </c>
      <c r="AJ148" s="8">
        <f>Table2[[#This Row],[xSLG]]-Table2[[#This Row],[SLG]]</f>
        <v>3.6999999999999977E-2</v>
      </c>
    </row>
    <row r="149" spans="1:36" hidden="1" x14ac:dyDescent="0.45">
      <c r="A149" s="8" t="str">
        <f>Stathead!B153</f>
        <v>Randy Arozarena</v>
      </c>
      <c r="B149" s="8" t="str">
        <f>VLOOKUP($A149, Stathead!$B$6:$AP$2000, MATCH(Data!B$1, Stathead!$B$5:$AP$5, 0), FALSE)</f>
        <v>TBR</v>
      </c>
      <c r="C149" s="8" t="str">
        <f>VLOOKUP($A149, Stathead!$B$6:$AP$2000, MATCH(Data!C$1, Stathead!$B$5:$AP$5, 0), FALSE)</f>
        <v>AL</v>
      </c>
      <c r="D149" s="8">
        <f>VLOOKUP($A149, Stathead!$B$6:$AP$2000, MATCH(Data!D$1, Stathead!$B$5:$AP$5, 0), FALSE)</f>
        <v>53</v>
      </c>
      <c r="E149" s="8">
        <f>VLOOKUP($A149, Stathead!$B$6:$AP$2000, MATCH(Data!E$1, Stathead!$B$5:$AP$5, 0), FALSE)</f>
        <v>220</v>
      </c>
      <c r="F149" s="8">
        <f>VLOOKUP($A149, Stathead!$B$6:$AP$2000, MATCH(Data!F$1, Stathead!$B$5:$AP$5, 0), FALSE)</f>
        <v>195</v>
      </c>
      <c r="G149" s="8">
        <f>VLOOKUP($A149, Stathead!$B$6:$AP$2000, MATCH(Data!G$1, Stathead!$B$5:$AP$5, 0), FALSE)</f>
        <v>24</v>
      </c>
      <c r="H149" s="8">
        <f>VLOOKUP($A149, Stathead!$B$6:$AP$2000, MATCH(Data!H$1, Stathead!$B$5:$AP$5, 0), FALSE)</f>
        <v>31</v>
      </c>
      <c r="I149" s="8">
        <f>VLOOKUP($A149, Stathead!$B$6:$AP$2000, MATCH(Data!I$1, Stathead!$B$5:$AP$5, 0), FALSE)</f>
        <v>17</v>
      </c>
      <c r="J149" s="8">
        <f>VLOOKUP($A149, Stathead!$B$6:$AP$2000, MATCH(Data!J$1, Stathead!$B$5:$AP$5, 0), FALSE)</f>
        <v>6</v>
      </c>
      <c r="K149" s="8">
        <f>VLOOKUP($A149, Stathead!$B$6:$AP$2000, MATCH(Data!K$1, Stathead!$B$5:$AP$5, 0), FALSE)</f>
        <v>0</v>
      </c>
      <c r="L149" s="8">
        <f>VLOOKUP($A149, Stathead!$B$6:$AP$2000, MATCH(Data!L$1, Stathead!$B$5:$AP$5, 0), FALSE)</f>
        <v>8</v>
      </c>
      <c r="M149" s="8">
        <f>VLOOKUP($A149, Stathead!$B$6:$AP$2000, MATCH(Data!M$1, Stathead!$B$5:$AP$5, 0), FALSE)</f>
        <v>18</v>
      </c>
      <c r="N149" s="8">
        <f>VLOOKUP($A149, Stathead!$B$6:$AP$2000, MATCH(Data!N$1, Stathead!$B$5:$AP$5, 0), FALSE)</f>
        <v>7</v>
      </c>
      <c r="O149" s="8">
        <f>VLOOKUP($A149, Stathead!$B$6:$AP$2000, MATCH(Data!O$1, Stathead!$B$5:$AP$5, 0), FALSE)</f>
        <v>0.159</v>
      </c>
      <c r="P149" s="8">
        <f>VLOOKUP($A149, Stathead!$B$6:$AP$2000, MATCH(Data!P$1, Stathead!$B$5:$AP$5, 0), FALSE)</f>
        <v>0.255</v>
      </c>
      <c r="Q149" s="8">
        <f>VLOOKUP($A149, Stathead!$B$6:$AP$2000, MATCH(Data!Q$1, Stathead!$B$5:$AP$5, 0), FALSE)</f>
        <v>0.313</v>
      </c>
      <c r="R149" s="8">
        <f>VLOOKUP($A149, Stathead!$B$6:$AP$2000, MATCH(Data!R$1, Stathead!$B$5:$AP$5, 0), FALSE)</f>
        <v>0.56699999999999995</v>
      </c>
      <c r="S149" s="8">
        <f>VLOOKUP($A149, Stathead!$B$6:$AP$2000, MATCH(Data!S$1, Stathead!$B$5:$AP$5, 0), FALSE)</f>
        <v>64</v>
      </c>
      <c r="T149" s="8">
        <f>VLOOKUP($A149, Stathead!$B$6:$AP$2000, MATCH(Data!T$1, Stathead!$B$5:$AP$5, 0), FALSE)</f>
        <v>-0.5</v>
      </c>
      <c r="U149" s="9">
        <f>(Data!$T149/Data!$D149)*162</f>
        <v>-1.5283018867924527</v>
      </c>
      <c r="V149" s="8">
        <f>VLOOKUP($A149, Stathead!$B$6:$AP$2000, MATCH(Data!V$1, Stathead!$B$5:$AP$5, 0), FALSE)</f>
        <v>-1.3</v>
      </c>
      <c r="W149" s="9">
        <f>(Data!$V149/Data!$D149)*162</f>
        <v>-3.9735849056603776</v>
      </c>
      <c r="X149" s="8">
        <f>VLOOKUP($A149, Stathead!$B$6:$AP$2000, MATCH(Data!X$1, Stathead!$B$5:$AP$5, 0), FALSE)</f>
        <v>-0.2</v>
      </c>
      <c r="Y149" s="8">
        <f>VLOOKUP($A149, Stathead!$B$6:$AP$2000, MATCH(Data!Y$1, Stathead!$B$5:$AP$5, 0), FALSE)</f>
        <v>-10</v>
      </c>
      <c r="Z149" s="8">
        <f>VLOOKUP($A149, FanGraphs!$B$2:$W$2000, MATCH(Data!Z$1,FanGraphs!$B$1:$W$1, 0), FALSE)</f>
        <v>0.25800000000000001</v>
      </c>
      <c r="AA149" s="8">
        <f>VLOOKUP($A149, FanGraphs!$B$2:$W$2000, MATCH(Data!AA$1,FanGraphs!$B$1:$W$1, 0), FALSE)</f>
        <v>0.29099999999999998</v>
      </c>
      <c r="AB149" s="8">
        <f>Table2[[#This Row],[xwOBA]]-Table2[[#This Row],[wOBA]]</f>
        <v>3.2999999999999974E-2</v>
      </c>
      <c r="AC149" s="8">
        <f>VLOOKUP($A149, FanGraphs!$B$2:$W$2000, MATCH(Data!AC$1,FanGraphs!$B$1:$W$1, 0), FALSE)</f>
        <v>69</v>
      </c>
      <c r="AD149" s="9">
        <f>VLOOKUP($A149, FanGraphs!$B$2:$W$2000, MATCH(Data!AD$1,FanGraphs!$B$1:$W$1, 0), FALSE)</f>
        <v>-0.2</v>
      </c>
      <c r="AE149" s="10">
        <f>VLOOKUP($A149,Statcast!$B$2:$R$2000, MATCH(Data!AE$1,Statcast!$B$1:$R$1, 0), FALSE)</f>
        <v>7.0000000000000007E-2</v>
      </c>
      <c r="AF149" s="10">
        <f>VLOOKUP($A149,Statcast!$B$2:$R$2000, MATCH(Data!AF$1,Statcast!$B$1:$R$1, 0), FALSE)</f>
        <v>0.41399999999999998</v>
      </c>
      <c r="AG149" s="8">
        <f>VLOOKUP($A149,Statcast!$B$2:$R$2000, MATCH(Data!AG$1,Statcast!$B$1:$R$1, 0), FALSE)</f>
        <v>0.20100000000000001</v>
      </c>
      <c r="AH149" s="8">
        <f>Table2[[#This Row],[xBA]]-Table2[[#This Row],[BA]]</f>
        <v>4.200000000000001E-2</v>
      </c>
      <c r="AI149" s="8">
        <f>VLOOKUP($A149,Statcast!$B$2:$R$2000, MATCH(Data!AI$1,Statcast!$B$1:$R$1, 0), FALSE)</f>
        <v>0.36399999999999999</v>
      </c>
      <c r="AJ149" s="8">
        <f>Table2[[#This Row],[xSLG]]-Table2[[#This Row],[SLG]]</f>
        <v>5.099999999999999E-2</v>
      </c>
    </row>
    <row r="150" spans="1:36" x14ac:dyDescent="0.45">
      <c r="A150" s="8" t="str">
        <f>Stathead!B154</f>
        <v>Elehuris Montero</v>
      </c>
      <c r="B150" s="8" t="str">
        <f>VLOOKUP($A150, Stathead!$B$6:$AP$2000, MATCH(Data!B$1, Stathead!$B$5:$AP$5, 0), FALSE)</f>
        <v>COL</v>
      </c>
      <c r="C150" s="8" t="str">
        <f>VLOOKUP($A150, Stathead!$B$6:$AP$2000, MATCH(Data!C$1, Stathead!$B$5:$AP$5, 0), FALSE)</f>
        <v>NL</v>
      </c>
      <c r="D150" s="8">
        <f>VLOOKUP($A150, Stathead!$B$6:$AP$2000, MATCH(Data!D$1, Stathead!$B$5:$AP$5, 0), FALSE)</f>
        <v>46</v>
      </c>
      <c r="E150" s="8">
        <f>VLOOKUP($A150, Stathead!$B$6:$AP$2000, MATCH(Data!E$1, Stathead!$B$5:$AP$5, 0), FALSE)</f>
        <v>173</v>
      </c>
      <c r="F150" s="8">
        <f>VLOOKUP($A150, Stathead!$B$6:$AP$2000, MATCH(Data!F$1, Stathead!$B$5:$AP$5, 0), FALSE)</f>
        <v>157</v>
      </c>
      <c r="G150" s="8">
        <f>VLOOKUP($A150, Stathead!$B$6:$AP$2000, MATCH(Data!G$1, Stathead!$B$5:$AP$5, 0), FALSE)</f>
        <v>15</v>
      </c>
      <c r="H150" s="8">
        <f>VLOOKUP($A150, Stathead!$B$6:$AP$2000, MATCH(Data!H$1, Stathead!$B$5:$AP$5, 0), FALSE)</f>
        <v>35</v>
      </c>
      <c r="I150" s="8">
        <f>VLOOKUP($A150, Stathead!$B$6:$AP$2000, MATCH(Data!I$1, Stathead!$B$5:$AP$5, 0), FALSE)</f>
        <v>25</v>
      </c>
      <c r="J150" s="8">
        <f>VLOOKUP($A150, Stathead!$B$6:$AP$2000, MATCH(Data!J$1, Stathead!$B$5:$AP$5, 0), FALSE)</f>
        <v>7</v>
      </c>
      <c r="K150" s="8">
        <f>VLOOKUP($A150, Stathead!$B$6:$AP$2000, MATCH(Data!K$1, Stathead!$B$5:$AP$5, 0), FALSE)</f>
        <v>0</v>
      </c>
      <c r="L150" s="8">
        <f>VLOOKUP($A150, Stathead!$B$6:$AP$2000, MATCH(Data!L$1, Stathead!$B$5:$AP$5, 0), FALSE)</f>
        <v>3</v>
      </c>
      <c r="M150" s="8">
        <f>VLOOKUP($A150, Stathead!$B$6:$AP$2000, MATCH(Data!M$1, Stathead!$B$5:$AP$5, 0), FALSE)</f>
        <v>21</v>
      </c>
      <c r="N150" s="8">
        <f>VLOOKUP($A150, Stathead!$B$6:$AP$2000, MATCH(Data!N$1, Stathead!$B$5:$AP$5, 0), FALSE)</f>
        <v>0</v>
      </c>
      <c r="O150" s="8">
        <f>VLOOKUP($A150, Stathead!$B$6:$AP$2000, MATCH(Data!O$1, Stathead!$B$5:$AP$5, 0), FALSE)</f>
        <v>0.223</v>
      </c>
      <c r="P150" s="8">
        <f>VLOOKUP($A150, Stathead!$B$6:$AP$2000, MATCH(Data!P$1, Stathead!$B$5:$AP$5, 0), FALSE)</f>
        <v>0.28299999999999997</v>
      </c>
      <c r="Q150" s="8">
        <f>VLOOKUP($A150, Stathead!$B$6:$AP$2000, MATCH(Data!Q$1, Stathead!$B$5:$AP$5, 0), FALSE)</f>
        <v>0.32500000000000001</v>
      </c>
      <c r="R150" s="8">
        <f>VLOOKUP($A150, Stathead!$B$6:$AP$2000, MATCH(Data!R$1, Stathead!$B$5:$AP$5, 0), FALSE)</f>
        <v>0.60799999999999998</v>
      </c>
      <c r="S150" s="8">
        <f>VLOOKUP($A150, Stathead!$B$6:$AP$2000, MATCH(Data!S$1, Stathead!$B$5:$AP$5, 0), FALSE)</f>
        <v>69</v>
      </c>
      <c r="T150" s="8">
        <f>VLOOKUP($A150, Stathead!$B$6:$AP$2000, MATCH(Data!T$1, Stathead!$B$5:$AP$5, 0), FALSE)</f>
        <v>-0.7</v>
      </c>
      <c r="U150" s="9">
        <f>(Data!$T150/Data!$D150)*162</f>
        <v>-2.4652173913043476</v>
      </c>
      <c r="V150" s="8">
        <f>VLOOKUP($A150, Stathead!$B$6:$AP$2000, MATCH(Data!V$1, Stathead!$B$5:$AP$5, 0), FALSE)</f>
        <v>-1.3</v>
      </c>
      <c r="W150" s="9">
        <f>(Data!$V150/Data!$D150)*162</f>
        <v>-4.5782608695652174</v>
      </c>
      <c r="X150" s="8">
        <f>VLOOKUP($A150, Stathead!$B$6:$AP$2000, MATCH(Data!X$1, Stathead!$B$5:$AP$5, 0), FALSE)</f>
        <v>-0.3</v>
      </c>
      <c r="Y150" s="8">
        <f>VLOOKUP($A150, Stathead!$B$6:$AP$2000, MATCH(Data!Y$1, Stathead!$B$5:$AP$5, 0), FALSE)</f>
        <v>-7</v>
      </c>
      <c r="Z150" s="8">
        <f>VLOOKUP($A150, FanGraphs!$B$2:$W$2000, MATCH(Data!Z$1,FanGraphs!$B$1:$W$1, 0), FALSE)</f>
        <v>0.26200000000000001</v>
      </c>
      <c r="AA150" s="8">
        <f>VLOOKUP($A150, FanGraphs!$B$2:$W$2000, MATCH(Data!AA$1,FanGraphs!$B$1:$W$1, 0), FALSE)</f>
        <v>0.27900000000000003</v>
      </c>
      <c r="AB150" s="8">
        <f>Table2[[#This Row],[xwOBA]]-Table2[[#This Row],[wOBA]]</f>
        <v>1.7000000000000015E-2</v>
      </c>
      <c r="AC150" s="8">
        <f>VLOOKUP($A150, FanGraphs!$B$2:$W$2000, MATCH(Data!AC$1,FanGraphs!$B$1:$W$1, 0), FALSE)</f>
        <v>53</v>
      </c>
      <c r="AD150" s="9">
        <f>VLOOKUP($A150, FanGraphs!$B$2:$W$2000, MATCH(Data!AD$1,FanGraphs!$B$1:$W$1, 0), FALSE)</f>
        <v>-2</v>
      </c>
      <c r="AE150" s="10">
        <f>VLOOKUP($A150,Statcast!$B$2:$R$2000, MATCH(Data!AE$1,Statcast!$B$1:$R$1, 0), FALSE)</f>
        <v>4.1000000000000002E-2</v>
      </c>
      <c r="AF150" s="10">
        <f>VLOOKUP($A150,Statcast!$B$2:$R$2000, MATCH(Data!AF$1,Statcast!$B$1:$R$1, 0), FALSE)</f>
        <v>0.41799999999999998</v>
      </c>
      <c r="AG150" s="8">
        <f>VLOOKUP($A150,Statcast!$B$2:$R$2000, MATCH(Data!AG$1,Statcast!$B$1:$R$1, 0), FALSE)</f>
        <v>0.22800000000000001</v>
      </c>
      <c r="AH150" s="8">
        <f>Table2[[#This Row],[xBA]]-Table2[[#This Row],[BA]]</f>
        <v>5.0000000000000044E-3</v>
      </c>
      <c r="AI150" s="8">
        <f>VLOOKUP($A150,Statcast!$B$2:$R$2000, MATCH(Data!AI$1,Statcast!$B$1:$R$1, 0), FALSE)</f>
        <v>0.34</v>
      </c>
      <c r="AJ150" s="8">
        <f>Table2[[#This Row],[xSLG]]-Table2[[#This Row],[SLG]]</f>
        <v>1.5000000000000013E-2</v>
      </c>
    </row>
    <row r="151" spans="1:36" hidden="1" x14ac:dyDescent="0.45">
      <c r="A151" s="8" t="str">
        <f>Stathead!B155</f>
        <v>Mitch Haniger</v>
      </c>
      <c r="B151" s="8" t="str">
        <f>VLOOKUP($A151, Stathead!$B$6:$AP$2000, MATCH(Data!B$1, Stathead!$B$5:$AP$5, 0), FALSE)</f>
        <v>SEA</v>
      </c>
      <c r="C151" s="8" t="str">
        <f>VLOOKUP($A151, Stathead!$B$6:$AP$2000, MATCH(Data!C$1, Stathead!$B$5:$AP$5, 0), FALSE)</f>
        <v>AL</v>
      </c>
      <c r="D151" s="8">
        <f>VLOOKUP($A151, Stathead!$B$6:$AP$2000, MATCH(Data!D$1, Stathead!$B$5:$AP$5, 0), FALSE)</f>
        <v>52</v>
      </c>
      <c r="E151" s="8">
        <f>VLOOKUP($A151, Stathead!$B$6:$AP$2000, MATCH(Data!E$1, Stathead!$B$5:$AP$5, 0), FALSE)</f>
        <v>197</v>
      </c>
      <c r="F151" s="8">
        <f>VLOOKUP($A151, Stathead!$B$6:$AP$2000, MATCH(Data!F$1, Stathead!$B$5:$AP$5, 0), FALSE)</f>
        <v>181</v>
      </c>
      <c r="G151" s="8">
        <f>VLOOKUP($A151, Stathead!$B$6:$AP$2000, MATCH(Data!G$1, Stathead!$B$5:$AP$5, 0), FALSE)</f>
        <v>18</v>
      </c>
      <c r="H151" s="8">
        <f>VLOOKUP($A151, Stathead!$B$6:$AP$2000, MATCH(Data!H$1, Stathead!$B$5:$AP$5, 0), FALSE)</f>
        <v>39</v>
      </c>
      <c r="I151" s="8">
        <f>VLOOKUP($A151, Stathead!$B$6:$AP$2000, MATCH(Data!I$1, Stathead!$B$5:$AP$5, 0), FALSE)</f>
        <v>26</v>
      </c>
      <c r="J151" s="8">
        <f>VLOOKUP($A151, Stathead!$B$6:$AP$2000, MATCH(Data!J$1, Stathead!$B$5:$AP$5, 0), FALSE)</f>
        <v>7</v>
      </c>
      <c r="K151" s="8">
        <f>VLOOKUP($A151, Stathead!$B$6:$AP$2000, MATCH(Data!K$1, Stathead!$B$5:$AP$5, 0), FALSE)</f>
        <v>0</v>
      </c>
      <c r="L151" s="8">
        <f>VLOOKUP($A151, Stathead!$B$6:$AP$2000, MATCH(Data!L$1, Stathead!$B$5:$AP$5, 0), FALSE)</f>
        <v>6</v>
      </c>
      <c r="M151" s="8">
        <f>VLOOKUP($A151, Stathead!$B$6:$AP$2000, MATCH(Data!M$1, Stathead!$B$5:$AP$5, 0), FALSE)</f>
        <v>24</v>
      </c>
      <c r="N151" s="8">
        <f>VLOOKUP($A151, Stathead!$B$6:$AP$2000, MATCH(Data!N$1, Stathead!$B$5:$AP$5, 0), FALSE)</f>
        <v>0</v>
      </c>
      <c r="O151" s="8">
        <f>VLOOKUP($A151, Stathead!$B$6:$AP$2000, MATCH(Data!O$1, Stathead!$B$5:$AP$5, 0), FALSE)</f>
        <v>0.215</v>
      </c>
      <c r="P151" s="8">
        <f>VLOOKUP($A151, Stathead!$B$6:$AP$2000, MATCH(Data!P$1, Stathead!$B$5:$AP$5, 0), FALSE)</f>
        <v>0.27400000000000002</v>
      </c>
      <c r="Q151" s="8">
        <f>VLOOKUP($A151, Stathead!$B$6:$AP$2000, MATCH(Data!Q$1, Stathead!$B$5:$AP$5, 0), FALSE)</f>
        <v>0.35399999999999998</v>
      </c>
      <c r="R151" s="8">
        <f>VLOOKUP($A151, Stathead!$B$6:$AP$2000, MATCH(Data!R$1, Stathead!$B$5:$AP$5, 0), FALSE)</f>
        <v>0.628</v>
      </c>
      <c r="S151" s="8">
        <f>VLOOKUP($A151, Stathead!$B$6:$AP$2000, MATCH(Data!S$1, Stathead!$B$5:$AP$5, 0), FALSE)</f>
        <v>83</v>
      </c>
      <c r="T151" s="8">
        <f>VLOOKUP($A151, Stathead!$B$6:$AP$2000, MATCH(Data!T$1, Stathead!$B$5:$AP$5, 0), FALSE)</f>
        <v>-0.8</v>
      </c>
      <c r="U151" s="9">
        <f>(Data!$T151/Data!$D151)*162</f>
        <v>-2.4923076923076923</v>
      </c>
      <c r="V151" s="8">
        <f>VLOOKUP($A151, Stathead!$B$6:$AP$2000, MATCH(Data!V$1, Stathead!$B$5:$AP$5, 0), FALSE)</f>
        <v>-1.4</v>
      </c>
      <c r="W151" s="9">
        <f>(Data!$V151/Data!$D151)*162</f>
        <v>-4.3615384615384611</v>
      </c>
      <c r="X151" s="8">
        <f>VLOOKUP($A151, Stathead!$B$6:$AP$2000, MATCH(Data!X$1, Stathead!$B$5:$AP$5, 0), FALSE)</f>
        <v>-0.9</v>
      </c>
      <c r="Y151" s="8">
        <f>VLOOKUP($A151, Stathead!$B$6:$AP$2000, MATCH(Data!Y$1, Stathead!$B$5:$AP$5, 0), FALSE)</f>
        <v>-4</v>
      </c>
      <c r="Z151" s="8">
        <f>VLOOKUP($A151, FanGraphs!$B$2:$W$2000, MATCH(Data!Z$1,FanGraphs!$B$1:$W$1, 0), FALSE)</f>
        <v>0.27700000000000002</v>
      </c>
      <c r="AA151" s="8">
        <f>VLOOKUP($A151, FanGraphs!$B$2:$W$2000, MATCH(Data!AA$1,FanGraphs!$B$1:$W$1, 0), FALSE)</f>
        <v>0.30599999999999999</v>
      </c>
      <c r="AB151" s="8">
        <f>Table2[[#This Row],[xwOBA]]-Table2[[#This Row],[wOBA]]</f>
        <v>2.899999999999997E-2</v>
      </c>
      <c r="AC151" s="8">
        <f>VLOOKUP($A151, FanGraphs!$B$2:$W$2000, MATCH(Data!AC$1,FanGraphs!$B$1:$W$1, 0), FALSE)</f>
        <v>82</v>
      </c>
      <c r="AD151" s="9">
        <f>VLOOKUP($A151, FanGraphs!$B$2:$W$2000, MATCH(Data!AD$1,FanGraphs!$B$1:$W$1, 0), FALSE)</f>
        <v>-0.4</v>
      </c>
      <c r="AE151" s="10">
        <f>VLOOKUP($A151,Statcast!$B$2:$R$2000, MATCH(Data!AE$1,Statcast!$B$1:$R$1, 0), FALSE)</f>
        <v>7.9000000000000001E-2</v>
      </c>
      <c r="AF151" s="10">
        <f>VLOOKUP($A151,Statcast!$B$2:$R$2000, MATCH(Data!AF$1,Statcast!$B$1:$R$1, 0), FALSE)</f>
        <v>0.47599999999999998</v>
      </c>
      <c r="AG151" s="8">
        <f>VLOOKUP($A151,Statcast!$B$2:$R$2000, MATCH(Data!AG$1,Statcast!$B$1:$R$1, 0), FALSE)</f>
        <v>0.24</v>
      </c>
      <c r="AH151" s="8">
        <f>Table2[[#This Row],[xBA]]-Table2[[#This Row],[BA]]</f>
        <v>2.4999999999999994E-2</v>
      </c>
      <c r="AI151" s="8">
        <f>VLOOKUP($A151,Statcast!$B$2:$R$2000, MATCH(Data!AI$1,Statcast!$B$1:$R$1, 0), FALSE)</f>
        <v>0.40200000000000002</v>
      </c>
      <c r="AJ151" s="8">
        <f>Table2[[#This Row],[xSLG]]-Table2[[#This Row],[SLG]]</f>
        <v>4.8000000000000043E-2</v>
      </c>
    </row>
    <row r="152" spans="1:36" hidden="1" x14ac:dyDescent="0.45">
      <c r="A152" s="8" t="str">
        <f>Stathead!B156</f>
        <v>Andrew Vaughn</v>
      </c>
      <c r="B152" s="8" t="str">
        <f>VLOOKUP($A152, Stathead!$B$6:$AP$2000, MATCH(Data!B$1, Stathead!$B$5:$AP$5, 0), FALSE)</f>
        <v>CHW</v>
      </c>
      <c r="C152" s="8" t="str">
        <f>VLOOKUP($A152, Stathead!$B$6:$AP$2000, MATCH(Data!C$1, Stathead!$B$5:$AP$5, 0), FALSE)</f>
        <v>AL</v>
      </c>
      <c r="D152" s="8">
        <f>VLOOKUP($A152, Stathead!$B$6:$AP$2000, MATCH(Data!D$1, Stathead!$B$5:$AP$5, 0), FALSE)</f>
        <v>53</v>
      </c>
      <c r="E152" s="8">
        <f>VLOOKUP($A152, Stathead!$B$6:$AP$2000, MATCH(Data!E$1, Stathead!$B$5:$AP$5, 0), FALSE)</f>
        <v>216</v>
      </c>
      <c r="F152" s="8">
        <f>VLOOKUP($A152, Stathead!$B$6:$AP$2000, MATCH(Data!F$1, Stathead!$B$5:$AP$5, 0), FALSE)</f>
        <v>198</v>
      </c>
      <c r="G152" s="8">
        <f>VLOOKUP($A152, Stathead!$B$6:$AP$2000, MATCH(Data!G$1, Stathead!$B$5:$AP$5, 0), FALSE)</f>
        <v>14</v>
      </c>
      <c r="H152" s="8">
        <f>VLOOKUP($A152, Stathead!$B$6:$AP$2000, MATCH(Data!H$1, Stathead!$B$5:$AP$5, 0), FALSE)</f>
        <v>39</v>
      </c>
      <c r="I152" s="8">
        <f>VLOOKUP($A152, Stathead!$B$6:$AP$2000, MATCH(Data!I$1, Stathead!$B$5:$AP$5, 0), FALSE)</f>
        <v>25</v>
      </c>
      <c r="J152" s="8">
        <f>VLOOKUP($A152, Stathead!$B$6:$AP$2000, MATCH(Data!J$1, Stathead!$B$5:$AP$5, 0), FALSE)</f>
        <v>10</v>
      </c>
      <c r="K152" s="8">
        <f>VLOOKUP($A152, Stathead!$B$6:$AP$2000, MATCH(Data!K$1, Stathead!$B$5:$AP$5, 0), FALSE)</f>
        <v>0</v>
      </c>
      <c r="L152" s="8">
        <f>VLOOKUP($A152, Stathead!$B$6:$AP$2000, MATCH(Data!L$1, Stathead!$B$5:$AP$5, 0), FALSE)</f>
        <v>4</v>
      </c>
      <c r="M152" s="8">
        <f>VLOOKUP($A152, Stathead!$B$6:$AP$2000, MATCH(Data!M$1, Stathead!$B$5:$AP$5, 0), FALSE)</f>
        <v>19</v>
      </c>
      <c r="N152" s="8">
        <f>VLOOKUP($A152, Stathead!$B$6:$AP$2000, MATCH(Data!N$1, Stathead!$B$5:$AP$5, 0), FALSE)</f>
        <v>1</v>
      </c>
      <c r="O152" s="8">
        <f>VLOOKUP($A152, Stathead!$B$6:$AP$2000, MATCH(Data!O$1, Stathead!$B$5:$AP$5, 0), FALSE)</f>
        <v>0.19700000000000001</v>
      </c>
      <c r="P152" s="8">
        <f>VLOOKUP($A152, Stathead!$B$6:$AP$2000, MATCH(Data!P$1, Stathead!$B$5:$AP$5, 0), FALSE)</f>
        <v>0.25900000000000001</v>
      </c>
      <c r="Q152" s="8">
        <f>VLOOKUP($A152, Stathead!$B$6:$AP$2000, MATCH(Data!Q$1, Stathead!$B$5:$AP$5, 0), FALSE)</f>
        <v>0.308</v>
      </c>
      <c r="R152" s="8">
        <f>VLOOKUP($A152, Stathead!$B$6:$AP$2000, MATCH(Data!R$1, Stathead!$B$5:$AP$5, 0), FALSE)</f>
        <v>0.56699999999999995</v>
      </c>
      <c r="S152" s="8">
        <f>VLOOKUP($A152, Stathead!$B$6:$AP$2000, MATCH(Data!S$1, Stathead!$B$5:$AP$5, 0), FALSE)</f>
        <v>62</v>
      </c>
      <c r="T152" s="8">
        <f>VLOOKUP($A152, Stathead!$B$6:$AP$2000, MATCH(Data!T$1, Stathead!$B$5:$AP$5, 0), FALSE)</f>
        <v>-0.8</v>
      </c>
      <c r="U152" s="9">
        <f>(Data!$T152/Data!$D152)*162</f>
        <v>-2.4452830188679244</v>
      </c>
      <c r="V152" s="8">
        <f>VLOOKUP($A152, Stathead!$B$6:$AP$2000, MATCH(Data!V$1, Stathead!$B$5:$AP$5, 0), FALSE)</f>
        <v>-1.5</v>
      </c>
      <c r="W152" s="9">
        <f>(Data!$V152/Data!$D152)*162</f>
        <v>-4.584905660377359</v>
      </c>
      <c r="X152" s="8">
        <f>VLOOKUP($A152, Stathead!$B$6:$AP$2000, MATCH(Data!X$1, Stathead!$B$5:$AP$5, 0), FALSE)</f>
        <v>-0.2</v>
      </c>
      <c r="Y152" s="8">
        <f>VLOOKUP($A152, Stathead!$B$6:$AP$2000, MATCH(Data!Y$1, Stathead!$B$5:$AP$5, 0), FALSE)</f>
        <v>-10</v>
      </c>
      <c r="Z152" s="8">
        <f>VLOOKUP($A152, FanGraphs!$B$2:$W$2000, MATCH(Data!Z$1,FanGraphs!$B$1:$W$1, 0), FALSE)</f>
        <v>0.25600000000000001</v>
      </c>
      <c r="AA152" s="8">
        <f>VLOOKUP($A152, FanGraphs!$B$2:$W$2000, MATCH(Data!AA$1,FanGraphs!$B$1:$W$1, 0), FALSE)</f>
        <v>0.30499999999999999</v>
      </c>
      <c r="AB152" s="8">
        <f>Table2[[#This Row],[xwOBA]]-Table2[[#This Row],[wOBA]]</f>
        <v>4.8999999999999988E-2</v>
      </c>
      <c r="AC152" s="8">
        <f>VLOOKUP($A152, FanGraphs!$B$2:$W$2000, MATCH(Data!AC$1,FanGraphs!$B$1:$W$1, 0), FALSE)</f>
        <v>63</v>
      </c>
      <c r="AD152" s="9">
        <f>VLOOKUP($A152, FanGraphs!$B$2:$W$2000, MATCH(Data!AD$1,FanGraphs!$B$1:$W$1, 0), FALSE)</f>
        <v>-0.7</v>
      </c>
      <c r="AE152" s="10">
        <f>VLOOKUP($A152,Statcast!$B$2:$R$2000, MATCH(Data!AE$1,Statcast!$B$1:$R$1, 0), FALSE)</f>
        <v>7.0000000000000007E-2</v>
      </c>
      <c r="AF152" s="10">
        <f>VLOOKUP($A152,Statcast!$B$2:$R$2000, MATCH(Data!AF$1,Statcast!$B$1:$R$1, 0), FALSE)</f>
        <v>0.42699999999999999</v>
      </c>
      <c r="AG152" s="8">
        <f>VLOOKUP($A152,Statcast!$B$2:$R$2000, MATCH(Data!AG$1,Statcast!$B$1:$R$1, 0), FALSE)</f>
        <v>0.22900000000000001</v>
      </c>
      <c r="AH152" s="8">
        <f>Table2[[#This Row],[xBA]]-Table2[[#This Row],[BA]]</f>
        <v>3.2000000000000001E-2</v>
      </c>
      <c r="AI152" s="8">
        <f>VLOOKUP($A152,Statcast!$B$2:$R$2000, MATCH(Data!AI$1,Statcast!$B$1:$R$1, 0), FALSE)</f>
        <v>0.40500000000000003</v>
      </c>
      <c r="AJ152" s="8">
        <f>Table2[[#This Row],[xSLG]]-Table2[[#This Row],[SLG]]</f>
        <v>9.7000000000000031E-2</v>
      </c>
    </row>
    <row r="153" spans="1:36" hidden="1" x14ac:dyDescent="0.45">
      <c r="A153" s="8" t="str">
        <f>Stathead!B157</f>
        <v>Spencer Torkelson</v>
      </c>
      <c r="B153" s="8" t="str">
        <f>VLOOKUP($A153, Stathead!$B$6:$AP$2000, MATCH(Data!B$1, Stathead!$B$5:$AP$5, 0), FALSE)</f>
        <v>DET</v>
      </c>
      <c r="C153" s="8" t="str">
        <f>VLOOKUP($A153, Stathead!$B$6:$AP$2000, MATCH(Data!C$1, Stathead!$B$5:$AP$5, 0), FALSE)</f>
        <v>AL</v>
      </c>
      <c r="D153" s="8">
        <f>VLOOKUP($A153, Stathead!$B$6:$AP$2000, MATCH(Data!D$1, Stathead!$B$5:$AP$5, 0), FALSE)</f>
        <v>50</v>
      </c>
      <c r="E153" s="8">
        <f>VLOOKUP($A153, Stathead!$B$6:$AP$2000, MATCH(Data!E$1, Stathead!$B$5:$AP$5, 0), FALSE)</f>
        <v>214</v>
      </c>
      <c r="F153" s="8">
        <f>VLOOKUP($A153, Stathead!$B$6:$AP$2000, MATCH(Data!F$1, Stathead!$B$5:$AP$5, 0), FALSE)</f>
        <v>193</v>
      </c>
      <c r="G153" s="8">
        <f>VLOOKUP($A153, Stathead!$B$6:$AP$2000, MATCH(Data!G$1, Stathead!$B$5:$AP$5, 0), FALSE)</f>
        <v>24</v>
      </c>
      <c r="H153" s="8">
        <f>VLOOKUP($A153, Stathead!$B$6:$AP$2000, MATCH(Data!H$1, Stathead!$B$5:$AP$5, 0), FALSE)</f>
        <v>42</v>
      </c>
      <c r="I153" s="8">
        <f>VLOOKUP($A153, Stathead!$B$6:$AP$2000, MATCH(Data!I$1, Stathead!$B$5:$AP$5, 0), FALSE)</f>
        <v>23</v>
      </c>
      <c r="J153" s="8">
        <f>VLOOKUP($A153, Stathead!$B$6:$AP$2000, MATCH(Data!J$1, Stathead!$B$5:$AP$5, 0), FALSE)</f>
        <v>15</v>
      </c>
      <c r="K153" s="8">
        <f>VLOOKUP($A153, Stathead!$B$6:$AP$2000, MATCH(Data!K$1, Stathead!$B$5:$AP$5, 0), FALSE)</f>
        <v>0</v>
      </c>
      <c r="L153" s="8">
        <f>VLOOKUP($A153, Stathead!$B$6:$AP$2000, MATCH(Data!L$1, Stathead!$B$5:$AP$5, 0), FALSE)</f>
        <v>4</v>
      </c>
      <c r="M153" s="8">
        <f>VLOOKUP($A153, Stathead!$B$6:$AP$2000, MATCH(Data!M$1, Stathead!$B$5:$AP$5, 0), FALSE)</f>
        <v>18</v>
      </c>
      <c r="N153" s="8">
        <f>VLOOKUP($A153, Stathead!$B$6:$AP$2000, MATCH(Data!N$1, Stathead!$B$5:$AP$5, 0), FALSE)</f>
        <v>0</v>
      </c>
      <c r="O153" s="8">
        <f>VLOOKUP($A153, Stathead!$B$6:$AP$2000, MATCH(Data!O$1, Stathead!$B$5:$AP$5, 0), FALSE)</f>
        <v>0.218</v>
      </c>
      <c r="P153" s="8">
        <f>VLOOKUP($A153, Stathead!$B$6:$AP$2000, MATCH(Data!P$1, Stathead!$B$5:$AP$5, 0), FALSE)</f>
        <v>0.28599999999999998</v>
      </c>
      <c r="Q153" s="8">
        <f>VLOOKUP($A153, Stathead!$B$6:$AP$2000, MATCH(Data!Q$1, Stathead!$B$5:$AP$5, 0), FALSE)</f>
        <v>0.35799999999999998</v>
      </c>
      <c r="R153" s="8">
        <f>VLOOKUP($A153, Stathead!$B$6:$AP$2000, MATCH(Data!R$1, Stathead!$B$5:$AP$5, 0), FALSE)</f>
        <v>0.64400000000000002</v>
      </c>
      <c r="S153" s="8">
        <f>VLOOKUP($A153, Stathead!$B$6:$AP$2000, MATCH(Data!S$1, Stathead!$B$5:$AP$5, 0), FALSE)</f>
        <v>83</v>
      </c>
      <c r="T153" s="8">
        <f>VLOOKUP($A153, Stathead!$B$6:$AP$2000, MATCH(Data!T$1, Stathead!$B$5:$AP$5, 0), FALSE)</f>
        <v>-0.8</v>
      </c>
      <c r="U153" s="9">
        <f>(Data!$T153/Data!$D153)*162</f>
        <v>-2.5920000000000001</v>
      </c>
      <c r="V153" s="8">
        <f>VLOOKUP($A153, Stathead!$B$6:$AP$2000, MATCH(Data!V$1, Stathead!$B$5:$AP$5, 0), FALSE)</f>
        <v>-1.5</v>
      </c>
      <c r="W153" s="9">
        <f>(Data!$V153/Data!$D153)*162</f>
        <v>-4.8599999999999994</v>
      </c>
      <c r="X153" s="8">
        <f>VLOOKUP($A153, Stathead!$B$6:$AP$2000, MATCH(Data!X$1, Stathead!$B$5:$AP$5, 0), FALSE)</f>
        <v>-0.9</v>
      </c>
      <c r="Y153" s="8">
        <f>VLOOKUP($A153, Stathead!$B$6:$AP$2000, MATCH(Data!Y$1, Stathead!$B$5:$AP$5, 0), FALSE)</f>
        <v>-5</v>
      </c>
      <c r="Z153" s="8">
        <f>VLOOKUP($A153, FanGraphs!$B$2:$W$2000, MATCH(Data!Z$1,FanGraphs!$B$1:$W$1, 0), FALSE)</f>
        <v>0.28699999999999998</v>
      </c>
      <c r="AA153" s="8">
        <f>VLOOKUP($A153, FanGraphs!$B$2:$W$2000, MATCH(Data!AA$1,FanGraphs!$B$1:$W$1, 0), FALSE)</f>
        <v>0.26900000000000002</v>
      </c>
      <c r="AB153" s="8">
        <f>Table2[[#This Row],[xwOBA]]-Table2[[#This Row],[wOBA]]</f>
        <v>-1.799999999999996E-2</v>
      </c>
      <c r="AC153" s="8">
        <f>VLOOKUP($A153, FanGraphs!$B$2:$W$2000, MATCH(Data!AC$1,FanGraphs!$B$1:$W$1, 0), FALSE)</f>
        <v>84</v>
      </c>
      <c r="AD153" s="9">
        <f>VLOOKUP($A153, FanGraphs!$B$2:$W$2000, MATCH(Data!AD$1,FanGraphs!$B$1:$W$1, 0), FALSE)</f>
        <v>0.1</v>
      </c>
      <c r="AE153" s="10">
        <f>VLOOKUP($A153,Statcast!$B$2:$R$2000, MATCH(Data!AE$1,Statcast!$B$1:$R$1, 0), FALSE)</f>
        <v>4.1000000000000002E-2</v>
      </c>
      <c r="AF153" s="10">
        <f>VLOOKUP($A153,Statcast!$B$2:$R$2000, MATCH(Data!AF$1,Statcast!$B$1:$R$1, 0), FALSE)</f>
        <v>0.38500000000000001</v>
      </c>
      <c r="AG153" s="8">
        <f>VLOOKUP($A153,Statcast!$B$2:$R$2000, MATCH(Data!AG$1,Statcast!$B$1:$R$1, 0), FALSE)</f>
        <v>0.2</v>
      </c>
      <c r="AH153" s="8">
        <f>Table2[[#This Row],[xBA]]-Table2[[#This Row],[BA]]</f>
        <v>-1.7999999999999988E-2</v>
      </c>
      <c r="AI153" s="8">
        <f>VLOOKUP($A153,Statcast!$B$2:$R$2000, MATCH(Data!AI$1,Statcast!$B$1:$R$1, 0), FALSE)</f>
        <v>0.33600000000000002</v>
      </c>
      <c r="AJ153" s="8">
        <f>Table2[[#This Row],[xSLG]]-Table2[[#This Row],[SLG]]</f>
        <v>-2.1999999999999964E-2</v>
      </c>
    </row>
    <row r="154" spans="1:36" x14ac:dyDescent="0.45">
      <c r="A154" s="8" t="str">
        <f>Stathead!B158</f>
        <v>Nick Castellanos</v>
      </c>
      <c r="B154" s="8" t="str">
        <f>VLOOKUP($A154, Stathead!$B$6:$AP$2000, MATCH(Data!B$1, Stathead!$B$5:$AP$5, 0), FALSE)</f>
        <v>PHI</v>
      </c>
      <c r="C154" s="8" t="str">
        <f>VLOOKUP($A154, Stathead!$B$6:$AP$2000, MATCH(Data!C$1, Stathead!$B$5:$AP$5, 0), FALSE)</f>
        <v>NL</v>
      </c>
      <c r="D154" s="8">
        <f>VLOOKUP($A154, Stathead!$B$6:$AP$2000, MATCH(Data!D$1, Stathead!$B$5:$AP$5, 0), FALSE)</f>
        <v>56</v>
      </c>
      <c r="E154" s="8">
        <f>VLOOKUP($A154, Stathead!$B$6:$AP$2000, MATCH(Data!E$1, Stathead!$B$5:$AP$5, 0), FALSE)</f>
        <v>231</v>
      </c>
      <c r="F154" s="8">
        <f>VLOOKUP($A154, Stathead!$B$6:$AP$2000, MATCH(Data!F$1, Stathead!$B$5:$AP$5, 0), FALSE)</f>
        <v>211</v>
      </c>
      <c r="G154" s="8">
        <f>VLOOKUP($A154, Stathead!$B$6:$AP$2000, MATCH(Data!G$1, Stathead!$B$5:$AP$5, 0), FALSE)</f>
        <v>26</v>
      </c>
      <c r="H154" s="8">
        <f>VLOOKUP($A154, Stathead!$B$6:$AP$2000, MATCH(Data!H$1, Stathead!$B$5:$AP$5, 0), FALSE)</f>
        <v>42</v>
      </c>
      <c r="I154" s="8">
        <f>VLOOKUP($A154, Stathead!$B$6:$AP$2000, MATCH(Data!I$1, Stathead!$B$5:$AP$5, 0), FALSE)</f>
        <v>32</v>
      </c>
      <c r="J154" s="8">
        <f>VLOOKUP($A154, Stathead!$B$6:$AP$2000, MATCH(Data!J$1, Stathead!$B$5:$AP$5, 0), FALSE)</f>
        <v>3</v>
      </c>
      <c r="K154" s="8">
        <f>VLOOKUP($A154, Stathead!$B$6:$AP$2000, MATCH(Data!K$1, Stathead!$B$5:$AP$5, 0), FALSE)</f>
        <v>1</v>
      </c>
      <c r="L154" s="8">
        <f>VLOOKUP($A154, Stathead!$B$6:$AP$2000, MATCH(Data!L$1, Stathead!$B$5:$AP$5, 0), FALSE)</f>
        <v>6</v>
      </c>
      <c r="M154" s="8">
        <f>VLOOKUP($A154, Stathead!$B$6:$AP$2000, MATCH(Data!M$1, Stathead!$B$5:$AP$5, 0), FALSE)</f>
        <v>22</v>
      </c>
      <c r="N154" s="8">
        <f>VLOOKUP($A154, Stathead!$B$6:$AP$2000, MATCH(Data!N$1, Stathead!$B$5:$AP$5, 0), FALSE)</f>
        <v>1</v>
      </c>
      <c r="O154" s="8">
        <f>VLOOKUP($A154, Stathead!$B$6:$AP$2000, MATCH(Data!O$1, Stathead!$B$5:$AP$5, 0), FALSE)</f>
        <v>0.19900000000000001</v>
      </c>
      <c r="P154" s="8">
        <f>VLOOKUP($A154, Stathead!$B$6:$AP$2000, MATCH(Data!P$1, Stathead!$B$5:$AP$5, 0), FALSE)</f>
        <v>0.26400000000000001</v>
      </c>
      <c r="Q154" s="8">
        <f>VLOOKUP($A154, Stathead!$B$6:$AP$2000, MATCH(Data!Q$1, Stathead!$B$5:$AP$5, 0), FALSE)</f>
        <v>0.308</v>
      </c>
      <c r="R154" s="8">
        <f>VLOOKUP($A154, Stathead!$B$6:$AP$2000, MATCH(Data!R$1, Stathead!$B$5:$AP$5, 0), FALSE)</f>
        <v>0.57199999999999995</v>
      </c>
      <c r="S154" s="8">
        <f>VLOOKUP($A154, Stathead!$B$6:$AP$2000, MATCH(Data!S$1, Stathead!$B$5:$AP$5, 0), FALSE)</f>
        <v>64</v>
      </c>
      <c r="T154" s="8">
        <f>VLOOKUP($A154, Stathead!$B$6:$AP$2000, MATCH(Data!T$1, Stathead!$B$5:$AP$5, 0), FALSE)</f>
        <v>-0.9</v>
      </c>
      <c r="U154" s="9">
        <f>(Data!$T154/Data!$D154)*162</f>
        <v>-2.6035714285714291</v>
      </c>
      <c r="V154" s="8">
        <f>VLOOKUP($A154, Stathead!$B$6:$AP$2000, MATCH(Data!V$1, Stathead!$B$5:$AP$5, 0), FALSE)</f>
        <v>-1.7</v>
      </c>
      <c r="W154" s="9">
        <f>(Data!$V154/Data!$D154)*162</f>
        <v>-4.9178571428571427</v>
      </c>
      <c r="X154" s="8">
        <f>VLOOKUP($A154, Stathead!$B$6:$AP$2000, MATCH(Data!X$1, Stathead!$B$5:$AP$5, 0), FALSE)</f>
        <v>-0.7</v>
      </c>
      <c r="Y154" s="8">
        <f>VLOOKUP($A154, Stathead!$B$6:$AP$2000, MATCH(Data!Y$1, Stathead!$B$5:$AP$5, 0), FALSE)</f>
        <v>-7</v>
      </c>
      <c r="Z154" s="8">
        <f>VLOOKUP($A154, FanGraphs!$B$2:$W$2000, MATCH(Data!Z$1,FanGraphs!$B$1:$W$1, 0), FALSE)</f>
        <v>0.25900000000000001</v>
      </c>
      <c r="AA154" s="8">
        <f>VLOOKUP($A154, FanGraphs!$B$2:$W$2000, MATCH(Data!AA$1,FanGraphs!$B$1:$W$1, 0), FALSE)</f>
        <v>0.3</v>
      </c>
      <c r="AB154" s="8">
        <f>Table2[[#This Row],[xwOBA]]-Table2[[#This Row],[wOBA]]</f>
        <v>4.0999999999999981E-2</v>
      </c>
      <c r="AC154" s="8">
        <f>VLOOKUP($A154, FanGraphs!$B$2:$W$2000, MATCH(Data!AC$1,FanGraphs!$B$1:$W$1, 0), FALSE)</f>
        <v>66</v>
      </c>
      <c r="AD154" s="9">
        <f>VLOOKUP($A154, FanGraphs!$B$2:$W$2000, MATCH(Data!AD$1,FanGraphs!$B$1:$W$1, 0), FALSE)</f>
        <v>-3.3</v>
      </c>
      <c r="AE154" s="10">
        <f>VLOOKUP($A154,Statcast!$B$2:$R$2000, MATCH(Data!AE$1,Statcast!$B$1:$R$1, 0), FALSE)</f>
        <v>6.4000000000000001E-2</v>
      </c>
      <c r="AF154" s="10">
        <f>VLOOKUP($A154,Statcast!$B$2:$R$2000, MATCH(Data!AF$1,Statcast!$B$1:$R$1, 0), FALSE)</f>
        <v>0.36899999999999999</v>
      </c>
      <c r="AG154" s="8">
        <f>VLOOKUP($A154,Statcast!$B$2:$R$2000, MATCH(Data!AG$1,Statcast!$B$1:$R$1, 0), FALSE)</f>
        <v>0.23799999999999999</v>
      </c>
      <c r="AH154" s="8">
        <f>Table2[[#This Row],[xBA]]-Table2[[#This Row],[BA]]</f>
        <v>3.8999999999999979E-2</v>
      </c>
      <c r="AI154" s="8">
        <f>VLOOKUP($A154,Statcast!$B$2:$R$2000, MATCH(Data!AI$1,Statcast!$B$1:$R$1, 0), FALSE)</f>
        <v>0.38300000000000001</v>
      </c>
      <c r="AJ154" s="8">
        <f>Table2[[#This Row],[xSLG]]-Table2[[#This Row],[SLG]]</f>
        <v>7.5000000000000011E-2</v>
      </c>
    </row>
    <row r="155" spans="1:36" hidden="1" x14ac:dyDescent="0.45">
      <c r="A155" s="8" t="str">
        <f>Stathead!B159</f>
        <v>Andrew Benintendi</v>
      </c>
      <c r="B155" s="8" t="str">
        <f>VLOOKUP($A155, Stathead!$B$6:$AP$2000, MATCH(Data!B$1, Stathead!$B$5:$AP$5, 0), FALSE)</f>
        <v>CHW</v>
      </c>
      <c r="C155" s="8" t="str">
        <f>VLOOKUP($A155, Stathead!$B$6:$AP$2000, MATCH(Data!C$1, Stathead!$B$5:$AP$5, 0), FALSE)</f>
        <v>AL</v>
      </c>
      <c r="D155" s="8">
        <f>VLOOKUP($A155, Stathead!$B$6:$AP$2000, MATCH(Data!D$1, Stathead!$B$5:$AP$5, 0), FALSE)</f>
        <v>49</v>
      </c>
      <c r="E155" s="8">
        <f>VLOOKUP($A155, Stathead!$B$6:$AP$2000, MATCH(Data!E$1, Stathead!$B$5:$AP$5, 0), FALSE)</f>
        <v>195</v>
      </c>
      <c r="F155" s="8">
        <f>VLOOKUP($A155, Stathead!$B$6:$AP$2000, MATCH(Data!F$1, Stathead!$B$5:$AP$5, 0), FALSE)</f>
        <v>185</v>
      </c>
      <c r="G155" s="8">
        <f>VLOOKUP($A155, Stathead!$B$6:$AP$2000, MATCH(Data!G$1, Stathead!$B$5:$AP$5, 0), FALSE)</f>
        <v>12</v>
      </c>
      <c r="H155" s="8">
        <f>VLOOKUP($A155, Stathead!$B$6:$AP$2000, MATCH(Data!H$1, Stathead!$B$5:$AP$5, 0), FALSE)</f>
        <v>35</v>
      </c>
      <c r="I155" s="8">
        <f>VLOOKUP($A155, Stathead!$B$6:$AP$2000, MATCH(Data!I$1, Stathead!$B$5:$AP$5, 0), FALSE)</f>
        <v>27</v>
      </c>
      <c r="J155" s="8">
        <f>VLOOKUP($A155, Stathead!$B$6:$AP$2000, MATCH(Data!J$1, Stathead!$B$5:$AP$5, 0), FALSE)</f>
        <v>5</v>
      </c>
      <c r="K155" s="8">
        <f>VLOOKUP($A155, Stathead!$B$6:$AP$2000, MATCH(Data!K$1, Stathead!$B$5:$AP$5, 0), FALSE)</f>
        <v>0</v>
      </c>
      <c r="L155" s="8">
        <f>VLOOKUP($A155, Stathead!$B$6:$AP$2000, MATCH(Data!L$1, Stathead!$B$5:$AP$5, 0), FALSE)</f>
        <v>3</v>
      </c>
      <c r="M155" s="8">
        <f>VLOOKUP($A155, Stathead!$B$6:$AP$2000, MATCH(Data!M$1, Stathead!$B$5:$AP$5, 0), FALSE)</f>
        <v>17</v>
      </c>
      <c r="N155" s="8">
        <f>VLOOKUP($A155, Stathead!$B$6:$AP$2000, MATCH(Data!N$1, Stathead!$B$5:$AP$5, 0), FALSE)</f>
        <v>2</v>
      </c>
      <c r="O155" s="8">
        <f>VLOOKUP($A155, Stathead!$B$6:$AP$2000, MATCH(Data!O$1, Stathead!$B$5:$AP$5, 0), FALSE)</f>
        <v>0.189</v>
      </c>
      <c r="P155" s="8">
        <f>VLOOKUP($A155, Stathead!$B$6:$AP$2000, MATCH(Data!P$1, Stathead!$B$5:$AP$5, 0), FALSE)</f>
        <v>0.22600000000000001</v>
      </c>
      <c r="Q155" s="8">
        <f>VLOOKUP($A155, Stathead!$B$6:$AP$2000, MATCH(Data!Q$1, Stathead!$B$5:$AP$5, 0), FALSE)</f>
        <v>0.26500000000000001</v>
      </c>
      <c r="R155" s="8">
        <f>VLOOKUP($A155, Stathead!$B$6:$AP$2000, MATCH(Data!R$1, Stathead!$B$5:$AP$5, 0), FALSE)</f>
        <v>0.49099999999999999</v>
      </c>
      <c r="S155" s="8">
        <f>VLOOKUP($A155, Stathead!$B$6:$AP$2000, MATCH(Data!S$1, Stathead!$B$5:$AP$5, 0), FALSE)</f>
        <v>40</v>
      </c>
      <c r="T155" s="8">
        <f>VLOOKUP($A155, Stathead!$B$6:$AP$2000, MATCH(Data!T$1, Stathead!$B$5:$AP$5, 0), FALSE)</f>
        <v>-2.1</v>
      </c>
      <c r="U155" s="9">
        <f>(Data!$T155/Data!$D155)*162</f>
        <v>-6.9428571428571431</v>
      </c>
      <c r="V155" s="8">
        <f>VLOOKUP($A155, Stathead!$B$6:$AP$2000, MATCH(Data!V$1, Stathead!$B$5:$AP$5, 0), FALSE)</f>
        <v>-2.7</v>
      </c>
      <c r="W155" s="9">
        <f>(Data!$V155/Data!$D155)*162</f>
        <v>-8.926530612244898</v>
      </c>
      <c r="X155" s="8">
        <f>VLOOKUP($A155, Stathead!$B$6:$AP$2000, MATCH(Data!X$1, Stathead!$B$5:$AP$5, 0), FALSE)</f>
        <v>-1</v>
      </c>
      <c r="Y155" s="8">
        <f>VLOOKUP($A155, Stathead!$B$6:$AP$2000, MATCH(Data!Y$1, Stathead!$B$5:$AP$5, 0), FALSE)</f>
        <v>-15</v>
      </c>
      <c r="Z155" s="8">
        <f>VLOOKUP($A155, FanGraphs!$B$2:$W$2000, MATCH(Data!Z$1,FanGraphs!$B$1:$W$1, 0), FALSE)</f>
        <v>0.22500000000000001</v>
      </c>
      <c r="AA155" s="8">
        <f>VLOOKUP($A155, FanGraphs!$B$2:$W$2000, MATCH(Data!AA$1,FanGraphs!$B$1:$W$1, 0), FALSE)</f>
        <v>0.29199999999999998</v>
      </c>
      <c r="AB155" s="8">
        <f>Table2[[#This Row],[xwOBA]]-Table2[[#This Row],[wOBA]]</f>
        <v>6.6999999999999976E-2</v>
      </c>
      <c r="AC155" s="8">
        <f>VLOOKUP($A155, FanGraphs!$B$2:$W$2000, MATCH(Data!AC$1,FanGraphs!$B$1:$W$1, 0), FALSE)</f>
        <v>41</v>
      </c>
      <c r="AD155" s="9">
        <f>VLOOKUP($A155, FanGraphs!$B$2:$W$2000, MATCH(Data!AD$1,FanGraphs!$B$1:$W$1, 0), FALSE)</f>
        <v>-0.4</v>
      </c>
      <c r="AE155" s="10">
        <f>VLOOKUP($A155,Statcast!$B$2:$R$2000, MATCH(Data!AE$1,Statcast!$B$1:$R$1, 0), FALSE)</f>
        <v>5.3999999999999999E-2</v>
      </c>
      <c r="AF155" s="10">
        <f>VLOOKUP($A155,Statcast!$B$2:$R$2000, MATCH(Data!AF$1,Statcast!$B$1:$R$1, 0), FALSE)</f>
        <v>0.29099999999999998</v>
      </c>
      <c r="AG155" s="8">
        <f>VLOOKUP($A155,Statcast!$B$2:$R$2000, MATCH(Data!AG$1,Statcast!$B$1:$R$1, 0), FALSE)</f>
        <v>0.253</v>
      </c>
      <c r="AH155" s="8">
        <f>Table2[[#This Row],[xBA]]-Table2[[#This Row],[BA]]</f>
        <v>6.4000000000000001E-2</v>
      </c>
      <c r="AI155" s="8">
        <f>VLOOKUP($A155,Statcast!$B$2:$R$2000, MATCH(Data!AI$1,Statcast!$B$1:$R$1, 0), FALSE)</f>
        <v>0.38700000000000001</v>
      </c>
      <c r="AJ155" s="8">
        <f>Table2[[#This Row],[xSLG]]-Table2[[#This Row],[SLG]]</f>
        <v>0.122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9CC1-E506-46B5-9F0A-9D38F926DA9E}">
  <dimension ref="A1:T44"/>
  <sheetViews>
    <sheetView tabSelected="1" topLeftCell="A13" workbookViewId="0">
      <selection activeCell="M45" sqref="M45"/>
    </sheetView>
  </sheetViews>
  <sheetFormatPr defaultRowHeight="14.25" x14ac:dyDescent="0.45"/>
  <cols>
    <col min="1" max="1" width="17.73046875" customWidth="1"/>
    <col min="5" max="5" width="7.6640625" customWidth="1"/>
    <col min="8" max="8" width="9.265625" bestFit="1" customWidth="1"/>
    <col min="13" max="13" width="18.1328125" style="17" customWidth="1"/>
    <col min="14" max="16" width="9.6640625" customWidth="1"/>
  </cols>
  <sheetData>
    <row r="1" spans="1:20" x14ac:dyDescent="0.45">
      <c r="A1" t="s">
        <v>1015</v>
      </c>
      <c r="B1" t="s">
        <v>795</v>
      </c>
      <c r="C1" t="s">
        <v>807</v>
      </c>
      <c r="D1" t="s">
        <v>2</v>
      </c>
      <c r="E1" t="s">
        <v>1322</v>
      </c>
      <c r="F1" t="s">
        <v>2</v>
      </c>
      <c r="G1" t="s">
        <v>19</v>
      </c>
      <c r="H1" t="s">
        <v>2</v>
      </c>
      <c r="I1" t="s">
        <v>13</v>
      </c>
      <c r="J1" t="s">
        <v>2</v>
      </c>
      <c r="K1" t="s">
        <v>14</v>
      </c>
      <c r="L1" t="s">
        <v>2</v>
      </c>
      <c r="M1" s="17" t="s">
        <v>22</v>
      </c>
      <c r="N1" t="s">
        <v>23</v>
      </c>
      <c r="O1" t="s">
        <v>2</v>
      </c>
      <c r="P1" t="s">
        <v>15</v>
      </c>
      <c r="Q1" t="s">
        <v>2</v>
      </c>
      <c r="R1" t="s">
        <v>1001</v>
      </c>
      <c r="S1" t="s">
        <v>2</v>
      </c>
    </row>
    <row r="2" spans="1:20" x14ac:dyDescent="0.45">
      <c r="A2" t="s">
        <v>810</v>
      </c>
      <c r="B2" t="str">
        <f>VLOOKUP($A2, Data!$A$2:$AJ$155, MATCH(NL!B$1, Data!$A$1:$AJ$1, 0), FALSE)</f>
        <v>LAD</v>
      </c>
      <c r="C2">
        <f>VLOOKUP($A2, Data!$A$2:$AJ$155, MATCH(NL!C$1, Data!$A$1:$AJ$1, 0), FALSE)</f>
        <v>3.8</v>
      </c>
      <c r="D2">
        <v>1</v>
      </c>
      <c r="E2" s="6">
        <f>VLOOKUP($A2, Data!$A$2:$AJ$155, MATCH(NL!E$1, Data!$A$1:$AJ$1, 0), FALSE)</f>
        <v>10.992857142857142</v>
      </c>
      <c r="F2">
        <v>1</v>
      </c>
      <c r="G2">
        <f>VLOOKUP($A2, Data!$A$2:$AJ$155, MATCH(NL!G$1, Data!$A$1:$AJ$1, 0), FALSE)</f>
        <v>0.33800000000000002</v>
      </c>
      <c r="H2">
        <v>1</v>
      </c>
      <c r="I2">
        <f>VLOOKUP($A2, Data!$A$2:$AJ$155, MATCH(NL!I$1, Data!$A$1:$AJ$1, 0), FALSE)</f>
        <v>8</v>
      </c>
      <c r="J2" t="s">
        <v>1806</v>
      </c>
      <c r="K2">
        <f>VLOOKUP($A2, Data!$A$2:$AJ$155, MATCH(NL!K$1, Data!$A$1:$AJ$1, 0), FALSE)</f>
        <v>31</v>
      </c>
      <c r="L2" t="s">
        <v>1807</v>
      </c>
      <c r="M2" s="17">
        <f>VLOOKUP($A2, Data!$A$2:$AJ$155, MATCH(NL!M$1, Data!$A$1:$AJ$1, 0), FALSE)</f>
        <v>0.96599999999999997</v>
      </c>
      <c r="N2">
        <f>VLOOKUP($A2, Data!$A$2:$AJ$155, MATCH(NL!N$1, Data!$A$1:$AJ$1, 0), FALSE)</f>
        <v>176</v>
      </c>
      <c r="O2">
        <v>3</v>
      </c>
      <c r="P2">
        <f>VLOOKUP($A2, Data!$A$2:$AJ$155, MATCH(NL!P$1, Data!$A$1:$AJ$1, 0), FALSE)</f>
        <v>9</v>
      </c>
      <c r="Q2" t="s">
        <v>1809</v>
      </c>
      <c r="R2">
        <f>VLOOKUP($A2, Data!$A$2:$AJ$155, MATCH(NL!R$1, Data!$A$1:$AJ$1, 0), FALSE)</f>
        <v>0.7</v>
      </c>
      <c r="S2" t="s">
        <v>1811</v>
      </c>
    </row>
    <row r="3" spans="1:20" x14ac:dyDescent="0.45">
      <c r="A3" t="s">
        <v>815</v>
      </c>
      <c r="B3" t="str">
        <f>VLOOKUP($A3, Data!$A$2:$AJ$155, MATCH(NL!B$1, Data!$A$1:$AJ$1, 0), FALSE)</f>
        <v>LAD</v>
      </c>
      <c r="C3">
        <f>VLOOKUP($A3, Data!$A$2:$AJ$155, MATCH(NL!C$1, Data!$A$1:$AJ$1, 0), FALSE)</f>
        <v>3.1</v>
      </c>
      <c r="D3">
        <v>2</v>
      </c>
      <c r="E3" s="6">
        <f>VLOOKUP($A3, Data!$A$2:$AJ$155, MATCH(NL!E$1, Data!$A$1:$AJ$1, 0), FALSE)</f>
        <v>9.3000000000000007</v>
      </c>
      <c r="F3">
        <v>3</v>
      </c>
      <c r="G3">
        <f>VLOOKUP($A3, Data!$A$2:$AJ$155, MATCH(NL!G$1, Data!$A$1:$AJ$1, 0), FALSE)</f>
        <v>0.32900000000000001</v>
      </c>
      <c r="H3" t="s">
        <v>1805</v>
      </c>
      <c r="I3">
        <f>VLOOKUP($A3, Data!$A$2:$AJ$155, MATCH(NL!I$1, Data!$A$1:$AJ$1, 0), FALSE)</f>
        <v>13</v>
      </c>
      <c r="J3">
        <v>2</v>
      </c>
      <c r="K3">
        <f>VLOOKUP($A3, Data!$A$2:$AJ$155, MATCH(NL!K$1, Data!$A$1:$AJ$1, 0), FALSE)</f>
        <v>35</v>
      </c>
      <c r="L3" t="s">
        <v>1328</v>
      </c>
      <c r="M3" s="17">
        <f>VLOOKUP($A3, Data!$A$2:$AJ$155, MATCH(NL!M$1, Data!$A$1:$AJ$1, 0), FALSE)</f>
        <v>1.002</v>
      </c>
      <c r="N3">
        <f>VLOOKUP($A3, Data!$A$2:$AJ$155, MATCH(NL!N$1, Data!$A$1:$AJ$1, 0), FALSE)</f>
        <v>183</v>
      </c>
      <c r="O3">
        <v>1</v>
      </c>
      <c r="P3">
        <f>VLOOKUP($A3, Data!$A$2:$AJ$155, MATCH(NL!P$1, Data!$A$1:$AJ$1, 0), FALSE)</f>
        <v>13</v>
      </c>
      <c r="Q3" t="s">
        <v>1810</v>
      </c>
      <c r="R3">
        <f>VLOOKUP($A3, Data!$A$2:$AJ$155, MATCH(NL!R$1, Data!$A$1:$AJ$1, 0), FALSE)</f>
        <v>-0.5</v>
      </c>
      <c r="S3" t="s">
        <v>1812</v>
      </c>
    </row>
    <row r="4" spans="1:20" x14ac:dyDescent="0.45">
      <c r="A4" t="s">
        <v>827</v>
      </c>
      <c r="B4" t="str">
        <f>VLOOKUP($A4, Data!$A$2:$AJ$155, MATCH(NL!B$1, Data!$A$1:$AJ$1, 0), FALSE)</f>
        <v>ATL</v>
      </c>
      <c r="C4">
        <f>VLOOKUP($A4, Data!$A$2:$AJ$155, MATCH(NL!C$1, Data!$A$1:$AJ$1, 0), FALSE)</f>
        <v>1.9</v>
      </c>
      <c r="D4">
        <v>10</v>
      </c>
      <c r="E4" s="6">
        <f>VLOOKUP($A4, Data!$A$2:$AJ$155, MATCH(NL!E$1, Data!$A$1:$AJ$1, 0), FALSE)</f>
        <v>5.807547169811321</v>
      </c>
      <c r="F4">
        <v>19</v>
      </c>
      <c r="G4">
        <f>VLOOKUP($A4, Data!$A$2:$AJ$155, MATCH(NL!G$1, Data!$A$1:$AJ$1, 0), FALSE)</f>
        <v>0.309</v>
      </c>
      <c r="H4">
        <v>6</v>
      </c>
      <c r="I4">
        <f>VLOOKUP($A4, Data!$A$2:$AJ$155, MATCH(NL!I$1, Data!$A$1:$AJ$1, 0), FALSE)</f>
        <v>16</v>
      </c>
      <c r="J4">
        <v>1</v>
      </c>
      <c r="K4">
        <f>VLOOKUP($A4, Data!$A$2:$AJ$155, MATCH(NL!K$1, Data!$A$1:$AJ$1, 0), FALSE)</f>
        <v>48</v>
      </c>
      <c r="L4">
        <v>1</v>
      </c>
      <c r="M4" s="17">
        <f>VLOOKUP($A4, Data!$A$2:$AJ$155, MATCH(NL!M$1, Data!$A$1:$AJ$1, 0), FALSE)</f>
        <v>1.0029999999999999</v>
      </c>
      <c r="N4">
        <f>VLOOKUP($A4, Data!$A$2:$AJ$155, MATCH(NL!N$1, Data!$A$1:$AJ$1, 0), FALSE)</f>
        <v>182</v>
      </c>
      <c r="O4">
        <v>2</v>
      </c>
      <c r="P4">
        <f>VLOOKUP($A4, Data!$A$2:$AJ$155, MATCH(NL!P$1, Data!$A$1:$AJ$1, 0), FALSE)</f>
        <v>0</v>
      </c>
      <c r="Q4" t="s">
        <v>1808</v>
      </c>
      <c r="R4">
        <f>VLOOKUP($A4, Data!$A$2:$AJ$155, MATCH(NL!R$1, Data!$A$1:$AJ$1, 0), FALSE)</f>
        <v>-0.5</v>
      </c>
      <c r="S4" t="s">
        <v>1812</v>
      </c>
    </row>
    <row r="5" spans="1:20" x14ac:dyDescent="0.45">
      <c r="A5" t="s">
        <v>816</v>
      </c>
      <c r="B5" t="str">
        <f>VLOOKUP($A5, Data!$A$2:$AJ$155, MATCH(NL!B$1, Data!$A$1:$AJ$1, 0), FALSE)</f>
        <v>MIL</v>
      </c>
      <c r="C5">
        <f>VLOOKUP($A5, Data!$A$2:$AJ$155, MATCH(NL!C$1, Data!$A$1:$AJ$1, 0), FALSE)</f>
        <v>2.5</v>
      </c>
      <c r="D5">
        <v>5</v>
      </c>
      <c r="E5" s="6">
        <f>VLOOKUP($A5, Data!$A$2:$AJ$155, MATCH(NL!E$1, Data!$A$1:$AJ$1, 0), FALSE)</f>
        <v>7.3636363636363642</v>
      </c>
      <c r="F5">
        <v>5</v>
      </c>
      <c r="G5">
        <f>VLOOKUP($A5, Data!$A$2:$AJ$155, MATCH(NL!G$1, Data!$A$1:$AJ$1, 0), FALSE)</f>
        <v>0.32400000000000001</v>
      </c>
      <c r="H5">
        <v>4</v>
      </c>
      <c r="I5">
        <f>VLOOKUP($A5, Data!$A$2:$AJ$155, MATCH(NL!I$1, Data!$A$1:$AJ$1, 0), FALSE)</f>
        <v>8</v>
      </c>
      <c r="J5" t="s">
        <v>1806</v>
      </c>
      <c r="K5">
        <f>VLOOKUP($A5, Data!$A$2:$AJ$155, MATCH(NL!K$1, Data!$A$1:$AJ$1, 0), FALSE)</f>
        <v>43</v>
      </c>
      <c r="L5">
        <v>3</v>
      </c>
      <c r="M5" s="17">
        <f>VLOOKUP($A5, Data!$A$2:$AJ$155, MATCH(NL!M$1, Data!$A$1:$AJ$1, 0), FALSE)</f>
        <v>0.91</v>
      </c>
      <c r="N5">
        <f>VLOOKUP($A5, Data!$A$2:$AJ$155, MATCH(NL!N$1, Data!$A$1:$AJ$1, 0), FALSE)</f>
        <v>160</v>
      </c>
      <c r="O5">
        <v>5</v>
      </c>
      <c r="P5">
        <f>VLOOKUP($A5, Data!$A$2:$AJ$155, MATCH(NL!P$1, Data!$A$1:$AJ$1, 0), FALSE)</f>
        <v>3</v>
      </c>
      <c r="Q5" t="s">
        <v>2065</v>
      </c>
      <c r="R5">
        <f>VLOOKUP($A5, Data!$A$2:$AJ$155, MATCH(NL!R$1, Data!$A$1:$AJ$1, 0), FALSE)</f>
        <v>0.3</v>
      </c>
      <c r="S5" t="s">
        <v>1332</v>
      </c>
    </row>
    <row r="9" spans="1:20" x14ac:dyDescent="0.45">
      <c r="A9" t="s">
        <v>1015</v>
      </c>
      <c r="B9" t="s">
        <v>795</v>
      </c>
      <c r="C9" t="s">
        <v>802</v>
      </c>
      <c r="D9" t="s">
        <v>1175</v>
      </c>
      <c r="E9" t="s">
        <v>987</v>
      </c>
      <c r="F9" t="s">
        <v>1176</v>
      </c>
      <c r="G9" t="s">
        <v>988</v>
      </c>
      <c r="H9" t="s">
        <v>1177</v>
      </c>
      <c r="I9" t="s">
        <v>984</v>
      </c>
      <c r="J9" t="s">
        <v>986</v>
      </c>
    </row>
    <row r="10" spans="1:20" x14ac:dyDescent="0.45">
      <c r="A10" t="s">
        <v>810</v>
      </c>
      <c r="B10" t="str">
        <f>VLOOKUP($A10, Data!$A$2:$AJ$155, MATCH(NL!B$1, Data!$A$1:$AJ$1, 0), FALSE)</f>
        <v>LAD</v>
      </c>
      <c r="C10">
        <f>VLOOKUP($A10, Data!$A$2:$AJ$155, MATCH(NL!C$9, Data!$A$1:$AJ$1, 0), FALSE)</f>
        <v>0.40400000000000003</v>
      </c>
      <c r="D10">
        <f>VLOOKUP($A10, Data!$A$2:$AJ$155, MATCH(NL!D$9, Data!$A$1:$AJ$1, 0), FALSE)</f>
        <v>-1.9999999999999962E-2</v>
      </c>
      <c r="E10">
        <f>VLOOKUP($A10, Data!$A$2:$AJ$155, MATCH(NL!E$9, Data!$A$1:$AJ$1, 0), FALSE)</f>
        <v>0.32100000000000001</v>
      </c>
      <c r="F10">
        <f>VLOOKUP($A10, Data!$A$2:$AJ$155, MATCH(NL!F$9, Data!$A$1:$AJ$1, 0), FALSE)</f>
        <v>-1.7000000000000015E-2</v>
      </c>
      <c r="G10">
        <f>VLOOKUP($A10, Data!$A$2:$AJ$155, MATCH(NL!G$9, Data!$A$1:$AJ$1, 0), FALSE)</f>
        <v>0.50900000000000001</v>
      </c>
      <c r="H10">
        <f>VLOOKUP($A10, Data!$A$2:$AJ$155, MATCH(NL!H$9, Data!$A$1:$AJ$1, 0), FALSE)</f>
        <v>-2.7000000000000024E-2</v>
      </c>
      <c r="I10" s="5">
        <f>VLOOKUP($A10, Data!$A$2:$AJ$155, MATCH(NL!I$9, Data!$A$1:$AJ$1, 0), FALSE)</f>
        <v>6.3E-2</v>
      </c>
      <c r="J10" s="5">
        <f>VLOOKUP($A10, Data!$A$2:$AJ$155, MATCH(NL!J$9, Data!$A$1:$AJ$1, 0), FALSE)</f>
        <v>0.42299999999999999</v>
      </c>
    </row>
    <row r="11" spans="1:20" x14ac:dyDescent="0.45">
      <c r="A11" t="s">
        <v>815</v>
      </c>
      <c r="B11" t="str">
        <f>VLOOKUP($A11, Data!$A$3:$AJ$155, MATCH(NL!B$1, Data!$A$1:$AJ$1, 0), FALSE)</f>
        <v>LAD</v>
      </c>
      <c r="C11">
        <f>VLOOKUP($A11, Data!$A$2:$AJ$155, MATCH(NL!C$9, Data!$A$1:$AJ$1, 0), FALSE)</f>
        <v>0.46300000000000002</v>
      </c>
      <c r="D11">
        <f>VLOOKUP($A11, Data!$A$2:$AJ$155, MATCH(NL!D$9, Data!$A$1:$AJ$1, 0), FALSE)</f>
        <v>2.6000000000000023E-2</v>
      </c>
      <c r="E11">
        <f>VLOOKUP($A11, Data!$A$2:$AJ$155, MATCH(NL!E$9, Data!$A$1:$AJ$1, 0), FALSE)</f>
        <v>0.35</v>
      </c>
      <c r="F11">
        <f>VLOOKUP($A11, Data!$A$2:$AJ$155, MATCH(NL!F$9, Data!$A$1:$AJ$1, 0), FALSE)</f>
        <v>2.0999999999999963E-2</v>
      </c>
      <c r="G11">
        <f>VLOOKUP($A11, Data!$A$2:$AJ$155, MATCH(NL!G$9, Data!$A$1:$AJ$1, 0), FALSE)</f>
        <v>0.67600000000000005</v>
      </c>
      <c r="H11">
        <f>VLOOKUP($A11, Data!$A$2:$AJ$155, MATCH(NL!H$9, Data!$A$1:$AJ$1, 0), FALSE)</f>
        <v>7.0000000000000062E-2</v>
      </c>
      <c r="I11" s="5">
        <f>VLOOKUP($A11, Data!$A$2:$AJ$155, MATCH(NL!I$9, Data!$A$1:$AJ$1, 0), FALSE)</f>
        <v>0.19</v>
      </c>
      <c r="J11" s="5">
        <f>VLOOKUP($A11, Data!$A$2:$AJ$155, MATCH(NL!J$9, Data!$A$1:$AJ$1, 0), FALSE)</f>
        <v>0.58299999999999996</v>
      </c>
    </row>
    <row r="12" spans="1:20" x14ac:dyDescent="0.45">
      <c r="A12" t="s">
        <v>827</v>
      </c>
      <c r="B12" t="str">
        <f>VLOOKUP($A12, Data!$A$3:$AJ$155, MATCH(NL!B$1, Data!$A$1:$AJ$1, 0), FALSE)</f>
        <v>ATL</v>
      </c>
      <c r="C12">
        <f>VLOOKUP($A12, Data!$A$2:$AJ$155, MATCH(NL!C$9, Data!$A$1:$AJ$1, 0), FALSE)</f>
        <v>0.44700000000000001</v>
      </c>
      <c r="D12">
        <f>VLOOKUP($A12, Data!$A$2:$AJ$155, MATCH(NL!D$9, Data!$A$1:$AJ$1, 0), FALSE)</f>
        <v>2.200000000000002E-2</v>
      </c>
      <c r="E12">
        <f>VLOOKUP($A12, Data!$A$2:$AJ$155, MATCH(NL!E$9, Data!$A$1:$AJ$1, 0), FALSE)</f>
        <v>0.32</v>
      </c>
      <c r="F12">
        <f>VLOOKUP($A12, Data!$A$2:$AJ$155, MATCH(NL!F$9, Data!$A$1:$AJ$1, 0), FALSE)</f>
        <v>1.100000000000001E-2</v>
      </c>
      <c r="G12">
        <f>VLOOKUP($A12, Data!$A$2:$AJ$155, MATCH(NL!G$9, Data!$A$1:$AJ$1, 0), FALSE)</f>
        <v>0.66300000000000003</v>
      </c>
      <c r="H12">
        <f>VLOOKUP($A12, Data!$A$2:$AJ$155, MATCH(NL!H$9, Data!$A$1:$AJ$1, 0), FALSE)</f>
        <v>5.0000000000000044E-2</v>
      </c>
      <c r="I12" s="5">
        <f>VLOOKUP($A12, Data!$A$2:$AJ$155, MATCH(NL!I$9, Data!$A$1:$AJ$1, 0), FALSE)</f>
        <v>0.16200000000000001</v>
      </c>
      <c r="J12" s="5">
        <f>VLOOKUP($A12, Data!$A$2:$AJ$155, MATCH(NL!J$9, Data!$A$1:$AJ$1, 0), FALSE)</f>
        <v>0.55600000000000005</v>
      </c>
    </row>
    <row r="13" spans="1:20" x14ac:dyDescent="0.45">
      <c r="I13" s="5"/>
      <c r="J13" s="5"/>
    </row>
    <row r="14" spans="1:20" x14ac:dyDescent="0.45">
      <c r="A14" t="s">
        <v>1015</v>
      </c>
      <c r="B14" t="s">
        <v>1800</v>
      </c>
      <c r="C14" t="s">
        <v>1792</v>
      </c>
      <c r="D14" t="s">
        <v>807</v>
      </c>
      <c r="E14" t="s">
        <v>1788</v>
      </c>
      <c r="F14" t="s">
        <v>1789</v>
      </c>
      <c r="G14" t="s">
        <v>1790</v>
      </c>
      <c r="H14" s="5" t="s">
        <v>1791</v>
      </c>
      <c r="I14" t="s">
        <v>1793</v>
      </c>
      <c r="J14" t="s">
        <v>1794</v>
      </c>
      <c r="K14" t="s">
        <v>13</v>
      </c>
      <c r="L14" t="s">
        <v>17</v>
      </c>
      <c r="M14" s="17" t="s">
        <v>18</v>
      </c>
      <c r="N14" t="s">
        <v>1795</v>
      </c>
      <c r="O14" t="s">
        <v>1796</v>
      </c>
      <c r="P14" t="s">
        <v>1797</v>
      </c>
      <c r="Q14" t="s">
        <v>1804</v>
      </c>
      <c r="R14" t="s">
        <v>1802</v>
      </c>
      <c r="S14" t="s">
        <v>1801</v>
      </c>
      <c r="T14" t="s">
        <v>1803</v>
      </c>
    </row>
    <row r="15" spans="1:20" x14ac:dyDescent="0.45">
      <c r="A15" t="s">
        <v>2066</v>
      </c>
      <c r="B15">
        <v>2024</v>
      </c>
      <c r="C15">
        <v>11</v>
      </c>
      <c r="D15">
        <v>2.7</v>
      </c>
      <c r="E15">
        <v>9</v>
      </c>
      <c r="F15">
        <v>1</v>
      </c>
      <c r="G15" s="13">
        <v>0.9</v>
      </c>
      <c r="H15" s="14">
        <v>1.75</v>
      </c>
      <c r="I15">
        <v>1</v>
      </c>
      <c r="J15">
        <v>72</v>
      </c>
      <c r="K15">
        <v>5</v>
      </c>
      <c r="L15">
        <v>16</v>
      </c>
      <c r="M15" s="17">
        <v>77</v>
      </c>
      <c r="N15">
        <v>230</v>
      </c>
      <c r="O15" s="6">
        <v>2.68</v>
      </c>
      <c r="P15" s="13">
        <v>0.81899999999999995</v>
      </c>
      <c r="Q15">
        <v>5.4</v>
      </c>
      <c r="R15">
        <v>0.6</v>
      </c>
      <c r="S15" s="7">
        <v>2</v>
      </c>
      <c r="T15">
        <v>9.6</v>
      </c>
    </row>
    <row r="16" spans="1:20" x14ac:dyDescent="0.45">
      <c r="A16" t="s">
        <v>1798</v>
      </c>
      <c r="B16">
        <v>2014</v>
      </c>
      <c r="C16">
        <v>27</v>
      </c>
      <c r="D16">
        <v>8.1999999999999993</v>
      </c>
      <c r="E16">
        <v>21</v>
      </c>
      <c r="F16">
        <v>3</v>
      </c>
      <c r="G16" s="13">
        <v>0.875</v>
      </c>
      <c r="H16" s="14">
        <v>1.77</v>
      </c>
      <c r="I16">
        <v>2</v>
      </c>
      <c r="J16">
        <v>198.1</v>
      </c>
      <c r="K16">
        <v>9</v>
      </c>
      <c r="L16">
        <v>31</v>
      </c>
      <c r="M16" s="17">
        <v>239</v>
      </c>
      <c r="N16">
        <v>197</v>
      </c>
      <c r="O16" s="6">
        <v>1.81</v>
      </c>
      <c r="P16" s="13">
        <v>0.85699999999999998</v>
      </c>
      <c r="Q16">
        <v>6.3</v>
      </c>
      <c r="R16">
        <v>0.4</v>
      </c>
      <c r="S16">
        <v>1.4</v>
      </c>
      <c r="T16">
        <v>10.8</v>
      </c>
    </row>
    <row r="17" spans="1:20" x14ac:dyDescent="0.45">
      <c r="A17" t="s">
        <v>1799</v>
      </c>
      <c r="B17">
        <v>2011</v>
      </c>
      <c r="C17">
        <v>34</v>
      </c>
      <c r="D17">
        <v>8.6</v>
      </c>
      <c r="E17">
        <v>24</v>
      </c>
      <c r="F17">
        <v>5</v>
      </c>
      <c r="G17" s="13">
        <v>0.82799999999999996</v>
      </c>
      <c r="H17">
        <v>2.4</v>
      </c>
      <c r="I17">
        <v>2</v>
      </c>
      <c r="J17">
        <v>251</v>
      </c>
      <c r="K17">
        <v>24</v>
      </c>
      <c r="L17">
        <v>57</v>
      </c>
      <c r="M17" s="17">
        <v>250</v>
      </c>
      <c r="N17">
        <v>172</v>
      </c>
      <c r="O17" s="6">
        <v>2.99</v>
      </c>
      <c r="P17" s="13">
        <v>0.92</v>
      </c>
      <c r="Q17">
        <v>6.2</v>
      </c>
      <c r="R17">
        <v>0.9</v>
      </c>
      <c r="S17">
        <v>2</v>
      </c>
      <c r="T17">
        <v>9</v>
      </c>
    </row>
    <row r="18" spans="1:20" x14ac:dyDescent="0.45">
      <c r="E18" s="13"/>
      <c r="M18" s="18"/>
      <c r="N18" s="13"/>
    </row>
    <row r="19" spans="1:20" x14ac:dyDescent="0.45">
      <c r="A19" t="s">
        <v>2067</v>
      </c>
    </row>
    <row r="20" spans="1:20" x14ac:dyDescent="0.45">
      <c r="A20" t="s">
        <v>1015</v>
      </c>
      <c r="B20" t="s">
        <v>1800</v>
      </c>
      <c r="C20" t="s">
        <v>1792</v>
      </c>
      <c r="D20" t="s">
        <v>807</v>
      </c>
      <c r="E20" t="s">
        <v>1788</v>
      </c>
      <c r="F20" t="s">
        <v>1789</v>
      </c>
      <c r="G20" t="s">
        <v>1790</v>
      </c>
      <c r="H20" s="5" t="s">
        <v>1791</v>
      </c>
      <c r="I20" t="s">
        <v>1793</v>
      </c>
      <c r="J20" t="s">
        <v>1794</v>
      </c>
      <c r="K20" t="s">
        <v>13</v>
      </c>
      <c r="L20" t="s">
        <v>17</v>
      </c>
      <c r="M20" s="17" t="s">
        <v>18</v>
      </c>
      <c r="N20" t="s">
        <v>1795</v>
      </c>
      <c r="O20" t="s">
        <v>1796</v>
      </c>
      <c r="P20" t="s">
        <v>1797</v>
      </c>
      <c r="Q20" t="s">
        <v>1804</v>
      </c>
      <c r="R20" t="s">
        <v>1802</v>
      </c>
      <c r="S20" t="s">
        <v>1801</v>
      </c>
      <c r="T20" t="s">
        <v>1803</v>
      </c>
    </row>
    <row r="21" spans="1:20" x14ac:dyDescent="0.45">
      <c r="A21" t="s">
        <v>2066</v>
      </c>
      <c r="B21">
        <v>2024</v>
      </c>
      <c r="C21">
        <v>30</v>
      </c>
      <c r="D21" s="7">
        <f>D15/$C$15*30</f>
        <v>7.3636363636363642</v>
      </c>
      <c r="E21" s="15">
        <f>E15/$C$15*30</f>
        <v>24.545454545454547</v>
      </c>
      <c r="F21" s="15">
        <f>F15/$C$15*30</f>
        <v>2.7272727272727275</v>
      </c>
      <c r="G21" s="13">
        <f>E21/SUM(E21:F21)</f>
        <v>0.9</v>
      </c>
      <c r="H21" s="14">
        <f>H15</f>
        <v>1.75</v>
      </c>
      <c r="I21" s="14">
        <f>I15</f>
        <v>1</v>
      </c>
      <c r="J21" s="15">
        <f>J15/$C$15*30</f>
        <v>196.36363636363637</v>
      </c>
      <c r="K21" s="15">
        <f>K15/$C$15*30</f>
        <v>13.636363636363637</v>
      </c>
      <c r="L21" s="15">
        <f>L15/$C$15*30</f>
        <v>43.63636363636364</v>
      </c>
      <c r="M21" s="19">
        <f>M15/$C$15*30</f>
        <v>210</v>
      </c>
      <c r="N21">
        <f>N15</f>
        <v>230</v>
      </c>
      <c r="O21">
        <f>O15</f>
        <v>2.68</v>
      </c>
      <c r="P21" s="13">
        <v>1</v>
      </c>
      <c r="Q21">
        <f>Q15</f>
        <v>5.4</v>
      </c>
      <c r="R21">
        <f>R15</f>
        <v>0.6</v>
      </c>
      <c r="S21" s="7">
        <f>S15</f>
        <v>2</v>
      </c>
      <c r="T21">
        <f>T15</f>
        <v>9.6</v>
      </c>
    </row>
    <row r="22" spans="1:20" x14ac:dyDescent="0.45">
      <c r="A22" t="s">
        <v>1798</v>
      </c>
      <c r="B22">
        <v>2014</v>
      </c>
      <c r="C22">
        <v>27</v>
      </c>
      <c r="D22">
        <v>8.1999999999999993</v>
      </c>
      <c r="E22">
        <v>21</v>
      </c>
      <c r="F22">
        <v>3</v>
      </c>
      <c r="G22" s="13">
        <v>0.875</v>
      </c>
      <c r="H22" s="14">
        <v>1.77</v>
      </c>
      <c r="I22">
        <v>2</v>
      </c>
      <c r="J22">
        <v>198.1</v>
      </c>
      <c r="K22">
        <v>9</v>
      </c>
      <c r="L22">
        <v>31</v>
      </c>
      <c r="M22" s="17">
        <v>239</v>
      </c>
      <c r="N22">
        <v>197</v>
      </c>
      <c r="O22" s="6">
        <v>1.81</v>
      </c>
      <c r="P22" s="13">
        <v>0.85699999999999998</v>
      </c>
      <c r="Q22">
        <v>6.3</v>
      </c>
      <c r="R22">
        <v>0.4</v>
      </c>
      <c r="S22">
        <v>1.4</v>
      </c>
      <c r="T22">
        <v>10.8</v>
      </c>
    </row>
    <row r="23" spans="1:20" x14ac:dyDescent="0.45">
      <c r="A23" t="s">
        <v>1799</v>
      </c>
      <c r="B23">
        <v>2011</v>
      </c>
      <c r="C23">
        <v>34</v>
      </c>
      <c r="D23">
        <v>8.6</v>
      </c>
      <c r="E23">
        <v>24</v>
      </c>
      <c r="F23">
        <v>5</v>
      </c>
      <c r="G23" s="13">
        <v>0.82799999999999996</v>
      </c>
      <c r="H23">
        <v>2.4</v>
      </c>
      <c r="I23">
        <v>2</v>
      </c>
      <c r="J23">
        <v>251</v>
      </c>
      <c r="K23">
        <v>24</v>
      </c>
      <c r="L23">
        <v>57</v>
      </c>
      <c r="M23" s="17">
        <v>250</v>
      </c>
      <c r="N23">
        <v>172</v>
      </c>
      <c r="O23" s="6">
        <v>2.99</v>
      </c>
      <c r="P23" s="13">
        <v>0.92</v>
      </c>
      <c r="Q23">
        <v>6.2</v>
      </c>
      <c r="R23">
        <v>0.9</v>
      </c>
      <c r="S23">
        <v>2</v>
      </c>
      <c r="T23">
        <v>9</v>
      </c>
    </row>
    <row r="24" spans="1:20" x14ac:dyDescent="0.45">
      <c r="E24" s="13"/>
      <c r="M24" s="18"/>
      <c r="N24" s="13"/>
    </row>
    <row r="25" spans="1:20" x14ac:dyDescent="0.45">
      <c r="B25" t="s">
        <v>6</v>
      </c>
      <c r="C25" t="s">
        <v>2063</v>
      </c>
    </row>
    <row r="26" spans="1:20" ht="14.65" thickBot="1" x14ac:dyDescent="0.5">
      <c r="A26" t="s">
        <v>2064</v>
      </c>
      <c r="B26">
        <v>54</v>
      </c>
      <c r="C26">
        <v>57</v>
      </c>
    </row>
    <row r="27" spans="1:20" ht="16.149999999999999" thickBot="1" x14ac:dyDescent="0.55000000000000004">
      <c r="A27" t="s">
        <v>1015</v>
      </c>
      <c r="B27" t="s">
        <v>1016</v>
      </c>
      <c r="C27" t="s">
        <v>795</v>
      </c>
      <c r="D27" t="s">
        <v>807</v>
      </c>
      <c r="E27" t="s">
        <v>19</v>
      </c>
      <c r="F27" t="s">
        <v>13</v>
      </c>
      <c r="G27" t="s">
        <v>14</v>
      </c>
      <c r="H27" t="s">
        <v>22</v>
      </c>
      <c r="I27" t="s">
        <v>23</v>
      </c>
      <c r="J27" t="s">
        <v>15</v>
      </c>
      <c r="K27" t="s">
        <v>1001</v>
      </c>
      <c r="M27" s="20"/>
      <c r="N27" s="30" t="s">
        <v>2068</v>
      </c>
      <c r="O27" s="31" t="s">
        <v>2069</v>
      </c>
      <c r="P27" s="31" t="s">
        <v>2070</v>
      </c>
    </row>
    <row r="28" spans="1:20" x14ac:dyDescent="0.45">
      <c r="A28" t="str">
        <f>A3</f>
        <v>Shohei Ohtani</v>
      </c>
      <c r="B28">
        <v>2024</v>
      </c>
      <c r="C28" t="str">
        <f>B3</f>
        <v>LAD</v>
      </c>
      <c r="D28" s="7">
        <f>(C3/$B$26)*(162*($B$26/C26))</f>
        <v>8.8105263157894722</v>
      </c>
      <c r="E28">
        <f>G3</f>
        <v>0.32900000000000001</v>
      </c>
      <c r="F28" s="15">
        <f>(I3/$B$26)*(162*($B$26/$C$26))</f>
        <v>36.947368421052623</v>
      </c>
      <c r="G28" s="15">
        <f>(K3/$B$26)*(162*($B$26/$C$26))</f>
        <v>99.473684210526301</v>
      </c>
      <c r="H28" s="13">
        <f>M3</f>
        <v>1.002</v>
      </c>
      <c r="I28">
        <f>N3</f>
        <v>183</v>
      </c>
      <c r="J28" s="15">
        <f>(P3/$B$26)*(162*($B$26/$C$26))</f>
        <v>36.947368421052623</v>
      </c>
      <c r="K28" s="7">
        <f>(R3/$B$26)*(162*($B$26/$C$26))</f>
        <v>-1.4210526315789471</v>
      </c>
      <c r="M28" s="27" t="s">
        <v>2071</v>
      </c>
      <c r="N28" s="21">
        <v>1</v>
      </c>
      <c r="O28" s="22">
        <v>1</v>
      </c>
      <c r="P28" s="22">
        <v>1</v>
      </c>
    </row>
    <row r="29" spans="1:20" x14ac:dyDescent="0.45">
      <c r="A29" t="str">
        <f>DH!B6</f>
        <v>Edgar Martínez</v>
      </c>
      <c r="B29">
        <f>DH!C6</f>
        <v>1995</v>
      </c>
      <c r="C29" t="str">
        <f>DH!E6</f>
        <v>SEA</v>
      </c>
      <c r="D29" s="7">
        <f>DH!AF6</f>
        <v>7</v>
      </c>
      <c r="E29">
        <f>DH!U6</f>
        <v>0.35599999999999998</v>
      </c>
      <c r="F29">
        <f>DH!O6</f>
        <v>29</v>
      </c>
      <c r="G29">
        <f>DH!P6</f>
        <v>113</v>
      </c>
      <c r="H29">
        <f>DH!X6</f>
        <v>1.107</v>
      </c>
      <c r="I29">
        <f>DH!Y6</f>
        <v>185</v>
      </c>
      <c r="J29">
        <f>DH!Q6</f>
        <v>4</v>
      </c>
      <c r="K29">
        <f>DH!AI6</f>
        <v>-1.4</v>
      </c>
      <c r="M29" s="27" t="s">
        <v>2079</v>
      </c>
      <c r="N29" s="23">
        <v>3</v>
      </c>
      <c r="O29" s="24">
        <v>1</v>
      </c>
      <c r="P29" s="24">
        <v>1</v>
      </c>
    </row>
    <row r="30" spans="1:20" x14ac:dyDescent="0.45">
      <c r="A30" t="str">
        <f>DH!B7</f>
        <v>Frank Thomas</v>
      </c>
      <c r="B30">
        <f>DH!C7</f>
        <v>1991</v>
      </c>
      <c r="C30" t="str">
        <f>DH!E7</f>
        <v>CHW</v>
      </c>
      <c r="D30" s="7">
        <f>DH!AF7</f>
        <v>7</v>
      </c>
      <c r="E30">
        <f>DH!U7</f>
        <v>0.318</v>
      </c>
      <c r="F30">
        <f>DH!O7</f>
        <v>32</v>
      </c>
      <c r="G30">
        <f>DH!P7</f>
        <v>109</v>
      </c>
      <c r="H30">
        <f>DH!X7</f>
        <v>1.006</v>
      </c>
      <c r="I30">
        <f>DH!Y7</f>
        <v>180</v>
      </c>
      <c r="J30">
        <f>DH!Q7</f>
        <v>1</v>
      </c>
      <c r="K30">
        <f>DH!AI7</f>
        <v>-1.6</v>
      </c>
      <c r="M30" s="28" t="s">
        <v>1791</v>
      </c>
      <c r="N30" s="23">
        <v>1</v>
      </c>
      <c r="O30" s="24">
        <v>1</v>
      </c>
      <c r="P30" s="24">
        <v>1</v>
      </c>
    </row>
    <row r="31" spans="1:20" x14ac:dyDescent="0.45">
      <c r="A31" t="str">
        <f>DH!B8</f>
        <v>Yordan Alvarez</v>
      </c>
      <c r="B31">
        <f>DH!C8</f>
        <v>2022</v>
      </c>
      <c r="C31" t="str">
        <f>DH!E8</f>
        <v>HOU</v>
      </c>
      <c r="D31" s="7">
        <f>DH!AF8</f>
        <v>6.8</v>
      </c>
      <c r="E31">
        <f>DH!U8</f>
        <v>0.30599999999999999</v>
      </c>
      <c r="F31">
        <f>DH!O8</f>
        <v>37</v>
      </c>
      <c r="G31">
        <f>DH!P8</f>
        <v>97</v>
      </c>
      <c r="H31">
        <f>DH!X8</f>
        <v>1.0189999999999999</v>
      </c>
      <c r="I31">
        <f>DH!Y8</f>
        <v>188</v>
      </c>
      <c r="J31">
        <f>DH!Q8</f>
        <v>1</v>
      </c>
      <c r="K31">
        <f>DH!AI8</f>
        <v>-0.4</v>
      </c>
      <c r="M31" s="28" t="s">
        <v>2072</v>
      </c>
      <c r="N31" s="23">
        <v>1</v>
      </c>
      <c r="O31" s="24">
        <v>1</v>
      </c>
      <c r="P31" s="24">
        <v>1</v>
      </c>
    </row>
    <row r="32" spans="1:20" x14ac:dyDescent="0.45">
      <c r="A32" t="str">
        <f>DH!B9</f>
        <v>J.D. Martinez</v>
      </c>
      <c r="B32">
        <f>DH!C9</f>
        <v>2018</v>
      </c>
      <c r="C32" t="str">
        <f>DH!E9</f>
        <v>BOS</v>
      </c>
      <c r="D32" s="7">
        <f>DH!AF9</f>
        <v>6.7</v>
      </c>
      <c r="E32">
        <f>DH!U9</f>
        <v>0.33</v>
      </c>
      <c r="F32">
        <f>DH!O9</f>
        <v>43</v>
      </c>
      <c r="G32">
        <f>DH!P9</f>
        <v>130</v>
      </c>
      <c r="H32">
        <f>DH!X9</f>
        <v>1.0309999999999999</v>
      </c>
      <c r="I32">
        <f>DH!Y9</f>
        <v>173</v>
      </c>
      <c r="J32">
        <f>DH!Q9</f>
        <v>6</v>
      </c>
      <c r="K32">
        <f>DH!AI9</f>
        <v>-1.1000000000000001</v>
      </c>
      <c r="M32" s="28" t="s">
        <v>2073</v>
      </c>
      <c r="N32" s="23">
        <v>1</v>
      </c>
      <c r="O32" s="24">
        <v>1</v>
      </c>
      <c r="P32" s="24">
        <v>1</v>
      </c>
    </row>
    <row r="33" spans="1:16" x14ac:dyDescent="0.45">
      <c r="A33" t="str">
        <f>DH!B10</f>
        <v>Edgar Martínez</v>
      </c>
      <c r="B33">
        <f>DH!C10</f>
        <v>1996</v>
      </c>
      <c r="C33" t="str">
        <f>DH!E10</f>
        <v>SEA</v>
      </c>
      <c r="D33" s="7">
        <f>DH!AF10</f>
        <v>6.5</v>
      </c>
      <c r="E33">
        <f>DH!U10</f>
        <v>0.32700000000000001</v>
      </c>
      <c r="F33">
        <f>DH!O10</f>
        <v>26</v>
      </c>
      <c r="G33">
        <f>DH!P10</f>
        <v>103</v>
      </c>
      <c r="H33">
        <f>DH!X10</f>
        <v>1.0589999999999999</v>
      </c>
      <c r="I33">
        <f>DH!Y10</f>
        <v>167</v>
      </c>
      <c r="J33">
        <f>DH!Q10</f>
        <v>3</v>
      </c>
      <c r="K33">
        <f>DH!AI10</f>
        <v>-1</v>
      </c>
      <c r="M33" s="28" t="s">
        <v>2074</v>
      </c>
      <c r="N33" s="23">
        <v>6</v>
      </c>
      <c r="O33" s="24">
        <v>3</v>
      </c>
      <c r="P33" s="24">
        <v>1</v>
      </c>
    </row>
    <row r="34" spans="1:16" x14ac:dyDescent="0.45">
      <c r="A34" t="str">
        <f>DH!B11</f>
        <v>David Ortiz</v>
      </c>
      <c r="B34">
        <f>DH!C11</f>
        <v>2007</v>
      </c>
      <c r="C34" t="str">
        <f>DH!E11</f>
        <v>BOS</v>
      </c>
      <c r="D34" s="7">
        <f>DH!AF11</f>
        <v>6.4</v>
      </c>
      <c r="E34">
        <f>DH!U11</f>
        <v>0.33200000000000002</v>
      </c>
      <c r="F34">
        <f>DH!O11</f>
        <v>35</v>
      </c>
      <c r="G34">
        <f>DH!P11</f>
        <v>117</v>
      </c>
      <c r="H34">
        <f>DH!X11</f>
        <v>1.0660000000000001</v>
      </c>
      <c r="I34">
        <f>DH!Y11</f>
        <v>171</v>
      </c>
      <c r="J34">
        <f>DH!Q11</f>
        <v>3</v>
      </c>
      <c r="K34">
        <f>DH!AI11</f>
        <v>-1.4</v>
      </c>
      <c r="M34" s="28" t="s">
        <v>1796</v>
      </c>
      <c r="N34" s="23">
        <v>5</v>
      </c>
      <c r="O34" s="24">
        <v>1</v>
      </c>
      <c r="P34" s="24">
        <v>4</v>
      </c>
    </row>
    <row r="35" spans="1:16" x14ac:dyDescent="0.45">
      <c r="A35" t="str">
        <f>DH!B12</f>
        <v>Edgar Martínez</v>
      </c>
      <c r="B35">
        <f>DH!C12</f>
        <v>1997</v>
      </c>
      <c r="C35" t="str">
        <f>DH!E12</f>
        <v>SEA</v>
      </c>
      <c r="D35" s="7">
        <f>DH!AF12</f>
        <v>6.2</v>
      </c>
      <c r="E35">
        <f>DH!U12</f>
        <v>0.33</v>
      </c>
      <c r="F35">
        <f>DH!O12</f>
        <v>28</v>
      </c>
      <c r="G35">
        <f>DH!P12</f>
        <v>108</v>
      </c>
      <c r="H35">
        <f>DH!X12</f>
        <v>1.0089999999999999</v>
      </c>
      <c r="I35">
        <f>DH!Y12</f>
        <v>165</v>
      </c>
      <c r="J35">
        <f>DH!Q12</f>
        <v>2</v>
      </c>
      <c r="K35">
        <f>DH!AI12</f>
        <v>-1.2</v>
      </c>
      <c r="M35" s="28" t="s">
        <v>1795</v>
      </c>
      <c r="N35" s="23">
        <v>1</v>
      </c>
      <c r="O35" s="24">
        <v>1</v>
      </c>
      <c r="P35" s="24">
        <v>1</v>
      </c>
    </row>
    <row r="36" spans="1:16" x14ac:dyDescent="0.45">
      <c r="A36" t="str">
        <f>DH!B13</f>
        <v>Shohei Ohtani</v>
      </c>
      <c r="B36">
        <f>DH!C13</f>
        <v>2023</v>
      </c>
      <c r="C36" t="str">
        <f>DH!E13</f>
        <v>LAA</v>
      </c>
      <c r="D36" s="7">
        <f>DH!AF13</f>
        <v>6</v>
      </c>
      <c r="E36">
        <f>DH!U13</f>
        <v>0.30399999999999999</v>
      </c>
      <c r="F36">
        <f>DH!O13</f>
        <v>44</v>
      </c>
      <c r="G36">
        <f>DH!P13</f>
        <v>95</v>
      </c>
      <c r="H36">
        <f>DH!X13</f>
        <v>1.0660000000000001</v>
      </c>
      <c r="I36">
        <f>DH!Y13</f>
        <v>184</v>
      </c>
      <c r="J36">
        <f>DH!Q13</f>
        <v>20</v>
      </c>
      <c r="K36">
        <f>DH!AI13</f>
        <v>-1.1000000000000001</v>
      </c>
      <c r="M36" s="28" t="s">
        <v>1797</v>
      </c>
      <c r="N36" s="23">
        <v>1</v>
      </c>
      <c r="O36" s="24">
        <v>1</v>
      </c>
      <c r="P36" s="24">
        <v>1</v>
      </c>
    </row>
    <row r="37" spans="1:16" x14ac:dyDescent="0.45">
      <c r="A37" t="str">
        <f>DH!B14</f>
        <v>Frank Thomas</v>
      </c>
      <c r="B37">
        <f>DH!C14</f>
        <v>2000</v>
      </c>
      <c r="C37" t="str">
        <f>DH!E14</f>
        <v>CHW</v>
      </c>
      <c r="D37" s="7">
        <f>DH!AF14</f>
        <v>6</v>
      </c>
      <c r="E37">
        <f>DH!U14</f>
        <v>0.32800000000000001</v>
      </c>
      <c r="F37">
        <f>DH!O14</f>
        <v>43</v>
      </c>
      <c r="G37">
        <f>DH!P14</f>
        <v>143</v>
      </c>
      <c r="H37">
        <f>DH!X14</f>
        <v>1.0609999999999999</v>
      </c>
      <c r="I37">
        <f>DH!Y14</f>
        <v>163</v>
      </c>
      <c r="J37">
        <f>DH!Q14</f>
        <v>1</v>
      </c>
      <c r="K37">
        <f>DH!AI14</f>
        <v>-1.3</v>
      </c>
      <c r="M37" s="28" t="s">
        <v>2075</v>
      </c>
      <c r="N37" s="23">
        <v>7</v>
      </c>
      <c r="O37" s="24">
        <v>1</v>
      </c>
      <c r="P37" s="24">
        <v>3</v>
      </c>
    </row>
    <row r="38" spans="1:16" x14ac:dyDescent="0.45">
      <c r="A38" t="str">
        <f>DH!B15</f>
        <v>Travis Hafner</v>
      </c>
      <c r="B38">
        <f>DH!C15</f>
        <v>2006</v>
      </c>
      <c r="C38" t="str">
        <f>DH!E15</f>
        <v>CLE</v>
      </c>
      <c r="D38" s="7">
        <f>DH!AF15</f>
        <v>5.9</v>
      </c>
      <c r="E38">
        <f>DH!U15</f>
        <v>0.308</v>
      </c>
      <c r="F38">
        <f>DH!O15</f>
        <v>42</v>
      </c>
      <c r="G38">
        <f>DH!P15</f>
        <v>117</v>
      </c>
      <c r="H38">
        <f>DH!X15</f>
        <v>1.097</v>
      </c>
      <c r="I38">
        <f>DH!Y15</f>
        <v>181</v>
      </c>
      <c r="J38">
        <f>DH!Q15</f>
        <v>0</v>
      </c>
      <c r="K38">
        <f>DH!AI15</f>
        <v>-1</v>
      </c>
      <c r="M38" s="28" t="s">
        <v>2076</v>
      </c>
      <c r="N38" s="23">
        <v>13</v>
      </c>
      <c r="O38" s="24">
        <v>1</v>
      </c>
      <c r="P38" s="24">
        <v>3</v>
      </c>
    </row>
    <row r="39" spans="1:16" x14ac:dyDescent="0.45">
      <c r="A39" t="str">
        <f>DH!B16</f>
        <v>David Ortiz</v>
      </c>
      <c r="B39">
        <f>DH!C16</f>
        <v>2006</v>
      </c>
      <c r="C39" t="str">
        <f>DH!E16</f>
        <v>BOS</v>
      </c>
      <c r="D39" s="7">
        <f>DH!AF16</f>
        <v>5.8</v>
      </c>
      <c r="E39">
        <f>DH!U16</f>
        <v>0.28699999999999998</v>
      </c>
      <c r="F39">
        <f>DH!O16</f>
        <v>54</v>
      </c>
      <c r="G39">
        <f>DH!P16</f>
        <v>137</v>
      </c>
      <c r="H39">
        <f>DH!X16</f>
        <v>1.0489999999999999</v>
      </c>
      <c r="I39">
        <f>DH!Y16</f>
        <v>161</v>
      </c>
      <c r="J39">
        <f>DH!Q16</f>
        <v>1</v>
      </c>
      <c r="K39">
        <f>DH!AI16</f>
        <v>-1.1000000000000001</v>
      </c>
      <c r="M39" s="28" t="s">
        <v>1804</v>
      </c>
      <c r="N39" s="23">
        <v>1</v>
      </c>
      <c r="O39" s="24">
        <v>2</v>
      </c>
      <c r="P39" s="24">
        <v>1</v>
      </c>
    </row>
    <row r="40" spans="1:16" x14ac:dyDescent="0.45">
      <c r="A40" t="str">
        <f>DH!B17</f>
        <v>Edgar Martínez</v>
      </c>
      <c r="B40">
        <f>DH!C17</f>
        <v>2000</v>
      </c>
      <c r="C40" t="str">
        <f>DH!E17</f>
        <v>SEA</v>
      </c>
      <c r="D40" s="7">
        <f>DH!AF17</f>
        <v>5.7</v>
      </c>
      <c r="E40">
        <f>DH!U17</f>
        <v>0.32400000000000001</v>
      </c>
      <c r="F40">
        <f>DH!O17</f>
        <v>37</v>
      </c>
      <c r="G40">
        <f>DH!P17</f>
        <v>145</v>
      </c>
      <c r="H40">
        <f>DH!X17</f>
        <v>1.002</v>
      </c>
      <c r="I40">
        <f>DH!Y17</f>
        <v>158</v>
      </c>
      <c r="J40">
        <f>DH!Q17</f>
        <v>3</v>
      </c>
      <c r="K40">
        <f>DH!AI17</f>
        <v>-1.2</v>
      </c>
      <c r="M40" s="28" t="s">
        <v>2078</v>
      </c>
      <c r="N40" s="23">
        <v>1</v>
      </c>
      <c r="O40" s="24">
        <v>2</v>
      </c>
      <c r="P40" s="24">
        <v>1</v>
      </c>
    </row>
    <row r="41" spans="1:16" ht="14.65" thickBot="1" x14ac:dyDescent="0.5">
      <c r="A41" t="str">
        <f>DH!B18</f>
        <v>Paul Molitor</v>
      </c>
      <c r="B41">
        <f>DH!C18</f>
        <v>1993</v>
      </c>
      <c r="C41" t="str">
        <f>DH!E18</f>
        <v>TOR</v>
      </c>
      <c r="D41" s="7">
        <f>DH!AF18</f>
        <v>5.6</v>
      </c>
      <c r="E41">
        <f>DH!U18</f>
        <v>0.33200000000000002</v>
      </c>
      <c r="F41">
        <f>DH!O18</f>
        <v>22</v>
      </c>
      <c r="G41">
        <f>DH!P18</f>
        <v>111</v>
      </c>
      <c r="H41">
        <f>DH!X18</f>
        <v>0.91100000000000003</v>
      </c>
      <c r="I41">
        <f>DH!Y18</f>
        <v>143</v>
      </c>
      <c r="J41">
        <f>DH!Q18</f>
        <v>22</v>
      </c>
      <c r="K41">
        <f>DH!AI18</f>
        <v>-1.7</v>
      </c>
      <c r="M41" s="29" t="s">
        <v>2077</v>
      </c>
      <c r="N41" s="25">
        <v>1</v>
      </c>
      <c r="O41" s="26">
        <v>1</v>
      </c>
      <c r="P41" s="26">
        <v>2</v>
      </c>
    </row>
    <row r="42" spans="1:16" x14ac:dyDescent="0.45">
      <c r="A42" t="str">
        <f>DH!B19</f>
        <v>Edgar Martínez</v>
      </c>
      <c r="B42">
        <f>DH!C19</f>
        <v>1998</v>
      </c>
      <c r="C42" t="str">
        <f>DH!E19</f>
        <v>SEA</v>
      </c>
      <c r="D42" s="7">
        <f>DH!AF19</f>
        <v>5.6</v>
      </c>
      <c r="E42">
        <f>DH!U19</f>
        <v>0.32200000000000001</v>
      </c>
      <c r="F42">
        <f>DH!O19</f>
        <v>29</v>
      </c>
      <c r="G42">
        <f>DH!P19</f>
        <v>102</v>
      </c>
      <c r="H42">
        <f>DH!X19</f>
        <v>0.99299999999999999</v>
      </c>
      <c r="I42">
        <f>DH!Y19</f>
        <v>158</v>
      </c>
      <c r="J42">
        <f>DH!Q19</f>
        <v>1</v>
      </c>
      <c r="K42">
        <f>DH!AI19</f>
        <v>-1.3</v>
      </c>
      <c r="M42" s="16"/>
    </row>
    <row r="44" spans="1:16" x14ac:dyDescent="0.45">
      <c r="M44" s="17">
        <f>0.227^2</f>
        <v>5.1529000000000005E-2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96E2-5F48-44DD-91C1-87344BE5117D}">
  <dimension ref="A1:S16"/>
  <sheetViews>
    <sheetView workbookViewId="0">
      <selection activeCell="E22" sqref="E22"/>
    </sheetView>
  </sheetViews>
  <sheetFormatPr defaultRowHeight="14.25" x14ac:dyDescent="0.45"/>
  <sheetData>
    <row r="1" spans="1:19" x14ac:dyDescent="0.45">
      <c r="A1" t="s">
        <v>1015</v>
      </c>
      <c r="B1" t="s">
        <v>795</v>
      </c>
      <c r="C1" t="s">
        <v>807</v>
      </c>
      <c r="D1" t="s">
        <v>2</v>
      </c>
      <c r="E1" t="s">
        <v>1322</v>
      </c>
      <c r="F1" t="s">
        <v>2</v>
      </c>
      <c r="G1" t="s">
        <v>19</v>
      </c>
      <c r="H1" t="s">
        <v>2</v>
      </c>
      <c r="I1" t="s">
        <v>13</v>
      </c>
      <c r="J1" t="s">
        <v>2</v>
      </c>
      <c r="K1" t="s">
        <v>14</v>
      </c>
      <c r="L1" t="s">
        <v>2</v>
      </c>
      <c r="M1" t="s">
        <v>22</v>
      </c>
      <c r="N1" t="s">
        <v>23</v>
      </c>
      <c r="O1" t="s">
        <v>2</v>
      </c>
      <c r="P1" t="s">
        <v>15</v>
      </c>
      <c r="Q1" t="s">
        <v>2</v>
      </c>
      <c r="R1" t="s">
        <v>1001</v>
      </c>
      <c r="S1" t="s">
        <v>2</v>
      </c>
    </row>
    <row r="2" spans="1:19" x14ac:dyDescent="0.45">
      <c r="A2" t="s">
        <v>812</v>
      </c>
      <c r="B2" t="str">
        <f>VLOOKUP($A2, Data!$A$3:$AJ$155, MATCH(AL!B$1, Data!$A$1:$AJ$1, 0), FALSE)</f>
        <v>BAL</v>
      </c>
      <c r="C2">
        <f>VLOOKUP($A2, Data!$A$3:$AJ$155, MATCH(AL!C$1, Data!$A$1:$AJ$1, 0), FALSE)</f>
        <v>3.6</v>
      </c>
      <c r="D2">
        <v>1</v>
      </c>
      <c r="E2">
        <f>VLOOKUP($A2, Data!$A$3:$AJ$155, MATCH(AL!E$1, Data!$A$1:$AJ$1, 0), FALSE)</f>
        <v>11.003773584905661</v>
      </c>
      <c r="F2">
        <v>1</v>
      </c>
      <c r="G2">
        <f>VLOOKUP($A2, Data!$A$3:$AJ$155, MATCH(AL!G$1, Data!$A$1:$AJ$1, 0), FALSE)</f>
        <v>0.25900000000000001</v>
      </c>
      <c r="H2">
        <v>19</v>
      </c>
      <c r="I2">
        <f>VLOOKUP($A2, Data!$A$3:$AJ$155, MATCH(AL!I$1, Data!$A$1:$AJ$1, 0), FALSE)</f>
        <v>17</v>
      </c>
      <c r="J2" t="s">
        <v>1324</v>
      </c>
      <c r="K2">
        <f>VLOOKUP($A2, Data!$A$3:$AJ$155, MATCH(AL!K$1, Data!$A$1:$AJ$1, 0), FALSE)</f>
        <v>37</v>
      </c>
      <c r="L2">
        <v>4</v>
      </c>
      <c r="M2">
        <f>VLOOKUP($A2, Data!$A$3:$AJ$155, MATCH(AL!M$1, Data!$A$1:$AJ$1, 0), FALSE)</f>
        <v>0.93100000000000005</v>
      </c>
      <c r="N2">
        <f>VLOOKUP($A2, Data!$A$3:$AJ$155, MATCH(AL!N$1, Data!$A$1:$AJ$1, 0), FALSE)</f>
        <v>168</v>
      </c>
      <c r="O2">
        <v>4</v>
      </c>
      <c r="P2">
        <f>VLOOKUP($A2, Data!$A$3:$AJ$155, MATCH(AL!P$1, Data!$A$1:$AJ$1, 0), FALSE)</f>
        <v>7</v>
      </c>
      <c r="Q2" t="s">
        <v>1327</v>
      </c>
      <c r="R2">
        <f>VLOOKUP($A2, Data!$A$3:$AJ$155, MATCH(AL!R$1, Data!$A$1:$AJ$1, 0), FALSE)</f>
        <v>0.9</v>
      </c>
      <c r="S2">
        <v>9</v>
      </c>
    </row>
    <row r="3" spans="1:19" x14ac:dyDescent="0.45">
      <c r="A3" t="s">
        <v>809</v>
      </c>
      <c r="B3" t="str">
        <f>VLOOKUP($A3, Data!$A$3:$AJ$155, MATCH(AL!B$1, Data!$A$1:$AJ$1, 0), FALSE)</f>
        <v>HOU</v>
      </c>
      <c r="C3">
        <f>VLOOKUP($A3, Data!$A$3:$AJ$155, MATCH(AL!C$1, Data!$A$1:$AJ$1, 0), FALSE)</f>
        <v>3.4</v>
      </c>
      <c r="D3">
        <v>2</v>
      </c>
      <c r="E3">
        <f>VLOOKUP($A3, Data!$A$3:$AJ$155, MATCH(AL!E$1, Data!$A$1:$AJ$1, 0), FALSE)</f>
        <v>10.199999999999999</v>
      </c>
      <c r="F3">
        <v>2</v>
      </c>
      <c r="G3">
        <f>VLOOKUP($A3, Data!$A$3:$AJ$155, MATCH(AL!G$1, Data!$A$1:$AJ$1, 0), FALSE)</f>
        <v>0.27200000000000002</v>
      </c>
      <c r="H3">
        <v>9</v>
      </c>
      <c r="I3">
        <f>VLOOKUP($A3, Data!$A$3:$AJ$155, MATCH(AL!I$1, Data!$A$1:$AJ$1, 0), FALSE)</f>
        <v>18</v>
      </c>
      <c r="J3" t="s">
        <v>1325</v>
      </c>
      <c r="K3">
        <f>VLOOKUP($A3, Data!$A$3:$AJ$155, MATCH(AL!K$1, Data!$A$1:$AJ$1, 0), FALSE)</f>
        <v>39</v>
      </c>
      <c r="L3">
        <v>6</v>
      </c>
      <c r="M3">
        <f>VLOOKUP($A3, Data!$A$3:$AJ$155, MATCH(AL!M$1, Data!$A$1:$AJ$1, 0), FALSE)</f>
        <v>1.0089999999999999</v>
      </c>
      <c r="N3">
        <f>VLOOKUP($A3, Data!$A$3:$AJ$155, MATCH(AL!N$1, Data!$A$1:$AJ$1, 0), FALSE)</f>
        <v>187</v>
      </c>
      <c r="O3">
        <v>1</v>
      </c>
      <c r="P3">
        <f>VLOOKUP($A3, Data!$A$3:$AJ$155, MATCH(AL!P$1, Data!$A$1:$AJ$1, 0), FALSE)</f>
        <v>9</v>
      </c>
      <c r="Q3" t="s">
        <v>1328</v>
      </c>
      <c r="R3">
        <f>VLOOKUP($A3, Data!$A$3:$AJ$155, MATCH(AL!R$1, Data!$A$1:$AJ$1, 0), FALSE)</f>
        <v>0.3</v>
      </c>
      <c r="S3" t="s">
        <v>1332</v>
      </c>
    </row>
    <row r="4" spans="1:19" x14ac:dyDescent="0.45">
      <c r="A4" t="s">
        <v>808</v>
      </c>
      <c r="B4" t="str">
        <f>VLOOKUP($A4, Data!$A$3:$AJ$155, MATCH(AL!B$1, Data!$A$1:$AJ$1, 0), FALSE)</f>
        <v>KCR</v>
      </c>
      <c r="C4">
        <f>VLOOKUP($A4, Data!$A$3:$AJ$155, MATCH(AL!C$1, Data!$A$1:$AJ$1, 0), FALSE)</f>
        <v>3.4</v>
      </c>
      <c r="D4">
        <v>3</v>
      </c>
      <c r="E4">
        <f>VLOOKUP($A4, Data!$A$3:$AJ$155, MATCH(AL!E$1, Data!$A$1:$AJ$1, 0), FALSE)</f>
        <v>9.8357142857142854</v>
      </c>
      <c r="F4">
        <v>3</v>
      </c>
      <c r="G4">
        <f>VLOOKUP($A4, Data!$A$3:$AJ$155, MATCH(AL!G$1, Data!$A$1:$AJ$1, 0), FALSE)</f>
        <v>0.30299999999999999</v>
      </c>
      <c r="H4">
        <v>5</v>
      </c>
      <c r="I4">
        <f>VLOOKUP($A4, Data!$A$3:$AJ$155, MATCH(AL!I$1, Data!$A$1:$AJ$1, 0), FALSE)</f>
        <v>9</v>
      </c>
      <c r="J4" t="s">
        <v>1326</v>
      </c>
      <c r="K4">
        <f>VLOOKUP($A4, Data!$A$3:$AJ$155, MATCH(AL!K$1, Data!$A$1:$AJ$1, 0), FALSE)</f>
        <v>36</v>
      </c>
      <c r="L4">
        <v>9</v>
      </c>
      <c r="M4">
        <f>VLOOKUP($A4, Data!$A$3:$AJ$155, MATCH(AL!M$1, Data!$A$1:$AJ$1, 0), FALSE)</f>
        <v>0.90800000000000003</v>
      </c>
      <c r="N4">
        <f>VLOOKUP($A4, Data!$A$3:$AJ$155, MATCH(AL!N$1, Data!$A$1:$AJ$1, 0), FALSE)</f>
        <v>152</v>
      </c>
      <c r="O4">
        <v>8</v>
      </c>
      <c r="P4">
        <f>VLOOKUP($A4, Data!$A$3:$AJ$155, MATCH(AL!P$1, Data!$A$1:$AJ$1, 0), FALSE)</f>
        <v>16</v>
      </c>
      <c r="Q4">
        <v>2</v>
      </c>
      <c r="R4">
        <f>VLOOKUP($A4, Data!$A$3:$AJ$155, MATCH(AL!R$1, Data!$A$1:$AJ$1, 0), FALSE)</f>
        <v>1</v>
      </c>
      <c r="S4">
        <v>4</v>
      </c>
    </row>
    <row r="5" spans="1:19" x14ac:dyDescent="0.45">
      <c r="A5" t="s">
        <v>814</v>
      </c>
      <c r="B5" t="str">
        <f>VLOOKUP($A5, Data!$A$3:$AJ$155, MATCH(AL!B$1, Data!$A$1:$AJ$1, 0), FALSE)</f>
        <v>NYY</v>
      </c>
      <c r="C5">
        <f>VLOOKUP($A5, Data!$A$3:$AJ$155, MATCH(AL!C$1, Data!$A$1:$AJ$1, 0), FALSE)</f>
        <v>3</v>
      </c>
      <c r="D5">
        <v>5</v>
      </c>
      <c r="E5">
        <f>VLOOKUP($A5, Data!$A$3:$AJ$155, MATCH(AL!E$1, Data!$A$1:$AJ$1, 0), FALSE)</f>
        <v>8.6785714285714288</v>
      </c>
      <c r="F5">
        <v>5</v>
      </c>
      <c r="G5">
        <f>VLOOKUP($A5, Data!$A$3:$AJ$155, MATCH(AL!G$1, Data!$A$1:$AJ$1, 0), FALSE)</f>
        <v>0.27900000000000003</v>
      </c>
      <c r="H5">
        <v>15</v>
      </c>
      <c r="I5">
        <f>VLOOKUP($A5, Data!$A$3:$AJ$155, MATCH(AL!I$1, Data!$A$1:$AJ$1, 0), FALSE)</f>
        <v>17</v>
      </c>
      <c r="J5">
        <v>3</v>
      </c>
      <c r="K5">
        <f>VLOOKUP($A5, Data!$A$3:$AJ$155, MATCH(AL!K$1, Data!$A$1:$AJ$1, 0), FALSE)</f>
        <v>39</v>
      </c>
      <c r="L5">
        <v>5</v>
      </c>
      <c r="M5">
        <f>VLOOKUP($A5, Data!$A$3:$AJ$155, MATCH(AL!M$1, Data!$A$1:$AJ$1, 0), FALSE)</f>
        <v>1.0289999999999999</v>
      </c>
      <c r="N5">
        <f>VLOOKUP($A5, Data!$A$3:$AJ$155, MATCH(AL!N$1, Data!$A$1:$AJ$1, 0), FALSE)</f>
        <v>187</v>
      </c>
      <c r="O5">
        <v>2</v>
      </c>
      <c r="P5">
        <f>VLOOKUP($A5, Data!$A$3:$AJ$155, MATCH(AL!P$1, Data!$A$1:$AJ$1, 0), FALSE)</f>
        <v>2</v>
      </c>
      <c r="Q5" t="s">
        <v>1329</v>
      </c>
      <c r="R5">
        <f>VLOOKUP($A5, Data!$A$3:$AJ$155, MATCH(AL!R$1, Data!$A$1:$AJ$1, 0), FALSE)</f>
        <v>0</v>
      </c>
      <c r="S5" t="s">
        <v>1331</v>
      </c>
    </row>
    <row r="6" spans="1:19" x14ac:dyDescent="0.45">
      <c r="A6" t="s">
        <v>813</v>
      </c>
      <c r="B6" t="str">
        <f>VLOOKUP($A6, Data!$A$3:$AJ$155, MATCH(AL!B$1, Data!$A$1:$AJ$1, 0), FALSE)</f>
        <v>NYY</v>
      </c>
      <c r="C6">
        <f>VLOOKUP($A6, Data!$A$3:$AJ$155, MATCH(AL!C$1, Data!$A$1:$AJ$1, 0), FALSE)</f>
        <v>2.9</v>
      </c>
      <c r="D6">
        <v>6</v>
      </c>
      <c r="E6">
        <f>VLOOKUP($A6, Data!$A$3:$AJ$155, MATCH(AL!E$1, Data!$A$1:$AJ$1, 0), FALSE)</f>
        <v>8.3892857142857142</v>
      </c>
      <c r="F6">
        <v>7</v>
      </c>
      <c r="G6">
        <f>VLOOKUP($A6, Data!$A$3:$AJ$155, MATCH(AL!G$1, Data!$A$1:$AJ$1, 0), FALSE)</f>
        <v>0.312</v>
      </c>
      <c r="H6">
        <v>3</v>
      </c>
      <c r="I6">
        <f>VLOOKUP($A6, Data!$A$3:$AJ$155, MATCH(AL!I$1, Data!$A$1:$AJ$1, 0), FALSE)</f>
        <v>15</v>
      </c>
      <c r="J6">
        <v>4</v>
      </c>
      <c r="K6">
        <f>VLOOKUP($A6, Data!$A$3:$AJ$155, MATCH(AL!K$1, Data!$A$1:$AJ$1, 0), FALSE)</f>
        <v>46</v>
      </c>
      <c r="L6">
        <v>2</v>
      </c>
      <c r="M6">
        <f>VLOOKUP($A6, Data!$A$3:$AJ$155, MATCH(AL!M$1, Data!$A$1:$AJ$1, 0), FALSE)</f>
        <v>0.98899999999999999</v>
      </c>
      <c r="N6">
        <f>VLOOKUP($A6, Data!$A$3:$AJ$155, MATCH(AL!N$1, Data!$A$1:$AJ$1, 0), FALSE)</f>
        <v>177</v>
      </c>
      <c r="O6">
        <v>3</v>
      </c>
      <c r="P6">
        <f>VLOOKUP($A6, Data!$A$3:$AJ$155, MATCH(AL!P$1, Data!$A$1:$AJ$1, 0), FALSE)</f>
        <v>4</v>
      </c>
      <c r="Q6" t="s">
        <v>1330</v>
      </c>
      <c r="R6">
        <f>VLOOKUP($A6, Data!$A$3:$AJ$155, MATCH(AL!R$1, Data!$A$1:$AJ$1, 0), FALSE)</f>
        <v>0</v>
      </c>
      <c r="S6" t="s">
        <v>1333</v>
      </c>
    </row>
    <row r="7" spans="1:19" x14ac:dyDescent="0.45">
      <c r="A7" t="s">
        <v>821</v>
      </c>
      <c r="B7" t="str">
        <f>VLOOKUP($A7, Data!$A$3:$AJ$155, MATCH(AL!B$1, Data!$A$1:$AJ$1, 0), FALSE)</f>
        <v>BOS</v>
      </c>
      <c r="C7">
        <f>VLOOKUP($A7, Data!$A$3:$AJ$155, MATCH(AL!C$1, Data!$A$1:$AJ$1, 0), FALSE)</f>
        <v>2.7</v>
      </c>
      <c r="D7">
        <v>4</v>
      </c>
      <c r="E7">
        <f>VLOOKUP($A7, Data!$A$3:$AJ$155, MATCH(AL!E$1, Data!$A$1:$AJ$1, 0), FALSE)</f>
        <v>7.9527272727272731</v>
      </c>
      <c r="F7">
        <v>4</v>
      </c>
      <c r="G7">
        <f>VLOOKUP($A7, Data!$A$3:$AJ$155, MATCH(AL!G$1, Data!$A$1:$AJ$1, 0), FALSE)</f>
        <v>0.26500000000000001</v>
      </c>
      <c r="H7">
        <v>13</v>
      </c>
      <c r="I7">
        <f>VLOOKUP($A7, Data!$A$3:$AJ$155, MATCH(AL!I$1, Data!$A$1:$AJ$1, 0), FALSE)</f>
        <v>3</v>
      </c>
      <c r="J7" t="s">
        <v>1334</v>
      </c>
      <c r="K7">
        <f>VLOOKUP($A7, Data!$A$3:$AJ$155, MATCH(AL!K$1, Data!$A$1:$AJ$1, 0), FALSE)</f>
        <v>23</v>
      </c>
      <c r="L7" t="s">
        <v>1335</v>
      </c>
      <c r="M7">
        <f>VLOOKUP($A7, Data!$A$3:$AJ$155, MATCH(AL!M$1, Data!$A$1:$AJ$1, 0), FALSE)</f>
        <v>0.77600000000000002</v>
      </c>
      <c r="N7">
        <f>VLOOKUP($A7, Data!$A$3:$AJ$155, MATCH(AL!N$1, Data!$A$1:$AJ$1, 0), FALSE)</f>
        <v>115</v>
      </c>
      <c r="O7">
        <v>21</v>
      </c>
      <c r="P7">
        <f>VLOOKUP($A7, Data!$A$3:$AJ$155, MATCH(AL!P$1, Data!$A$1:$AJ$1, 0), FALSE)</f>
        <v>11</v>
      </c>
      <c r="Q7">
        <v>4</v>
      </c>
      <c r="R7">
        <f>VLOOKUP($A7, Data!$A$3:$AJ$155, MATCH(AL!R$1, Data!$A$1:$AJ$1, 0), FALSE)</f>
        <v>1</v>
      </c>
      <c r="S7">
        <v>3</v>
      </c>
    </row>
    <row r="10" spans="1:19" x14ac:dyDescent="0.45">
      <c r="A10" t="s">
        <v>1015</v>
      </c>
      <c r="B10" t="s">
        <v>795</v>
      </c>
      <c r="C10" t="s">
        <v>802</v>
      </c>
      <c r="D10" t="s">
        <v>1175</v>
      </c>
      <c r="E10" t="s">
        <v>987</v>
      </c>
      <c r="F10" t="s">
        <v>1176</v>
      </c>
      <c r="G10" t="s">
        <v>988</v>
      </c>
      <c r="H10" t="s">
        <v>1177</v>
      </c>
      <c r="I10" t="s">
        <v>984</v>
      </c>
      <c r="J10" t="s">
        <v>986</v>
      </c>
    </row>
    <row r="11" spans="1:19" x14ac:dyDescent="0.45">
      <c r="A11" t="s">
        <v>812</v>
      </c>
      <c r="B11" t="str">
        <f>VLOOKUP($A11, Data!$A$3:$AJ$155, MATCH(AL!B$1, Data!$A$1:$AJ$1, 0), FALSE)</f>
        <v>BAL</v>
      </c>
      <c r="C11">
        <f>VLOOKUP($A11, Data!$A$3:$AJ$155, MATCH(AL!C$10, Data!$A$1:$AJ$1, 0), FALSE)</f>
        <v>0.39200000000000002</v>
      </c>
      <c r="D11">
        <f>VLOOKUP($A11, Data!$A$3:$AJ$155, MATCH(AL!D$10, Data!$A$1:$AJ$1, 0), FALSE)</f>
        <v>-8.0000000000000071E-3</v>
      </c>
      <c r="E11">
        <f>VLOOKUP($A11, Data!$A$3:$AJ$155, MATCH(AL!E$10, Data!$A$1:$AJ$1, 0), FALSE)</f>
        <v>0.27700000000000002</v>
      </c>
      <c r="F11">
        <f>VLOOKUP($A11, Data!$A$3:$AJ$155, MATCH(AL!F$10, Data!$A$1:$AJ$1, 0), FALSE)</f>
        <v>1.8000000000000016E-2</v>
      </c>
      <c r="G11">
        <f>VLOOKUP($A11, Data!$A$3:$AJ$155, MATCH(AL!G$10, Data!$A$1:$AJ$1, 0), FALSE)</f>
        <v>0.54400000000000004</v>
      </c>
      <c r="H11">
        <f>VLOOKUP($A11, Data!$A$3:$AJ$155, MATCH(AL!H$10, Data!$A$1:$AJ$1, 0), FALSE)</f>
        <v>-3.1999999999999917E-2</v>
      </c>
      <c r="I11" s="5">
        <f>VLOOKUP($A11, Data!$A$3:$AJ$155, MATCH(AL!I$10, Data!$A$1:$AJ$1, 0), FALSE)</f>
        <v>0.13500000000000001</v>
      </c>
      <c r="J11" s="5">
        <f>VLOOKUP($A11, Data!$A$3:$AJ$155, MATCH(AL!J$10, Data!$A$1:$AJ$1, 0), FALSE)</f>
        <v>0.58099999999999996</v>
      </c>
    </row>
    <row r="12" spans="1:19" x14ac:dyDescent="0.45">
      <c r="A12" t="s">
        <v>809</v>
      </c>
      <c r="B12" t="str">
        <f>VLOOKUP($A12, Data!$A$3:$AJ$155, MATCH(AL!B$1, Data!$A$1:$AJ$1, 0), FALSE)</f>
        <v>HOU</v>
      </c>
      <c r="C12">
        <f>VLOOKUP($A12, Data!$A$3:$AJ$155, MATCH(AL!C$10, Data!$A$1:$AJ$1, 0), FALSE)</f>
        <v>0.42599999999999999</v>
      </c>
      <c r="D12">
        <f>VLOOKUP($A12, Data!$A$3:$AJ$155, MATCH(AL!D$10, Data!$A$1:$AJ$1, 0), FALSE)</f>
        <v>-8.0000000000000071E-3</v>
      </c>
      <c r="E12">
        <f>VLOOKUP($A12, Data!$A$3:$AJ$155, MATCH(AL!E$10, Data!$A$1:$AJ$1, 0), FALSE)</f>
        <v>0.29199999999999998</v>
      </c>
      <c r="F12">
        <f>VLOOKUP($A12, Data!$A$3:$AJ$155, MATCH(AL!F$10, Data!$A$1:$AJ$1, 0), FALSE)</f>
        <v>1.9999999999999962E-2</v>
      </c>
      <c r="G12">
        <f>VLOOKUP($A12, Data!$A$3:$AJ$155, MATCH(AL!G$10, Data!$A$1:$AJ$1, 0), FALSE)</f>
        <v>0.58799999999999997</v>
      </c>
      <c r="H12">
        <f>VLOOKUP($A12, Data!$A$3:$AJ$155, MATCH(AL!H$10, Data!$A$1:$AJ$1, 0), FALSE)</f>
        <v>-1.7000000000000015E-2</v>
      </c>
      <c r="I12" s="5">
        <f>VLOOKUP($A12, Data!$A$3:$AJ$155, MATCH(AL!I$10, Data!$A$1:$AJ$1, 0), FALSE)</f>
        <v>0.14599999999999999</v>
      </c>
      <c r="J12" s="5">
        <f>VLOOKUP($A12, Data!$A$3:$AJ$155, MATCH(AL!J$10, Data!$A$1:$AJ$1, 0), FALSE)</f>
        <v>0.45200000000000001</v>
      </c>
    </row>
    <row r="13" spans="1:19" x14ac:dyDescent="0.45">
      <c r="A13" t="s">
        <v>808</v>
      </c>
      <c r="B13" t="str">
        <f>VLOOKUP($A13, Data!$A$3:$AJ$155, MATCH(AL!B$1, Data!$A$1:$AJ$1, 0), FALSE)</f>
        <v>KCR</v>
      </c>
      <c r="C13">
        <f>VLOOKUP($A13, Data!$A$3:$AJ$155, MATCH(AL!C$10, Data!$A$1:$AJ$1, 0), FALSE)</f>
        <v>0.435</v>
      </c>
      <c r="D13">
        <f>VLOOKUP($A13, Data!$A$3:$AJ$155, MATCH(AL!D$10, Data!$A$1:$AJ$1, 0), FALSE)</f>
        <v>4.3999999999999984E-2</v>
      </c>
      <c r="E13">
        <f>VLOOKUP($A13, Data!$A$3:$AJ$155, MATCH(AL!E$10, Data!$A$1:$AJ$1, 0), FALSE)</f>
        <v>0.33600000000000002</v>
      </c>
      <c r="F13">
        <f>VLOOKUP($A13, Data!$A$3:$AJ$155, MATCH(AL!F$10, Data!$A$1:$AJ$1, 0), FALSE)</f>
        <v>3.3000000000000029E-2</v>
      </c>
      <c r="G13">
        <f>VLOOKUP($A13, Data!$A$3:$AJ$155, MATCH(AL!G$10, Data!$A$1:$AJ$1, 0), FALSE)</f>
        <v>0.64300000000000002</v>
      </c>
      <c r="H13">
        <f>VLOOKUP($A13, Data!$A$3:$AJ$155, MATCH(AL!H$10, Data!$A$1:$AJ$1, 0), FALSE)</f>
        <v>9.4999999999999973E-2</v>
      </c>
      <c r="I13" s="5">
        <f>VLOOKUP($A13, Data!$A$3:$AJ$155, MATCH(AL!I$10, Data!$A$1:$AJ$1, 0), FALSE)</f>
        <v>0.16</v>
      </c>
      <c r="J13" s="5">
        <f>VLOOKUP($A13, Data!$A$3:$AJ$155, MATCH(AL!J$10, Data!$A$1:$AJ$1, 0), FALSE)</f>
        <v>0.51400000000000001</v>
      </c>
    </row>
    <row r="14" spans="1:19" x14ac:dyDescent="0.45">
      <c r="A14" t="s">
        <v>814</v>
      </c>
      <c r="B14" t="str">
        <f>VLOOKUP($A14, Data!$A$3:$AJ$155, MATCH(AL!B$1, Data!$A$1:$AJ$1, 0), FALSE)</f>
        <v>NYY</v>
      </c>
      <c r="C14">
        <f>VLOOKUP($A14, Data!$A$3:$AJ$155, MATCH(AL!C$10, Data!$A$1:$AJ$1, 0), FALSE)</f>
        <v>0.47</v>
      </c>
      <c r="D14">
        <f>VLOOKUP($A14, Data!$A$3:$AJ$155, MATCH(AL!D$10, Data!$A$1:$AJ$1, 0), FALSE)</f>
        <v>3.3999999999999975E-2</v>
      </c>
      <c r="E14">
        <f>VLOOKUP($A14, Data!$A$3:$AJ$155, MATCH(AL!E$10, Data!$A$1:$AJ$1, 0), FALSE)</f>
        <v>0.29699999999999999</v>
      </c>
      <c r="F14">
        <f>VLOOKUP($A14, Data!$A$3:$AJ$155, MATCH(AL!F$10, Data!$A$1:$AJ$1, 0), FALSE)</f>
        <v>1.799999999999996E-2</v>
      </c>
      <c r="G14">
        <f>VLOOKUP($A14, Data!$A$3:$AJ$155, MATCH(AL!G$10, Data!$A$1:$AJ$1, 0), FALSE)</f>
        <v>0.73</v>
      </c>
      <c r="H14">
        <f>VLOOKUP($A14, Data!$A$3:$AJ$155, MATCH(AL!H$10, Data!$A$1:$AJ$1, 0), FALSE)</f>
        <v>0.10799999999999998</v>
      </c>
      <c r="I14" s="5">
        <f>VLOOKUP($A14, Data!$A$3:$AJ$155, MATCH(AL!I$10, Data!$A$1:$AJ$1, 0), FALSE)</f>
        <v>0.28799999999999998</v>
      </c>
      <c r="J14" s="5">
        <f>VLOOKUP($A14, Data!$A$3:$AJ$155, MATCH(AL!J$10, Data!$A$1:$AJ$1, 0), FALSE)</f>
        <v>0.61899999999999999</v>
      </c>
    </row>
    <row r="15" spans="1:19" x14ac:dyDescent="0.45">
      <c r="A15" t="s">
        <v>813</v>
      </c>
      <c r="B15" t="str">
        <f>VLOOKUP($A15, Data!$A$3:$AJ$155, MATCH(AL!B$1, Data!$A$1:$AJ$1, 0), FALSE)</f>
        <v>NYY</v>
      </c>
      <c r="C15">
        <f>VLOOKUP($A15, Data!$A$3:$AJ$155, MATCH(AL!C$10, Data!$A$1:$AJ$1, 0), FALSE)</f>
        <v>0.46</v>
      </c>
      <c r="D15">
        <f>VLOOKUP($A15, Data!$A$3:$AJ$155, MATCH(AL!D$10, Data!$A$1:$AJ$1, 0), FALSE)</f>
        <v>3.9000000000000035E-2</v>
      </c>
      <c r="E15">
        <f>VLOOKUP($A15, Data!$A$3:$AJ$155, MATCH(AL!E$10, Data!$A$1:$AJ$1, 0), FALSE)</f>
        <v>0.32100000000000001</v>
      </c>
      <c r="F15">
        <f>VLOOKUP($A15, Data!$A$3:$AJ$155, MATCH(AL!F$10, Data!$A$1:$AJ$1, 0), FALSE)</f>
        <v>9.000000000000008E-3</v>
      </c>
      <c r="G15">
        <f>VLOOKUP($A15, Data!$A$3:$AJ$155, MATCH(AL!G$10, Data!$A$1:$AJ$1, 0), FALSE)</f>
        <v>0.66800000000000004</v>
      </c>
      <c r="H15">
        <f>VLOOKUP($A15, Data!$A$3:$AJ$155, MATCH(AL!H$10, Data!$A$1:$AJ$1, 0), FALSE)</f>
        <v>8.7000000000000077E-2</v>
      </c>
      <c r="I15" s="5">
        <f>VLOOKUP($A15, Data!$A$3:$AJ$155, MATCH(AL!I$10, Data!$A$1:$AJ$1, 0), FALSE)</f>
        <v>0.19500000000000001</v>
      </c>
      <c r="J15" s="5">
        <f>VLOOKUP($A15, Data!$A$3:$AJ$155, MATCH(AL!J$10, Data!$A$1:$AJ$1, 0), FALSE)</f>
        <v>0.59799999999999998</v>
      </c>
    </row>
    <row r="16" spans="1:19" x14ac:dyDescent="0.45">
      <c r="A16" t="s">
        <v>821</v>
      </c>
      <c r="B16" t="str">
        <f>VLOOKUP($A16, Data!$A$3:$AJ$155, MATCH(AL!B$1, Data!$A$1:$AJ$1, 0), FALSE)</f>
        <v>BOS</v>
      </c>
      <c r="C16">
        <f>VLOOKUP($A16, Data!$A$3:$AJ$155, MATCH(AL!C$10, Data!$A$1:$AJ$1, 0), FALSE)</f>
        <v>0.34499999999999997</v>
      </c>
      <c r="D16">
        <f>VLOOKUP($A16, Data!$A$3:$AJ$155, MATCH(AL!D$10, Data!$A$1:$AJ$1, 0), FALSE)</f>
        <v>5.9999999999999498E-3</v>
      </c>
      <c r="E16">
        <f>VLOOKUP($A16, Data!$A$3:$AJ$155, MATCH(AL!E$10, Data!$A$1:$AJ$1, 0), FALSE)</f>
        <v>0.27900000000000003</v>
      </c>
      <c r="F16">
        <f>VLOOKUP($A16, Data!$A$3:$AJ$155, MATCH(AL!F$10, Data!$A$1:$AJ$1, 0), FALSE)</f>
        <v>1.4000000000000012E-2</v>
      </c>
      <c r="G16">
        <f>VLOOKUP($A16, Data!$A$3:$AJ$155, MATCH(AL!G$10, Data!$A$1:$AJ$1, 0), FALSE)</f>
        <v>0.45</v>
      </c>
      <c r="H16">
        <f>VLOOKUP($A16, Data!$A$3:$AJ$155, MATCH(AL!H$10, Data!$A$1:$AJ$1, 0), FALSE)</f>
        <v>3.0000000000000027E-3</v>
      </c>
      <c r="I16" s="5">
        <f>VLOOKUP($A16, Data!$A$3:$AJ$155, MATCH(AL!I$10, Data!$A$1:$AJ$1, 0), FALSE)</f>
        <v>7.8E-2</v>
      </c>
      <c r="J16" s="5">
        <f>VLOOKUP($A16, Data!$A$3:$AJ$155, MATCH(AL!J$10, Data!$A$1:$AJ$1, 0), FALSE)</f>
        <v>0.437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7A7F-EF28-4EB0-954F-9932283A5B26}">
  <dimension ref="A1:AP408"/>
  <sheetViews>
    <sheetView workbookViewId="0">
      <selection activeCell="D149" sqref="D149"/>
    </sheetView>
  </sheetViews>
  <sheetFormatPr defaultRowHeight="14.25" x14ac:dyDescent="0.45"/>
  <sheetData>
    <row r="1" spans="1:42" x14ac:dyDescent="0.45">
      <c r="A1" t="e" cm="1">
        <f t="array" ref="A1">--- When using SR data</f>
        <v>#NAME?</v>
      </c>
      <c r="B1" t="s">
        <v>0</v>
      </c>
    </row>
    <row r="4" spans="1:42" x14ac:dyDescent="0.45">
      <c r="A4" t="s">
        <v>1</v>
      </c>
    </row>
    <row r="5" spans="1:42" x14ac:dyDescent="0.45">
      <c r="A5" t="s">
        <v>2</v>
      </c>
      <c r="B5" t="s">
        <v>1015</v>
      </c>
      <c r="C5" t="s">
        <v>1016</v>
      </c>
      <c r="D5" t="s">
        <v>4</v>
      </c>
      <c r="E5" t="s">
        <v>795</v>
      </c>
      <c r="F5" t="s">
        <v>1017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1018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1019</v>
      </c>
      <c r="AB5" t="s">
        <v>26</v>
      </c>
      <c r="AC5" t="s">
        <v>27</v>
      </c>
      <c r="AD5" t="s">
        <v>28</v>
      </c>
      <c r="AE5" t="s">
        <v>29</v>
      </c>
      <c r="AF5" t="s">
        <v>807</v>
      </c>
      <c r="AG5" t="s">
        <v>995</v>
      </c>
      <c r="AH5" t="s">
        <v>1000</v>
      </c>
      <c r="AI5" t="s">
        <v>1001</v>
      </c>
      <c r="AJ5" t="s">
        <v>989</v>
      </c>
      <c r="AK5" t="s">
        <v>991</v>
      </c>
      <c r="AL5" t="s">
        <v>990</v>
      </c>
      <c r="AM5" t="s">
        <v>1020</v>
      </c>
      <c r="AN5" t="s">
        <v>992</v>
      </c>
      <c r="AO5" t="s">
        <v>1021</v>
      </c>
      <c r="AP5" t="s">
        <v>1022</v>
      </c>
    </row>
    <row r="6" spans="1:42" x14ac:dyDescent="0.45">
      <c r="A6">
        <v>1</v>
      </c>
      <c r="B6" t="s">
        <v>810</v>
      </c>
      <c r="C6">
        <v>2024</v>
      </c>
      <c r="D6">
        <v>31</v>
      </c>
      <c r="E6" t="s">
        <v>811</v>
      </c>
      <c r="F6" t="s">
        <v>1023</v>
      </c>
      <c r="G6">
        <v>56</v>
      </c>
      <c r="H6">
        <v>258</v>
      </c>
      <c r="I6">
        <v>222</v>
      </c>
      <c r="J6">
        <v>42</v>
      </c>
      <c r="K6">
        <v>75</v>
      </c>
      <c r="L6">
        <v>50</v>
      </c>
      <c r="M6">
        <v>14</v>
      </c>
      <c r="N6">
        <v>3</v>
      </c>
      <c r="O6">
        <v>8</v>
      </c>
      <c r="P6">
        <v>31</v>
      </c>
      <c r="Q6">
        <v>9</v>
      </c>
      <c r="R6">
        <v>1</v>
      </c>
      <c r="S6">
        <v>36</v>
      </c>
      <c r="T6">
        <v>24</v>
      </c>
      <c r="U6">
        <v>0.33800000000000002</v>
      </c>
      <c r="V6">
        <v>0.43</v>
      </c>
      <c r="W6">
        <v>0.53600000000000003</v>
      </c>
      <c r="X6">
        <v>0.96599999999999997</v>
      </c>
      <c r="Y6">
        <v>176</v>
      </c>
      <c r="Z6">
        <v>119</v>
      </c>
      <c r="AA6">
        <v>2</v>
      </c>
      <c r="AB6">
        <v>0</v>
      </c>
      <c r="AC6">
        <v>0</v>
      </c>
      <c r="AD6">
        <v>0</v>
      </c>
      <c r="AE6">
        <v>0</v>
      </c>
      <c r="AF6">
        <v>3.8</v>
      </c>
      <c r="AG6">
        <v>3</v>
      </c>
      <c r="AH6">
        <v>3.4</v>
      </c>
      <c r="AI6">
        <v>0.7</v>
      </c>
      <c r="AJ6">
        <v>22</v>
      </c>
      <c r="AK6">
        <v>0</v>
      </c>
      <c r="AL6">
        <v>1</v>
      </c>
      <c r="AM6">
        <v>1</v>
      </c>
      <c r="AN6">
        <v>3</v>
      </c>
      <c r="AO6" t="s">
        <v>1024</v>
      </c>
      <c r="AP6" t="s">
        <v>1025</v>
      </c>
    </row>
    <row r="7" spans="1:42" x14ac:dyDescent="0.45">
      <c r="A7">
        <v>2</v>
      </c>
      <c r="B7" t="s">
        <v>812</v>
      </c>
      <c r="C7">
        <v>2024</v>
      </c>
      <c r="D7">
        <v>23</v>
      </c>
      <c r="E7" t="s">
        <v>86</v>
      </c>
      <c r="F7" t="s">
        <v>1026</v>
      </c>
      <c r="G7">
        <v>53</v>
      </c>
      <c r="H7">
        <v>239</v>
      </c>
      <c r="I7">
        <v>205</v>
      </c>
      <c r="J7">
        <v>41</v>
      </c>
      <c r="K7">
        <v>53</v>
      </c>
      <c r="L7">
        <v>26</v>
      </c>
      <c r="M7">
        <v>6</v>
      </c>
      <c r="N7">
        <v>4</v>
      </c>
      <c r="O7">
        <v>17</v>
      </c>
      <c r="P7">
        <v>37</v>
      </c>
      <c r="Q7">
        <v>7</v>
      </c>
      <c r="R7">
        <v>0</v>
      </c>
      <c r="S7">
        <v>27</v>
      </c>
      <c r="T7">
        <v>56</v>
      </c>
      <c r="U7">
        <v>0.25900000000000001</v>
      </c>
      <c r="V7">
        <v>0.35599999999999998</v>
      </c>
      <c r="W7">
        <v>0.57599999999999996</v>
      </c>
      <c r="X7">
        <v>0.93100000000000005</v>
      </c>
      <c r="Y7">
        <v>168</v>
      </c>
      <c r="Z7">
        <v>118</v>
      </c>
      <c r="AA7">
        <v>0</v>
      </c>
      <c r="AB7">
        <v>5</v>
      </c>
      <c r="AC7">
        <v>0</v>
      </c>
      <c r="AD7">
        <v>2</v>
      </c>
      <c r="AE7">
        <v>1</v>
      </c>
      <c r="AF7">
        <v>3.6</v>
      </c>
      <c r="AG7">
        <v>2.9</v>
      </c>
      <c r="AH7">
        <v>3.1</v>
      </c>
      <c r="AI7">
        <v>0.9</v>
      </c>
      <c r="AJ7">
        <v>17</v>
      </c>
      <c r="AK7">
        <v>1</v>
      </c>
      <c r="AL7">
        <v>2</v>
      </c>
      <c r="AM7">
        <v>3</v>
      </c>
      <c r="AN7">
        <v>5</v>
      </c>
      <c r="AO7" t="s">
        <v>313</v>
      </c>
      <c r="AP7" t="s">
        <v>314</v>
      </c>
    </row>
    <row r="8" spans="1:42" x14ac:dyDescent="0.45">
      <c r="A8">
        <v>3</v>
      </c>
      <c r="B8" t="s">
        <v>808</v>
      </c>
      <c r="C8">
        <v>2024</v>
      </c>
      <c r="D8">
        <v>24</v>
      </c>
      <c r="E8" t="s">
        <v>112</v>
      </c>
      <c r="F8" t="s">
        <v>1026</v>
      </c>
      <c r="G8">
        <v>56</v>
      </c>
      <c r="H8">
        <v>247</v>
      </c>
      <c r="I8">
        <v>221</v>
      </c>
      <c r="J8">
        <v>48</v>
      </c>
      <c r="K8">
        <v>67</v>
      </c>
      <c r="L8">
        <v>37</v>
      </c>
      <c r="M8">
        <v>15</v>
      </c>
      <c r="N8">
        <v>6</v>
      </c>
      <c r="O8">
        <v>9</v>
      </c>
      <c r="P8">
        <v>36</v>
      </c>
      <c r="Q8">
        <v>16</v>
      </c>
      <c r="R8">
        <v>6</v>
      </c>
      <c r="S8">
        <v>20</v>
      </c>
      <c r="T8">
        <v>42</v>
      </c>
      <c r="U8">
        <v>0.30299999999999999</v>
      </c>
      <c r="V8">
        <v>0.36</v>
      </c>
      <c r="W8">
        <v>0.54800000000000004</v>
      </c>
      <c r="X8">
        <v>0.90800000000000003</v>
      </c>
      <c r="Y8">
        <v>152</v>
      </c>
      <c r="Z8">
        <v>121</v>
      </c>
      <c r="AA8">
        <v>2</v>
      </c>
      <c r="AB8">
        <v>2</v>
      </c>
      <c r="AC8">
        <v>0</v>
      </c>
      <c r="AD8">
        <v>4</v>
      </c>
      <c r="AE8">
        <v>3</v>
      </c>
      <c r="AF8">
        <v>3.4</v>
      </c>
      <c r="AG8">
        <v>2.7</v>
      </c>
      <c r="AH8">
        <v>2.8</v>
      </c>
      <c r="AI8">
        <v>1</v>
      </c>
      <c r="AJ8">
        <v>15</v>
      </c>
      <c r="AK8">
        <v>1</v>
      </c>
      <c r="AL8">
        <v>0</v>
      </c>
      <c r="AM8">
        <v>1</v>
      </c>
      <c r="AN8">
        <v>6</v>
      </c>
      <c r="AO8" t="s">
        <v>107</v>
      </c>
      <c r="AP8" t="s">
        <v>782</v>
      </c>
    </row>
    <row r="9" spans="1:42" x14ac:dyDescent="0.45">
      <c r="A9">
        <v>4</v>
      </c>
      <c r="B9" t="s">
        <v>809</v>
      </c>
      <c r="C9">
        <v>2024</v>
      </c>
      <c r="D9">
        <v>27</v>
      </c>
      <c r="E9" t="s">
        <v>33</v>
      </c>
      <c r="F9" t="s">
        <v>1026</v>
      </c>
      <c r="G9">
        <v>54</v>
      </c>
      <c r="H9">
        <v>241</v>
      </c>
      <c r="I9">
        <v>195</v>
      </c>
      <c r="J9">
        <v>38</v>
      </c>
      <c r="K9">
        <v>53</v>
      </c>
      <c r="L9">
        <v>24</v>
      </c>
      <c r="M9">
        <v>11</v>
      </c>
      <c r="N9">
        <v>0</v>
      </c>
      <c r="O9">
        <v>18</v>
      </c>
      <c r="P9">
        <v>39</v>
      </c>
      <c r="Q9">
        <v>9</v>
      </c>
      <c r="R9">
        <v>0</v>
      </c>
      <c r="S9">
        <v>44</v>
      </c>
      <c r="T9">
        <v>37</v>
      </c>
      <c r="U9">
        <v>0.27200000000000002</v>
      </c>
      <c r="V9">
        <v>0.40400000000000003</v>
      </c>
      <c r="W9">
        <v>0.60499999999999998</v>
      </c>
      <c r="X9">
        <v>1.0089999999999999</v>
      </c>
      <c r="Y9">
        <v>187</v>
      </c>
      <c r="Z9">
        <v>118</v>
      </c>
      <c r="AA9">
        <v>5</v>
      </c>
      <c r="AB9">
        <v>0</v>
      </c>
      <c r="AC9">
        <v>0</v>
      </c>
      <c r="AD9">
        <v>1</v>
      </c>
      <c r="AE9">
        <v>1</v>
      </c>
      <c r="AF9">
        <v>3.4</v>
      </c>
      <c r="AG9">
        <v>2.7</v>
      </c>
      <c r="AH9">
        <v>2.9</v>
      </c>
      <c r="AI9">
        <v>0.3</v>
      </c>
      <c r="AJ9">
        <v>22</v>
      </c>
      <c r="AK9">
        <v>-1</v>
      </c>
      <c r="AL9">
        <v>1</v>
      </c>
      <c r="AM9">
        <v>0</v>
      </c>
      <c r="AN9">
        <v>5</v>
      </c>
      <c r="AO9" t="s">
        <v>718</v>
      </c>
      <c r="AP9" t="s">
        <v>719</v>
      </c>
    </row>
    <row r="10" spans="1:42" x14ac:dyDescent="0.45">
      <c r="A10">
        <v>5</v>
      </c>
      <c r="B10" t="s">
        <v>815</v>
      </c>
      <c r="C10">
        <v>2024</v>
      </c>
      <c r="D10">
        <v>29</v>
      </c>
      <c r="E10" t="s">
        <v>811</v>
      </c>
      <c r="F10" t="s">
        <v>1023</v>
      </c>
      <c r="G10">
        <v>54</v>
      </c>
      <c r="H10">
        <v>244</v>
      </c>
      <c r="I10">
        <v>216</v>
      </c>
      <c r="J10">
        <v>40</v>
      </c>
      <c r="K10">
        <v>71</v>
      </c>
      <c r="L10">
        <v>39</v>
      </c>
      <c r="M10">
        <v>17</v>
      </c>
      <c r="N10">
        <v>2</v>
      </c>
      <c r="O10">
        <v>13</v>
      </c>
      <c r="P10">
        <v>35</v>
      </c>
      <c r="Q10">
        <v>13</v>
      </c>
      <c r="R10">
        <v>0</v>
      </c>
      <c r="S10">
        <v>24</v>
      </c>
      <c r="T10">
        <v>48</v>
      </c>
      <c r="U10">
        <v>0.32900000000000001</v>
      </c>
      <c r="V10">
        <v>0.39500000000000002</v>
      </c>
      <c r="W10">
        <v>0.60599999999999998</v>
      </c>
      <c r="X10">
        <v>1.002</v>
      </c>
      <c r="Y10">
        <v>183</v>
      </c>
      <c r="Z10">
        <v>131</v>
      </c>
      <c r="AA10">
        <v>4</v>
      </c>
      <c r="AB10">
        <v>1</v>
      </c>
      <c r="AC10">
        <v>0</v>
      </c>
      <c r="AD10">
        <v>2</v>
      </c>
      <c r="AE10">
        <v>0</v>
      </c>
      <c r="AF10">
        <v>3.1</v>
      </c>
      <c r="AG10">
        <v>2.2999999999999998</v>
      </c>
      <c r="AH10">
        <v>3</v>
      </c>
      <c r="AI10">
        <v>-0.5</v>
      </c>
      <c r="AJ10">
        <v>23</v>
      </c>
      <c r="AK10">
        <v>1</v>
      </c>
      <c r="AL10">
        <v>3</v>
      </c>
      <c r="AM10">
        <v>4</v>
      </c>
      <c r="AN10">
        <v>0</v>
      </c>
      <c r="AO10" t="s">
        <v>1027</v>
      </c>
      <c r="AP10" t="s">
        <v>1028</v>
      </c>
    </row>
    <row r="11" spans="1:42" x14ac:dyDescent="0.45">
      <c r="A11">
        <v>6</v>
      </c>
      <c r="B11" t="s">
        <v>814</v>
      </c>
      <c r="C11">
        <v>2024</v>
      </c>
      <c r="D11">
        <v>32</v>
      </c>
      <c r="E11" t="s">
        <v>103</v>
      </c>
      <c r="F11" t="s">
        <v>1026</v>
      </c>
      <c r="G11">
        <v>56</v>
      </c>
      <c r="H11">
        <v>249</v>
      </c>
      <c r="I11">
        <v>201</v>
      </c>
      <c r="J11">
        <v>37</v>
      </c>
      <c r="K11">
        <v>56</v>
      </c>
      <c r="L11">
        <v>21</v>
      </c>
      <c r="M11">
        <v>18</v>
      </c>
      <c r="N11">
        <v>0</v>
      </c>
      <c r="O11">
        <v>17</v>
      </c>
      <c r="P11">
        <v>39</v>
      </c>
      <c r="Q11">
        <v>2</v>
      </c>
      <c r="R11">
        <v>0</v>
      </c>
      <c r="S11">
        <v>43</v>
      </c>
      <c r="T11">
        <v>62</v>
      </c>
      <c r="U11">
        <v>0.27900000000000003</v>
      </c>
      <c r="V11">
        <v>0.40699999999999997</v>
      </c>
      <c r="W11">
        <v>0.622</v>
      </c>
      <c r="X11">
        <v>1.0289999999999999</v>
      </c>
      <c r="Y11">
        <v>187</v>
      </c>
      <c r="Z11">
        <v>125</v>
      </c>
      <c r="AA11">
        <v>11</v>
      </c>
      <c r="AB11">
        <v>2</v>
      </c>
      <c r="AC11">
        <v>0</v>
      </c>
      <c r="AD11">
        <v>2</v>
      </c>
      <c r="AE11">
        <v>4</v>
      </c>
      <c r="AF11">
        <v>3</v>
      </c>
      <c r="AG11">
        <v>2.2999999999999998</v>
      </c>
      <c r="AH11">
        <v>3.1</v>
      </c>
      <c r="AI11">
        <v>0</v>
      </c>
      <c r="AJ11">
        <v>24</v>
      </c>
      <c r="AK11">
        <v>-2</v>
      </c>
      <c r="AL11">
        <v>0</v>
      </c>
      <c r="AM11">
        <v>-2</v>
      </c>
      <c r="AN11">
        <v>0</v>
      </c>
      <c r="AO11" t="s">
        <v>355</v>
      </c>
      <c r="AP11" t="s">
        <v>356</v>
      </c>
    </row>
    <row r="12" spans="1:42" x14ac:dyDescent="0.45">
      <c r="A12">
        <v>7</v>
      </c>
      <c r="B12" t="s">
        <v>813</v>
      </c>
      <c r="C12">
        <v>2024</v>
      </c>
      <c r="D12">
        <v>25</v>
      </c>
      <c r="E12" t="s">
        <v>103</v>
      </c>
      <c r="F12" t="s">
        <v>1026</v>
      </c>
      <c r="G12">
        <v>56</v>
      </c>
      <c r="H12">
        <v>255</v>
      </c>
      <c r="I12">
        <v>215</v>
      </c>
      <c r="J12">
        <v>40</v>
      </c>
      <c r="K12">
        <v>67</v>
      </c>
      <c r="L12">
        <v>40</v>
      </c>
      <c r="M12">
        <v>11</v>
      </c>
      <c r="N12">
        <v>1</v>
      </c>
      <c r="O12">
        <v>15</v>
      </c>
      <c r="P12">
        <v>46</v>
      </c>
      <c r="Q12">
        <v>4</v>
      </c>
      <c r="R12">
        <v>2</v>
      </c>
      <c r="S12">
        <v>36</v>
      </c>
      <c r="T12">
        <v>40</v>
      </c>
      <c r="U12">
        <v>0.312</v>
      </c>
      <c r="V12">
        <v>0.40799999999999997</v>
      </c>
      <c r="W12">
        <v>0.58099999999999996</v>
      </c>
      <c r="X12">
        <v>0.98899999999999999</v>
      </c>
      <c r="Y12">
        <v>177</v>
      </c>
      <c r="Z12">
        <v>125</v>
      </c>
      <c r="AA12">
        <v>6</v>
      </c>
      <c r="AB12">
        <v>1</v>
      </c>
      <c r="AC12">
        <v>0</v>
      </c>
      <c r="AD12">
        <v>3</v>
      </c>
      <c r="AE12">
        <v>0</v>
      </c>
      <c r="AF12">
        <v>2.9</v>
      </c>
      <c r="AG12">
        <v>2.1</v>
      </c>
      <c r="AH12">
        <v>2.7</v>
      </c>
      <c r="AI12">
        <v>0</v>
      </c>
      <c r="AJ12">
        <v>22</v>
      </c>
      <c r="AK12">
        <v>0</v>
      </c>
      <c r="AL12">
        <v>-2</v>
      </c>
      <c r="AM12">
        <v>-2</v>
      </c>
      <c r="AN12">
        <v>2</v>
      </c>
      <c r="AO12" t="s">
        <v>678</v>
      </c>
      <c r="AP12" t="s">
        <v>679</v>
      </c>
    </row>
    <row r="13" spans="1:42" x14ac:dyDescent="0.45">
      <c r="A13">
        <v>8</v>
      </c>
      <c r="B13" t="s">
        <v>821</v>
      </c>
      <c r="C13">
        <v>2024</v>
      </c>
      <c r="D13">
        <v>27</v>
      </c>
      <c r="E13" t="s">
        <v>37</v>
      </c>
      <c r="F13" t="s">
        <v>1026</v>
      </c>
      <c r="G13">
        <v>55</v>
      </c>
      <c r="H13">
        <v>250</v>
      </c>
      <c r="I13">
        <v>226</v>
      </c>
      <c r="J13">
        <v>32</v>
      </c>
      <c r="K13">
        <v>60</v>
      </c>
      <c r="L13">
        <v>33</v>
      </c>
      <c r="M13">
        <v>16</v>
      </c>
      <c r="N13">
        <v>8</v>
      </c>
      <c r="O13">
        <v>3</v>
      </c>
      <c r="P13">
        <v>23</v>
      </c>
      <c r="Q13">
        <v>11</v>
      </c>
      <c r="R13">
        <v>2</v>
      </c>
      <c r="S13">
        <v>19</v>
      </c>
      <c r="T13">
        <v>58</v>
      </c>
      <c r="U13">
        <v>0.26500000000000001</v>
      </c>
      <c r="V13">
        <v>0.32900000000000001</v>
      </c>
      <c r="W13">
        <v>0.44700000000000001</v>
      </c>
      <c r="X13">
        <v>0.77600000000000002</v>
      </c>
      <c r="Y13">
        <v>115</v>
      </c>
      <c r="Z13">
        <v>101</v>
      </c>
      <c r="AA13">
        <v>0</v>
      </c>
      <c r="AB13">
        <v>3</v>
      </c>
      <c r="AC13">
        <v>1</v>
      </c>
      <c r="AD13">
        <v>1</v>
      </c>
      <c r="AE13">
        <v>0</v>
      </c>
      <c r="AF13">
        <v>2.7</v>
      </c>
      <c r="AG13">
        <v>1.9</v>
      </c>
      <c r="AH13">
        <v>1.7</v>
      </c>
      <c r="AI13">
        <v>1</v>
      </c>
      <c r="AJ13">
        <v>5</v>
      </c>
      <c r="AK13">
        <v>1</v>
      </c>
      <c r="AL13">
        <v>3</v>
      </c>
      <c r="AM13">
        <v>4</v>
      </c>
      <c r="AN13">
        <v>9</v>
      </c>
      <c r="AO13" t="s">
        <v>218</v>
      </c>
      <c r="AP13" t="s">
        <v>219</v>
      </c>
    </row>
    <row r="14" spans="1:42" x14ac:dyDescent="0.45">
      <c r="A14">
        <v>9</v>
      </c>
      <c r="B14" t="s">
        <v>849</v>
      </c>
      <c r="C14">
        <v>2024</v>
      </c>
      <c r="D14">
        <v>31</v>
      </c>
      <c r="E14" t="s">
        <v>835</v>
      </c>
      <c r="F14" t="s">
        <v>1023</v>
      </c>
      <c r="G14">
        <v>55</v>
      </c>
      <c r="H14">
        <v>233</v>
      </c>
      <c r="I14">
        <v>212</v>
      </c>
      <c r="J14">
        <v>37</v>
      </c>
      <c r="K14">
        <v>51</v>
      </c>
      <c r="L14">
        <v>29</v>
      </c>
      <c r="M14">
        <v>14</v>
      </c>
      <c r="N14">
        <v>0</v>
      </c>
      <c r="O14">
        <v>8</v>
      </c>
      <c r="P14">
        <v>27</v>
      </c>
      <c r="Q14">
        <v>5</v>
      </c>
      <c r="R14">
        <v>0</v>
      </c>
      <c r="S14">
        <v>18</v>
      </c>
      <c r="T14">
        <v>55</v>
      </c>
      <c r="U14">
        <v>0.24099999999999999</v>
      </c>
      <c r="V14">
        <v>0.309</v>
      </c>
      <c r="W14">
        <v>0.42</v>
      </c>
      <c r="X14">
        <v>0.72899999999999998</v>
      </c>
      <c r="Y14">
        <v>114</v>
      </c>
      <c r="Z14">
        <v>89</v>
      </c>
      <c r="AA14">
        <v>5</v>
      </c>
      <c r="AB14">
        <v>3</v>
      </c>
      <c r="AC14">
        <v>0</v>
      </c>
      <c r="AD14">
        <v>0</v>
      </c>
      <c r="AE14">
        <v>1</v>
      </c>
      <c r="AF14">
        <v>2.7</v>
      </c>
      <c r="AG14">
        <v>1.9</v>
      </c>
      <c r="AH14">
        <v>1.8</v>
      </c>
      <c r="AI14">
        <v>1</v>
      </c>
      <c r="AJ14">
        <v>6</v>
      </c>
      <c r="AK14">
        <v>0</v>
      </c>
      <c r="AL14">
        <v>3</v>
      </c>
      <c r="AM14">
        <v>3</v>
      </c>
      <c r="AN14">
        <v>8</v>
      </c>
      <c r="AO14" t="s">
        <v>1032</v>
      </c>
      <c r="AP14" t="s">
        <v>1033</v>
      </c>
    </row>
    <row r="15" spans="1:42" x14ac:dyDescent="0.45">
      <c r="A15">
        <v>10</v>
      </c>
      <c r="B15" t="s">
        <v>824</v>
      </c>
      <c r="C15">
        <v>2024</v>
      </c>
      <c r="D15">
        <v>30</v>
      </c>
      <c r="E15" t="s">
        <v>825</v>
      </c>
      <c r="F15" t="s">
        <v>1023</v>
      </c>
      <c r="G15">
        <v>53</v>
      </c>
      <c r="H15">
        <v>237</v>
      </c>
      <c r="I15">
        <v>215</v>
      </c>
      <c r="J15">
        <v>35</v>
      </c>
      <c r="K15">
        <v>58</v>
      </c>
      <c r="L15">
        <v>34</v>
      </c>
      <c r="M15">
        <v>12</v>
      </c>
      <c r="N15">
        <v>2</v>
      </c>
      <c r="O15">
        <v>10</v>
      </c>
      <c r="P15">
        <v>27</v>
      </c>
      <c r="Q15">
        <v>1</v>
      </c>
      <c r="R15">
        <v>0</v>
      </c>
      <c r="S15">
        <v>16</v>
      </c>
      <c r="T15">
        <v>48</v>
      </c>
      <c r="U15">
        <v>0.27</v>
      </c>
      <c r="V15">
        <v>0.316</v>
      </c>
      <c r="W15">
        <v>0.48399999999999999</v>
      </c>
      <c r="X15">
        <v>0.8</v>
      </c>
      <c r="Y15">
        <v>129</v>
      </c>
      <c r="Z15">
        <v>104</v>
      </c>
      <c r="AA15">
        <v>3</v>
      </c>
      <c r="AB15">
        <v>1</v>
      </c>
      <c r="AC15">
        <v>0</v>
      </c>
      <c r="AD15">
        <v>5</v>
      </c>
      <c r="AE15">
        <v>2</v>
      </c>
      <c r="AF15">
        <v>2.6</v>
      </c>
      <c r="AG15">
        <v>1.9</v>
      </c>
      <c r="AH15">
        <v>1.7</v>
      </c>
      <c r="AI15">
        <v>1</v>
      </c>
      <c r="AJ15">
        <v>8</v>
      </c>
      <c r="AK15">
        <v>0</v>
      </c>
      <c r="AL15">
        <v>1</v>
      </c>
      <c r="AM15">
        <v>0</v>
      </c>
      <c r="AN15">
        <v>8</v>
      </c>
      <c r="AO15" t="s">
        <v>1029</v>
      </c>
      <c r="AP15" t="s">
        <v>1030</v>
      </c>
    </row>
    <row r="16" spans="1:42" x14ac:dyDescent="0.45">
      <c r="A16">
        <v>11</v>
      </c>
      <c r="B16" t="s">
        <v>816</v>
      </c>
      <c r="C16">
        <v>2024</v>
      </c>
      <c r="D16">
        <v>26</v>
      </c>
      <c r="E16" t="s">
        <v>817</v>
      </c>
      <c r="F16" t="s">
        <v>1023</v>
      </c>
      <c r="G16">
        <v>54</v>
      </c>
      <c r="H16">
        <v>245</v>
      </c>
      <c r="I16">
        <v>216</v>
      </c>
      <c r="J16">
        <v>44</v>
      </c>
      <c r="K16">
        <v>70</v>
      </c>
      <c r="L16">
        <v>46</v>
      </c>
      <c r="M16">
        <v>15</v>
      </c>
      <c r="N16">
        <v>1</v>
      </c>
      <c r="O16">
        <v>8</v>
      </c>
      <c r="P16">
        <v>43</v>
      </c>
      <c r="Q16">
        <v>3</v>
      </c>
      <c r="R16">
        <v>0</v>
      </c>
      <c r="S16">
        <v>25</v>
      </c>
      <c r="T16">
        <v>49</v>
      </c>
      <c r="U16">
        <v>0.32400000000000001</v>
      </c>
      <c r="V16">
        <v>0.39600000000000002</v>
      </c>
      <c r="W16">
        <v>0.51400000000000001</v>
      </c>
      <c r="X16">
        <v>0.91</v>
      </c>
      <c r="Y16">
        <v>160</v>
      </c>
      <c r="Z16">
        <v>111</v>
      </c>
      <c r="AA16">
        <v>6</v>
      </c>
      <c r="AB16">
        <v>2</v>
      </c>
      <c r="AC16">
        <v>0</v>
      </c>
      <c r="AD16">
        <v>2</v>
      </c>
      <c r="AE16">
        <v>1</v>
      </c>
      <c r="AF16">
        <v>2.5</v>
      </c>
      <c r="AG16">
        <v>1.8</v>
      </c>
      <c r="AH16">
        <v>2.5</v>
      </c>
      <c r="AI16">
        <v>0.3</v>
      </c>
      <c r="AJ16">
        <v>17</v>
      </c>
      <c r="AK16">
        <v>-1</v>
      </c>
      <c r="AL16">
        <v>-1</v>
      </c>
      <c r="AM16">
        <v>-2</v>
      </c>
      <c r="AN16">
        <v>0</v>
      </c>
      <c r="AO16" t="s">
        <v>1336</v>
      </c>
      <c r="AP16" t="s">
        <v>1031</v>
      </c>
    </row>
    <row r="17" spans="1:42" x14ac:dyDescent="0.45">
      <c r="A17">
        <v>12</v>
      </c>
      <c r="B17" t="s">
        <v>818</v>
      </c>
      <c r="C17">
        <v>2024</v>
      </c>
      <c r="D17">
        <v>23</v>
      </c>
      <c r="E17" t="s">
        <v>103</v>
      </c>
      <c r="F17" t="s">
        <v>1026</v>
      </c>
      <c r="G17">
        <v>55</v>
      </c>
      <c r="H17">
        <v>250</v>
      </c>
      <c r="I17">
        <v>221</v>
      </c>
      <c r="J17">
        <v>36</v>
      </c>
      <c r="K17">
        <v>63</v>
      </c>
      <c r="L17">
        <v>45</v>
      </c>
      <c r="M17">
        <v>9</v>
      </c>
      <c r="N17">
        <v>3</v>
      </c>
      <c r="O17">
        <v>6</v>
      </c>
      <c r="P17">
        <v>23</v>
      </c>
      <c r="Q17">
        <v>11</v>
      </c>
      <c r="R17">
        <v>3</v>
      </c>
      <c r="S17">
        <v>22</v>
      </c>
      <c r="T17">
        <v>52</v>
      </c>
      <c r="U17">
        <v>0.28499999999999998</v>
      </c>
      <c r="V17">
        <v>0.35599999999999998</v>
      </c>
      <c r="W17">
        <v>0.434</v>
      </c>
      <c r="X17">
        <v>0.79100000000000004</v>
      </c>
      <c r="Y17">
        <v>124</v>
      </c>
      <c r="Z17">
        <v>96</v>
      </c>
      <c r="AA17">
        <v>3</v>
      </c>
      <c r="AB17">
        <v>3</v>
      </c>
      <c r="AC17">
        <v>2</v>
      </c>
      <c r="AD17">
        <v>1</v>
      </c>
      <c r="AE17">
        <v>0</v>
      </c>
      <c r="AF17">
        <v>2.5</v>
      </c>
      <c r="AG17">
        <v>1.8</v>
      </c>
      <c r="AH17">
        <v>2.1</v>
      </c>
      <c r="AI17">
        <v>0.8</v>
      </c>
      <c r="AJ17">
        <v>6</v>
      </c>
      <c r="AK17">
        <v>1</v>
      </c>
      <c r="AL17">
        <v>2</v>
      </c>
      <c r="AM17">
        <v>3</v>
      </c>
      <c r="AN17">
        <v>4</v>
      </c>
      <c r="AO17" t="s">
        <v>107</v>
      </c>
      <c r="AP17" t="s">
        <v>758</v>
      </c>
    </row>
    <row r="18" spans="1:42" x14ac:dyDescent="0.45">
      <c r="A18">
        <v>13</v>
      </c>
      <c r="B18" t="s">
        <v>839</v>
      </c>
      <c r="C18">
        <v>2024</v>
      </c>
      <c r="D18">
        <v>27</v>
      </c>
      <c r="E18" t="s">
        <v>90</v>
      </c>
      <c r="F18" t="s">
        <v>1026</v>
      </c>
      <c r="G18">
        <v>51</v>
      </c>
      <c r="H18">
        <v>193</v>
      </c>
      <c r="I18">
        <v>171</v>
      </c>
      <c r="J18">
        <v>31</v>
      </c>
      <c r="K18">
        <v>36</v>
      </c>
      <c r="L18">
        <v>16</v>
      </c>
      <c r="M18">
        <v>9</v>
      </c>
      <c r="N18">
        <v>1</v>
      </c>
      <c r="O18">
        <v>10</v>
      </c>
      <c r="P18">
        <v>30</v>
      </c>
      <c r="Q18">
        <v>5</v>
      </c>
      <c r="R18">
        <v>0</v>
      </c>
      <c r="S18">
        <v>22</v>
      </c>
      <c r="T18">
        <v>48</v>
      </c>
      <c r="U18">
        <v>0.21099999999999999</v>
      </c>
      <c r="V18">
        <v>0.30099999999999999</v>
      </c>
      <c r="W18">
        <v>0.45</v>
      </c>
      <c r="X18">
        <v>0.751</v>
      </c>
      <c r="Y18">
        <v>113</v>
      </c>
      <c r="Z18">
        <v>77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2.5</v>
      </c>
      <c r="AG18">
        <v>1.8</v>
      </c>
      <c r="AH18">
        <v>1.2</v>
      </c>
      <c r="AI18">
        <v>1.2</v>
      </c>
      <c r="AJ18">
        <v>2</v>
      </c>
      <c r="AK18">
        <v>1</v>
      </c>
      <c r="AL18">
        <v>3</v>
      </c>
      <c r="AM18">
        <v>3</v>
      </c>
      <c r="AN18">
        <v>12</v>
      </c>
      <c r="AO18" t="s">
        <v>735</v>
      </c>
      <c r="AP18" t="s">
        <v>736</v>
      </c>
    </row>
    <row r="19" spans="1:42" x14ac:dyDescent="0.45">
      <c r="A19">
        <v>14</v>
      </c>
      <c r="B19" t="s">
        <v>841</v>
      </c>
      <c r="C19">
        <v>2024</v>
      </c>
      <c r="D19">
        <v>25</v>
      </c>
      <c r="E19" t="s">
        <v>86</v>
      </c>
      <c r="F19" t="s">
        <v>1026</v>
      </c>
      <c r="G19">
        <v>51</v>
      </c>
      <c r="H19">
        <v>209</v>
      </c>
      <c r="I19">
        <v>189</v>
      </c>
      <c r="J19">
        <v>28</v>
      </c>
      <c r="K19">
        <v>55</v>
      </c>
      <c r="L19">
        <v>33</v>
      </c>
      <c r="M19">
        <v>11</v>
      </c>
      <c r="N19">
        <v>3</v>
      </c>
      <c r="O19">
        <v>8</v>
      </c>
      <c r="P19">
        <v>34</v>
      </c>
      <c r="Q19">
        <v>5</v>
      </c>
      <c r="R19">
        <v>3</v>
      </c>
      <c r="S19">
        <v>15</v>
      </c>
      <c r="T19">
        <v>41</v>
      </c>
      <c r="U19">
        <v>0.29099999999999998</v>
      </c>
      <c r="V19">
        <v>0.35099999999999998</v>
      </c>
      <c r="W19">
        <v>0.50800000000000001</v>
      </c>
      <c r="X19">
        <v>0.85899999999999999</v>
      </c>
      <c r="Y19">
        <v>149</v>
      </c>
      <c r="Z19">
        <v>96</v>
      </c>
      <c r="AA19">
        <v>1</v>
      </c>
      <c r="AB19">
        <v>3</v>
      </c>
      <c r="AC19">
        <v>1</v>
      </c>
      <c r="AD19">
        <v>1</v>
      </c>
      <c r="AE19">
        <v>0</v>
      </c>
      <c r="AF19">
        <v>2.2999999999999998</v>
      </c>
      <c r="AG19">
        <v>1.6</v>
      </c>
      <c r="AH19">
        <v>2.1</v>
      </c>
      <c r="AI19">
        <v>0.4</v>
      </c>
      <c r="AJ19">
        <v>11</v>
      </c>
      <c r="AK19">
        <v>1</v>
      </c>
      <c r="AL19">
        <v>0</v>
      </c>
      <c r="AM19">
        <v>1</v>
      </c>
      <c r="AN19">
        <v>2</v>
      </c>
      <c r="AO19" t="s">
        <v>1045</v>
      </c>
      <c r="AP19" t="s">
        <v>776</v>
      </c>
    </row>
    <row r="20" spans="1:42" x14ac:dyDescent="0.45">
      <c r="A20">
        <v>15</v>
      </c>
      <c r="B20" t="s">
        <v>829</v>
      </c>
      <c r="C20">
        <v>2024</v>
      </c>
      <c r="D20">
        <v>22</v>
      </c>
      <c r="E20" t="s">
        <v>830</v>
      </c>
      <c r="F20" t="s">
        <v>1023</v>
      </c>
      <c r="G20">
        <v>55</v>
      </c>
      <c r="H20">
        <v>227</v>
      </c>
      <c r="I20">
        <v>196</v>
      </c>
      <c r="J20">
        <v>36</v>
      </c>
      <c r="K20">
        <v>48</v>
      </c>
      <c r="L20">
        <v>28</v>
      </c>
      <c r="M20">
        <v>10</v>
      </c>
      <c r="N20">
        <v>1</v>
      </c>
      <c r="O20">
        <v>9</v>
      </c>
      <c r="P20">
        <v>24</v>
      </c>
      <c r="Q20">
        <v>31</v>
      </c>
      <c r="R20">
        <v>5</v>
      </c>
      <c r="S20">
        <v>27</v>
      </c>
      <c r="T20">
        <v>73</v>
      </c>
      <c r="U20">
        <v>0.245</v>
      </c>
      <c r="V20">
        <v>0.34499999999999997</v>
      </c>
      <c r="W20">
        <v>0.44400000000000001</v>
      </c>
      <c r="X20">
        <v>0.78900000000000003</v>
      </c>
      <c r="Y20">
        <v>124</v>
      </c>
      <c r="Z20">
        <v>87</v>
      </c>
      <c r="AA20">
        <v>5</v>
      </c>
      <c r="AB20">
        <v>3</v>
      </c>
      <c r="AC20">
        <v>1</v>
      </c>
      <c r="AD20">
        <v>0</v>
      </c>
      <c r="AE20">
        <v>0</v>
      </c>
      <c r="AF20">
        <v>2.2000000000000002</v>
      </c>
      <c r="AG20">
        <v>1.5</v>
      </c>
      <c r="AH20">
        <v>2.2000000000000002</v>
      </c>
      <c r="AI20">
        <v>0.4</v>
      </c>
      <c r="AJ20">
        <v>8</v>
      </c>
      <c r="AK20">
        <v>0</v>
      </c>
      <c r="AL20">
        <v>3</v>
      </c>
      <c r="AM20">
        <v>3</v>
      </c>
      <c r="AN20">
        <v>0</v>
      </c>
      <c r="AO20" t="s">
        <v>83</v>
      </c>
      <c r="AP20" t="s">
        <v>1044</v>
      </c>
    </row>
    <row r="21" spans="1:42" x14ac:dyDescent="0.45">
      <c r="A21">
        <v>16</v>
      </c>
      <c r="B21" t="s">
        <v>826</v>
      </c>
      <c r="C21">
        <v>2024</v>
      </c>
      <c r="D21">
        <v>33</v>
      </c>
      <c r="E21" t="s">
        <v>161</v>
      </c>
      <c r="F21" t="s">
        <v>1026</v>
      </c>
      <c r="G21">
        <v>55</v>
      </c>
      <c r="H21">
        <v>252</v>
      </c>
      <c r="I21">
        <v>233</v>
      </c>
      <c r="J21">
        <v>40</v>
      </c>
      <c r="K21">
        <v>58</v>
      </c>
      <c r="L21">
        <v>36</v>
      </c>
      <c r="M21">
        <v>12</v>
      </c>
      <c r="N21">
        <v>1</v>
      </c>
      <c r="O21">
        <v>9</v>
      </c>
      <c r="P21">
        <v>34</v>
      </c>
      <c r="Q21">
        <v>1</v>
      </c>
      <c r="R21">
        <v>0</v>
      </c>
      <c r="S21">
        <v>18</v>
      </c>
      <c r="T21">
        <v>37</v>
      </c>
      <c r="U21">
        <v>0.249</v>
      </c>
      <c r="V21">
        <v>0.30199999999999999</v>
      </c>
      <c r="W21">
        <v>0.42499999999999999</v>
      </c>
      <c r="X21">
        <v>0.72599999999999998</v>
      </c>
      <c r="Y21">
        <v>105</v>
      </c>
      <c r="Z21">
        <v>99</v>
      </c>
      <c r="AA21">
        <v>3</v>
      </c>
      <c r="AB21">
        <v>0</v>
      </c>
      <c r="AC21">
        <v>0</v>
      </c>
      <c r="AD21">
        <v>1</v>
      </c>
      <c r="AE21">
        <v>0</v>
      </c>
      <c r="AF21">
        <v>2.2000000000000002</v>
      </c>
      <c r="AG21">
        <v>1.4</v>
      </c>
      <c r="AH21">
        <v>1.1000000000000001</v>
      </c>
      <c r="AI21">
        <v>1.3</v>
      </c>
      <c r="AJ21">
        <v>1</v>
      </c>
      <c r="AK21">
        <v>0</v>
      </c>
      <c r="AL21">
        <v>0</v>
      </c>
      <c r="AM21">
        <v>0</v>
      </c>
      <c r="AN21">
        <v>10</v>
      </c>
      <c r="AO21" t="s">
        <v>255</v>
      </c>
      <c r="AP21" t="s">
        <v>644</v>
      </c>
    </row>
    <row r="22" spans="1:42" x14ac:dyDescent="0.45">
      <c r="A22">
        <v>17</v>
      </c>
      <c r="B22" t="s">
        <v>848</v>
      </c>
      <c r="C22">
        <v>2024</v>
      </c>
      <c r="D22">
        <v>31</v>
      </c>
      <c r="E22" t="s">
        <v>70</v>
      </c>
      <c r="F22" t="s">
        <v>1026</v>
      </c>
      <c r="G22">
        <v>54</v>
      </c>
      <c r="H22">
        <v>238</v>
      </c>
      <c r="I22">
        <v>217</v>
      </c>
      <c r="J22">
        <v>41</v>
      </c>
      <c r="K22">
        <v>59</v>
      </c>
      <c r="L22">
        <v>30</v>
      </c>
      <c r="M22">
        <v>12</v>
      </c>
      <c r="N22">
        <v>1</v>
      </c>
      <c r="O22">
        <v>16</v>
      </c>
      <c r="P22">
        <v>56</v>
      </c>
      <c r="Q22">
        <v>8</v>
      </c>
      <c r="R22">
        <v>2</v>
      </c>
      <c r="S22">
        <v>18</v>
      </c>
      <c r="T22">
        <v>27</v>
      </c>
      <c r="U22">
        <v>0.27200000000000002</v>
      </c>
      <c r="V22">
        <v>0.32800000000000001</v>
      </c>
      <c r="W22">
        <v>0.55800000000000005</v>
      </c>
      <c r="X22">
        <v>0.88500000000000001</v>
      </c>
      <c r="Y22">
        <v>151</v>
      </c>
      <c r="Z22">
        <v>121</v>
      </c>
      <c r="AA22">
        <v>2</v>
      </c>
      <c r="AB22">
        <v>1</v>
      </c>
      <c r="AC22">
        <v>0</v>
      </c>
      <c r="AD22">
        <v>2</v>
      </c>
      <c r="AE22">
        <v>2</v>
      </c>
      <c r="AF22">
        <v>2.2000000000000002</v>
      </c>
      <c r="AG22">
        <v>1.4</v>
      </c>
      <c r="AH22">
        <v>2.2000000000000002</v>
      </c>
      <c r="AI22">
        <v>0</v>
      </c>
      <c r="AJ22">
        <v>12</v>
      </c>
      <c r="AK22">
        <v>1</v>
      </c>
      <c r="AL22">
        <v>0</v>
      </c>
      <c r="AM22">
        <v>1</v>
      </c>
      <c r="AN22">
        <v>0</v>
      </c>
      <c r="AO22" t="s">
        <v>566</v>
      </c>
      <c r="AP22" t="s">
        <v>567</v>
      </c>
    </row>
    <row r="23" spans="1:42" x14ac:dyDescent="0.45">
      <c r="A23">
        <v>18</v>
      </c>
      <c r="B23" t="s">
        <v>850</v>
      </c>
      <c r="C23">
        <v>2024</v>
      </c>
      <c r="D23">
        <v>25</v>
      </c>
      <c r="E23" t="s">
        <v>37</v>
      </c>
      <c r="F23" t="s">
        <v>1026</v>
      </c>
      <c r="G23">
        <v>48</v>
      </c>
      <c r="H23">
        <v>171</v>
      </c>
      <c r="I23">
        <v>152</v>
      </c>
      <c r="J23">
        <v>25</v>
      </c>
      <c r="K23">
        <v>43</v>
      </c>
      <c r="L23">
        <v>22</v>
      </c>
      <c r="M23">
        <v>13</v>
      </c>
      <c r="N23">
        <v>2</v>
      </c>
      <c r="O23">
        <v>6</v>
      </c>
      <c r="P23">
        <v>22</v>
      </c>
      <c r="Q23">
        <v>7</v>
      </c>
      <c r="R23">
        <v>1</v>
      </c>
      <c r="S23">
        <v>18</v>
      </c>
      <c r="T23">
        <v>45</v>
      </c>
      <c r="U23">
        <v>0.28299999999999997</v>
      </c>
      <c r="V23">
        <v>0.35699999999999998</v>
      </c>
      <c r="W23">
        <v>0.51300000000000001</v>
      </c>
      <c r="X23">
        <v>0.87</v>
      </c>
      <c r="Y23">
        <v>141</v>
      </c>
      <c r="Z23">
        <v>78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2.1</v>
      </c>
      <c r="AG23">
        <v>1.6</v>
      </c>
      <c r="AH23">
        <v>1.4</v>
      </c>
      <c r="AI23">
        <v>0.6</v>
      </c>
      <c r="AJ23">
        <v>8</v>
      </c>
      <c r="AK23">
        <v>1</v>
      </c>
      <c r="AL23">
        <v>0</v>
      </c>
      <c r="AM23">
        <v>1</v>
      </c>
      <c r="AN23">
        <v>7</v>
      </c>
      <c r="AO23" t="s">
        <v>38</v>
      </c>
      <c r="AP23" t="s">
        <v>39</v>
      </c>
    </row>
    <row r="24" spans="1:42" x14ac:dyDescent="0.45">
      <c r="A24">
        <v>19</v>
      </c>
      <c r="B24" t="s">
        <v>887</v>
      </c>
      <c r="C24">
        <v>2024</v>
      </c>
      <c r="D24">
        <v>22</v>
      </c>
      <c r="E24" t="s">
        <v>888</v>
      </c>
      <c r="F24" t="s">
        <v>1023</v>
      </c>
      <c r="G24">
        <v>48</v>
      </c>
      <c r="H24">
        <v>174</v>
      </c>
      <c r="I24">
        <v>155</v>
      </c>
      <c r="J24">
        <v>16</v>
      </c>
      <c r="K24">
        <v>46</v>
      </c>
      <c r="L24">
        <v>31</v>
      </c>
      <c r="M24">
        <v>11</v>
      </c>
      <c r="N24">
        <v>2</v>
      </c>
      <c r="O24">
        <v>2</v>
      </c>
      <c r="P24">
        <v>17</v>
      </c>
      <c r="Q24">
        <v>7</v>
      </c>
      <c r="R24">
        <v>1</v>
      </c>
      <c r="S24">
        <v>14</v>
      </c>
      <c r="T24">
        <v>28</v>
      </c>
      <c r="U24">
        <v>0.29699999999999999</v>
      </c>
      <c r="V24">
        <v>0.34899999999999998</v>
      </c>
      <c r="W24">
        <v>0.432</v>
      </c>
      <c r="X24">
        <v>0.78100000000000003</v>
      </c>
      <c r="Y24">
        <v>125</v>
      </c>
      <c r="Z24">
        <v>67</v>
      </c>
      <c r="AA24">
        <v>0</v>
      </c>
      <c r="AB24">
        <v>0</v>
      </c>
      <c r="AC24">
        <v>2</v>
      </c>
      <c r="AD24">
        <v>3</v>
      </c>
      <c r="AE24">
        <v>1</v>
      </c>
      <c r="AF24">
        <v>2.1</v>
      </c>
      <c r="AG24">
        <v>1.6</v>
      </c>
      <c r="AH24">
        <v>1.5</v>
      </c>
      <c r="AI24">
        <v>0.9</v>
      </c>
      <c r="AJ24">
        <v>4</v>
      </c>
      <c r="AK24">
        <v>1</v>
      </c>
      <c r="AL24">
        <v>1</v>
      </c>
      <c r="AM24">
        <v>2</v>
      </c>
      <c r="AN24">
        <v>6</v>
      </c>
      <c r="AO24" t="s">
        <v>83</v>
      </c>
      <c r="AP24" t="s">
        <v>1034</v>
      </c>
    </row>
    <row r="25" spans="1:42" x14ac:dyDescent="0.45">
      <c r="A25">
        <v>20</v>
      </c>
      <c r="B25" t="s">
        <v>837</v>
      </c>
      <c r="C25">
        <v>2024</v>
      </c>
      <c r="D25">
        <v>24</v>
      </c>
      <c r="E25" t="s">
        <v>817</v>
      </c>
      <c r="F25" t="s">
        <v>1023</v>
      </c>
      <c r="G25">
        <v>50</v>
      </c>
      <c r="H25">
        <v>192</v>
      </c>
      <c r="I25">
        <v>170</v>
      </c>
      <c r="J25">
        <v>22</v>
      </c>
      <c r="K25">
        <v>50</v>
      </c>
      <c r="L25">
        <v>35</v>
      </c>
      <c r="M25">
        <v>12</v>
      </c>
      <c r="N25">
        <v>0</v>
      </c>
      <c r="O25">
        <v>3</v>
      </c>
      <c r="P25">
        <v>19</v>
      </c>
      <c r="Q25">
        <v>19</v>
      </c>
      <c r="R25">
        <v>1</v>
      </c>
      <c r="S25">
        <v>17</v>
      </c>
      <c r="T25">
        <v>31</v>
      </c>
      <c r="U25">
        <v>0.29399999999999998</v>
      </c>
      <c r="V25">
        <v>0.35799999999999998</v>
      </c>
      <c r="W25">
        <v>0.41799999999999998</v>
      </c>
      <c r="X25">
        <v>0.77600000000000002</v>
      </c>
      <c r="Y25">
        <v>123</v>
      </c>
      <c r="Z25">
        <v>71</v>
      </c>
      <c r="AA25">
        <v>4</v>
      </c>
      <c r="AB25">
        <v>1</v>
      </c>
      <c r="AC25">
        <v>2</v>
      </c>
      <c r="AD25">
        <v>2</v>
      </c>
      <c r="AE25">
        <v>0</v>
      </c>
      <c r="AF25">
        <v>2</v>
      </c>
      <c r="AG25">
        <v>1.4</v>
      </c>
      <c r="AH25">
        <v>1.8</v>
      </c>
      <c r="AI25">
        <v>0.4</v>
      </c>
      <c r="AJ25">
        <v>6</v>
      </c>
      <c r="AK25">
        <v>1</v>
      </c>
      <c r="AL25">
        <v>3</v>
      </c>
      <c r="AM25">
        <v>4</v>
      </c>
      <c r="AN25">
        <v>2</v>
      </c>
      <c r="AO25" t="s">
        <v>367</v>
      </c>
      <c r="AP25" t="s">
        <v>1036</v>
      </c>
    </row>
    <row r="26" spans="1:42" x14ac:dyDescent="0.45">
      <c r="A26">
        <v>21</v>
      </c>
      <c r="B26" t="s">
        <v>819</v>
      </c>
      <c r="C26">
        <v>2024</v>
      </c>
      <c r="D26">
        <v>31</v>
      </c>
      <c r="E26" t="s">
        <v>820</v>
      </c>
      <c r="F26" t="s">
        <v>1023</v>
      </c>
      <c r="G26">
        <v>58</v>
      </c>
      <c r="H26">
        <v>229</v>
      </c>
      <c r="I26">
        <v>195</v>
      </c>
      <c r="J26">
        <v>33</v>
      </c>
      <c r="K26">
        <v>63</v>
      </c>
      <c r="L26">
        <v>45</v>
      </c>
      <c r="M26">
        <v>10</v>
      </c>
      <c r="N26">
        <v>0</v>
      </c>
      <c r="O26">
        <v>8</v>
      </c>
      <c r="P26">
        <v>35</v>
      </c>
      <c r="Q26">
        <v>3</v>
      </c>
      <c r="R26">
        <v>2</v>
      </c>
      <c r="S26">
        <v>30</v>
      </c>
      <c r="T26">
        <v>33</v>
      </c>
      <c r="U26">
        <v>0.32300000000000001</v>
      </c>
      <c r="V26">
        <v>0.41899999999999998</v>
      </c>
      <c r="W26">
        <v>0.497</v>
      </c>
      <c r="X26">
        <v>0.91700000000000004</v>
      </c>
      <c r="Y26">
        <v>169</v>
      </c>
      <c r="Z26">
        <v>97</v>
      </c>
      <c r="AA26">
        <v>6</v>
      </c>
      <c r="AB26">
        <v>3</v>
      </c>
      <c r="AC26">
        <v>0</v>
      </c>
      <c r="AD26">
        <v>1</v>
      </c>
      <c r="AE26">
        <v>1</v>
      </c>
      <c r="AF26">
        <v>2</v>
      </c>
      <c r="AG26">
        <v>1.2</v>
      </c>
      <c r="AH26">
        <v>2.2000000000000002</v>
      </c>
      <c r="AI26">
        <v>-0.4</v>
      </c>
      <c r="AJ26">
        <v>17</v>
      </c>
      <c r="AK26">
        <v>0</v>
      </c>
      <c r="AL26">
        <v>-1</v>
      </c>
      <c r="AM26">
        <v>-1</v>
      </c>
      <c r="AN26">
        <v>-2</v>
      </c>
      <c r="AO26" t="s">
        <v>1041</v>
      </c>
      <c r="AP26" t="s">
        <v>1042</v>
      </c>
    </row>
    <row r="27" spans="1:42" x14ac:dyDescent="0.45">
      <c r="A27">
        <v>22</v>
      </c>
      <c r="B27" t="s">
        <v>846</v>
      </c>
      <c r="C27">
        <v>2024</v>
      </c>
      <c r="D27">
        <v>26</v>
      </c>
      <c r="E27" t="s">
        <v>86</v>
      </c>
      <c r="F27" t="s">
        <v>1026</v>
      </c>
      <c r="G27">
        <v>51</v>
      </c>
      <c r="H27">
        <v>226</v>
      </c>
      <c r="I27">
        <v>211</v>
      </c>
      <c r="J27">
        <v>29</v>
      </c>
      <c r="K27">
        <v>63</v>
      </c>
      <c r="L27">
        <v>45</v>
      </c>
      <c r="M27">
        <v>8</v>
      </c>
      <c r="N27">
        <v>0</v>
      </c>
      <c r="O27">
        <v>10</v>
      </c>
      <c r="P27">
        <v>37</v>
      </c>
      <c r="Q27">
        <v>1</v>
      </c>
      <c r="R27">
        <v>0</v>
      </c>
      <c r="S27">
        <v>12</v>
      </c>
      <c r="T27">
        <v>41</v>
      </c>
      <c r="U27">
        <v>0.29899999999999999</v>
      </c>
      <c r="V27">
        <v>0.33600000000000002</v>
      </c>
      <c r="W27">
        <v>0.47899999999999998</v>
      </c>
      <c r="X27">
        <v>0.81499999999999995</v>
      </c>
      <c r="Y27">
        <v>136</v>
      </c>
      <c r="Z27">
        <v>101</v>
      </c>
      <c r="AA27">
        <v>4</v>
      </c>
      <c r="AB27">
        <v>1</v>
      </c>
      <c r="AC27">
        <v>0</v>
      </c>
      <c r="AD27">
        <v>2</v>
      </c>
      <c r="AE27">
        <v>1</v>
      </c>
      <c r="AF27">
        <v>2</v>
      </c>
      <c r="AG27">
        <v>1.3</v>
      </c>
      <c r="AH27">
        <v>1.8</v>
      </c>
      <c r="AI27">
        <v>0.3</v>
      </c>
      <c r="AJ27">
        <v>9</v>
      </c>
      <c r="AK27">
        <v>0</v>
      </c>
      <c r="AL27">
        <v>0</v>
      </c>
      <c r="AM27">
        <v>0</v>
      </c>
      <c r="AN27">
        <v>2</v>
      </c>
      <c r="AO27" t="s">
        <v>346</v>
      </c>
      <c r="AP27" t="s">
        <v>624</v>
      </c>
    </row>
    <row r="28" spans="1:42" x14ac:dyDescent="0.45">
      <c r="A28">
        <v>23</v>
      </c>
      <c r="B28" t="s">
        <v>831</v>
      </c>
      <c r="C28">
        <v>2024</v>
      </c>
      <c r="D28">
        <v>31</v>
      </c>
      <c r="E28" t="s">
        <v>823</v>
      </c>
      <c r="F28" t="s">
        <v>1023</v>
      </c>
      <c r="G28">
        <v>51</v>
      </c>
      <c r="H28">
        <v>223</v>
      </c>
      <c r="I28">
        <v>187</v>
      </c>
      <c r="J28">
        <v>32</v>
      </c>
      <c r="K28">
        <v>50</v>
      </c>
      <c r="L28">
        <v>28</v>
      </c>
      <c r="M28">
        <v>9</v>
      </c>
      <c r="N28">
        <v>0</v>
      </c>
      <c r="O28">
        <v>13</v>
      </c>
      <c r="P28">
        <v>41</v>
      </c>
      <c r="Q28">
        <v>3</v>
      </c>
      <c r="R28">
        <v>2</v>
      </c>
      <c r="S28">
        <v>34</v>
      </c>
      <c r="T28">
        <v>50</v>
      </c>
      <c r="U28">
        <v>0.26700000000000002</v>
      </c>
      <c r="V28">
        <v>0.377</v>
      </c>
      <c r="W28">
        <v>0.52400000000000002</v>
      </c>
      <c r="X28">
        <v>0.90100000000000002</v>
      </c>
      <c r="Y28">
        <v>157</v>
      </c>
      <c r="Z28">
        <v>98</v>
      </c>
      <c r="AA28">
        <v>7</v>
      </c>
      <c r="AB28">
        <v>0</v>
      </c>
      <c r="AC28">
        <v>0</v>
      </c>
      <c r="AD28">
        <v>2</v>
      </c>
      <c r="AE28">
        <v>6</v>
      </c>
      <c r="AF28">
        <v>2</v>
      </c>
      <c r="AG28">
        <v>1.3</v>
      </c>
      <c r="AH28">
        <v>1.5</v>
      </c>
      <c r="AI28">
        <v>0.2</v>
      </c>
      <c r="AJ28">
        <v>12</v>
      </c>
      <c r="AK28">
        <v>-1</v>
      </c>
      <c r="AL28">
        <v>-1</v>
      </c>
      <c r="AM28">
        <v>-2</v>
      </c>
      <c r="AN28">
        <v>4</v>
      </c>
      <c r="AO28" t="s">
        <v>282</v>
      </c>
      <c r="AP28" t="s">
        <v>1037</v>
      </c>
    </row>
    <row r="29" spans="1:42" x14ac:dyDescent="0.45">
      <c r="A29">
        <v>24</v>
      </c>
      <c r="B29" t="s">
        <v>865</v>
      </c>
      <c r="C29">
        <v>2024</v>
      </c>
      <c r="D29">
        <v>26</v>
      </c>
      <c r="E29" t="s">
        <v>161</v>
      </c>
      <c r="F29" t="s">
        <v>1026</v>
      </c>
      <c r="G29">
        <v>53</v>
      </c>
      <c r="H29">
        <v>190</v>
      </c>
      <c r="I29">
        <v>164</v>
      </c>
      <c r="J29">
        <v>24</v>
      </c>
      <c r="K29">
        <v>46</v>
      </c>
      <c r="L29">
        <v>30</v>
      </c>
      <c r="M29">
        <v>13</v>
      </c>
      <c r="N29">
        <v>1</v>
      </c>
      <c r="O29">
        <v>2</v>
      </c>
      <c r="P29">
        <v>21</v>
      </c>
      <c r="Q29">
        <v>3</v>
      </c>
      <c r="R29">
        <v>0</v>
      </c>
      <c r="S29">
        <v>17</v>
      </c>
      <c r="T29">
        <v>35</v>
      </c>
      <c r="U29">
        <v>0.28000000000000003</v>
      </c>
      <c r="V29">
        <v>0.379</v>
      </c>
      <c r="W29">
        <v>0.40899999999999997</v>
      </c>
      <c r="X29">
        <v>0.78700000000000003</v>
      </c>
      <c r="Y29">
        <v>126</v>
      </c>
      <c r="Z29">
        <v>67</v>
      </c>
      <c r="AA29">
        <v>5</v>
      </c>
      <c r="AB29">
        <v>9</v>
      </c>
      <c r="AC29">
        <v>0</v>
      </c>
      <c r="AD29">
        <v>0</v>
      </c>
      <c r="AE29">
        <v>0</v>
      </c>
      <c r="AF29">
        <v>2</v>
      </c>
      <c r="AG29">
        <v>1.3</v>
      </c>
      <c r="AH29">
        <v>1.6</v>
      </c>
      <c r="AI29">
        <v>0.6</v>
      </c>
      <c r="AJ29">
        <v>7</v>
      </c>
      <c r="AK29">
        <v>0</v>
      </c>
      <c r="AL29">
        <v>1</v>
      </c>
      <c r="AM29">
        <v>0</v>
      </c>
      <c r="AN29">
        <v>4</v>
      </c>
      <c r="AO29" t="s">
        <v>668</v>
      </c>
      <c r="AP29" t="s">
        <v>669</v>
      </c>
    </row>
    <row r="30" spans="1:42" x14ac:dyDescent="0.45">
      <c r="A30">
        <v>25</v>
      </c>
      <c r="B30" t="s">
        <v>827</v>
      </c>
      <c r="C30">
        <v>2024</v>
      </c>
      <c r="D30">
        <v>33</v>
      </c>
      <c r="E30" t="s">
        <v>828</v>
      </c>
      <c r="F30" t="s">
        <v>1023</v>
      </c>
      <c r="G30">
        <v>52</v>
      </c>
      <c r="H30">
        <v>220</v>
      </c>
      <c r="I30">
        <v>191</v>
      </c>
      <c r="J30">
        <v>31</v>
      </c>
      <c r="K30">
        <v>59</v>
      </c>
      <c r="L30">
        <v>33</v>
      </c>
      <c r="M30">
        <v>10</v>
      </c>
      <c r="N30">
        <v>0</v>
      </c>
      <c r="O30">
        <v>16</v>
      </c>
      <c r="P30">
        <v>48</v>
      </c>
      <c r="Q30">
        <v>0</v>
      </c>
      <c r="R30">
        <v>0</v>
      </c>
      <c r="S30">
        <v>26</v>
      </c>
      <c r="T30">
        <v>49</v>
      </c>
      <c r="U30">
        <v>0.309</v>
      </c>
      <c r="V30">
        <v>0.39100000000000001</v>
      </c>
      <c r="W30">
        <v>0.61299999999999999</v>
      </c>
      <c r="X30">
        <v>1.0029999999999999</v>
      </c>
      <c r="Y30">
        <v>182</v>
      </c>
      <c r="Z30">
        <v>117</v>
      </c>
      <c r="AA30">
        <v>4</v>
      </c>
      <c r="AB30">
        <v>1</v>
      </c>
      <c r="AC30">
        <v>0</v>
      </c>
      <c r="AD30">
        <v>2</v>
      </c>
      <c r="AE30">
        <v>1</v>
      </c>
      <c r="AF30">
        <v>1.9</v>
      </c>
      <c r="AG30">
        <v>1.2</v>
      </c>
      <c r="AH30">
        <v>1.9</v>
      </c>
      <c r="AI30">
        <v>-0.5</v>
      </c>
      <c r="AJ30">
        <v>19</v>
      </c>
      <c r="AK30">
        <v>-1</v>
      </c>
      <c r="AL30">
        <v>-2</v>
      </c>
      <c r="AM30">
        <v>-3</v>
      </c>
      <c r="AN30">
        <v>0</v>
      </c>
      <c r="AO30" t="s">
        <v>1027</v>
      </c>
      <c r="AP30" t="s">
        <v>1038</v>
      </c>
    </row>
    <row r="31" spans="1:42" x14ac:dyDescent="0.45">
      <c r="A31">
        <v>26</v>
      </c>
      <c r="B31" t="s">
        <v>857</v>
      </c>
      <c r="C31">
        <v>2024</v>
      </c>
      <c r="D31">
        <v>22</v>
      </c>
      <c r="E31" t="s">
        <v>854</v>
      </c>
      <c r="F31" t="s">
        <v>1023</v>
      </c>
      <c r="G31">
        <v>53</v>
      </c>
      <c r="H31">
        <v>239</v>
      </c>
      <c r="I31">
        <v>224</v>
      </c>
      <c r="J31">
        <v>27</v>
      </c>
      <c r="K31">
        <v>64</v>
      </c>
      <c r="L31">
        <v>39</v>
      </c>
      <c r="M31">
        <v>17</v>
      </c>
      <c r="N31">
        <v>1</v>
      </c>
      <c r="O31">
        <v>7</v>
      </c>
      <c r="P31">
        <v>23</v>
      </c>
      <c r="Q31">
        <v>4</v>
      </c>
      <c r="R31">
        <v>1</v>
      </c>
      <c r="S31">
        <v>9</v>
      </c>
      <c r="T31">
        <v>73</v>
      </c>
      <c r="U31">
        <v>0.28599999999999998</v>
      </c>
      <c r="V31">
        <v>0.318</v>
      </c>
      <c r="W31">
        <v>0.46400000000000002</v>
      </c>
      <c r="X31">
        <v>0.78200000000000003</v>
      </c>
      <c r="Y31">
        <v>115</v>
      </c>
      <c r="Z31">
        <v>104</v>
      </c>
      <c r="AA31">
        <v>3</v>
      </c>
      <c r="AB31">
        <v>2</v>
      </c>
      <c r="AC31">
        <v>3</v>
      </c>
      <c r="AD31">
        <v>1</v>
      </c>
      <c r="AE31">
        <v>0</v>
      </c>
      <c r="AF31">
        <v>1.9</v>
      </c>
      <c r="AG31">
        <v>1.2</v>
      </c>
      <c r="AH31">
        <v>1.4</v>
      </c>
      <c r="AI31">
        <v>0.8</v>
      </c>
      <c r="AJ31">
        <v>3</v>
      </c>
      <c r="AK31">
        <v>-1</v>
      </c>
      <c r="AL31">
        <v>1</v>
      </c>
      <c r="AM31">
        <v>0</v>
      </c>
      <c r="AN31">
        <v>4</v>
      </c>
      <c r="AO31" t="s">
        <v>107</v>
      </c>
      <c r="AP31" t="s">
        <v>1059</v>
      </c>
    </row>
    <row r="32" spans="1:42" x14ac:dyDescent="0.45">
      <c r="A32">
        <v>27</v>
      </c>
      <c r="B32" t="s">
        <v>853</v>
      </c>
      <c r="C32">
        <v>2024</v>
      </c>
      <c r="D32">
        <v>29</v>
      </c>
      <c r="E32" t="s">
        <v>854</v>
      </c>
      <c r="F32" t="s">
        <v>1023</v>
      </c>
      <c r="G32">
        <v>54</v>
      </c>
      <c r="H32">
        <v>234</v>
      </c>
      <c r="I32">
        <v>203</v>
      </c>
      <c r="J32">
        <v>27</v>
      </c>
      <c r="K32">
        <v>58</v>
      </c>
      <c r="L32">
        <v>38</v>
      </c>
      <c r="M32">
        <v>10</v>
      </c>
      <c r="N32">
        <v>0</v>
      </c>
      <c r="O32">
        <v>10</v>
      </c>
      <c r="P32">
        <v>33</v>
      </c>
      <c r="Q32">
        <v>0</v>
      </c>
      <c r="R32">
        <v>4</v>
      </c>
      <c r="S32">
        <v>27</v>
      </c>
      <c r="T32">
        <v>60</v>
      </c>
      <c r="U32">
        <v>0.28599999999999998</v>
      </c>
      <c r="V32">
        <v>0.36599999999999999</v>
      </c>
      <c r="W32">
        <v>0.48299999999999998</v>
      </c>
      <c r="X32">
        <v>0.84899999999999998</v>
      </c>
      <c r="Y32">
        <v>135</v>
      </c>
      <c r="Z32">
        <v>98</v>
      </c>
      <c r="AA32">
        <v>3</v>
      </c>
      <c r="AB32">
        <v>0</v>
      </c>
      <c r="AC32">
        <v>0</v>
      </c>
      <c r="AD32">
        <v>2</v>
      </c>
      <c r="AE32">
        <v>1</v>
      </c>
      <c r="AF32">
        <v>1.8</v>
      </c>
      <c r="AG32">
        <v>1.1000000000000001</v>
      </c>
      <c r="AH32">
        <v>1.6</v>
      </c>
      <c r="AI32">
        <v>0.4</v>
      </c>
      <c r="AJ32">
        <v>8</v>
      </c>
      <c r="AK32">
        <v>0</v>
      </c>
      <c r="AL32">
        <v>-2</v>
      </c>
      <c r="AM32">
        <v>-1</v>
      </c>
      <c r="AN32">
        <v>2</v>
      </c>
      <c r="AO32" t="s">
        <v>118</v>
      </c>
      <c r="AP32" t="s">
        <v>1043</v>
      </c>
    </row>
    <row r="33" spans="1:42" x14ac:dyDescent="0.45">
      <c r="A33">
        <v>28</v>
      </c>
      <c r="B33" t="s">
        <v>885</v>
      </c>
      <c r="C33">
        <v>2024</v>
      </c>
      <c r="D33">
        <v>23</v>
      </c>
      <c r="E33" t="s">
        <v>886</v>
      </c>
      <c r="F33" t="s">
        <v>1023</v>
      </c>
      <c r="G33">
        <v>50</v>
      </c>
      <c r="H33">
        <v>221</v>
      </c>
      <c r="I33">
        <v>203</v>
      </c>
      <c r="J33">
        <v>32</v>
      </c>
      <c r="K33">
        <v>54</v>
      </c>
      <c r="L33">
        <v>31</v>
      </c>
      <c r="M33">
        <v>10</v>
      </c>
      <c r="N33">
        <v>4</v>
      </c>
      <c r="O33">
        <v>9</v>
      </c>
      <c r="P33">
        <v>26</v>
      </c>
      <c r="Q33">
        <v>8</v>
      </c>
      <c r="R33">
        <v>4</v>
      </c>
      <c r="S33">
        <v>12</v>
      </c>
      <c r="T33">
        <v>41</v>
      </c>
      <c r="U33">
        <v>0.26600000000000001</v>
      </c>
      <c r="V33">
        <v>0.314</v>
      </c>
      <c r="W33">
        <v>0.48799999999999999</v>
      </c>
      <c r="X33">
        <v>0.80100000000000005</v>
      </c>
      <c r="Y33">
        <v>133</v>
      </c>
      <c r="Z33">
        <v>99</v>
      </c>
      <c r="AA33">
        <v>1</v>
      </c>
      <c r="AB33">
        <v>3</v>
      </c>
      <c r="AC33">
        <v>1</v>
      </c>
      <c r="AD33">
        <v>2</v>
      </c>
      <c r="AE33">
        <v>2</v>
      </c>
      <c r="AF33">
        <v>1.8</v>
      </c>
      <c r="AG33">
        <v>1.2</v>
      </c>
      <c r="AH33">
        <v>1.7</v>
      </c>
      <c r="AI33">
        <v>0.4</v>
      </c>
      <c r="AJ33">
        <v>7</v>
      </c>
      <c r="AK33">
        <v>0</v>
      </c>
      <c r="AL33">
        <v>0</v>
      </c>
      <c r="AM33">
        <v>0</v>
      </c>
      <c r="AN33">
        <v>1</v>
      </c>
      <c r="AO33" s="1" t="s">
        <v>83</v>
      </c>
      <c r="AP33" t="s">
        <v>1069</v>
      </c>
    </row>
    <row r="34" spans="1:42" x14ac:dyDescent="0.45">
      <c r="A34">
        <v>29</v>
      </c>
      <c r="B34" t="s">
        <v>843</v>
      </c>
      <c r="C34">
        <v>2024</v>
      </c>
      <c r="D34">
        <v>33</v>
      </c>
      <c r="E34" t="s">
        <v>825</v>
      </c>
      <c r="F34" t="s">
        <v>1023</v>
      </c>
      <c r="G34">
        <v>54</v>
      </c>
      <c r="H34">
        <v>231</v>
      </c>
      <c r="I34">
        <v>195</v>
      </c>
      <c r="J34">
        <v>36</v>
      </c>
      <c r="K34">
        <v>52</v>
      </c>
      <c r="L34">
        <v>34</v>
      </c>
      <c r="M34">
        <v>8</v>
      </c>
      <c r="N34">
        <v>0</v>
      </c>
      <c r="O34">
        <v>10</v>
      </c>
      <c r="P34">
        <v>33</v>
      </c>
      <c r="Q34">
        <v>1</v>
      </c>
      <c r="R34">
        <v>2</v>
      </c>
      <c r="S34">
        <v>28</v>
      </c>
      <c r="T34">
        <v>53</v>
      </c>
      <c r="U34">
        <v>0.26700000000000002</v>
      </c>
      <c r="V34">
        <v>0.35899999999999999</v>
      </c>
      <c r="W34">
        <v>0.46200000000000002</v>
      </c>
      <c r="X34">
        <v>0.82099999999999995</v>
      </c>
      <c r="Y34">
        <v>137</v>
      </c>
      <c r="Z34">
        <v>90</v>
      </c>
      <c r="AA34">
        <v>5</v>
      </c>
      <c r="AB34">
        <v>3</v>
      </c>
      <c r="AC34">
        <v>0</v>
      </c>
      <c r="AD34">
        <v>5</v>
      </c>
      <c r="AE34">
        <v>0</v>
      </c>
      <c r="AF34">
        <v>1.8</v>
      </c>
      <c r="AG34">
        <v>1.1000000000000001</v>
      </c>
      <c r="AH34">
        <v>1.2</v>
      </c>
      <c r="AI34">
        <v>0.4</v>
      </c>
      <c r="AJ34">
        <v>9</v>
      </c>
      <c r="AK34">
        <v>-1</v>
      </c>
      <c r="AL34">
        <v>-1</v>
      </c>
      <c r="AM34">
        <v>-2</v>
      </c>
      <c r="AN34">
        <v>6</v>
      </c>
      <c r="AO34" t="s">
        <v>496</v>
      </c>
      <c r="AP34" t="s">
        <v>1050</v>
      </c>
    </row>
    <row r="35" spans="1:42" x14ac:dyDescent="0.45">
      <c r="A35">
        <v>30</v>
      </c>
      <c r="B35" t="s">
        <v>889</v>
      </c>
      <c r="C35">
        <v>2024</v>
      </c>
      <c r="D35">
        <v>30</v>
      </c>
      <c r="E35" t="s">
        <v>161</v>
      </c>
      <c r="F35" t="s">
        <v>1026</v>
      </c>
      <c r="G35">
        <v>50</v>
      </c>
      <c r="H35">
        <v>222</v>
      </c>
      <c r="I35">
        <v>193</v>
      </c>
      <c r="J35">
        <v>26</v>
      </c>
      <c r="K35">
        <v>50</v>
      </c>
      <c r="L35">
        <v>35</v>
      </c>
      <c r="M35">
        <v>3</v>
      </c>
      <c r="N35">
        <v>0</v>
      </c>
      <c r="O35">
        <v>12</v>
      </c>
      <c r="P35">
        <v>27</v>
      </c>
      <c r="Q35">
        <v>0</v>
      </c>
      <c r="R35">
        <v>0</v>
      </c>
      <c r="S35">
        <v>27</v>
      </c>
      <c r="T35">
        <v>40</v>
      </c>
      <c r="U35">
        <v>0.25900000000000001</v>
      </c>
      <c r="V35">
        <v>0.35099999999999998</v>
      </c>
      <c r="W35">
        <v>0.46100000000000002</v>
      </c>
      <c r="X35">
        <v>0.81200000000000006</v>
      </c>
      <c r="Y35">
        <v>131</v>
      </c>
      <c r="Z35">
        <v>89</v>
      </c>
      <c r="AA35">
        <v>1</v>
      </c>
      <c r="AB35">
        <v>1</v>
      </c>
      <c r="AC35">
        <v>0</v>
      </c>
      <c r="AD35">
        <v>1</v>
      </c>
      <c r="AE35">
        <v>6</v>
      </c>
      <c r="AF35">
        <v>1.8</v>
      </c>
      <c r="AG35">
        <v>1.1000000000000001</v>
      </c>
      <c r="AH35">
        <v>1.5</v>
      </c>
      <c r="AI35">
        <v>0.6</v>
      </c>
      <c r="AJ35">
        <v>6</v>
      </c>
      <c r="AK35">
        <v>0</v>
      </c>
      <c r="AL35">
        <v>-1</v>
      </c>
      <c r="AM35">
        <v>-1</v>
      </c>
      <c r="AN35">
        <v>3</v>
      </c>
      <c r="AO35" t="s">
        <v>313</v>
      </c>
      <c r="AP35" t="s">
        <v>642</v>
      </c>
    </row>
    <row r="36" spans="1:42" x14ac:dyDescent="0.45">
      <c r="A36">
        <v>31</v>
      </c>
      <c r="B36" t="s">
        <v>833</v>
      </c>
      <c r="C36">
        <v>2024</v>
      </c>
      <c r="D36">
        <v>25</v>
      </c>
      <c r="E36" t="s">
        <v>66</v>
      </c>
      <c r="F36" t="s">
        <v>1026</v>
      </c>
      <c r="G36">
        <v>51</v>
      </c>
      <c r="H36">
        <v>217</v>
      </c>
      <c r="I36">
        <v>186</v>
      </c>
      <c r="J36">
        <v>22</v>
      </c>
      <c r="K36">
        <v>55</v>
      </c>
      <c r="L36">
        <v>37</v>
      </c>
      <c r="M36">
        <v>9</v>
      </c>
      <c r="N36">
        <v>0</v>
      </c>
      <c r="O36">
        <v>9</v>
      </c>
      <c r="P36">
        <v>29</v>
      </c>
      <c r="Q36">
        <v>0</v>
      </c>
      <c r="R36">
        <v>1</v>
      </c>
      <c r="S36">
        <v>24</v>
      </c>
      <c r="T36">
        <v>35</v>
      </c>
      <c r="U36">
        <v>0.29599999999999999</v>
      </c>
      <c r="V36">
        <v>0.38700000000000001</v>
      </c>
      <c r="W36">
        <v>0.48899999999999999</v>
      </c>
      <c r="X36">
        <v>0.876</v>
      </c>
      <c r="Y36">
        <v>153</v>
      </c>
      <c r="Z36">
        <v>91</v>
      </c>
      <c r="AA36">
        <v>7</v>
      </c>
      <c r="AB36">
        <v>5</v>
      </c>
      <c r="AC36">
        <v>0</v>
      </c>
      <c r="AD36">
        <v>2</v>
      </c>
      <c r="AE36">
        <v>1</v>
      </c>
      <c r="AF36">
        <v>1.8</v>
      </c>
      <c r="AG36">
        <v>1.1000000000000001</v>
      </c>
      <c r="AH36">
        <v>1.9</v>
      </c>
      <c r="AI36">
        <v>0</v>
      </c>
      <c r="AJ36">
        <v>13</v>
      </c>
      <c r="AK36">
        <v>-1</v>
      </c>
      <c r="AL36">
        <v>-2</v>
      </c>
      <c r="AM36">
        <v>-3</v>
      </c>
      <c r="AN36">
        <v>-1</v>
      </c>
      <c r="AO36" t="s">
        <v>201</v>
      </c>
      <c r="AP36" t="s">
        <v>530</v>
      </c>
    </row>
    <row r="37" spans="1:42" x14ac:dyDescent="0.45">
      <c r="A37">
        <v>32</v>
      </c>
      <c r="B37" t="s">
        <v>834</v>
      </c>
      <c r="C37">
        <v>2024</v>
      </c>
      <c r="D37">
        <v>34</v>
      </c>
      <c r="E37" t="s">
        <v>112</v>
      </c>
      <c r="F37" t="s">
        <v>1026</v>
      </c>
      <c r="G37">
        <v>54</v>
      </c>
      <c r="H37">
        <v>219</v>
      </c>
      <c r="I37">
        <v>199</v>
      </c>
      <c r="J37">
        <v>22</v>
      </c>
      <c r="K37">
        <v>64</v>
      </c>
      <c r="L37">
        <v>43</v>
      </c>
      <c r="M37">
        <v>12</v>
      </c>
      <c r="N37">
        <v>0</v>
      </c>
      <c r="O37">
        <v>9</v>
      </c>
      <c r="P37">
        <v>39</v>
      </c>
      <c r="Q37">
        <v>0</v>
      </c>
      <c r="R37">
        <v>0</v>
      </c>
      <c r="S37">
        <v>14</v>
      </c>
      <c r="T37">
        <v>34</v>
      </c>
      <c r="U37">
        <v>0.32200000000000001</v>
      </c>
      <c r="V37">
        <v>0.38400000000000001</v>
      </c>
      <c r="W37">
        <v>0.51800000000000002</v>
      </c>
      <c r="X37">
        <v>0.90100000000000002</v>
      </c>
      <c r="Y37">
        <v>152</v>
      </c>
      <c r="Z37">
        <v>103</v>
      </c>
      <c r="AA37">
        <v>7</v>
      </c>
      <c r="AB37">
        <v>6</v>
      </c>
      <c r="AC37">
        <v>0</v>
      </c>
      <c r="AD37">
        <v>0</v>
      </c>
      <c r="AE37">
        <v>4</v>
      </c>
      <c r="AF37">
        <v>1.8</v>
      </c>
      <c r="AG37">
        <v>1</v>
      </c>
      <c r="AH37">
        <v>1.8</v>
      </c>
      <c r="AI37">
        <v>0.1</v>
      </c>
      <c r="AJ37">
        <v>12</v>
      </c>
      <c r="AK37">
        <v>-1</v>
      </c>
      <c r="AL37">
        <v>-2</v>
      </c>
      <c r="AM37">
        <v>-3</v>
      </c>
      <c r="AN37">
        <v>0</v>
      </c>
      <c r="AO37" t="s">
        <v>538</v>
      </c>
      <c r="AP37" t="s">
        <v>539</v>
      </c>
    </row>
    <row r="38" spans="1:42" x14ac:dyDescent="0.45">
      <c r="A38">
        <v>33</v>
      </c>
      <c r="B38" t="s">
        <v>845</v>
      </c>
      <c r="C38">
        <v>2024</v>
      </c>
      <c r="D38">
        <v>34</v>
      </c>
      <c r="E38" t="s">
        <v>33</v>
      </c>
      <c r="F38" t="s">
        <v>1026</v>
      </c>
      <c r="G38">
        <v>54</v>
      </c>
      <c r="H38">
        <v>243</v>
      </c>
      <c r="I38">
        <v>224</v>
      </c>
      <c r="J38">
        <v>34</v>
      </c>
      <c r="K38">
        <v>66</v>
      </c>
      <c r="L38">
        <v>46</v>
      </c>
      <c r="M38">
        <v>11</v>
      </c>
      <c r="N38">
        <v>0</v>
      </c>
      <c r="O38">
        <v>9</v>
      </c>
      <c r="P38">
        <v>20</v>
      </c>
      <c r="Q38">
        <v>8</v>
      </c>
      <c r="R38">
        <v>2</v>
      </c>
      <c r="S38">
        <v>16</v>
      </c>
      <c r="T38">
        <v>43</v>
      </c>
      <c r="U38">
        <v>0.29499999999999998</v>
      </c>
      <c r="V38">
        <v>0.35</v>
      </c>
      <c r="W38">
        <v>0.46400000000000002</v>
      </c>
      <c r="X38">
        <v>0.81399999999999995</v>
      </c>
      <c r="Y38">
        <v>133</v>
      </c>
      <c r="Z38">
        <v>104</v>
      </c>
      <c r="AA38">
        <v>6</v>
      </c>
      <c r="AB38">
        <v>3</v>
      </c>
      <c r="AC38">
        <v>0</v>
      </c>
      <c r="AD38">
        <v>0</v>
      </c>
      <c r="AE38">
        <v>1</v>
      </c>
      <c r="AF38">
        <v>1.7</v>
      </c>
      <c r="AG38">
        <v>1</v>
      </c>
      <c r="AH38">
        <v>1.8</v>
      </c>
      <c r="AI38">
        <v>0.2</v>
      </c>
      <c r="AJ38">
        <v>8</v>
      </c>
      <c r="AK38">
        <v>0</v>
      </c>
      <c r="AL38">
        <v>0</v>
      </c>
      <c r="AM38">
        <v>0</v>
      </c>
      <c r="AN38">
        <v>0</v>
      </c>
      <c r="AO38" t="s">
        <v>52</v>
      </c>
      <c r="AP38" t="s">
        <v>53</v>
      </c>
    </row>
    <row r="39" spans="1:42" x14ac:dyDescent="0.45">
      <c r="A39">
        <v>34</v>
      </c>
      <c r="B39" t="s">
        <v>863</v>
      </c>
      <c r="C39">
        <v>2024</v>
      </c>
      <c r="D39">
        <v>34</v>
      </c>
      <c r="E39" t="s">
        <v>811</v>
      </c>
      <c r="F39" t="s">
        <v>1023</v>
      </c>
      <c r="G39">
        <v>57</v>
      </c>
      <c r="H39">
        <v>250</v>
      </c>
      <c r="I39">
        <v>209</v>
      </c>
      <c r="J39">
        <v>32</v>
      </c>
      <c r="K39">
        <v>62</v>
      </c>
      <c r="L39">
        <v>39</v>
      </c>
      <c r="M39">
        <v>16</v>
      </c>
      <c r="N39">
        <v>1</v>
      </c>
      <c r="O39">
        <v>6</v>
      </c>
      <c r="P39">
        <v>33</v>
      </c>
      <c r="Q39">
        <v>1</v>
      </c>
      <c r="R39">
        <v>1</v>
      </c>
      <c r="S39">
        <v>32</v>
      </c>
      <c r="T39">
        <v>40</v>
      </c>
      <c r="U39">
        <v>0.29699999999999999</v>
      </c>
      <c r="V39">
        <v>0.4</v>
      </c>
      <c r="W39">
        <v>0.46899999999999997</v>
      </c>
      <c r="X39">
        <v>0.86899999999999999</v>
      </c>
      <c r="Y39">
        <v>149</v>
      </c>
      <c r="Z39">
        <v>98</v>
      </c>
      <c r="AA39">
        <v>6</v>
      </c>
      <c r="AB39">
        <v>6</v>
      </c>
      <c r="AC39">
        <v>0</v>
      </c>
      <c r="AD39">
        <v>3</v>
      </c>
      <c r="AE39">
        <v>4</v>
      </c>
      <c r="AF39">
        <v>1.7</v>
      </c>
      <c r="AG39">
        <v>0.9</v>
      </c>
      <c r="AH39">
        <v>1.8</v>
      </c>
      <c r="AI39">
        <v>-0.4</v>
      </c>
      <c r="AJ39">
        <v>13</v>
      </c>
      <c r="AK39">
        <v>-1</v>
      </c>
      <c r="AL39">
        <v>0</v>
      </c>
      <c r="AM39">
        <v>-1</v>
      </c>
      <c r="AN39">
        <v>-1</v>
      </c>
      <c r="AO39" t="s">
        <v>591</v>
      </c>
      <c r="AP39" t="s">
        <v>1073</v>
      </c>
    </row>
    <row r="40" spans="1:42" x14ac:dyDescent="0.45">
      <c r="A40">
        <v>35</v>
      </c>
      <c r="B40" t="s">
        <v>847</v>
      </c>
      <c r="C40">
        <v>2024</v>
      </c>
      <c r="D40">
        <v>31</v>
      </c>
      <c r="E40" t="s">
        <v>811</v>
      </c>
      <c r="F40" t="s">
        <v>1023</v>
      </c>
      <c r="G40">
        <v>57</v>
      </c>
      <c r="H40">
        <v>237</v>
      </c>
      <c r="I40">
        <v>214</v>
      </c>
      <c r="J40">
        <v>32</v>
      </c>
      <c r="K40">
        <v>56</v>
      </c>
      <c r="L40">
        <v>32</v>
      </c>
      <c r="M40">
        <v>11</v>
      </c>
      <c r="N40">
        <v>1</v>
      </c>
      <c r="O40">
        <v>12</v>
      </c>
      <c r="P40">
        <v>38</v>
      </c>
      <c r="Q40">
        <v>3</v>
      </c>
      <c r="R40">
        <v>2</v>
      </c>
      <c r="S40">
        <v>20</v>
      </c>
      <c r="T40">
        <v>70</v>
      </c>
      <c r="U40">
        <v>0.26200000000000001</v>
      </c>
      <c r="V40">
        <v>0.33100000000000002</v>
      </c>
      <c r="W40">
        <v>0.49099999999999999</v>
      </c>
      <c r="X40">
        <v>0.82099999999999995</v>
      </c>
      <c r="Y40">
        <v>132</v>
      </c>
      <c r="Z40">
        <v>105</v>
      </c>
      <c r="AA40">
        <v>3</v>
      </c>
      <c r="AB40">
        <v>2</v>
      </c>
      <c r="AC40">
        <v>0</v>
      </c>
      <c r="AD40">
        <v>0</v>
      </c>
      <c r="AE40">
        <v>0</v>
      </c>
      <c r="AF40">
        <v>1.7</v>
      </c>
      <c r="AG40">
        <v>0.9</v>
      </c>
      <c r="AH40">
        <v>1.6</v>
      </c>
      <c r="AI40">
        <v>-0.2</v>
      </c>
      <c r="AJ40">
        <v>11</v>
      </c>
      <c r="AK40">
        <v>0</v>
      </c>
      <c r="AL40">
        <v>0</v>
      </c>
      <c r="AM40">
        <v>0</v>
      </c>
      <c r="AN40">
        <v>0</v>
      </c>
      <c r="AO40" t="s">
        <v>1054</v>
      </c>
      <c r="AP40" t="s">
        <v>1055</v>
      </c>
    </row>
    <row r="41" spans="1:42" x14ac:dyDescent="0.45">
      <c r="A41">
        <v>36</v>
      </c>
      <c r="B41" t="s">
        <v>858</v>
      </c>
      <c r="C41">
        <v>2024</v>
      </c>
      <c r="D41">
        <v>25</v>
      </c>
      <c r="E41" t="s">
        <v>70</v>
      </c>
      <c r="F41" t="s">
        <v>1026</v>
      </c>
      <c r="G41">
        <v>52</v>
      </c>
      <c r="H41">
        <v>230</v>
      </c>
      <c r="I41">
        <v>205</v>
      </c>
      <c r="J41">
        <v>33</v>
      </c>
      <c r="K41">
        <v>56</v>
      </c>
      <c r="L41">
        <v>43</v>
      </c>
      <c r="M41">
        <v>8</v>
      </c>
      <c r="N41">
        <v>1</v>
      </c>
      <c r="O41">
        <v>4</v>
      </c>
      <c r="P41">
        <v>33</v>
      </c>
      <c r="Q41">
        <v>9</v>
      </c>
      <c r="R41">
        <v>3</v>
      </c>
      <c r="S41">
        <v>11</v>
      </c>
      <c r="T41">
        <v>34</v>
      </c>
      <c r="U41">
        <v>0.27300000000000002</v>
      </c>
      <c r="V41">
        <v>0.33600000000000002</v>
      </c>
      <c r="W41">
        <v>0.38</v>
      </c>
      <c r="X41">
        <v>0.71699999999999997</v>
      </c>
      <c r="Y41">
        <v>108</v>
      </c>
      <c r="Z41">
        <v>78</v>
      </c>
      <c r="AA41">
        <v>4</v>
      </c>
      <c r="AB41">
        <v>10</v>
      </c>
      <c r="AC41">
        <v>1</v>
      </c>
      <c r="AD41">
        <v>3</v>
      </c>
      <c r="AE41">
        <v>0</v>
      </c>
      <c r="AF41">
        <v>1.7</v>
      </c>
      <c r="AG41">
        <v>0.9</v>
      </c>
      <c r="AH41">
        <v>1.4</v>
      </c>
      <c r="AI41">
        <v>0.5</v>
      </c>
      <c r="AJ41">
        <v>2</v>
      </c>
      <c r="AK41">
        <v>2</v>
      </c>
      <c r="AL41">
        <v>0</v>
      </c>
      <c r="AM41">
        <v>2</v>
      </c>
      <c r="AN41">
        <v>3</v>
      </c>
      <c r="AO41" t="s">
        <v>255</v>
      </c>
      <c r="AP41" t="s">
        <v>258</v>
      </c>
    </row>
    <row r="42" spans="1:42" x14ac:dyDescent="0.45">
      <c r="A42">
        <v>37</v>
      </c>
      <c r="B42" t="s">
        <v>881</v>
      </c>
      <c r="C42">
        <v>2024</v>
      </c>
      <c r="D42">
        <v>26</v>
      </c>
      <c r="E42" t="s">
        <v>823</v>
      </c>
      <c r="F42" t="s">
        <v>1023</v>
      </c>
      <c r="G42">
        <v>49</v>
      </c>
      <c r="H42">
        <v>175</v>
      </c>
      <c r="I42">
        <v>154</v>
      </c>
      <c r="J42">
        <v>19</v>
      </c>
      <c r="K42">
        <v>40</v>
      </c>
      <c r="L42">
        <v>28</v>
      </c>
      <c r="M42">
        <v>5</v>
      </c>
      <c r="N42">
        <v>1</v>
      </c>
      <c r="O42">
        <v>6</v>
      </c>
      <c r="P42">
        <v>24</v>
      </c>
      <c r="Q42">
        <v>8</v>
      </c>
      <c r="R42">
        <v>2</v>
      </c>
      <c r="S42">
        <v>18</v>
      </c>
      <c r="T42">
        <v>50</v>
      </c>
      <c r="U42">
        <v>0.26</v>
      </c>
      <c r="V42">
        <v>0.33100000000000002</v>
      </c>
      <c r="W42">
        <v>0.42199999999999999</v>
      </c>
      <c r="X42">
        <v>0.754</v>
      </c>
      <c r="Y42">
        <v>116</v>
      </c>
      <c r="Z42">
        <v>65</v>
      </c>
      <c r="AA42">
        <v>2</v>
      </c>
      <c r="AB42">
        <v>0</v>
      </c>
      <c r="AC42">
        <v>0</v>
      </c>
      <c r="AD42">
        <v>3</v>
      </c>
      <c r="AE42">
        <v>0</v>
      </c>
      <c r="AF42">
        <v>1.6</v>
      </c>
      <c r="AG42">
        <v>1</v>
      </c>
      <c r="AH42">
        <v>0.8</v>
      </c>
      <c r="AI42">
        <v>0.6</v>
      </c>
      <c r="AJ42">
        <v>3</v>
      </c>
      <c r="AK42">
        <v>0</v>
      </c>
      <c r="AL42">
        <v>0</v>
      </c>
      <c r="AM42">
        <v>1</v>
      </c>
      <c r="AN42">
        <v>7</v>
      </c>
      <c r="AO42" t="s">
        <v>1046</v>
      </c>
      <c r="AP42" t="s">
        <v>1047</v>
      </c>
    </row>
    <row r="43" spans="1:42" x14ac:dyDescent="0.45">
      <c r="A43">
        <v>38</v>
      </c>
      <c r="B43" t="s">
        <v>822</v>
      </c>
      <c r="C43">
        <v>2024</v>
      </c>
      <c r="D43">
        <v>27</v>
      </c>
      <c r="E43" t="s">
        <v>823</v>
      </c>
      <c r="F43" t="s">
        <v>1023</v>
      </c>
      <c r="G43">
        <v>55</v>
      </c>
      <c r="H43">
        <v>230</v>
      </c>
      <c r="I43">
        <v>207</v>
      </c>
      <c r="J43">
        <v>25</v>
      </c>
      <c r="K43">
        <v>64</v>
      </c>
      <c r="L43">
        <v>37</v>
      </c>
      <c r="M43">
        <v>21</v>
      </c>
      <c r="N43">
        <v>1</v>
      </c>
      <c r="O43">
        <v>5</v>
      </c>
      <c r="P43">
        <v>47</v>
      </c>
      <c r="Q43">
        <v>2</v>
      </c>
      <c r="R43">
        <v>1</v>
      </c>
      <c r="S43">
        <v>17</v>
      </c>
      <c r="T43">
        <v>32</v>
      </c>
      <c r="U43">
        <v>0.309</v>
      </c>
      <c r="V43">
        <v>0.36499999999999999</v>
      </c>
      <c r="W43">
        <v>0.49299999999999999</v>
      </c>
      <c r="X43">
        <v>0.85799999999999998</v>
      </c>
      <c r="Y43">
        <v>145</v>
      </c>
      <c r="Z43">
        <v>102</v>
      </c>
      <c r="AA43">
        <v>6</v>
      </c>
      <c r="AB43">
        <v>3</v>
      </c>
      <c r="AC43">
        <v>0</v>
      </c>
      <c r="AD43">
        <v>3</v>
      </c>
      <c r="AE43">
        <v>1</v>
      </c>
      <c r="AF43">
        <v>1.6</v>
      </c>
      <c r="AG43">
        <v>0.8</v>
      </c>
      <c r="AH43">
        <v>2.1</v>
      </c>
      <c r="AI43">
        <v>-0.4</v>
      </c>
      <c r="AJ43">
        <v>12</v>
      </c>
      <c r="AK43">
        <v>0</v>
      </c>
      <c r="AL43">
        <v>0</v>
      </c>
      <c r="AM43">
        <v>0</v>
      </c>
      <c r="AN43">
        <v>-5</v>
      </c>
      <c r="AO43" s="1" t="s">
        <v>1039</v>
      </c>
      <c r="AP43" t="s">
        <v>1040</v>
      </c>
    </row>
    <row r="44" spans="1:42" x14ac:dyDescent="0.45">
      <c r="A44">
        <v>39</v>
      </c>
      <c r="B44" t="s">
        <v>851</v>
      </c>
      <c r="C44">
        <v>2024</v>
      </c>
      <c r="D44">
        <v>29</v>
      </c>
      <c r="E44" t="s">
        <v>48</v>
      </c>
      <c r="F44" t="s">
        <v>1026</v>
      </c>
      <c r="G44">
        <v>43</v>
      </c>
      <c r="H44">
        <v>178</v>
      </c>
      <c r="I44">
        <v>157</v>
      </c>
      <c r="J44">
        <v>23</v>
      </c>
      <c r="K44">
        <v>44</v>
      </c>
      <c r="L44">
        <v>23</v>
      </c>
      <c r="M44">
        <v>10</v>
      </c>
      <c r="N44">
        <v>0</v>
      </c>
      <c r="O44">
        <v>11</v>
      </c>
      <c r="P44">
        <v>34</v>
      </c>
      <c r="Q44">
        <v>2</v>
      </c>
      <c r="R44">
        <v>0</v>
      </c>
      <c r="S44">
        <v>19</v>
      </c>
      <c r="T44">
        <v>58</v>
      </c>
      <c r="U44">
        <v>0.28000000000000003</v>
      </c>
      <c r="V44">
        <v>0.36499999999999999</v>
      </c>
      <c r="W44">
        <v>0.55400000000000005</v>
      </c>
      <c r="X44">
        <v>0.91900000000000004</v>
      </c>
      <c r="Y44">
        <v>164</v>
      </c>
      <c r="Z44">
        <v>87</v>
      </c>
      <c r="AA44">
        <v>0</v>
      </c>
      <c r="AB44">
        <v>2</v>
      </c>
      <c r="AC44">
        <v>0</v>
      </c>
      <c r="AD44">
        <v>0</v>
      </c>
      <c r="AE44">
        <v>1</v>
      </c>
      <c r="AF44">
        <v>1.6</v>
      </c>
      <c r="AG44">
        <v>1</v>
      </c>
      <c r="AH44">
        <v>1.7</v>
      </c>
      <c r="AI44">
        <v>-0.5</v>
      </c>
      <c r="AJ44">
        <v>13</v>
      </c>
      <c r="AK44">
        <v>0</v>
      </c>
      <c r="AL44">
        <v>0</v>
      </c>
      <c r="AM44">
        <v>0</v>
      </c>
      <c r="AN44">
        <v>-1</v>
      </c>
      <c r="AO44" t="s">
        <v>612</v>
      </c>
      <c r="AP44" t="s">
        <v>613</v>
      </c>
    </row>
    <row r="45" spans="1:42" x14ac:dyDescent="0.45">
      <c r="A45">
        <v>40</v>
      </c>
      <c r="B45" t="s">
        <v>840</v>
      </c>
      <c r="C45">
        <v>2024</v>
      </c>
      <c r="D45">
        <v>24</v>
      </c>
      <c r="E45" t="s">
        <v>112</v>
      </c>
      <c r="F45" t="s">
        <v>1026</v>
      </c>
      <c r="G45">
        <v>54</v>
      </c>
      <c r="H45">
        <v>245</v>
      </c>
      <c r="I45">
        <v>226</v>
      </c>
      <c r="J45">
        <v>32</v>
      </c>
      <c r="K45">
        <v>60</v>
      </c>
      <c r="L45">
        <v>40</v>
      </c>
      <c r="M45">
        <v>12</v>
      </c>
      <c r="N45">
        <v>3</v>
      </c>
      <c r="O45">
        <v>5</v>
      </c>
      <c r="P45">
        <v>34</v>
      </c>
      <c r="Q45">
        <v>13</v>
      </c>
      <c r="R45">
        <v>0</v>
      </c>
      <c r="S45">
        <v>15</v>
      </c>
      <c r="T45">
        <v>42</v>
      </c>
      <c r="U45">
        <v>0.26500000000000001</v>
      </c>
      <c r="V45">
        <v>0.309</v>
      </c>
      <c r="W45">
        <v>0.41199999999999998</v>
      </c>
      <c r="X45">
        <v>0.72</v>
      </c>
      <c r="Y45">
        <v>102</v>
      </c>
      <c r="Z45">
        <v>93</v>
      </c>
      <c r="AA45">
        <v>0</v>
      </c>
      <c r="AB45">
        <v>0</v>
      </c>
      <c r="AC45">
        <v>2</v>
      </c>
      <c r="AD45">
        <v>2</v>
      </c>
      <c r="AE45">
        <v>0</v>
      </c>
      <c r="AF45">
        <v>1.5</v>
      </c>
      <c r="AG45">
        <v>0.8</v>
      </c>
      <c r="AH45">
        <v>1.3</v>
      </c>
      <c r="AI45">
        <v>0.4</v>
      </c>
      <c r="AJ45">
        <v>0</v>
      </c>
      <c r="AK45">
        <v>1</v>
      </c>
      <c r="AL45">
        <v>3</v>
      </c>
      <c r="AM45">
        <v>4</v>
      </c>
      <c r="AN45">
        <v>2</v>
      </c>
      <c r="AO45" t="s">
        <v>118</v>
      </c>
      <c r="AP45" t="s">
        <v>250</v>
      </c>
    </row>
    <row r="46" spans="1:42" x14ac:dyDescent="0.45">
      <c r="A46">
        <v>41</v>
      </c>
      <c r="B46" t="s">
        <v>913</v>
      </c>
      <c r="C46">
        <v>2024</v>
      </c>
      <c r="D46">
        <v>29</v>
      </c>
      <c r="E46" t="s">
        <v>905</v>
      </c>
      <c r="F46" t="s">
        <v>1023</v>
      </c>
      <c r="G46">
        <v>54</v>
      </c>
      <c r="H46">
        <v>242</v>
      </c>
      <c r="I46">
        <v>217</v>
      </c>
      <c r="J46">
        <v>20</v>
      </c>
      <c r="K46">
        <v>57</v>
      </c>
      <c r="L46">
        <v>37</v>
      </c>
      <c r="M46">
        <v>12</v>
      </c>
      <c r="N46">
        <v>1</v>
      </c>
      <c r="O46">
        <v>7</v>
      </c>
      <c r="P46">
        <v>28</v>
      </c>
      <c r="Q46">
        <v>4</v>
      </c>
      <c r="R46">
        <v>0</v>
      </c>
      <c r="S46">
        <v>25</v>
      </c>
      <c r="T46">
        <v>47</v>
      </c>
      <c r="U46">
        <v>0.26300000000000001</v>
      </c>
      <c r="V46">
        <v>0.33900000000000002</v>
      </c>
      <c r="W46">
        <v>0.42399999999999999</v>
      </c>
      <c r="X46">
        <v>0.76300000000000001</v>
      </c>
      <c r="Y46">
        <v>120</v>
      </c>
      <c r="Z46">
        <v>92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1.5</v>
      </c>
      <c r="AG46">
        <v>0.8</v>
      </c>
      <c r="AH46">
        <v>1.4</v>
      </c>
      <c r="AI46">
        <v>-0.1</v>
      </c>
      <c r="AJ46">
        <v>6</v>
      </c>
      <c r="AK46">
        <v>2</v>
      </c>
      <c r="AL46">
        <v>0</v>
      </c>
      <c r="AM46">
        <v>2</v>
      </c>
      <c r="AN46">
        <v>1</v>
      </c>
      <c r="AO46" t="s">
        <v>1074</v>
      </c>
      <c r="AP46" t="s">
        <v>1075</v>
      </c>
    </row>
    <row r="47" spans="1:42" x14ac:dyDescent="0.45">
      <c r="A47">
        <v>42</v>
      </c>
      <c r="B47" t="s">
        <v>867</v>
      </c>
      <c r="C47">
        <v>2024</v>
      </c>
      <c r="D47">
        <v>33</v>
      </c>
      <c r="E47" t="s">
        <v>823</v>
      </c>
      <c r="F47" t="s">
        <v>1023</v>
      </c>
      <c r="G47">
        <v>45</v>
      </c>
      <c r="H47">
        <v>196</v>
      </c>
      <c r="I47">
        <v>183</v>
      </c>
      <c r="J47">
        <v>27</v>
      </c>
      <c r="K47">
        <v>52</v>
      </c>
      <c r="L47">
        <v>36</v>
      </c>
      <c r="M47">
        <v>8</v>
      </c>
      <c r="N47">
        <v>1</v>
      </c>
      <c r="O47">
        <v>7</v>
      </c>
      <c r="P47">
        <v>20</v>
      </c>
      <c r="Q47">
        <v>1</v>
      </c>
      <c r="R47">
        <v>2</v>
      </c>
      <c r="S47">
        <v>11</v>
      </c>
      <c r="T47">
        <v>50</v>
      </c>
      <c r="U47">
        <v>0.28399999999999997</v>
      </c>
      <c r="V47">
        <v>0.32700000000000001</v>
      </c>
      <c r="W47">
        <v>0.45400000000000001</v>
      </c>
      <c r="X47">
        <v>0.78</v>
      </c>
      <c r="Y47">
        <v>122</v>
      </c>
      <c r="Z47">
        <v>83</v>
      </c>
      <c r="AA47">
        <v>3</v>
      </c>
      <c r="AB47">
        <v>1</v>
      </c>
      <c r="AC47">
        <v>0</v>
      </c>
      <c r="AD47">
        <v>1</v>
      </c>
      <c r="AE47">
        <v>0</v>
      </c>
      <c r="AF47">
        <v>1.5</v>
      </c>
      <c r="AG47">
        <v>0.9</v>
      </c>
      <c r="AH47">
        <v>1.3</v>
      </c>
      <c r="AI47">
        <v>0.5</v>
      </c>
      <c r="AJ47">
        <v>5</v>
      </c>
      <c r="AK47">
        <v>1</v>
      </c>
      <c r="AL47">
        <v>-2</v>
      </c>
      <c r="AM47">
        <v>-1</v>
      </c>
      <c r="AN47">
        <v>1</v>
      </c>
      <c r="AO47" t="s">
        <v>1063</v>
      </c>
      <c r="AP47" t="s">
        <v>1064</v>
      </c>
    </row>
    <row r="48" spans="1:42" x14ac:dyDescent="0.45">
      <c r="A48">
        <v>43</v>
      </c>
      <c r="B48" t="s">
        <v>877</v>
      </c>
      <c r="C48">
        <v>2024</v>
      </c>
      <c r="D48">
        <v>26</v>
      </c>
      <c r="E48" t="s">
        <v>48</v>
      </c>
      <c r="F48" t="s">
        <v>1026</v>
      </c>
      <c r="G48">
        <v>56</v>
      </c>
      <c r="H48">
        <v>218</v>
      </c>
      <c r="I48">
        <v>194</v>
      </c>
      <c r="J48">
        <v>23</v>
      </c>
      <c r="K48">
        <v>46</v>
      </c>
      <c r="L48">
        <v>21</v>
      </c>
      <c r="M48">
        <v>15</v>
      </c>
      <c r="N48">
        <v>2</v>
      </c>
      <c r="O48">
        <v>8</v>
      </c>
      <c r="P48">
        <v>22</v>
      </c>
      <c r="Q48">
        <v>0</v>
      </c>
      <c r="R48">
        <v>1</v>
      </c>
      <c r="S48">
        <v>23</v>
      </c>
      <c r="T48">
        <v>42</v>
      </c>
      <c r="U48">
        <v>0.23699999999999999</v>
      </c>
      <c r="V48">
        <v>0.318</v>
      </c>
      <c r="W48">
        <v>0.45900000000000002</v>
      </c>
      <c r="X48">
        <v>0.77700000000000002</v>
      </c>
      <c r="Y48">
        <v>124</v>
      </c>
      <c r="Z48">
        <v>89</v>
      </c>
      <c r="AA48">
        <v>5</v>
      </c>
      <c r="AB48">
        <v>0</v>
      </c>
      <c r="AC48">
        <v>1</v>
      </c>
      <c r="AD48">
        <v>0</v>
      </c>
      <c r="AE48">
        <v>2</v>
      </c>
      <c r="AF48">
        <v>1.5</v>
      </c>
      <c r="AG48">
        <v>0.7</v>
      </c>
      <c r="AH48">
        <v>1.5</v>
      </c>
      <c r="AI48">
        <v>0.1</v>
      </c>
      <c r="AJ48">
        <v>7</v>
      </c>
      <c r="AK48">
        <v>0</v>
      </c>
      <c r="AL48">
        <v>-1</v>
      </c>
      <c r="AM48">
        <v>-1</v>
      </c>
      <c r="AN48">
        <v>0</v>
      </c>
      <c r="AO48" t="s">
        <v>115</v>
      </c>
      <c r="AP48" t="s">
        <v>116</v>
      </c>
    </row>
    <row r="49" spans="1:42" x14ac:dyDescent="0.45">
      <c r="A49">
        <v>44</v>
      </c>
      <c r="B49" t="s">
        <v>832</v>
      </c>
      <c r="C49">
        <v>2024</v>
      </c>
      <c r="D49">
        <v>29</v>
      </c>
      <c r="E49" t="s">
        <v>811</v>
      </c>
      <c r="F49" t="s">
        <v>1023</v>
      </c>
      <c r="G49">
        <v>48</v>
      </c>
      <c r="H49">
        <v>206</v>
      </c>
      <c r="I49">
        <v>181</v>
      </c>
      <c r="J49">
        <v>29</v>
      </c>
      <c r="K49">
        <v>52</v>
      </c>
      <c r="L49">
        <v>32</v>
      </c>
      <c r="M49">
        <v>13</v>
      </c>
      <c r="N49">
        <v>0</v>
      </c>
      <c r="O49">
        <v>7</v>
      </c>
      <c r="P49">
        <v>34</v>
      </c>
      <c r="Q49">
        <v>0</v>
      </c>
      <c r="R49">
        <v>1</v>
      </c>
      <c r="S49">
        <v>19</v>
      </c>
      <c r="T49">
        <v>33</v>
      </c>
      <c r="U49">
        <v>0.28699999999999998</v>
      </c>
      <c r="V49">
        <v>0.35399999999999998</v>
      </c>
      <c r="W49">
        <v>0.47499999999999998</v>
      </c>
      <c r="X49">
        <v>0.83</v>
      </c>
      <c r="Y49">
        <v>136</v>
      </c>
      <c r="Z49">
        <v>86</v>
      </c>
      <c r="AA49">
        <v>3</v>
      </c>
      <c r="AB49">
        <v>2</v>
      </c>
      <c r="AC49">
        <v>0</v>
      </c>
      <c r="AD49">
        <v>4</v>
      </c>
      <c r="AE49">
        <v>3</v>
      </c>
      <c r="AF49">
        <v>1.5</v>
      </c>
      <c r="AG49">
        <v>0.8</v>
      </c>
      <c r="AH49">
        <v>1.6</v>
      </c>
      <c r="AI49">
        <v>0.1</v>
      </c>
      <c r="AJ49">
        <v>7</v>
      </c>
      <c r="AK49">
        <v>0</v>
      </c>
      <c r="AL49">
        <v>-1</v>
      </c>
      <c r="AM49">
        <v>-1</v>
      </c>
      <c r="AN49">
        <v>-2</v>
      </c>
      <c r="AO49" t="s">
        <v>307</v>
      </c>
      <c r="AP49" t="s">
        <v>1060</v>
      </c>
    </row>
    <row r="50" spans="1:42" x14ac:dyDescent="0.45">
      <c r="A50">
        <v>45</v>
      </c>
      <c r="B50" t="s">
        <v>838</v>
      </c>
      <c r="C50">
        <v>2024</v>
      </c>
      <c r="D50">
        <v>27</v>
      </c>
      <c r="E50" t="s">
        <v>129</v>
      </c>
      <c r="F50" t="s">
        <v>1026</v>
      </c>
      <c r="G50">
        <v>48</v>
      </c>
      <c r="H50">
        <v>188</v>
      </c>
      <c r="I50">
        <v>163</v>
      </c>
      <c r="J50">
        <v>23</v>
      </c>
      <c r="K50">
        <v>41</v>
      </c>
      <c r="L50">
        <v>18</v>
      </c>
      <c r="M50">
        <v>13</v>
      </c>
      <c r="N50">
        <v>0</v>
      </c>
      <c r="O50">
        <v>10</v>
      </c>
      <c r="P50">
        <v>33</v>
      </c>
      <c r="Q50">
        <v>2</v>
      </c>
      <c r="R50">
        <v>0</v>
      </c>
      <c r="S50">
        <v>12</v>
      </c>
      <c r="T50">
        <v>45</v>
      </c>
      <c r="U50">
        <v>0.252</v>
      </c>
      <c r="V50">
        <v>0.33500000000000002</v>
      </c>
      <c r="W50">
        <v>0.51500000000000001</v>
      </c>
      <c r="X50">
        <v>0.85</v>
      </c>
      <c r="Y50">
        <v>141</v>
      </c>
      <c r="Z50">
        <v>84</v>
      </c>
      <c r="AA50">
        <v>3</v>
      </c>
      <c r="AB50">
        <v>10</v>
      </c>
      <c r="AC50">
        <v>0</v>
      </c>
      <c r="AD50">
        <v>3</v>
      </c>
      <c r="AE50">
        <v>0</v>
      </c>
      <c r="AF50">
        <v>1.4</v>
      </c>
      <c r="AG50">
        <v>0.8</v>
      </c>
      <c r="AH50">
        <v>1.6</v>
      </c>
      <c r="AI50">
        <v>-0.1</v>
      </c>
      <c r="AJ50">
        <v>9</v>
      </c>
      <c r="AK50">
        <v>0</v>
      </c>
      <c r="AL50">
        <v>-1</v>
      </c>
      <c r="AM50">
        <v>0</v>
      </c>
      <c r="AN50">
        <v>-1</v>
      </c>
      <c r="AO50" t="s">
        <v>346</v>
      </c>
      <c r="AP50" t="s">
        <v>347</v>
      </c>
    </row>
    <row r="51" spans="1:42" x14ac:dyDescent="0.45">
      <c r="A51">
        <v>46</v>
      </c>
      <c r="B51" t="s">
        <v>856</v>
      </c>
      <c r="C51">
        <v>2024</v>
      </c>
      <c r="D51">
        <v>28</v>
      </c>
      <c r="E51" t="s">
        <v>820</v>
      </c>
      <c r="F51" t="s">
        <v>1023</v>
      </c>
      <c r="G51">
        <v>57</v>
      </c>
      <c r="H51">
        <v>228</v>
      </c>
      <c r="I51">
        <v>193</v>
      </c>
      <c r="J51">
        <v>27</v>
      </c>
      <c r="K51">
        <v>41</v>
      </c>
      <c r="L51">
        <v>28</v>
      </c>
      <c r="M51">
        <v>5</v>
      </c>
      <c r="N51">
        <v>2</v>
      </c>
      <c r="O51">
        <v>6</v>
      </c>
      <c r="P51">
        <v>23</v>
      </c>
      <c r="Q51">
        <v>13</v>
      </c>
      <c r="R51">
        <v>2</v>
      </c>
      <c r="S51">
        <v>32</v>
      </c>
      <c r="T51">
        <v>40</v>
      </c>
      <c r="U51">
        <v>0.21199999999999999</v>
      </c>
      <c r="V51">
        <v>0.32600000000000001</v>
      </c>
      <c r="W51">
        <v>0.35199999999999998</v>
      </c>
      <c r="X51">
        <v>0.67800000000000005</v>
      </c>
      <c r="Y51">
        <v>100</v>
      </c>
      <c r="Z51">
        <v>68</v>
      </c>
      <c r="AA51">
        <v>6</v>
      </c>
      <c r="AB51">
        <v>1</v>
      </c>
      <c r="AC51">
        <v>1</v>
      </c>
      <c r="AD51">
        <v>1</v>
      </c>
      <c r="AE51">
        <v>3</v>
      </c>
      <c r="AF51">
        <v>1.4</v>
      </c>
      <c r="AG51">
        <v>0.7</v>
      </c>
      <c r="AH51">
        <v>1.2</v>
      </c>
      <c r="AI51">
        <v>0.6</v>
      </c>
      <c r="AJ51">
        <v>-1</v>
      </c>
      <c r="AK51">
        <v>0</v>
      </c>
      <c r="AL51">
        <v>2</v>
      </c>
      <c r="AM51">
        <v>2</v>
      </c>
      <c r="AN51">
        <v>2</v>
      </c>
      <c r="AO51" t="s">
        <v>107</v>
      </c>
      <c r="AP51" t="s">
        <v>1058</v>
      </c>
    </row>
    <row r="52" spans="1:42" x14ac:dyDescent="0.45">
      <c r="A52">
        <v>47</v>
      </c>
      <c r="B52" t="s">
        <v>836</v>
      </c>
      <c r="C52">
        <v>2024</v>
      </c>
      <c r="D52">
        <v>28</v>
      </c>
      <c r="E52" t="s">
        <v>817</v>
      </c>
      <c r="F52" t="s">
        <v>1023</v>
      </c>
      <c r="G52">
        <v>54</v>
      </c>
      <c r="H52">
        <v>237</v>
      </c>
      <c r="I52">
        <v>213</v>
      </c>
      <c r="J52">
        <v>28</v>
      </c>
      <c r="K52">
        <v>53</v>
      </c>
      <c r="L52">
        <v>29</v>
      </c>
      <c r="M52">
        <v>16</v>
      </c>
      <c r="N52">
        <v>0</v>
      </c>
      <c r="O52">
        <v>8</v>
      </c>
      <c r="P52">
        <v>36</v>
      </c>
      <c r="Q52">
        <v>8</v>
      </c>
      <c r="R52">
        <v>2</v>
      </c>
      <c r="S52">
        <v>22</v>
      </c>
      <c r="T52">
        <v>50</v>
      </c>
      <c r="U52">
        <v>0.249</v>
      </c>
      <c r="V52">
        <v>0.32100000000000001</v>
      </c>
      <c r="W52">
        <v>0.437</v>
      </c>
      <c r="X52">
        <v>0.75700000000000001</v>
      </c>
      <c r="Y52">
        <v>116</v>
      </c>
      <c r="Z52">
        <v>93</v>
      </c>
      <c r="AA52">
        <v>5</v>
      </c>
      <c r="AB52">
        <v>1</v>
      </c>
      <c r="AC52">
        <v>0</v>
      </c>
      <c r="AD52">
        <v>1</v>
      </c>
      <c r="AE52">
        <v>0</v>
      </c>
      <c r="AF52">
        <v>1.4</v>
      </c>
      <c r="AG52">
        <v>0.7</v>
      </c>
      <c r="AH52">
        <v>1.5</v>
      </c>
      <c r="AI52">
        <v>0.3</v>
      </c>
      <c r="AJ52">
        <v>4</v>
      </c>
      <c r="AK52">
        <v>-1</v>
      </c>
      <c r="AL52">
        <v>1</v>
      </c>
      <c r="AM52">
        <v>0</v>
      </c>
      <c r="AN52">
        <v>-1</v>
      </c>
      <c r="AO52" t="s">
        <v>107</v>
      </c>
      <c r="AP52" t="s">
        <v>1067</v>
      </c>
    </row>
    <row r="53" spans="1:42" x14ac:dyDescent="0.45">
      <c r="A53">
        <v>48</v>
      </c>
      <c r="B53" t="s">
        <v>876</v>
      </c>
      <c r="C53">
        <v>2024</v>
      </c>
      <c r="D53">
        <v>23</v>
      </c>
      <c r="E53" t="s">
        <v>79</v>
      </c>
      <c r="F53" t="s">
        <v>1026</v>
      </c>
      <c r="G53">
        <v>52</v>
      </c>
      <c r="H53">
        <v>222</v>
      </c>
      <c r="I53">
        <v>191</v>
      </c>
      <c r="J53">
        <v>33</v>
      </c>
      <c r="K53">
        <v>44</v>
      </c>
      <c r="L53">
        <v>25</v>
      </c>
      <c r="M53">
        <v>9</v>
      </c>
      <c r="N53">
        <v>1</v>
      </c>
      <c r="O53">
        <v>9</v>
      </c>
      <c r="P53">
        <v>20</v>
      </c>
      <c r="Q53">
        <v>1</v>
      </c>
      <c r="R53">
        <v>0</v>
      </c>
      <c r="S53">
        <v>29</v>
      </c>
      <c r="T53">
        <v>59</v>
      </c>
      <c r="U53">
        <v>0.23</v>
      </c>
      <c r="V53">
        <v>0.33300000000000002</v>
      </c>
      <c r="W53">
        <v>0.42899999999999999</v>
      </c>
      <c r="X53">
        <v>0.76300000000000001</v>
      </c>
      <c r="Y53">
        <v>116</v>
      </c>
      <c r="Z53">
        <v>82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1.4</v>
      </c>
      <c r="AG53">
        <v>0.7</v>
      </c>
      <c r="AH53">
        <v>1.1000000000000001</v>
      </c>
      <c r="AI53">
        <v>0</v>
      </c>
      <c r="AJ53">
        <v>5</v>
      </c>
      <c r="AK53">
        <v>1</v>
      </c>
      <c r="AL53">
        <v>1</v>
      </c>
      <c r="AM53">
        <v>1</v>
      </c>
      <c r="AN53">
        <v>3</v>
      </c>
      <c r="AO53" t="s">
        <v>269</v>
      </c>
      <c r="AP53" t="s">
        <v>270</v>
      </c>
    </row>
    <row r="54" spans="1:42" x14ac:dyDescent="0.45">
      <c r="A54">
        <v>49</v>
      </c>
      <c r="B54" t="s">
        <v>859</v>
      </c>
      <c r="C54">
        <v>2024</v>
      </c>
      <c r="D54">
        <v>27</v>
      </c>
      <c r="E54" t="s">
        <v>37</v>
      </c>
      <c r="F54" t="s">
        <v>1026</v>
      </c>
      <c r="G54">
        <v>44</v>
      </c>
      <c r="H54">
        <v>192</v>
      </c>
      <c r="I54">
        <v>166</v>
      </c>
      <c r="J54">
        <v>28</v>
      </c>
      <c r="K54">
        <v>48</v>
      </c>
      <c r="L54">
        <v>26</v>
      </c>
      <c r="M54">
        <v>11</v>
      </c>
      <c r="N54">
        <v>1</v>
      </c>
      <c r="O54">
        <v>10</v>
      </c>
      <c r="P54">
        <v>26</v>
      </c>
      <c r="Q54">
        <v>1</v>
      </c>
      <c r="R54">
        <v>0</v>
      </c>
      <c r="S54">
        <v>23</v>
      </c>
      <c r="T54">
        <v>46</v>
      </c>
      <c r="U54">
        <v>0.28899999999999998</v>
      </c>
      <c r="V54">
        <v>0.38</v>
      </c>
      <c r="W54">
        <v>0.54800000000000004</v>
      </c>
      <c r="X54">
        <v>0.92800000000000005</v>
      </c>
      <c r="Y54">
        <v>157</v>
      </c>
      <c r="Z54">
        <v>91</v>
      </c>
      <c r="AA54">
        <v>7</v>
      </c>
      <c r="AB54">
        <v>2</v>
      </c>
      <c r="AC54">
        <v>0</v>
      </c>
      <c r="AD54">
        <v>1</v>
      </c>
      <c r="AE54">
        <v>4</v>
      </c>
      <c r="AF54">
        <v>1.4</v>
      </c>
      <c r="AG54">
        <v>0.8</v>
      </c>
      <c r="AH54">
        <v>1.9</v>
      </c>
      <c r="AI54">
        <v>-0.5</v>
      </c>
      <c r="AJ54">
        <v>12</v>
      </c>
      <c r="AK54">
        <v>0</v>
      </c>
      <c r="AL54">
        <v>0</v>
      </c>
      <c r="AM54">
        <v>0</v>
      </c>
      <c r="AN54">
        <v>-5</v>
      </c>
      <c r="AO54" t="s">
        <v>201</v>
      </c>
      <c r="AP54" t="s">
        <v>202</v>
      </c>
    </row>
    <row r="55" spans="1:42" x14ac:dyDescent="0.45">
      <c r="A55">
        <v>50</v>
      </c>
      <c r="B55" t="s">
        <v>895</v>
      </c>
      <c r="C55">
        <v>2024</v>
      </c>
      <c r="D55">
        <v>21</v>
      </c>
      <c r="E55" t="s">
        <v>820</v>
      </c>
      <c r="F55" t="s">
        <v>1023</v>
      </c>
      <c r="G55">
        <v>54</v>
      </c>
      <c r="H55">
        <v>191</v>
      </c>
      <c r="I55">
        <v>178</v>
      </c>
      <c r="J55">
        <v>21</v>
      </c>
      <c r="K55">
        <v>49</v>
      </c>
      <c r="L55">
        <v>41</v>
      </c>
      <c r="M55">
        <v>4</v>
      </c>
      <c r="N55">
        <v>1</v>
      </c>
      <c r="O55">
        <v>3</v>
      </c>
      <c r="P55">
        <v>21</v>
      </c>
      <c r="Q55">
        <v>7</v>
      </c>
      <c r="R55">
        <v>2</v>
      </c>
      <c r="S55">
        <v>11</v>
      </c>
      <c r="T55">
        <v>30</v>
      </c>
      <c r="U55">
        <v>0.27500000000000002</v>
      </c>
      <c r="V55">
        <v>0.316</v>
      </c>
      <c r="W55">
        <v>0.36</v>
      </c>
      <c r="X55">
        <v>0.67500000000000004</v>
      </c>
      <c r="Y55">
        <v>99</v>
      </c>
      <c r="Z55">
        <v>64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1.4</v>
      </c>
      <c r="AG55">
        <v>0.7</v>
      </c>
      <c r="AH55">
        <v>0.9</v>
      </c>
      <c r="AI55">
        <v>0.6</v>
      </c>
      <c r="AJ55">
        <v>0</v>
      </c>
      <c r="AK55">
        <v>1</v>
      </c>
      <c r="AL55">
        <v>0</v>
      </c>
      <c r="AM55">
        <v>1</v>
      </c>
      <c r="AN55">
        <v>4</v>
      </c>
      <c r="AO55" t="s">
        <v>115</v>
      </c>
      <c r="AP55" t="s">
        <v>1061</v>
      </c>
    </row>
    <row r="56" spans="1:42" x14ac:dyDescent="0.45">
      <c r="A56">
        <v>51</v>
      </c>
      <c r="B56" t="s">
        <v>868</v>
      </c>
      <c r="C56">
        <v>2024</v>
      </c>
      <c r="D56">
        <v>26</v>
      </c>
      <c r="E56" t="s">
        <v>48</v>
      </c>
      <c r="F56" t="s">
        <v>1026</v>
      </c>
      <c r="G56">
        <v>49</v>
      </c>
      <c r="H56">
        <v>182</v>
      </c>
      <c r="I56">
        <v>162</v>
      </c>
      <c r="J56">
        <v>20</v>
      </c>
      <c r="K56">
        <v>34</v>
      </c>
      <c r="L56">
        <v>14</v>
      </c>
      <c r="M56">
        <v>7</v>
      </c>
      <c r="N56">
        <v>2</v>
      </c>
      <c r="O56">
        <v>11</v>
      </c>
      <c r="P56">
        <v>27</v>
      </c>
      <c r="Q56">
        <v>2</v>
      </c>
      <c r="R56">
        <v>1</v>
      </c>
      <c r="S56">
        <v>14</v>
      </c>
      <c r="T56">
        <v>44</v>
      </c>
      <c r="U56">
        <v>0.21</v>
      </c>
      <c r="V56">
        <v>0.28000000000000003</v>
      </c>
      <c r="W56">
        <v>0.48099999999999998</v>
      </c>
      <c r="X56">
        <v>0.76200000000000001</v>
      </c>
      <c r="Y56">
        <v>118</v>
      </c>
      <c r="Z56">
        <v>78</v>
      </c>
      <c r="AA56">
        <v>7</v>
      </c>
      <c r="AB56">
        <v>3</v>
      </c>
      <c r="AC56">
        <v>0</v>
      </c>
      <c r="AD56">
        <v>3</v>
      </c>
      <c r="AE56">
        <v>2</v>
      </c>
      <c r="AF56">
        <v>1.3</v>
      </c>
      <c r="AG56">
        <v>0.7</v>
      </c>
      <c r="AH56">
        <v>1.1000000000000001</v>
      </c>
      <c r="AI56">
        <v>0.5</v>
      </c>
      <c r="AJ56">
        <v>2</v>
      </c>
      <c r="AK56">
        <v>-1</v>
      </c>
      <c r="AL56">
        <v>0</v>
      </c>
      <c r="AM56">
        <v>0</v>
      </c>
      <c r="AN56">
        <v>2</v>
      </c>
      <c r="AO56" t="s">
        <v>501</v>
      </c>
      <c r="AP56" t="s">
        <v>403</v>
      </c>
    </row>
    <row r="57" spans="1:42" x14ac:dyDescent="0.45">
      <c r="A57">
        <v>52</v>
      </c>
      <c r="B57" t="s">
        <v>882</v>
      </c>
      <c r="C57">
        <v>2024</v>
      </c>
      <c r="D57">
        <v>27</v>
      </c>
      <c r="E57" t="s">
        <v>70</v>
      </c>
      <c r="F57" t="s">
        <v>1026</v>
      </c>
      <c r="G57">
        <v>52</v>
      </c>
      <c r="H57">
        <v>221</v>
      </c>
      <c r="I57">
        <v>192</v>
      </c>
      <c r="J57">
        <v>30</v>
      </c>
      <c r="K57">
        <v>45</v>
      </c>
      <c r="L57">
        <v>22</v>
      </c>
      <c r="M57">
        <v>8</v>
      </c>
      <c r="N57">
        <v>0</v>
      </c>
      <c r="O57">
        <v>15</v>
      </c>
      <c r="P57">
        <v>40</v>
      </c>
      <c r="Q57">
        <v>3</v>
      </c>
      <c r="R57">
        <v>2</v>
      </c>
      <c r="S57">
        <v>22</v>
      </c>
      <c r="T57">
        <v>34</v>
      </c>
      <c r="U57">
        <v>0.23400000000000001</v>
      </c>
      <c r="V57">
        <v>0.32100000000000001</v>
      </c>
      <c r="W57">
        <v>0.51</v>
      </c>
      <c r="X57">
        <v>0.83199999999999996</v>
      </c>
      <c r="Y57">
        <v>137</v>
      </c>
      <c r="Z57">
        <v>98</v>
      </c>
      <c r="AA57">
        <v>7</v>
      </c>
      <c r="AB57">
        <v>4</v>
      </c>
      <c r="AC57">
        <v>0</v>
      </c>
      <c r="AD57">
        <v>3</v>
      </c>
      <c r="AE57">
        <v>6</v>
      </c>
      <c r="AF57">
        <v>1.3</v>
      </c>
      <c r="AG57">
        <v>0.6</v>
      </c>
      <c r="AH57">
        <v>1</v>
      </c>
      <c r="AI57">
        <v>0</v>
      </c>
      <c r="AJ57">
        <v>7</v>
      </c>
      <c r="AK57">
        <v>-1</v>
      </c>
      <c r="AL57">
        <v>-1</v>
      </c>
      <c r="AM57">
        <v>-2</v>
      </c>
      <c r="AN57">
        <v>3</v>
      </c>
      <c r="AO57" t="s">
        <v>282</v>
      </c>
      <c r="AP57" t="s">
        <v>504</v>
      </c>
    </row>
    <row r="58" spans="1:42" x14ac:dyDescent="0.45">
      <c r="A58">
        <v>53</v>
      </c>
      <c r="B58" t="s">
        <v>915</v>
      </c>
      <c r="C58">
        <v>2024</v>
      </c>
      <c r="D58">
        <v>27</v>
      </c>
      <c r="E58" t="s">
        <v>86</v>
      </c>
      <c r="F58" t="s">
        <v>1026</v>
      </c>
      <c r="G58">
        <v>48</v>
      </c>
      <c r="H58">
        <v>201</v>
      </c>
      <c r="I58">
        <v>187</v>
      </c>
      <c r="J58">
        <v>28</v>
      </c>
      <c r="K58">
        <v>52</v>
      </c>
      <c r="L58">
        <v>30</v>
      </c>
      <c r="M58">
        <v>15</v>
      </c>
      <c r="N58">
        <v>1</v>
      </c>
      <c r="O58">
        <v>6</v>
      </c>
      <c r="P58">
        <v>20</v>
      </c>
      <c r="Q58">
        <v>2</v>
      </c>
      <c r="R58">
        <v>0</v>
      </c>
      <c r="S58">
        <v>12</v>
      </c>
      <c r="T58">
        <v>44</v>
      </c>
      <c r="U58">
        <v>0.27800000000000002</v>
      </c>
      <c r="V58">
        <v>0.318</v>
      </c>
      <c r="W58">
        <v>0.46500000000000002</v>
      </c>
      <c r="X58">
        <v>0.78400000000000003</v>
      </c>
      <c r="Y58">
        <v>127</v>
      </c>
      <c r="Z58">
        <v>87</v>
      </c>
      <c r="AA58">
        <v>6</v>
      </c>
      <c r="AB58">
        <v>0</v>
      </c>
      <c r="AC58">
        <v>0</v>
      </c>
      <c r="AD58">
        <v>2</v>
      </c>
      <c r="AE58">
        <v>0</v>
      </c>
      <c r="AF58">
        <v>1.3</v>
      </c>
      <c r="AG58">
        <v>0.6</v>
      </c>
      <c r="AH58">
        <v>1</v>
      </c>
      <c r="AI58">
        <v>0</v>
      </c>
      <c r="AJ58">
        <v>6</v>
      </c>
      <c r="AK58">
        <v>-1</v>
      </c>
      <c r="AL58">
        <v>0</v>
      </c>
      <c r="AM58">
        <v>-1</v>
      </c>
      <c r="AN58">
        <v>3</v>
      </c>
      <c r="AO58" t="s">
        <v>629</v>
      </c>
      <c r="AP58" t="s">
        <v>497</v>
      </c>
    </row>
    <row r="59" spans="1:42" x14ac:dyDescent="0.45">
      <c r="A59">
        <v>54</v>
      </c>
      <c r="B59" t="s">
        <v>855</v>
      </c>
      <c r="C59">
        <v>2024</v>
      </c>
      <c r="D59">
        <v>27</v>
      </c>
      <c r="E59" t="s">
        <v>153</v>
      </c>
      <c r="F59" t="s">
        <v>1026</v>
      </c>
      <c r="G59">
        <v>50</v>
      </c>
      <c r="H59">
        <v>191</v>
      </c>
      <c r="I59">
        <v>171</v>
      </c>
      <c r="J59">
        <v>24</v>
      </c>
      <c r="K59">
        <v>36</v>
      </c>
      <c r="L59">
        <v>21</v>
      </c>
      <c r="M59">
        <v>4</v>
      </c>
      <c r="N59">
        <v>0</v>
      </c>
      <c r="O59">
        <v>11</v>
      </c>
      <c r="P59">
        <v>29</v>
      </c>
      <c r="Q59">
        <v>0</v>
      </c>
      <c r="R59">
        <v>0</v>
      </c>
      <c r="S59">
        <v>17</v>
      </c>
      <c r="T59">
        <v>67</v>
      </c>
      <c r="U59">
        <v>0.21099999999999999</v>
      </c>
      <c r="V59">
        <v>0.28299999999999997</v>
      </c>
      <c r="W59">
        <v>0.42699999999999999</v>
      </c>
      <c r="X59">
        <v>0.71</v>
      </c>
      <c r="Y59">
        <v>105</v>
      </c>
      <c r="Z59">
        <v>73</v>
      </c>
      <c r="AA59">
        <v>2</v>
      </c>
      <c r="AB59">
        <v>1</v>
      </c>
      <c r="AC59">
        <v>0</v>
      </c>
      <c r="AD59">
        <v>2</v>
      </c>
      <c r="AE59">
        <v>0</v>
      </c>
      <c r="AF59">
        <v>1.3</v>
      </c>
      <c r="AG59">
        <v>0.6</v>
      </c>
      <c r="AH59">
        <v>0.9</v>
      </c>
      <c r="AI59">
        <v>0.7</v>
      </c>
      <c r="AJ59">
        <v>0</v>
      </c>
      <c r="AK59">
        <v>0</v>
      </c>
      <c r="AL59">
        <v>-1</v>
      </c>
      <c r="AM59">
        <v>-1</v>
      </c>
      <c r="AN59">
        <v>4</v>
      </c>
      <c r="AO59" t="s">
        <v>307</v>
      </c>
      <c r="AP59" t="s">
        <v>558</v>
      </c>
    </row>
    <row r="60" spans="1:42" x14ac:dyDescent="0.45">
      <c r="A60">
        <v>55</v>
      </c>
      <c r="B60" t="s">
        <v>878</v>
      </c>
      <c r="C60">
        <v>2024</v>
      </c>
      <c r="D60">
        <v>28</v>
      </c>
      <c r="E60" t="s">
        <v>103</v>
      </c>
      <c r="F60" t="s">
        <v>1026</v>
      </c>
      <c r="G60">
        <v>53</v>
      </c>
      <c r="H60">
        <v>217</v>
      </c>
      <c r="I60">
        <v>192</v>
      </c>
      <c r="J60">
        <v>26</v>
      </c>
      <c r="K60">
        <v>50</v>
      </c>
      <c r="L60">
        <v>32</v>
      </c>
      <c r="M60">
        <v>11</v>
      </c>
      <c r="N60">
        <v>0</v>
      </c>
      <c r="O60">
        <v>7</v>
      </c>
      <c r="P60">
        <v>28</v>
      </c>
      <c r="Q60">
        <v>1</v>
      </c>
      <c r="R60">
        <v>1</v>
      </c>
      <c r="S60">
        <v>19</v>
      </c>
      <c r="T60">
        <v>25</v>
      </c>
      <c r="U60">
        <v>0.26</v>
      </c>
      <c r="V60">
        <v>0.32300000000000001</v>
      </c>
      <c r="W60">
        <v>0.42699999999999999</v>
      </c>
      <c r="X60">
        <v>0.75</v>
      </c>
      <c r="Y60">
        <v>111</v>
      </c>
      <c r="Z60">
        <v>82</v>
      </c>
      <c r="AA60">
        <v>6</v>
      </c>
      <c r="AB60">
        <v>1</v>
      </c>
      <c r="AC60">
        <v>0</v>
      </c>
      <c r="AD60">
        <v>5</v>
      </c>
      <c r="AE60">
        <v>0</v>
      </c>
      <c r="AF60">
        <v>1.3</v>
      </c>
      <c r="AG60">
        <v>0.6</v>
      </c>
      <c r="AH60">
        <v>0.5</v>
      </c>
      <c r="AI60">
        <v>0.6</v>
      </c>
      <c r="AJ60">
        <v>2</v>
      </c>
      <c r="AK60">
        <v>-1</v>
      </c>
      <c r="AL60">
        <v>-1</v>
      </c>
      <c r="AM60">
        <v>-2</v>
      </c>
      <c r="AN60">
        <v>7</v>
      </c>
      <c r="AO60" t="s">
        <v>746</v>
      </c>
      <c r="AP60" t="s">
        <v>747</v>
      </c>
    </row>
    <row r="61" spans="1:42" x14ac:dyDescent="0.45">
      <c r="A61">
        <v>56</v>
      </c>
      <c r="B61" t="s">
        <v>842</v>
      </c>
      <c r="C61">
        <v>2024</v>
      </c>
      <c r="D61">
        <v>26</v>
      </c>
      <c r="E61" t="s">
        <v>33</v>
      </c>
      <c r="F61" t="s">
        <v>1026</v>
      </c>
      <c r="G61">
        <v>55</v>
      </c>
      <c r="H61">
        <v>227</v>
      </c>
      <c r="I61">
        <v>214</v>
      </c>
      <c r="J61">
        <v>33</v>
      </c>
      <c r="K61">
        <v>66</v>
      </c>
      <c r="L61">
        <v>51</v>
      </c>
      <c r="M61">
        <v>9</v>
      </c>
      <c r="N61">
        <v>1</v>
      </c>
      <c r="O61">
        <v>5</v>
      </c>
      <c r="P61">
        <v>21</v>
      </c>
      <c r="Q61">
        <v>7</v>
      </c>
      <c r="R61">
        <v>2</v>
      </c>
      <c r="S61">
        <v>8</v>
      </c>
      <c r="T61">
        <v>35</v>
      </c>
      <c r="U61">
        <v>0.308</v>
      </c>
      <c r="V61">
        <v>0.34399999999999997</v>
      </c>
      <c r="W61">
        <v>0.43</v>
      </c>
      <c r="X61">
        <v>0.77400000000000002</v>
      </c>
      <c r="Y61">
        <v>122</v>
      </c>
      <c r="Z61">
        <v>92</v>
      </c>
      <c r="AA61">
        <v>8</v>
      </c>
      <c r="AB61">
        <v>4</v>
      </c>
      <c r="AC61">
        <v>0</v>
      </c>
      <c r="AD61">
        <v>1</v>
      </c>
      <c r="AE61">
        <v>0</v>
      </c>
      <c r="AF61">
        <v>1.3</v>
      </c>
      <c r="AG61">
        <v>0.5</v>
      </c>
      <c r="AH61">
        <v>1.7</v>
      </c>
      <c r="AI61">
        <v>-0.1</v>
      </c>
      <c r="AJ61">
        <v>5</v>
      </c>
      <c r="AK61">
        <v>0</v>
      </c>
      <c r="AL61">
        <v>0</v>
      </c>
      <c r="AM61">
        <v>1</v>
      </c>
      <c r="AN61">
        <v>-4</v>
      </c>
      <c r="AO61" t="s">
        <v>107</v>
      </c>
      <c r="AP61" t="s">
        <v>536</v>
      </c>
    </row>
    <row r="62" spans="1:42" x14ac:dyDescent="0.45">
      <c r="A62">
        <v>57</v>
      </c>
      <c r="B62" t="s">
        <v>920</v>
      </c>
      <c r="C62">
        <v>2024</v>
      </c>
      <c r="D62">
        <v>30</v>
      </c>
      <c r="E62" t="s">
        <v>886</v>
      </c>
      <c r="F62" t="s">
        <v>1023</v>
      </c>
      <c r="G62">
        <v>51</v>
      </c>
      <c r="H62">
        <v>201</v>
      </c>
      <c r="I62">
        <v>168</v>
      </c>
      <c r="J62">
        <v>25</v>
      </c>
      <c r="K62">
        <v>40</v>
      </c>
      <c r="L62">
        <v>25</v>
      </c>
      <c r="M62">
        <v>9</v>
      </c>
      <c r="N62">
        <v>0</v>
      </c>
      <c r="O62">
        <v>6</v>
      </c>
      <c r="P62">
        <v>23</v>
      </c>
      <c r="Q62">
        <v>8</v>
      </c>
      <c r="R62">
        <v>2</v>
      </c>
      <c r="S62">
        <v>25</v>
      </c>
      <c r="T62">
        <v>47</v>
      </c>
      <c r="U62">
        <v>0.23799999999999999</v>
      </c>
      <c r="V62">
        <v>0.35299999999999998</v>
      </c>
      <c r="W62">
        <v>0.39900000000000002</v>
      </c>
      <c r="X62">
        <v>0.752</v>
      </c>
      <c r="Y62">
        <v>122</v>
      </c>
      <c r="Z62">
        <v>67</v>
      </c>
      <c r="AA62">
        <v>4</v>
      </c>
      <c r="AB62">
        <v>6</v>
      </c>
      <c r="AC62">
        <v>0</v>
      </c>
      <c r="AD62">
        <v>2</v>
      </c>
      <c r="AE62">
        <v>1</v>
      </c>
      <c r="AF62">
        <v>1.3</v>
      </c>
      <c r="AG62">
        <v>0.6</v>
      </c>
      <c r="AH62">
        <v>0.9</v>
      </c>
      <c r="AI62">
        <v>0.1</v>
      </c>
      <c r="AJ62">
        <v>5</v>
      </c>
      <c r="AK62">
        <v>0</v>
      </c>
      <c r="AL62">
        <v>0</v>
      </c>
      <c r="AM62">
        <v>0</v>
      </c>
      <c r="AN62">
        <v>3</v>
      </c>
      <c r="AO62" t="s">
        <v>1339</v>
      </c>
      <c r="AP62" t="s">
        <v>1070</v>
      </c>
    </row>
    <row r="63" spans="1:42" x14ac:dyDescent="0.45">
      <c r="A63">
        <v>58</v>
      </c>
      <c r="B63" t="s">
        <v>871</v>
      </c>
      <c r="C63">
        <v>2024</v>
      </c>
      <c r="D63">
        <v>33</v>
      </c>
      <c r="E63" t="s">
        <v>854</v>
      </c>
      <c r="F63" t="s">
        <v>1023</v>
      </c>
      <c r="G63">
        <v>45</v>
      </c>
      <c r="H63">
        <v>177</v>
      </c>
      <c r="I63">
        <v>163</v>
      </c>
      <c r="J63">
        <v>18</v>
      </c>
      <c r="K63">
        <v>49</v>
      </c>
      <c r="L63">
        <v>36</v>
      </c>
      <c r="M63">
        <v>9</v>
      </c>
      <c r="N63">
        <v>0</v>
      </c>
      <c r="O63">
        <v>4</v>
      </c>
      <c r="P63">
        <v>23</v>
      </c>
      <c r="Q63">
        <v>0</v>
      </c>
      <c r="R63">
        <v>0</v>
      </c>
      <c r="S63">
        <v>9</v>
      </c>
      <c r="T63">
        <v>32</v>
      </c>
      <c r="U63">
        <v>0.30099999999999999</v>
      </c>
      <c r="V63">
        <v>0.34499999999999997</v>
      </c>
      <c r="W63">
        <v>0.42899999999999999</v>
      </c>
      <c r="X63">
        <v>0.77400000000000002</v>
      </c>
      <c r="Y63">
        <v>115</v>
      </c>
      <c r="Z63">
        <v>70</v>
      </c>
      <c r="AA63">
        <v>3</v>
      </c>
      <c r="AB63">
        <v>3</v>
      </c>
      <c r="AC63">
        <v>0</v>
      </c>
      <c r="AD63">
        <v>2</v>
      </c>
      <c r="AE63">
        <v>2</v>
      </c>
      <c r="AF63">
        <v>1.2</v>
      </c>
      <c r="AG63">
        <v>0.6</v>
      </c>
      <c r="AH63">
        <v>1.1000000000000001</v>
      </c>
      <c r="AI63">
        <v>0.3</v>
      </c>
      <c r="AJ63">
        <v>3</v>
      </c>
      <c r="AK63">
        <v>0</v>
      </c>
      <c r="AL63">
        <v>0</v>
      </c>
      <c r="AM63">
        <v>0</v>
      </c>
      <c r="AN63">
        <v>1</v>
      </c>
      <c r="AO63" t="s">
        <v>307</v>
      </c>
      <c r="AP63" t="s">
        <v>1077</v>
      </c>
    </row>
    <row r="64" spans="1:42" x14ac:dyDescent="0.45">
      <c r="A64">
        <v>59</v>
      </c>
      <c r="B64" t="s">
        <v>874</v>
      </c>
      <c r="C64">
        <v>2024</v>
      </c>
      <c r="D64">
        <v>26</v>
      </c>
      <c r="E64" t="s">
        <v>875</v>
      </c>
      <c r="F64" t="s">
        <v>1023</v>
      </c>
      <c r="G64">
        <v>55</v>
      </c>
      <c r="H64">
        <v>230</v>
      </c>
      <c r="I64">
        <v>208</v>
      </c>
      <c r="J64">
        <v>27</v>
      </c>
      <c r="K64">
        <v>54</v>
      </c>
      <c r="L64">
        <v>33</v>
      </c>
      <c r="M64">
        <v>11</v>
      </c>
      <c r="N64">
        <v>2</v>
      </c>
      <c r="O64">
        <v>8</v>
      </c>
      <c r="P64">
        <v>27</v>
      </c>
      <c r="Q64">
        <v>10</v>
      </c>
      <c r="R64">
        <v>3</v>
      </c>
      <c r="S64">
        <v>20</v>
      </c>
      <c r="T64">
        <v>58</v>
      </c>
      <c r="U64">
        <v>0.26</v>
      </c>
      <c r="V64">
        <v>0.33</v>
      </c>
      <c r="W64">
        <v>0.44700000000000001</v>
      </c>
      <c r="X64">
        <v>0.77800000000000002</v>
      </c>
      <c r="Y64">
        <v>119</v>
      </c>
      <c r="Z64">
        <v>93</v>
      </c>
      <c r="AA64">
        <v>1</v>
      </c>
      <c r="AB64">
        <v>2</v>
      </c>
      <c r="AC64">
        <v>0</v>
      </c>
      <c r="AD64">
        <v>0</v>
      </c>
      <c r="AE64">
        <v>2</v>
      </c>
      <c r="AF64">
        <v>1.2</v>
      </c>
      <c r="AG64">
        <v>0.4</v>
      </c>
      <c r="AH64">
        <v>1.4</v>
      </c>
      <c r="AI64">
        <v>0</v>
      </c>
      <c r="AJ64">
        <v>4</v>
      </c>
      <c r="AK64">
        <v>0</v>
      </c>
      <c r="AL64">
        <v>0</v>
      </c>
      <c r="AM64">
        <v>0</v>
      </c>
      <c r="AN64">
        <v>-2</v>
      </c>
      <c r="AO64" t="s">
        <v>1090</v>
      </c>
      <c r="AP64" t="s">
        <v>1101</v>
      </c>
    </row>
    <row r="65" spans="1:42" x14ac:dyDescent="0.45">
      <c r="A65">
        <v>60</v>
      </c>
      <c r="B65" t="s">
        <v>870</v>
      </c>
      <c r="C65">
        <v>2024</v>
      </c>
      <c r="D65">
        <v>30</v>
      </c>
      <c r="E65" t="s">
        <v>820</v>
      </c>
      <c r="F65" t="s">
        <v>1023</v>
      </c>
      <c r="G65">
        <v>54</v>
      </c>
      <c r="H65">
        <v>235</v>
      </c>
      <c r="I65">
        <v>207</v>
      </c>
      <c r="J65">
        <v>24</v>
      </c>
      <c r="K65">
        <v>55</v>
      </c>
      <c r="L65">
        <v>33</v>
      </c>
      <c r="M65">
        <v>12</v>
      </c>
      <c r="N65">
        <v>2</v>
      </c>
      <c r="O65">
        <v>8</v>
      </c>
      <c r="P65">
        <v>35</v>
      </c>
      <c r="Q65">
        <v>1</v>
      </c>
      <c r="R65">
        <v>2</v>
      </c>
      <c r="S65">
        <v>20</v>
      </c>
      <c r="T65">
        <v>40</v>
      </c>
      <c r="U65">
        <v>0.26600000000000001</v>
      </c>
      <c r="V65">
        <v>0.33200000000000002</v>
      </c>
      <c r="W65">
        <v>0.45900000000000002</v>
      </c>
      <c r="X65">
        <v>0.79100000000000004</v>
      </c>
      <c r="Y65">
        <v>130</v>
      </c>
      <c r="Z65">
        <v>95</v>
      </c>
      <c r="AA65">
        <v>7</v>
      </c>
      <c r="AB65">
        <v>2</v>
      </c>
      <c r="AC65">
        <v>0</v>
      </c>
      <c r="AD65">
        <v>3</v>
      </c>
      <c r="AE65">
        <v>0</v>
      </c>
      <c r="AF65">
        <v>1.2</v>
      </c>
      <c r="AG65">
        <v>0.5</v>
      </c>
      <c r="AH65">
        <v>1.2</v>
      </c>
      <c r="AI65">
        <v>-0.2</v>
      </c>
      <c r="AJ65">
        <v>8</v>
      </c>
      <c r="AK65">
        <v>-1</v>
      </c>
      <c r="AL65">
        <v>-1</v>
      </c>
      <c r="AM65">
        <v>-1</v>
      </c>
      <c r="AN65">
        <v>0</v>
      </c>
      <c r="AO65" t="s">
        <v>1080</v>
      </c>
      <c r="AP65" t="s">
        <v>1081</v>
      </c>
    </row>
    <row r="66" spans="1:42" x14ac:dyDescent="0.45">
      <c r="A66">
        <v>61</v>
      </c>
      <c r="B66" t="s">
        <v>893</v>
      </c>
      <c r="C66">
        <v>2024</v>
      </c>
      <c r="D66">
        <v>25</v>
      </c>
      <c r="E66" t="s">
        <v>90</v>
      </c>
      <c r="F66" t="s">
        <v>1026</v>
      </c>
      <c r="G66">
        <v>54</v>
      </c>
      <c r="H66">
        <v>239</v>
      </c>
      <c r="I66">
        <v>207</v>
      </c>
      <c r="J66">
        <v>24</v>
      </c>
      <c r="K66">
        <v>61</v>
      </c>
      <c r="L66">
        <v>46</v>
      </c>
      <c r="M66">
        <v>10</v>
      </c>
      <c r="N66">
        <v>0</v>
      </c>
      <c r="O66">
        <v>5</v>
      </c>
      <c r="P66">
        <v>25</v>
      </c>
      <c r="Q66">
        <v>1</v>
      </c>
      <c r="R66">
        <v>0</v>
      </c>
      <c r="S66">
        <v>31</v>
      </c>
      <c r="T66">
        <v>43</v>
      </c>
      <c r="U66">
        <v>0.29499999999999998</v>
      </c>
      <c r="V66">
        <v>0.38900000000000001</v>
      </c>
      <c r="W66">
        <v>0.41499999999999998</v>
      </c>
      <c r="X66">
        <v>0.80500000000000005</v>
      </c>
      <c r="Y66">
        <v>133</v>
      </c>
      <c r="Z66">
        <v>86</v>
      </c>
      <c r="AA66">
        <v>4</v>
      </c>
      <c r="AB66">
        <v>1</v>
      </c>
      <c r="AC66">
        <v>0</v>
      </c>
      <c r="AD66">
        <v>0</v>
      </c>
      <c r="AE66">
        <v>1</v>
      </c>
      <c r="AF66">
        <v>1.2</v>
      </c>
      <c r="AG66">
        <v>0.4</v>
      </c>
      <c r="AH66">
        <v>1.4</v>
      </c>
      <c r="AI66">
        <v>-0.5</v>
      </c>
      <c r="AJ66">
        <v>10</v>
      </c>
      <c r="AK66">
        <v>1</v>
      </c>
      <c r="AL66">
        <v>-1</v>
      </c>
      <c r="AM66">
        <v>-1</v>
      </c>
      <c r="AN66">
        <v>-2</v>
      </c>
      <c r="AO66" t="s">
        <v>282</v>
      </c>
      <c r="AP66" t="s">
        <v>283</v>
      </c>
    </row>
    <row r="67" spans="1:42" x14ac:dyDescent="0.45">
      <c r="A67">
        <v>62</v>
      </c>
      <c r="B67" t="s">
        <v>1084</v>
      </c>
      <c r="C67">
        <v>2024</v>
      </c>
      <c r="D67">
        <v>27</v>
      </c>
      <c r="E67" t="s">
        <v>1085</v>
      </c>
      <c r="F67" t="s">
        <v>1023</v>
      </c>
      <c r="G67">
        <v>55</v>
      </c>
      <c r="H67">
        <v>247</v>
      </c>
      <c r="I67">
        <v>232</v>
      </c>
      <c r="J67">
        <v>32</v>
      </c>
      <c r="K67">
        <v>77</v>
      </c>
      <c r="L67">
        <v>63</v>
      </c>
      <c r="M67">
        <v>12</v>
      </c>
      <c r="N67">
        <v>1</v>
      </c>
      <c r="O67">
        <v>1</v>
      </c>
      <c r="P67">
        <v>13</v>
      </c>
      <c r="Q67">
        <v>3</v>
      </c>
      <c r="R67">
        <v>1</v>
      </c>
      <c r="S67">
        <v>11</v>
      </c>
      <c r="T67">
        <v>15</v>
      </c>
      <c r="U67">
        <v>0.33200000000000002</v>
      </c>
      <c r="V67">
        <v>0.37</v>
      </c>
      <c r="W67">
        <v>0.40500000000000003</v>
      </c>
      <c r="X67">
        <v>0.77500000000000002</v>
      </c>
      <c r="Y67">
        <v>124</v>
      </c>
      <c r="Z67">
        <v>94</v>
      </c>
      <c r="AA67">
        <v>10</v>
      </c>
      <c r="AB67">
        <v>3</v>
      </c>
      <c r="AC67">
        <v>1</v>
      </c>
      <c r="AD67">
        <v>0</v>
      </c>
      <c r="AE67">
        <v>0</v>
      </c>
      <c r="AF67">
        <v>1.2</v>
      </c>
      <c r="AG67">
        <v>0.4</v>
      </c>
      <c r="AH67">
        <v>1.3</v>
      </c>
      <c r="AI67">
        <v>-0.1</v>
      </c>
      <c r="AJ67">
        <v>7</v>
      </c>
      <c r="AK67">
        <v>-2</v>
      </c>
      <c r="AL67">
        <v>-1</v>
      </c>
      <c r="AM67">
        <v>-2</v>
      </c>
      <c r="AN67">
        <v>-1</v>
      </c>
      <c r="AO67" t="s">
        <v>1086</v>
      </c>
      <c r="AP67" t="s">
        <v>1087</v>
      </c>
    </row>
    <row r="68" spans="1:42" x14ac:dyDescent="0.45">
      <c r="A68">
        <v>63</v>
      </c>
      <c r="B68" t="s">
        <v>919</v>
      </c>
      <c r="C68">
        <v>2024</v>
      </c>
      <c r="D68">
        <v>23</v>
      </c>
      <c r="E68" t="s">
        <v>153</v>
      </c>
      <c r="F68" t="s">
        <v>1026</v>
      </c>
      <c r="G68">
        <v>56</v>
      </c>
      <c r="H68">
        <v>237</v>
      </c>
      <c r="I68">
        <v>223</v>
      </c>
      <c r="J68">
        <v>23</v>
      </c>
      <c r="K68">
        <v>60</v>
      </c>
      <c r="L68">
        <v>51</v>
      </c>
      <c r="M68">
        <v>5</v>
      </c>
      <c r="N68">
        <v>0</v>
      </c>
      <c r="O68">
        <v>4</v>
      </c>
      <c r="P68">
        <v>21</v>
      </c>
      <c r="Q68">
        <v>13</v>
      </c>
      <c r="R68">
        <v>4</v>
      </c>
      <c r="S68">
        <v>12</v>
      </c>
      <c r="T68">
        <v>65</v>
      </c>
      <c r="U68">
        <v>0.26900000000000002</v>
      </c>
      <c r="V68">
        <v>0.312</v>
      </c>
      <c r="W68">
        <v>0.34499999999999997</v>
      </c>
      <c r="X68">
        <v>0.65800000000000003</v>
      </c>
      <c r="Y68">
        <v>94</v>
      </c>
      <c r="Z68">
        <v>77</v>
      </c>
      <c r="AA68">
        <v>2</v>
      </c>
      <c r="AB68">
        <v>2</v>
      </c>
      <c r="AC68">
        <v>0</v>
      </c>
      <c r="AD68">
        <v>0</v>
      </c>
      <c r="AE68">
        <v>0</v>
      </c>
      <c r="AF68">
        <v>1.2</v>
      </c>
      <c r="AG68">
        <v>0.4</v>
      </c>
      <c r="AH68">
        <v>0.7</v>
      </c>
      <c r="AI68">
        <v>0.7</v>
      </c>
      <c r="AJ68">
        <v>-3</v>
      </c>
      <c r="AK68">
        <v>0</v>
      </c>
      <c r="AL68">
        <v>-1</v>
      </c>
      <c r="AM68">
        <v>0</v>
      </c>
      <c r="AN68">
        <v>5</v>
      </c>
      <c r="AO68" t="s">
        <v>115</v>
      </c>
      <c r="AP68" t="s">
        <v>602</v>
      </c>
    </row>
    <row r="69" spans="1:42" x14ac:dyDescent="0.45">
      <c r="A69">
        <v>64</v>
      </c>
      <c r="B69" t="s">
        <v>903</v>
      </c>
      <c r="C69">
        <v>2024</v>
      </c>
      <c r="D69">
        <v>30</v>
      </c>
      <c r="E69" t="s">
        <v>41</v>
      </c>
      <c r="F69" t="s">
        <v>1026</v>
      </c>
      <c r="G69">
        <v>53</v>
      </c>
      <c r="H69">
        <v>228</v>
      </c>
      <c r="I69">
        <v>205</v>
      </c>
      <c r="J69">
        <v>29</v>
      </c>
      <c r="K69">
        <v>56</v>
      </c>
      <c r="L69">
        <v>35</v>
      </c>
      <c r="M69">
        <v>10</v>
      </c>
      <c r="N69">
        <v>0</v>
      </c>
      <c r="O69">
        <v>11</v>
      </c>
      <c r="P69">
        <v>34</v>
      </c>
      <c r="Q69">
        <v>2</v>
      </c>
      <c r="R69">
        <v>3</v>
      </c>
      <c r="S69">
        <v>19</v>
      </c>
      <c r="T69">
        <v>50</v>
      </c>
      <c r="U69">
        <v>0.27300000000000002</v>
      </c>
      <c r="V69">
        <v>0.32900000000000001</v>
      </c>
      <c r="W69">
        <v>0.48299999999999998</v>
      </c>
      <c r="X69">
        <v>0.81200000000000006</v>
      </c>
      <c r="Y69">
        <v>126</v>
      </c>
      <c r="Z69">
        <v>99</v>
      </c>
      <c r="AA69">
        <v>2</v>
      </c>
      <c r="AB69">
        <v>0</v>
      </c>
      <c r="AC69">
        <v>0</v>
      </c>
      <c r="AD69">
        <v>4</v>
      </c>
      <c r="AE69">
        <v>0</v>
      </c>
      <c r="AF69">
        <v>1.2</v>
      </c>
      <c r="AG69">
        <v>0.4</v>
      </c>
      <c r="AH69">
        <v>1.3</v>
      </c>
      <c r="AI69">
        <v>-0.4</v>
      </c>
      <c r="AJ69">
        <v>7</v>
      </c>
      <c r="AK69">
        <v>0</v>
      </c>
      <c r="AL69">
        <v>0</v>
      </c>
      <c r="AM69">
        <v>0</v>
      </c>
      <c r="AN69">
        <v>-1</v>
      </c>
      <c r="AO69" t="s">
        <v>765</v>
      </c>
      <c r="AP69" t="s">
        <v>766</v>
      </c>
    </row>
    <row r="70" spans="1:42" x14ac:dyDescent="0.45">
      <c r="A70">
        <v>65</v>
      </c>
      <c r="B70" t="s">
        <v>873</v>
      </c>
      <c r="C70">
        <v>2024</v>
      </c>
      <c r="D70">
        <v>26</v>
      </c>
      <c r="E70" t="s">
        <v>854</v>
      </c>
      <c r="F70" t="s">
        <v>1023</v>
      </c>
      <c r="G70">
        <v>52</v>
      </c>
      <c r="H70">
        <v>213</v>
      </c>
      <c r="I70">
        <v>190</v>
      </c>
      <c r="J70">
        <v>35</v>
      </c>
      <c r="K70">
        <v>50</v>
      </c>
      <c r="L70">
        <v>33</v>
      </c>
      <c r="M70">
        <v>10</v>
      </c>
      <c r="N70">
        <v>2</v>
      </c>
      <c r="O70">
        <v>5</v>
      </c>
      <c r="P70">
        <v>15</v>
      </c>
      <c r="Q70">
        <v>14</v>
      </c>
      <c r="R70">
        <v>1</v>
      </c>
      <c r="S70">
        <v>19</v>
      </c>
      <c r="T70">
        <v>59</v>
      </c>
      <c r="U70">
        <v>0.26300000000000001</v>
      </c>
      <c r="V70">
        <v>0.33300000000000002</v>
      </c>
      <c r="W70">
        <v>0.41599999999999998</v>
      </c>
      <c r="X70">
        <v>0.749</v>
      </c>
      <c r="Y70">
        <v>108</v>
      </c>
      <c r="Z70">
        <v>79</v>
      </c>
      <c r="AA70">
        <v>2</v>
      </c>
      <c r="AB70">
        <v>1</v>
      </c>
      <c r="AC70">
        <v>3</v>
      </c>
      <c r="AD70">
        <v>0</v>
      </c>
      <c r="AE70">
        <v>0</v>
      </c>
      <c r="AF70">
        <v>1.1000000000000001</v>
      </c>
      <c r="AG70">
        <v>0.5</v>
      </c>
      <c r="AH70">
        <v>1.3</v>
      </c>
      <c r="AI70">
        <v>0</v>
      </c>
      <c r="AJ70">
        <v>1</v>
      </c>
      <c r="AK70">
        <v>0</v>
      </c>
      <c r="AL70">
        <v>4</v>
      </c>
      <c r="AM70">
        <v>3</v>
      </c>
      <c r="AN70">
        <v>-2</v>
      </c>
      <c r="AO70" t="s">
        <v>1090</v>
      </c>
      <c r="AP70" t="s">
        <v>1091</v>
      </c>
    </row>
    <row r="71" spans="1:42" x14ac:dyDescent="0.45">
      <c r="A71">
        <v>66</v>
      </c>
      <c r="B71" t="s">
        <v>912</v>
      </c>
      <c r="C71">
        <v>2024</v>
      </c>
      <c r="D71">
        <v>35</v>
      </c>
      <c r="E71" t="s">
        <v>79</v>
      </c>
      <c r="F71" t="s">
        <v>1026</v>
      </c>
      <c r="G71">
        <v>49</v>
      </c>
      <c r="H71">
        <v>203</v>
      </c>
      <c r="I71">
        <v>172</v>
      </c>
      <c r="J71">
        <v>26</v>
      </c>
      <c r="K71">
        <v>42</v>
      </c>
      <c r="L71">
        <v>26</v>
      </c>
      <c r="M71">
        <v>10</v>
      </c>
      <c r="N71">
        <v>0</v>
      </c>
      <c r="O71">
        <v>6</v>
      </c>
      <c r="P71">
        <v>22</v>
      </c>
      <c r="Q71">
        <v>1</v>
      </c>
      <c r="R71">
        <v>0</v>
      </c>
      <c r="S71">
        <v>25</v>
      </c>
      <c r="T71">
        <v>43</v>
      </c>
      <c r="U71">
        <v>0.24399999999999999</v>
      </c>
      <c r="V71">
        <v>0.36</v>
      </c>
      <c r="W71">
        <v>0.40699999999999997</v>
      </c>
      <c r="X71">
        <v>0.76700000000000002</v>
      </c>
      <c r="Y71">
        <v>119</v>
      </c>
      <c r="Z71">
        <v>70</v>
      </c>
      <c r="AA71">
        <v>3</v>
      </c>
      <c r="AB71">
        <v>6</v>
      </c>
      <c r="AC71">
        <v>0</v>
      </c>
      <c r="AD71">
        <v>0</v>
      </c>
      <c r="AE71">
        <v>2</v>
      </c>
      <c r="AF71">
        <v>1.1000000000000001</v>
      </c>
      <c r="AG71">
        <v>0.4</v>
      </c>
      <c r="AH71">
        <v>1.1000000000000001</v>
      </c>
      <c r="AI71">
        <v>-0.3</v>
      </c>
      <c r="AJ71">
        <v>6</v>
      </c>
      <c r="AK71">
        <v>0</v>
      </c>
      <c r="AL71">
        <v>1</v>
      </c>
      <c r="AM71">
        <v>1</v>
      </c>
      <c r="AN71">
        <v>0</v>
      </c>
      <c r="AO71" t="s">
        <v>150</v>
      </c>
      <c r="AP71" t="s">
        <v>151</v>
      </c>
    </row>
    <row r="72" spans="1:42" x14ac:dyDescent="0.45">
      <c r="A72">
        <v>67</v>
      </c>
      <c r="B72" t="s">
        <v>844</v>
      </c>
      <c r="C72">
        <v>2024</v>
      </c>
      <c r="D72">
        <v>24</v>
      </c>
      <c r="E72" t="s">
        <v>86</v>
      </c>
      <c r="F72" t="s">
        <v>1026</v>
      </c>
      <c r="G72">
        <v>51</v>
      </c>
      <c r="H72">
        <v>173</v>
      </c>
      <c r="I72">
        <v>150</v>
      </c>
      <c r="J72">
        <v>20</v>
      </c>
      <c r="K72">
        <v>36</v>
      </c>
      <c r="L72">
        <v>18</v>
      </c>
      <c r="M72">
        <v>11</v>
      </c>
      <c r="N72">
        <v>0</v>
      </c>
      <c r="O72">
        <v>7</v>
      </c>
      <c r="P72">
        <v>25</v>
      </c>
      <c r="Q72">
        <v>3</v>
      </c>
      <c r="R72">
        <v>1</v>
      </c>
      <c r="S72">
        <v>19</v>
      </c>
      <c r="T72">
        <v>53</v>
      </c>
      <c r="U72">
        <v>0.24</v>
      </c>
      <c r="V72">
        <v>0.32900000000000001</v>
      </c>
      <c r="W72">
        <v>0.45300000000000001</v>
      </c>
      <c r="X72">
        <v>0.78300000000000003</v>
      </c>
      <c r="Y72">
        <v>127</v>
      </c>
      <c r="Z72">
        <v>68</v>
      </c>
      <c r="AA72">
        <v>4</v>
      </c>
      <c r="AB72">
        <v>2</v>
      </c>
      <c r="AC72">
        <v>0</v>
      </c>
      <c r="AD72">
        <v>2</v>
      </c>
      <c r="AE72">
        <v>1</v>
      </c>
      <c r="AF72">
        <v>1.1000000000000001</v>
      </c>
      <c r="AG72">
        <v>0.5</v>
      </c>
      <c r="AH72">
        <v>0.9</v>
      </c>
      <c r="AI72">
        <v>0</v>
      </c>
      <c r="AJ72">
        <v>5</v>
      </c>
      <c r="AK72">
        <v>0</v>
      </c>
      <c r="AL72">
        <v>-1</v>
      </c>
      <c r="AM72">
        <v>-1</v>
      </c>
      <c r="AN72">
        <v>2</v>
      </c>
      <c r="AO72" t="s">
        <v>1341</v>
      </c>
      <c r="AP72" t="s">
        <v>183</v>
      </c>
    </row>
    <row r="73" spans="1:42" x14ac:dyDescent="0.45">
      <c r="A73">
        <v>68</v>
      </c>
      <c r="B73" t="s">
        <v>950</v>
      </c>
      <c r="C73">
        <v>2024</v>
      </c>
      <c r="D73">
        <v>26</v>
      </c>
      <c r="E73" t="s">
        <v>905</v>
      </c>
      <c r="F73" t="s">
        <v>1023</v>
      </c>
      <c r="G73">
        <v>49</v>
      </c>
      <c r="H73">
        <v>197</v>
      </c>
      <c r="I73">
        <v>172</v>
      </c>
      <c r="J73">
        <v>12</v>
      </c>
      <c r="K73">
        <v>35</v>
      </c>
      <c r="L73">
        <v>29</v>
      </c>
      <c r="M73">
        <v>3</v>
      </c>
      <c r="N73">
        <v>0</v>
      </c>
      <c r="O73">
        <v>3</v>
      </c>
      <c r="P73">
        <v>18</v>
      </c>
      <c r="Q73">
        <v>4</v>
      </c>
      <c r="R73">
        <v>1</v>
      </c>
      <c r="S73">
        <v>21</v>
      </c>
      <c r="T73">
        <v>49</v>
      </c>
      <c r="U73">
        <v>0.20300000000000001</v>
      </c>
      <c r="V73">
        <v>0.28899999999999998</v>
      </c>
      <c r="W73">
        <v>0.27300000000000002</v>
      </c>
      <c r="X73">
        <v>0.56299999999999994</v>
      </c>
      <c r="Y73">
        <v>65</v>
      </c>
      <c r="Z73">
        <v>47</v>
      </c>
      <c r="AA73">
        <v>1</v>
      </c>
      <c r="AB73">
        <v>1</v>
      </c>
      <c r="AC73">
        <v>0</v>
      </c>
      <c r="AD73">
        <v>3</v>
      </c>
      <c r="AE73">
        <v>0</v>
      </c>
      <c r="AF73">
        <v>1.1000000000000001</v>
      </c>
      <c r="AG73">
        <v>0.4</v>
      </c>
      <c r="AH73">
        <v>0.4</v>
      </c>
      <c r="AI73">
        <v>0.8</v>
      </c>
      <c r="AJ73">
        <v>-5</v>
      </c>
      <c r="AK73">
        <v>1</v>
      </c>
      <c r="AL73">
        <v>0</v>
      </c>
      <c r="AM73">
        <v>2</v>
      </c>
      <c r="AN73">
        <v>6</v>
      </c>
      <c r="AO73" t="s">
        <v>1092</v>
      </c>
      <c r="AP73" t="s">
        <v>1093</v>
      </c>
    </row>
    <row r="74" spans="1:42" x14ac:dyDescent="0.45">
      <c r="A74">
        <v>69</v>
      </c>
      <c r="B74" t="s">
        <v>892</v>
      </c>
      <c r="C74">
        <v>2024</v>
      </c>
      <c r="D74">
        <v>27</v>
      </c>
      <c r="E74" t="s">
        <v>828</v>
      </c>
      <c r="F74" t="s">
        <v>1023</v>
      </c>
      <c r="G74">
        <v>39</v>
      </c>
      <c r="H74">
        <v>171</v>
      </c>
      <c r="I74">
        <v>155</v>
      </c>
      <c r="J74">
        <v>22</v>
      </c>
      <c r="K74">
        <v>36</v>
      </c>
      <c r="L74">
        <v>23</v>
      </c>
      <c r="M74">
        <v>8</v>
      </c>
      <c r="N74">
        <v>2</v>
      </c>
      <c r="O74">
        <v>3</v>
      </c>
      <c r="P74">
        <v>18</v>
      </c>
      <c r="Q74">
        <v>0</v>
      </c>
      <c r="R74">
        <v>0</v>
      </c>
      <c r="S74">
        <v>14</v>
      </c>
      <c r="T74">
        <v>43</v>
      </c>
      <c r="U74">
        <v>0.23200000000000001</v>
      </c>
      <c r="V74">
        <v>0.30399999999999999</v>
      </c>
      <c r="W74">
        <v>0.36799999999999999</v>
      </c>
      <c r="X74">
        <v>0.67200000000000004</v>
      </c>
      <c r="Y74">
        <v>91</v>
      </c>
      <c r="Z74">
        <v>57</v>
      </c>
      <c r="AA74">
        <v>1</v>
      </c>
      <c r="AB74">
        <v>2</v>
      </c>
      <c r="AC74">
        <v>0</v>
      </c>
      <c r="AD74">
        <v>0</v>
      </c>
      <c r="AE74">
        <v>0</v>
      </c>
      <c r="AF74">
        <v>1.1000000000000001</v>
      </c>
      <c r="AG74">
        <v>0.5</v>
      </c>
      <c r="AH74">
        <v>0.7</v>
      </c>
      <c r="AI74">
        <v>0.4</v>
      </c>
      <c r="AJ74">
        <v>-2</v>
      </c>
      <c r="AK74">
        <v>1</v>
      </c>
      <c r="AL74">
        <v>1</v>
      </c>
      <c r="AM74">
        <v>2</v>
      </c>
      <c r="AN74">
        <v>3</v>
      </c>
      <c r="AO74" t="s">
        <v>118</v>
      </c>
      <c r="AP74" t="s">
        <v>1083</v>
      </c>
    </row>
    <row r="75" spans="1:42" x14ac:dyDescent="0.45">
      <c r="A75">
        <v>70</v>
      </c>
      <c r="B75" t="s">
        <v>891</v>
      </c>
      <c r="C75">
        <v>2024</v>
      </c>
      <c r="D75">
        <v>27</v>
      </c>
      <c r="E75" t="s">
        <v>33</v>
      </c>
      <c r="F75" t="s">
        <v>1026</v>
      </c>
      <c r="G75">
        <v>54</v>
      </c>
      <c r="H75">
        <v>236</v>
      </c>
      <c r="I75">
        <v>208</v>
      </c>
      <c r="J75">
        <v>27</v>
      </c>
      <c r="K75">
        <v>56</v>
      </c>
      <c r="L75">
        <v>37</v>
      </c>
      <c r="M75">
        <v>10</v>
      </c>
      <c r="N75">
        <v>0</v>
      </c>
      <c r="O75">
        <v>9</v>
      </c>
      <c r="P75">
        <v>22</v>
      </c>
      <c r="Q75">
        <v>2</v>
      </c>
      <c r="R75">
        <v>0</v>
      </c>
      <c r="S75">
        <v>23</v>
      </c>
      <c r="T75">
        <v>41</v>
      </c>
      <c r="U75">
        <v>0.26900000000000002</v>
      </c>
      <c r="V75">
        <v>0.34699999999999998</v>
      </c>
      <c r="W75">
        <v>0.44700000000000001</v>
      </c>
      <c r="X75">
        <v>0.79500000000000004</v>
      </c>
      <c r="Y75">
        <v>128</v>
      </c>
      <c r="Z75">
        <v>93</v>
      </c>
      <c r="AA75">
        <v>4</v>
      </c>
      <c r="AB75">
        <v>3</v>
      </c>
      <c r="AC75">
        <v>0</v>
      </c>
      <c r="AD75">
        <v>2</v>
      </c>
      <c r="AE75">
        <v>3</v>
      </c>
      <c r="AF75">
        <v>1</v>
      </c>
      <c r="AG75">
        <v>0.3</v>
      </c>
      <c r="AH75">
        <v>1.1000000000000001</v>
      </c>
      <c r="AI75">
        <v>-0.4</v>
      </c>
      <c r="AJ75">
        <v>6</v>
      </c>
      <c r="AK75">
        <v>0</v>
      </c>
      <c r="AL75">
        <v>0</v>
      </c>
      <c r="AM75">
        <v>0</v>
      </c>
      <c r="AN75">
        <v>0</v>
      </c>
      <c r="AO75" t="s">
        <v>55</v>
      </c>
      <c r="AP75" t="s">
        <v>56</v>
      </c>
    </row>
    <row r="76" spans="1:42" x14ac:dyDescent="0.45">
      <c r="A76">
        <v>71</v>
      </c>
      <c r="B76" t="s">
        <v>864</v>
      </c>
      <c r="C76">
        <v>2024</v>
      </c>
      <c r="D76">
        <v>30</v>
      </c>
      <c r="E76" t="s">
        <v>862</v>
      </c>
      <c r="F76" t="s">
        <v>1023</v>
      </c>
      <c r="G76">
        <v>54</v>
      </c>
      <c r="H76">
        <v>242</v>
      </c>
      <c r="I76">
        <v>219</v>
      </c>
      <c r="J76">
        <v>30</v>
      </c>
      <c r="K76">
        <v>46</v>
      </c>
      <c r="L76">
        <v>26</v>
      </c>
      <c r="M76">
        <v>12</v>
      </c>
      <c r="N76">
        <v>0</v>
      </c>
      <c r="O76">
        <v>8</v>
      </c>
      <c r="P76">
        <v>26</v>
      </c>
      <c r="Q76">
        <v>6</v>
      </c>
      <c r="R76">
        <v>3</v>
      </c>
      <c r="S76">
        <v>16</v>
      </c>
      <c r="T76">
        <v>43</v>
      </c>
      <c r="U76">
        <v>0.21</v>
      </c>
      <c r="V76">
        <v>0.27700000000000002</v>
      </c>
      <c r="W76">
        <v>0.374</v>
      </c>
      <c r="X76">
        <v>0.65100000000000002</v>
      </c>
      <c r="Y76">
        <v>92</v>
      </c>
      <c r="Z76">
        <v>82</v>
      </c>
      <c r="AA76">
        <v>4</v>
      </c>
      <c r="AB76">
        <v>5</v>
      </c>
      <c r="AC76">
        <v>0</v>
      </c>
      <c r="AD76">
        <v>2</v>
      </c>
      <c r="AE76">
        <v>0</v>
      </c>
      <c r="AF76">
        <v>1</v>
      </c>
      <c r="AG76">
        <v>0.3</v>
      </c>
      <c r="AH76">
        <v>1.1000000000000001</v>
      </c>
      <c r="AI76">
        <v>0.3</v>
      </c>
      <c r="AJ76">
        <v>-2</v>
      </c>
      <c r="AK76">
        <v>0</v>
      </c>
      <c r="AL76">
        <v>1</v>
      </c>
      <c r="AM76">
        <v>2</v>
      </c>
      <c r="AN76">
        <v>-1</v>
      </c>
      <c r="AO76" t="s">
        <v>83</v>
      </c>
      <c r="AP76" t="s">
        <v>1097</v>
      </c>
    </row>
    <row r="77" spans="1:42" x14ac:dyDescent="0.45">
      <c r="A77">
        <v>72</v>
      </c>
      <c r="B77" t="s">
        <v>899</v>
      </c>
      <c r="C77">
        <v>2024</v>
      </c>
      <c r="D77">
        <v>27</v>
      </c>
      <c r="E77" t="s">
        <v>48</v>
      </c>
      <c r="F77" t="s">
        <v>1026</v>
      </c>
      <c r="G77">
        <v>53</v>
      </c>
      <c r="H77">
        <v>211</v>
      </c>
      <c r="I77">
        <v>198</v>
      </c>
      <c r="J77">
        <v>27</v>
      </c>
      <c r="K77">
        <v>56</v>
      </c>
      <c r="L77">
        <v>39</v>
      </c>
      <c r="M77">
        <v>11</v>
      </c>
      <c r="N77">
        <v>1</v>
      </c>
      <c r="O77">
        <v>5</v>
      </c>
      <c r="P77">
        <v>19</v>
      </c>
      <c r="Q77">
        <v>2</v>
      </c>
      <c r="R77">
        <v>2</v>
      </c>
      <c r="S77">
        <v>9</v>
      </c>
      <c r="T77">
        <v>37</v>
      </c>
      <c r="U77">
        <v>0.28299999999999997</v>
      </c>
      <c r="V77">
        <v>0.32700000000000001</v>
      </c>
      <c r="W77">
        <v>0.42399999999999999</v>
      </c>
      <c r="X77">
        <v>0.751</v>
      </c>
      <c r="Y77">
        <v>118</v>
      </c>
      <c r="Z77">
        <v>84</v>
      </c>
      <c r="AA77">
        <v>2</v>
      </c>
      <c r="AB77">
        <v>4</v>
      </c>
      <c r="AC77">
        <v>0</v>
      </c>
      <c r="AD77">
        <v>0</v>
      </c>
      <c r="AE77">
        <v>0</v>
      </c>
      <c r="AF77">
        <v>1</v>
      </c>
      <c r="AG77">
        <v>0.3</v>
      </c>
      <c r="AH77">
        <v>1.2</v>
      </c>
      <c r="AI77">
        <v>-0.3</v>
      </c>
      <c r="AJ77">
        <v>4</v>
      </c>
      <c r="AK77">
        <v>1</v>
      </c>
      <c r="AL77">
        <v>-1</v>
      </c>
      <c r="AM77">
        <v>0</v>
      </c>
      <c r="AN77">
        <v>-2</v>
      </c>
      <c r="AO77" t="s">
        <v>702</v>
      </c>
      <c r="AP77" t="s">
        <v>703</v>
      </c>
    </row>
    <row r="78" spans="1:42" x14ac:dyDescent="0.45">
      <c r="A78">
        <v>73</v>
      </c>
      <c r="B78" t="s">
        <v>883</v>
      </c>
      <c r="C78">
        <v>2024</v>
      </c>
      <c r="D78">
        <v>27</v>
      </c>
      <c r="E78" t="s">
        <v>66</v>
      </c>
      <c r="F78" t="s">
        <v>1026</v>
      </c>
      <c r="G78">
        <v>48</v>
      </c>
      <c r="H78">
        <v>182</v>
      </c>
      <c r="I78">
        <v>165</v>
      </c>
      <c r="J78">
        <v>22</v>
      </c>
      <c r="K78">
        <v>43</v>
      </c>
      <c r="L78">
        <v>31</v>
      </c>
      <c r="M78">
        <v>9</v>
      </c>
      <c r="N78">
        <v>1</v>
      </c>
      <c r="O78">
        <v>2</v>
      </c>
      <c r="P78">
        <v>16</v>
      </c>
      <c r="Q78">
        <v>19</v>
      </c>
      <c r="R78">
        <v>8</v>
      </c>
      <c r="S78">
        <v>10</v>
      </c>
      <c r="T78">
        <v>51</v>
      </c>
      <c r="U78">
        <v>0.26100000000000001</v>
      </c>
      <c r="V78">
        <v>0.317</v>
      </c>
      <c r="W78">
        <v>0.36399999999999999</v>
      </c>
      <c r="X78">
        <v>0.68</v>
      </c>
      <c r="Y78">
        <v>97</v>
      </c>
      <c r="Z78">
        <v>60</v>
      </c>
      <c r="AA78">
        <v>4</v>
      </c>
      <c r="AB78">
        <v>4</v>
      </c>
      <c r="AC78">
        <v>2</v>
      </c>
      <c r="AD78">
        <v>1</v>
      </c>
      <c r="AE78">
        <v>0</v>
      </c>
      <c r="AF78">
        <v>1</v>
      </c>
      <c r="AG78">
        <v>0.4</v>
      </c>
      <c r="AH78">
        <v>1</v>
      </c>
      <c r="AI78">
        <v>0.3</v>
      </c>
      <c r="AJ78">
        <v>1</v>
      </c>
      <c r="AK78">
        <v>0</v>
      </c>
      <c r="AL78">
        <v>0</v>
      </c>
      <c r="AM78">
        <v>0</v>
      </c>
      <c r="AN78">
        <v>0</v>
      </c>
      <c r="AO78" t="s">
        <v>107</v>
      </c>
      <c r="AP78" t="s">
        <v>133</v>
      </c>
    </row>
    <row r="79" spans="1:42" x14ac:dyDescent="0.45">
      <c r="A79">
        <v>74</v>
      </c>
      <c r="B79" t="s">
        <v>908</v>
      </c>
      <c r="C79">
        <v>2024</v>
      </c>
      <c r="D79">
        <v>23</v>
      </c>
      <c r="E79" t="s">
        <v>828</v>
      </c>
      <c r="F79" t="s">
        <v>1023</v>
      </c>
      <c r="G79">
        <v>52</v>
      </c>
      <c r="H79">
        <v>218</v>
      </c>
      <c r="I79">
        <v>205</v>
      </c>
      <c r="J79">
        <v>23</v>
      </c>
      <c r="K79">
        <v>53</v>
      </c>
      <c r="L79">
        <v>40</v>
      </c>
      <c r="M79">
        <v>7</v>
      </c>
      <c r="N79">
        <v>1</v>
      </c>
      <c r="O79">
        <v>5</v>
      </c>
      <c r="P79">
        <v>17</v>
      </c>
      <c r="Q79">
        <v>8</v>
      </c>
      <c r="R79">
        <v>3</v>
      </c>
      <c r="S79">
        <v>12</v>
      </c>
      <c r="T79">
        <v>49</v>
      </c>
      <c r="U79">
        <v>0.25900000000000001</v>
      </c>
      <c r="V79">
        <v>0.30299999999999999</v>
      </c>
      <c r="W79">
        <v>0.376</v>
      </c>
      <c r="X79">
        <v>0.67800000000000005</v>
      </c>
      <c r="Y79">
        <v>93</v>
      </c>
      <c r="Z79">
        <v>77</v>
      </c>
      <c r="AA79">
        <v>3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0.2</v>
      </c>
      <c r="AH79">
        <v>0.8</v>
      </c>
      <c r="AI79">
        <v>0.3</v>
      </c>
      <c r="AJ79">
        <v>-2</v>
      </c>
      <c r="AK79">
        <v>1</v>
      </c>
      <c r="AL79">
        <v>0</v>
      </c>
      <c r="AM79">
        <v>1</v>
      </c>
      <c r="AN79">
        <v>1</v>
      </c>
      <c r="AO79" t="s">
        <v>1090</v>
      </c>
      <c r="AP79" t="s">
        <v>1112</v>
      </c>
    </row>
    <row r="80" spans="1:42" x14ac:dyDescent="0.45">
      <c r="A80">
        <v>75</v>
      </c>
      <c r="B80" t="s">
        <v>922</v>
      </c>
      <c r="C80">
        <v>2024</v>
      </c>
      <c r="D80">
        <v>31</v>
      </c>
      <c r="E80" t="s">
        <v>823</v>
      </c>
      <c r="F80" t="s">
        <v>1023</v>
      </c>
      <c r="G80">
        <v>54</v>
      </c>
      <c r="H80">
        <v>250</v>
      </c>
      <c r="I80">
        <v>203</v>
      </c>
      <c r="J80">
        <v>42</v>
      </c>
      <c r="K80">
        <v>49</v>
      </c>
      <c r="L80">
        <v>35</v>
      </c>
      <c r="M80">
        <v>4</v>
      </c>
      <c r="N80">
        <v>0</v>
      </c>
      <c r="O80">
        <v>10</v>
      </c>
      <c r="P80">
        <v>33</v>
      </c>
      <c r="Q80">
        <v>3</v>
      </c>
      <c r="R80">
        <v>1</v>
      </c>
      <c r="S80">
        <v>41</v>
      </c>
      <c r="T80">
        <v>72</v>
      </c>
      <c r="U80">
        <v>0.24099999999999999</v>
      </c>
      <c r="V80">
        <v>0.36399999999999999</v>
      </c>
      <c r="W80">
        <v>0.40899999999999997</v>
      </c>
      <c r="X80">
        <v>0.77300000000000002</v>
      </c>
      <c r="Y80">
        <v>123</v>
      </c>
      <c r="Z80">
        <v>83</v>
      </c>
      <c r="AA80">
        <v>1</v>
      </c>
      <c r="AB80">
        <v>1</v>
      </c>
      <c r="AC80">
        <v>0</v>
      </c>
      <c r="AD80">
        <v>5</v>
      </c>
      <c r="AE80">
        <v>2</v>
      </c>
      <c r="AF80">
        <v>0.9</v>
      </c>
      <c r="AG80">
        <v>0.2</v>
      </c>
      <c r="AH80">
        <v>0.9</v>
      </c>
      <c r="AI80">
        <v>-0.5</v>
      </c>
      <c r="AJ80">
        <v>6</v>
      </c>
      <c r="AK80">
        <v>0</v>
      </c>
      <c r="AL80">
        <v>0</v>
      </c>
      <c r="AM80">
        <v>0</v>
      </c>
      <c r="AN80">
        <v>0</v>
      </c>
      <c r="AO80" t="s">
        <v>1141</v>
      </c>
      <c r="AP80" t="s">
        <v>1142</v>
      </c>
    </row>
    <row r="81" spans="1:42" x14ac:dyDescent="0.45">
      <c r="A81">
        <v>76</v>
      </c>
      <c r="B81" t="s">
        <v>869</v>
      </c>
      <c r="C81">
        <v>2024</v>
      </c>
      <c r="D81">
        <v>26</v>
      </c>
      <c r="E81" t="s">
        <v>823</v>
      </c>
      <c r="F81" t="s">
        <v>1023</v>
      </c>
      <c r="G81">
        <v>51</v>
      </c>
      <c r="H81">
        <v>198</v>
      </c>
      <c r="I81">
        <v>164</v>
      </c>
      <c r="J81">
        <v>31</v>
      </c>
      <c r="K81">
        <v>40</v>
      </c>
      <c r="L81">
        <v>28</v>
      </c>
      <c r="M81">
        <v>5</v>
      </c>
      <c r="N81">
        <v>2</v>
      </c>
      <c r="O81">
        <v>5</v>
      </c>
      <c r="P81">
        <v>30</v>
      </c>
      <c r="Q81">
        <v>13</v>
      </c>
      <c r="R81">
        <v>1</v>
      </c>
      <c r="S81">
        <v>26</v>
      </c>
      <c r="T81">
        <v>26</v>
      </c>
      <c r="U81">
        <v>0.24399999999999999</v>
      </c>
      <c r="V81">
        <v>0.34799999999999998</v>
      </c>
      <c r="W81">
        <v>0.39</v>
      </c>
      <c r="X81">
        <v>0.73899999999999999</v>
      </c>
      <c r="Y81">
        <v>113</v>
      </c>
      <c r="Z81">
        <v>64</v>
      </c>
      <c r="AA81">
        <v>5</v>
      </c>
      <c r="AB81">
        <v>3</v>
      </c>
      <c r="AC81">
        <v>0</v>
      </c>
      <c r="AD81">
        <v>5</v>
      </c>
      <c r="AE81">
        <v>0</v>
      </c>
      <c r="AF81">
        <v>0.9</v>
      </c>
      <c r="AG81">
        <v>0.3</v>
      </c>
      <c r="AH81">
        <v>1.1000000000000001</v>
      </c>
      <c r="AI81">
        <v>0</v>
      </c>
      <c r="AJ81">
        <v>3</v>
      </c>
      <c r="AK81">
        <v>1</v>
      </c>
      <c r="AL81">
        <v>-1</v>
      </c>
      <c r="AM81">
        <v>0</v>
      </c>
      <c r="AN81">
        <v>-2</v>
      </c>
      <c r="AO81" t="s">
        <v>1071</v>
      </c>
      <c r="AP81" t="s">
        <v>1072</v>
      </c>
    </row>
    <row r="82" spans="1:42" x14ac:dyDescent="0.45">
      <c r="A82">
        <v>77</v>
      </c>
      <c r="B82" t="s">
        <v>923</v>
      </c>
      <c r="C82">
        <v>2024</v>
      </c>
      <c r="D82">
        <v>24</v>
      </c>
      <c r="E82" t="s">
        <v>888</v>
      </c>
      <c r="F82" t="s">
        <v>1023</v>
      </c>
      <c r="G82">
        <v>47</v>
      </c>
      <c r="H82">
        <v>180</v>
      </c>
      <c r="I82">
        <v>159</v>
      </c>
      <c r="J82">
        <v>21</v>
      </c>
      <c r="K82">
        <v>34</v>
      </c>
      <c r="L82">
        <v>18</v>
      </c>
      <c r="M82">
        <v>7</v>
      </c>
      <c r="N82">
        <v>0</v>
      </c>
      <c r="O82">
        <v>9</v>
      </c>
      <c r="P82">
        <v>23</v>
      </c>
      <c r="Q82">
        <v>2</v>
      </c>
      <c r="R82">
        <v>1</v>
      </c>
      <c r="S82">
        <v>21</v>
      </c>
      <c r="T82">
        <v>64</v>
      </c>
      <c r="U82">
        <v>0.214</v>
      </c>
      <c r="V82">
        <v>0.30599999999999999</v>
      </c>
      <c r="W82">
        <v>0.42799999999999999</v>
      </c>
      <c r="X82">
        <v>0.73299999999999998</v>
      </c>
      <c r="Y82">
        <v>110</v>
      </c>
      <c r="Z82">
        <v>68</v>
      </c>
      <c r="AA82">
        <v>2</v>
      </c>
      <c r="AB82">
        <v>0</v>
      </c>
      <c r="AC82">
        <v>0</v>
      </c>
      <c r="AD82">
        <v>0</v>
      </c>
      <c r="AE82">
        <v>1</v>
      </c>
      <c r="AF82">
        <v>0.9</v>
      </c>
      <c r="AG82">
        <v>0.3</v>
      </c>
      <c r="AH82">
        <v>0.8</v>
      </c>
      <c r="AI82">
        <v>0.3</v>
      </c>
      <c r="AJ82">
        <v>1</v>
      </c>
      <c r="AK82">
        <v>0</v>
      </c>
      <c r="AL82">
        <v>-1</v>
      </c>
      <c r="AM82">
        <v>-1</v>
      </c>
      <c r="AN82">
        <v>1</v>
      </c>
      <c r="AO82" t="s">
        <v>358</v>
      </c>
      <c r="AP82" t="s">
        <v>1113</v>
      </c>
    </row>
    <row r="83" spans="1:42" x14ac:dyDescent="0.45">
      <c r="A83">
        <v>78</v>
      </c>
      <c r="B83" t="s">
        <v>946</v>
      </c>
      <c r="C83">
        <v>2024</v>
      </c>
      <c r="D83">
        <v>30</v>
      </c>
      <c r="E83" t="s">
        <v>828</v>
      </c>
      <c r="F83" t="s">
        <v>1023</v>
      </c>
      <c r="G83">
        <v>52</v>
      </c>
      <c r="H83">
        <v>221</v>
      </c>
      <c r="I83">
        <v>194</v>
      </c>
      <c r="J83">
        <v>24</v>
      </c>
      <c r="K83">
        <v>45</v>
      </c>
      <c r="L83">
        <v>25</v>
      </c>
      <c r="M83">
        <v>11</v>
      </c>
      <c r="N83">
        <v>1</v>
      </c>
      <c r="O83">
        <v>8</v>
      </c>
      <c r="P83">
        <v>29</v>
      </c>
      <c r="Q83">
        <v>0</v>
      </c>
      <c r="R83">
        <v>0</v>
      </c>
      <c r="S83">
        <v>22</v>
      </c>
      <c r="T83">
        <v>59</v>
      </c>
      <c r="U83">
        <v>0.23200000000000001</v>
      </c>
      <c r="V83">
        <v>0.32100000000000001</v>
      </c>
      <c r="W83">
        <v>0.42299999999999999</v>
      </c>
      <c r="X83">
        <v>0.74399999999999999</v>
      </c>
      <c r="Y83">
        <v>111</v>
      </c>
      <c r="Z83">
        <v>82</v>
      </c>
      <c r="AA83">
        <v>2</v>
      </c>
      <c r="AB83">
        <v>4</v>
      </c>
      <c r="AC83">
        <v>0</v>
      </c>
      <c r="AD83">
        <v>1</v>
      </c>
      <c r="AE83">
        <v>2</v>
      </c>
      <c r="AF83">
        <v>0.9</v>
      </c>
      <c r="AG83">
        <v>0.2</v>
      </c>
      <c r="AH83">
        <v>0.7</v>
      </c>
      <c r="AI83">
        <v>0</v>
      </c>
      <c r="AJ83">
        <v>3</v>
      </c>
      <c r="AK83">
        <v>0</v>
      </c>
      <c r="AL83">
        <v>0</v>
      </c>
      <c r="AM83">
        <v>-1</v>
      </c>
      <c r="AN83">
        <v>2</v>
      </c>
      <c r="AO83" t="s">
        <v>591</v>
      </c>
      <c r="AP83" t="s">
        <v>1145</v>
      </c>
    </row>
    <row r="84" spans="1:42" x14ac:dyDescent="0.45">
      <c r="A84">
        <v>79</v>
      </c>
      <c r="B84" t="s">
        <v>879</v>
      </c>
      <c r="C84">
        <v>2024</v>
      </c>
      <c r="D84">
        <v>33</v>
      </c>
      <c r="E84" t="s">
        <v>880</v>
      </c>
      <c r="F84" t="s">
        <v>1023</v>
      </c>
      <c r="G84">
        <v>49</v>
      </c>
      <c r="H84">
        <v>196</v>
      </c>
      <c r="I84">
        <v>166</v>
      </c>
      <c r="J84">
        <v>31</v>
      </c>
      <c r="K84">
        <v>44</v>
      </c>
      <c r="L84">
        <v>30</v>
      </c>
      <c r="M84">
        <v>9</v>
      </c>
      <c r="N84">
        <v>1</v>
      </c>
      <c r="O84">
        <v>4</v>
      </c>
      <c r="P84">
        <v>17</v>
      </c>
      <c r="Q84">
        <v>4</v>
      </c>
      <c r="R84">
        <v>1</v>
      </c>
      <c r="S84">
        <v>27</v>
      </c>
      <c r="T84">
        <v>41</v>
      </c>
      <c r="U84">
        <v>0.26500000000000001</v>
      </c>
      <c r="V84">
        <v>0.372</v>
      </c>
      <c r="W84">
        <v>0.40400000000000003</v>
      </c>
      <c r="X84">
        <v>0.77600000000000002</v>
      </c>
      <c r="Y84">
        <v>123</v>
      </c>
      <c r="Z84">
        <v>67</v>
      </c>
      <c r="AA84">
        <v>3</v>
      </c>
      <c r="AB84">
        <v>2</v>
      </c>
      <c r="AC84">
        <v>0</v>
      </c>
      <c r="AD84">
        <v>1</v>
      </c>
      <c r="AE84">
        <v>0</v>
      </c>
      <c r="AF84">
        <v>0.9</v>
      </c>
      <c r="AG84">
        <v>0.3</v>
      </c>
      <c r="AH84">
        <v>1.1000000000000001</v>
      </c>
      <c r="AI84">
        <v>-0.4</v>
      </c>
      <c r="AJ84">
        <v>5</v>
      </c>
      <c r="AK84">
        <v>0</v>
      </c>
      <c r="AL84">
        <v>1</v>
      </c>
      <c r="AM84">
        <v>1</v>
      </c>
      <c r="AN84">
        <v>-2</v>
      </c>
      <c r="AO84" t="s">
        <v>1114</v>
      </c>
      <c r="AP84" t="s">
        <v>1115</v>
      </c>
    </row>
    <row r="85" spans="1:42" x14ac:dyDescent="0.45">
      <c r="A85">
        <v>80</v>
      </c>
      <c r="B85" t="s">
        <v>860</v>
      </c>
      <c r="C85">
        <v>2024</v>
      </c>
      <c r="D85">
        <v>27</v>
      </c>
      <c r="E85" t="s">
        <v>129</v>
      </c>
      <c r="F85" t="s">
        <v>1026</v>
      </c>
      <c r="G85">
        <v>54</v>
      </c>
      <c r="H85">
        <v>204</v>
      </c>
      <c r="I85">
        <v>182</v>
      </c>
      <c r="J85">
        <v>26</v>
      </c>
      <c r="K85">
        <v>45</v>
      </c>
      <c r="L85">
        <v>27</v>
      </c>
      <c r="M85">
        <v>11</v>
      </c>
      <c r="N85">
        <v>3</v>
      </c>
      <c r="O85">
        <v>4</v>
      </c>
      <c r="P85">
        <v>16</v>
      </c>
      <c r="Q85">
        <v>7</v>
      </c>
      <c r="R85">
        <v>4</v>
      </c>
      <c r="S85">
        <v>17</v>
      </c>
      <c r="T85">
        <v>52</v>
      </c>
      <c r="U85">
        <v>0.247</v>
      </c>
      <c r="V85">
        <v>0.32400000000000001</v>
      </c>
      <c r="W85">
        <v>0.40699999999999997</v>
      </c>
      <c r="X85">
        <v>0.73</v>
      </c>
      <c r="Y85">
        <v>110</v>
      </c>
      <c r="Z85">
        <v>74</v>
      </c>
      <c r="AA85">
        <v>2</v>
      </c>
      <c r="AB85">
        <v>4</v>
      </c>
      <c r="AC85">
        <v>0</v>
      </c>
      <c r="AD85">
        <v>1</v>
      </c>
      <c r="AE85">
        <v>0</v>
      </c>
      <c r="AF85">
        <v>0.9</v>
      </c>
      <c r="AG85">
        <v>0.2</v>
      </c>
      <c r="AH85">
        <v>1.4</v>
      </c>
      <c r="AI85">
        <v>-0.4</v>
      </c>
      <c r="AJ85">
        <v>5</v>
      </c>
      <c r="AK85">
        <v>0</v>
      </c>
      <c r="AL85">
        <v>0</v>
      </c>
      <c r="AM85">
        <v>1</v>
      </c>
      <c r="AN85">
        <v>-5</v>
      </c>
      <c r="AO85" t="s">
        <v>1342</v>
      </c>
      <c r="AP85" t="s">
        <v>167</v>
      </c>
    </row>
    <row r="86" spans="1:42" x14ac:dyDescent="0.45">
      <c r="A86">
        <v>81</v>
      </c>
      <c r="B86" t="s">
        <v>916</v>
      </c>
      <c r="C86">
        <v>2024</v>
      </c>
      <c r="D86">
        <v>23</v>
      </c>
      <c r="E86" t="s">
        <v>41</v>
      </c>
      <c r="F86" t="s">
        <v>1026</v>
      </c>
      <c r="G86">
        <v>52</v>
      </c>
      <c r="H86">
        <v>193</v>
      </c>
      <c r="I86">
        <v>180</v>
      </c>
      <c r="J86">
        <v>20</v>
      </c>
      <c r="K86">
        <v>46</v>
      </c>
      <c r="L86">
        <v>28</v>
      </c>
      <c r="M86">
        <v>12</v>
      </c>
      <c r="N86">
        <v>0</v>
      </c>
      <c r="O86">
        <v>6</v>
      </c>
      <c r="P86">
        <v>18</v>
      </c>
      <c r="Q86">
        <v>6</v>
      </c>
      <c r="R86">
        <v>6</v>
      </c>
      <c r="S86">
        <v>12</v>
      </c>
      <c r="T86">
        <v>50</v>
      </c>
      <c r="U86">
        <v>0.25600000000000001</v>
      </c>
      <c r="V86">
        <v>0.30599999999999999</v>
      </c>
      <c r="W86">
        <v>0.42199999999999999</v>
      </c>
      <c r="X86">
        <v>0.72799999999999998</v>
      </c>
      <c r="Y86">
        <v>103</v>
      </c>
      <c r="Z86">
        <v>76</v>
      </c>
      <c r="AA86">
        <v>4</v>
      </c>
      <c r="AB86">
        <v>1</v>
      </c>
      <c r="AC86">
        <v>0</v>
      </c>
      <c r="AD86">
        <v>0</v>
      </c>
      <c r="AE86">
        <v>0</v>
      </c>
      <c r="AF86">
        <v>0.9</v>
      </c>
      <c r="AG86">
        <v>0.2</v>
      </c>
      <c r="AH86">
        <v>0.8</v>
      </c>
      <c r="AI86">
        <v>0.4</v>
      </c>
      <c r="AJ86">
        <v>0</v>
      </c>
      <c r="AK86">
        <v>0</v>
      </c>
      <c r="AL86">
        <v>-2</v>
      </c>
      <c r="AM86">
        <v>-2</v>
      </c>
      <c r="AN86">
        <v>1</v>
      </c>
      <c r="AO86" t="s">
        <v>83</v>
      </c>
      <c r="AP86" t="s">
        <v>506</v>
      </c>
    </row>
    <row r="87" spans="1:42" x14ac:dyDescent="0.45">
      <c r="A87">
        <v>82</v>
      </c>
      <c r="B87" t="s">
        <v>852</v>
      </c>
      <c r="C87">
        <v>2024</v>
      </c>
      <c r="D87">
        <v>25</v>
      </c>
      <c r="E87" t="s">
        <v>820</v>
      </c>
      <c r="F87" t="s">
        <v>1023</v>
      </c>
      <c r="G87">
        <v>58</v>
      </c>
      <c r="H87">
        <v>254</v>
      </c>
      <c r="I87">
        <v>225</v>
      </c>
      <c r="J87">
        <v>36</v>
      </c>
      <c r="K87">
        <v>56</v>
      </c>
      <c r="L87">
        <v>38</v>
      </c>
      <c r="M87">
        <v>8</v>
      </c>
      <c r="N87">
        <v>1</v>
      </c>
      <c r="O87">
        <v>9</v>
      </c>
      <c r="P87">
        <v>28</v>
      </c>
      <c r="Q87">
        <v>6</v>
      </c>
      <c r="R87">
        <v>2</v>
      </c>
      <c r="S87">
        <v>24</v>
      </c>
      <c r="T87">
        <v>54</v>
      </c>
      <c r="U87">
        <v>0.249</v>
      </c>
      <c r="V87">
        <v>0.33100000000000002</v>
      </c>
      <c r="W87">
        <v>0.41299999999999998</v>
      </c>
      <c r="X87">
        <v>0.74399999999999999</v>
      </c>
      <c r="Y87">
        <v>118</v>
      </c>
      <c r="Z87">
        <v>93</v>
      </c>
      <c r="AA87">
        <v>6</v>
      </c>
      <c r="AB87">
        <v>4</v>
      </c>
      <c r="AC87">
        <v>0</v>
      </c>
      <c r="AD87">
        <v>1</v>
      </c>
      <c r="AE87">
        <v>0</v>
      </c>
      <c r="AF87">
        <v>0.9</v>
      </c>
      <c r="AG87">
        <v>0.1</v>
      </c>
      <c r="AH87">
        <v>1.2</v>
      </c>
      <c r="AI87">
        <v>-0.5</v>
      </c>
      <c r="AJ87">
        <v>5</v>
      </c>
      <c r="AK87">
        <v>0</v>
      </c>
      <c r="AL87">
        <v>1</v>
      </c>
      <c r="AM87">
        <v>1</v>
      </c>
      <c r="AN87">
        <v>-3</v>
      </c>
      <c r="AO87" t="s">
        <v>718</v>
      </c>
      <c r="AP87" t="s">
        <v>1105</v>
      </c>
    </row>
    <row r="88" spans="1:42" x14ac:dyDescent="0.45">
      <c r="A88">
        <v>83</v>
      </c>
      <c r="B88" t="s">
        <v>884</v>
      </c>
      <c r="C88">
        <v>2024</v>
      </c>
      <c r="D88">
        <v>29</v>
      </c>
      <c r="E88" t="s">
        <v>828</v>
      </c>
      <c r="F88" t="s">
        <v>1023</v>
      </c>
      <c r="G88">
        <v>52</v>
      </c>
      <c r="H88">
        <v>203</v>
      </c>
      <c r="I88">
        <v>192</v>
      </c>
      <c r="J88">
        <v>20</v>
      </c>
      <c r="K88">
        <v>47</v>
      </c>
      <c r="L88">
        <v>28</v>
      </c>
      <c r="M88">
        <v>14</v>
      </c>
      <c r="N88">
        <v>0</v>
      </c>
      <c r="O88">
        <v>5</v>
      </c>
      <c r="P88">
        <v>19</v>
      </c>
      <c r="Q88">
        <v>0</v>
      </c>
      <c r="R88">
        <v>0</v>
      </c>
      <c r="S88">
        <v>6</v>
      </c>
      <c r="T88">
        <v>38</v>
      </c>
      <c r="U88">
        <v>0.245</v>
      </c>
      <c r="V88">
        <v>0.26600000000000001</v>
      </c>
      <c r="W88">
        <v>0.39600000000000002</v>
      </c>
      <c r="X88">
        <v>0.66200000000000003</v>
      </c>
      <c r="Y88">
        <v>86</v>
      </c>
      <c r="Z88">
        <v>76</v>
      </c>
      <c r="AA88">
        <v>6</v>
      </c>
      <c r="AB88">
        <v>1</v>
      </c>
      <c r="AC88">
        <v>0</v>
      </c>
      <c r="AD88">
        <v>4</v>
      </c>
      <c r="AE88">
        <v>0</v>
      </c>
      <c r="AF88">
        <v>0.8</v>
      </c>
      <c r="AG88">
        <v>0.2</v>
      </c>
      <c r="AH88">
        <v>0.5</v>
      </c>
      <c r="AI88">
        <v>0.7</v>
      </c>
      <c r="AJ88">
        <v>-4</v>
      </c>
      <c r="AK88">
        <v>0</v>
      </c>
      <c r="AL88">
        <v>0</v>
      </c>
      <c r="AM88">
        <v>-1</v>
      </c>
      <c r="AN88">
        <v>3</v>
      </c>
      <c r="AO88" t="s">
        <v>107</v>
      </c>
      <c r="AP88" t="s">
        <v>1107</v>
      </c>
    </row>
    <row r="89" spans="1:42" x14ac:dyDescent="0.45">
      <c r="A89">
        <v>84</v>
      </c>
      <c r="B89" t="s">
        <v>897</v>
      </c>
      <c r="C89">
        <v>2024</v>
      </c>
      <c r="D89">
        <v>26</v>
      </c>
      <c r="E89" t="s">
        <v>880</v>
      </c>
      <c r="F89" t="s">
        <v>1023</v>
      </c>
      <c r="G89">
        <v>51</v>
      </c>
      <c r="H89">
        <v>187</v>
      </c>
      <c r="I89">
        <v>162</v>
      </c>
      <c r="J89">
        <v>28</v>
      </c>
      <c r="K89">
        <v>39</v>
      </c>
      <c r="L89">
        <v>22</v>
      </c>
      <c r="M89">
        <v>8</v>
      </c>
      <c r="N89">
        <v>1</v>
      </c>
      <c r="O89">
        <v>8</v>
      </c>
      <c r="P89">
        <v>23</v>
      </c>
      <c r="Q89">
        <v>1</v>
      </c>
      <c r="R89">
        <v>1</v>
      </c>
      <c r="S89">
        <v>20</v>
      </c>
      <c r="T89">
        <v>66</v>
      </c>
      <c r="U89">
        <v>0.24099999999999999</v>
      </c>
      <c r="V89">
        <v>0.32600000000000001</v>
      </c>
      <c r="W89">
        <v>0.45100000000000001</v>
      </c>
      <c r="X89">
        <v>0.77700000000000002</v>
      </c>
      <c r="Y89">
        <v>120</v>
      </c>
      <c r="Z89">
        <v>73</v>
      </c>
      <c r="AA89">
        <v>1</v>
      </c>
      <c r="AB89">
        <v>2</v>
      </c>
      <c r="AC89">
        <v>0</v>
      </c>
      <c r="AD89">
        <v>3</v>
      </c>
      <c r="AE89">
        <v>1</v>
      </c>
      <c r="AF89">
        <v>0.8</v>
      </c>
      <c r="AG89">
        <v>0.2</v>
      </c>
      <c r="AH89">
        <v>0.7</v>
      </c>
      <c r="AI89">
        <v>-0.1</v>
      </c>
      <c r="AJ89">
        <v>4</v>
      </c>
      <c r="AK89">
        <v>0</v>
      </c>
      <c r="AL89">
        <v>-1</v>
      </c>
      <c r="AM89">
        <v>-1</v>
      </c>
      <c r="AN89">
        <v>1</v>
      </c>
      <c r="AO89" t="s">
        <v>1143</v>
      </c>
      <c r="AP89" t="s">
        <v>1144</v>
      </c>
    </row>
    <row r="90" spans="1:42" x14ac:dyDescent="0.45">
      <c r="A90">
        <v>85</v>
      </c>
      <c r="B90" t="s">
        <v>861</v>
      </c>
      <c r="C90">
        <v>2024</v>
      </c>
      <c r="D90">
        <v>31</v>
      </c>
      <c r="E90" t="s">
        <v>862</v>
      </c>
      <c r="F90" t="s">
        <v>1023</v>
      </c>
      <c r="G90">
        <v>51</v>
      </c>
      <c r="H90">
        <v>227</v>
      </c>
      <c r="I90">
        <v>186</v>
      </c>
      <c r="J90">
        <v>27</v>
      </c>
      <c r="K90">
        <v>40</v>
      </c>
      <c r="L90">
        <v>24</v>
      </c>
      <c r="M90">
        <v>8</v>
      </c>
      <c r="N90">
        <v>1</v>
      </c>
      <c r="O90">
        <v>7</v>
      </c>
      <c r="P90">
        <v>29</v>
      </c>
      <c r="Q90">
        <v>4</v>
      </c>
      <c r="R90">
        <v>0</v>
      </c>
      <c r="S90">
        <v>33</v>
      </c>
      <c r="T90">
        <v>55</v>
      </c>
      <c r="U90">
        <v>0.215</v>
      </c>
      <c r="V90">
        <v>0.35699999999999998</v>
      </c>
      <c r="W90">
        <v>0.38200000000000001</v>
      </c>
      <c r="X90">
        <v>0.73899999999999999</v>
      </c>
      <c r="Y90">
        <v>120</v>
      </c>
      <c r="Z90">
        <v>71</v>
      </c>
      <c r="AA90">
        <v>1</v>
      </c>
      <c r="AB90">
        <v>8</v>
      </c>
      <c r="AC90">
        <v>0</v>
      </c>
      <c r="AD90">
        <v>0</v>
      </c>
      <c r="AE90">
        <v>1</v>
      </c>
      <c r="AF90">
        <v>0.8</v>
      </c>
      <c r="AG90">
        <v>0.1</v>
      </c>
      <c r="AH90">
        <v>1.3</v>
      </c>
      <c r="AI90">
        <v>-0.7</v>
      </c>
      <c r="AJ90">
        <v>7</v>
      </c>
      <c r="AK90">
        <v>0</v>
      </c>
      <c r="AL90">
        <v>0</v>
      </c>
      <c r="AM90">
        <v>0</v>
      </c>
      <c r="AN90">
        <v>-5</v>
      </c>
      <c r="AO90" t="s">
        <v>1102</v>
      </c>
      <c r="AP90" t="s">
        <v>1103</v>
      </c>
    </row>
    <row r="91" spans="1:42" x14ac:dyDescent="0.45">
      <c r="A91">
        <v>86</v>
      </c>
      <c r="B91" t="s">
        <v>934</v>
      </c>
      <c r="C91">
        <v>2024</v>
      </c>
      <c r="D91">
        <v>29</v>
      </c>
      <c r="E91" t="s">
        <v>880</v>
      </c>
      <c r="F91" t="s">
        <v>1023</v>
      </c>
      <c r="G91">
        <v>50</v>
      </c>
      <c r="H91">
        <v>211</v>
      </c>
      <c r="I91">
        <v>182</v>
      </c>
      <c r="J91">
        <v>26</v>
      </c>
      <c r="K91">
        <v>40</v>
      </c>
      <c r="L91">
        <v>24</v>
      </c>
      <c r="M91">
        <v>11</v>
      </c>
      <c r="N91">
        <v>1</v>
      </c>
      <c r="O91">
        <v>4</v>
      </c>
      <c r="P91">
        <v>19</v>
      </c>
      <c r="Q91">
        <v>2</v>
      </c>
      <c r="R91">
        <v>1</v>
      </c>
      <c r="S91">
        <v>27</v>
      </c>
      <c r="T91">
        <v>60</v>
      </c>
      <c r="U91">
        <v>0.22</v>
      </c>
      <c r="V91">
        <v>0.32700000000000001</v>
      </c>
      <c r="W91">
        <v>0.35699999999999998</v>
      </c>
      <c r="X91">
        <v>0.68400000000000005</v>
      </c>
      <c r="Y91">
        <v>96</v>
      </c>
      <c r="Z91">
        <v>65</v>
      </c>
      <c r="AA91">
        <v>4</v>
      </c>
      <c r="AB91">
        <v>2</v>
      </c>
      <c r="AC91">
        <v>0</v>
      </c>
      <c r="AD91">
        <v>0</v>
      </c>
      <c r="AE91">
        <v>0</v>
      </c>
      <c r="AF91">
        <v>0.8</v>
      </c>
      <c r="AG91">
        <v>0.1</v>
      </c>
      <c r="AH91">
        <v>0.3</v>
      </c>
      <c r="AI91">
        <v>0.2</v>
      </c>
      <c r="AJ91">
        <v>-1</v>
      </c>
      <c r="AK91">
        <v>0</v>
      </c>
      <c r="AL91">
        <v>0</v>
      </c>
      <c r="AM91">
        <v>0</v>
      </c>
      <c r="AN91">
        <v>4</v>
      </c>
      <c r="AO91" s="4" t="s">
        <v>1344</v>
      </c>
      <c r="AP91" t="s">
        <v>1153</v>
      </c>
    </row>
    <row r="92" spans="1:42" x14ac:dyDescent="0.45">
      <c r="A92">
        <v>87</v>
      </c>
      <c r="B92" t="s">
        <v>911</v>
      </c>
      <c r="C92">
        <v>2024</v>
      </c>
      <c r="D92">
        <v>29</v>
      </c>
      <c r="E92" t="s">
        <v>161</v>
      </c>
      <c r="F92" t="s">
        <v>1026</v>
      </c>
      <c r="G92">
        <v>49</v>
      </c>
      <c r="H92">
        <v>190</v>
      </c>
      <c r="I92">
        <v>177</v>
      </c>
      <c r="J92">
        <v>20</v>
      </c>
      <c r="K92">
        <v>44</v>
      </c>
      <c r="L92">
        <v>35</v>
      </c>
      <c r="M92">
        <v>4</v>
      </c>
      <c r="N92">
        <v>0</v>
      </c>
      <c r="O92">
        <v>5</v>
      </c>
      <c r="P92">
        <v>28</v>
      </c>
      <c r="Q92">
        <v>1</v>
      </c>
      <c r="R92">
        <v>0</v>
      </c>
      <c r="S92">
        <v>11</v>
      </c>
      <c r="T92">
        <v>33</v>
      </c>
      <c r="U92">
        <v>0.249</v>
      </c>
      <c r="V92">
        <v>0.29499999999999998</v>
      </c>
      <c r="W92">
        <v>0.35599999999999998</v>
      </c>
      <c r="X92">
        <v>0.65100000000000002</v>
      </c>
      <c r="Y92">
        <v>86</v>
      </c>
      <c r="Z92">
        <v>63</v>
      </c>
      <c r="AA92">
        <v>3</v>
      </c>
      <c r="AB92">
        <v>1</v>
      </c>
      <c r="AC92">
        <v>0</v>
      </c>
      <c r="AD92">
        <v>1</v>
      </c>
      <c r="AE92">
        <v>0</v>
      </c>
      <c r="AF92">
        <v>0.7</v>
      </c>
      <c r="AG92">
        <v>0.1</v>
      </c>
      <c r="AH92">
        <v>0.6</v>
      </c>
      <c r="AI92">
        <v>0.4</v>
      </c>
      <c r="AJ92">
        <v>-3</v>
      </c>
      <c r="AK92">
        <v>0</v>
      </c>
      <c r="AL92">
        <v>0</v>
      </c>
      <c r="AM92">
        <v>0</v>
      </c>
      <c r="AN92">
        <v>1</v>
      </c>
      <c r="AO92" t="s">
        <v>307</v>
      </c>
      <c r="AP92" t="s">
        <v>308</v>
      </c>
    </row>
    <row r="93" spans="1:42" x14ac:dyDescent="0.45">
      <c r="A93">
        <v>88</v>
      </c>
      <c r="B93" t="s">
        <v>898</v>
      </c>
      <c r="C93">
        <v>2024</v>
      </c>
      <c r="D93">
        <v>29</v>
      </c>
      <c r="E93" t="s">
        <v>37</v>
      </c>
      <c r="F93" t="s">
        <v>1026</v>
      </c>
      <c r="G93">
        <v>41</v>
      </c>
      <c r="H93">
        <v>172</v>
      </c>
      <c r="I93">
        <v>148</v>
      </c>
      <c r="J93">
        <v>29</v>
      </c>
      <c r="K93">
        <v>35</v>
      </c>
      <c r="L93">
        <v>18</v>
      </c>
      <c r="M93">
        <v>6</v>
      </c>
      <c r="N93">
        <v>0</v>
      </c>
      <c r="O93">
        <v>11</v>
      </c>
      <c r="P93">
        <v>17</v>
      </c>
      <c r="Q93">
        <v>1</v>
      </c>
      <c r="R93">
        <v>0</v>
      </c>
      <c r="S93">
        <v>22</v>
      </c>
      <c r="T93">
        <v>58</v>
      </c>
      <c r="U93">
        <v>0.23599999999999999</v>
      </c>
      <c r="V93">
        <v>0.34300000000000003</v>
      </c>
      <c r="W93">
        <v>0.5</v>
      </c>
      <c r="X93">
        <v>0.84299999999999997</v>
      </c>
      <c r="Y93">
        <v>133</v>
      </c>
      <c r="Z93">
        <v>74</v>
      </c>
      <c r="AA93">
        <v>7</v>
      </c>
      <c r="AB93">
        <v>2</v>
      </c>
      <c r="AC93">
        <v>0</v>
      </c>
      <c r="AD93">
        <v>0</v>
      </c>
      <c r="AE93">
        <v>4</v>
      </c>
      <c r="AF93">
        <v>0.7</v>
      </c>
      <c r="AG93">
        <v>0.1</v>
      </c>
      <c r="AH93">
        <v>0.8</v>
      </c>
      <c r="AI93">
        <v>-0.4</v>
      </c>
      <c r="AJ93">
        <v>6</v>
      </c>
      <c r="AK93">
        <v>-1</v>
      </c>
      <c r="AL93">
        <v>0</v>
      </c>
      <c r="AM93">
        <v>-1</v>
      </c>
      <c r="AN93">
        <v>-1</v>
      </c>
      <c r="AO93" t="s">
        <v>520</v>
      </c>
      <c r="AP93" t="s">
        <v>521</v>
      </c>
    </row>
    <row r="94" spans="1:42" x14ac:dyDescent="0.45">
      <c r="A94">
        <v>89</v>
      </c>
      <c r="B94" t="s">
        <v>902</v>
      </c>
      <c r="C94">
        <v>2024</v>
      </c>
      <c r="D94">
        <v>27</v>
      </c>
      <c r="E94" t="s">
        <v>817</v>
      </c>
      <c r="F94" t="s">
        <v>1023</v>
      </c>
      <c r="G94">
        <v>45</v>
      </c>
      <c r="H94">
        <v>172</v>
      </c>
      <c r="I94">
        <v>151</v>
      </c>
      <c r="J94">
        <v>24</v>
      </c>
      <c r="K94">
        <v>34</v>
      </c>
      <c r="L94">
        <v>26</v>
      </c>
      <c r="M94">
        <v>4</v>
      </c>
      <c r="N94">
        <v>0</v>
      </c>
      <c r="O94">
        <v>4</v>
      </c>
      <c r="P94">
        <v>15</v>
      </c>
      <c r="Q94">
        <v>5</v>
      </c>
      <c r="R94">
        <v>1</v>
      </c>
      <c r="S94">
        <v>17</v>
      </c>
      <c r="T94">
        <v>46</v>
      </c>
      <c r="U94">
        <v>0.22500000000000001</v>
      </c>
      <c r="V94">
        <v>0.314</v>
      </c>
      <c r="W94">
        <v>0.33100000000000002</v>
      </c>
      <c r="X94">
        <v>0.64500000000000002</v>
      </c>
      <c r="Y94">
        <v>86</v>
      </c>
      <c r="Z94">
        <v>50</v>
      </c>
      <c r="AA94">
        <v>3</v>
      </c>
      <c r="AB94">
        <v>3</v>
      </c>
      <c r="AC94">
        <v>0</v>
      </c>
      <c r="AD94">
        <v>1</v>
      </c>
      <c r="AE94">
        <v>0</v>
      </c>
      <c r="AF94">
        <v>0.7</v>
      </c>
      <c r="AG94">
        <v>0.1</v>
      </c>
      <c r="AH94">
        <v>0.4</v>
      </c>
      <c r="AI94">
        <v>0.4</v>
      </c>
      <c r="AJ94">
        <v>-2</v>
      </c>
      <c r="AK94">
        <v>0</v>
      </c>
      <c r="AL94">
        <v>-1</v>
      </c>
      <c r="AM94">
        <v>-1</v>
      </c>
      <c r="AN94">
        <v>2</v>
      </c>
      <c r="AO94" t="s">
        <v>115</v>
      </c>
      <c r="AP94" t="s">
        <v>1098</v>
      </c>
    </row>
    <row r="95" spans="1:42" x14ac:dyDescent="0.45">
      <c r="A95">
        <v>90</v>
      </c>
      <c r="B95" t="s">
        <v>918</v>
      </c>
      <c r="C95">
        <v>2024</v>
      </c>
      <c r="D95">
        <v>26</v>
      </c>
      <c r="E95" t="s">
        <v>830</v>
      </c>
      <c r="F95" t="s">
        <v>1023</v>
      </c>
      <c r="G95">
        <v>53</v>
      </c>
      <c r="H95">
        <v>220</v>
      </c>
      <c r="I95">
        <v>186</v>
      </c>
      <c r="J95">
        <v>26</v>
      </c>
      <c r="K95">
        <v>42</v>
      </c>
      <c r="L95">
        <v>23</v>
      </c>
      <c r="M95">
        <v>12</v>
      </c>
      <c r="N95">
        <v>1</v>
      </c>
      <c r="O95">
        <v>6</v>
      </c>
      <c r="P95">
        <v>35</v>
      </c>
      <c r="Q95">
        <v>11</v>
      </c>
      <c r="R95">
        <v>1</v>
      </c>
      <c r="S95">
        <v>29</v>
      </c>
      <c r="T95">
        <v>40</v>
      </c>
      <c r="U95">
        <v>0.22600000000000001</v>
      </c>
      <c r="V95">
        <v>0.34100000000000003</v>
      </c>
      <c r="W95">
        <v>0.39800000000000002</v>
      </c>
      <c r="X95">
        <v>0.73899999999999999</v>
      </c>
      <c r="Y95">
        <v>111</v>
      </c>
      <c r="Z95">
        <v>74</v>
      </c>
      <c r="AA95">
        <v>2</v>
      </c>
      <c r="AB95">
        <v>4</v>
      </c>
      <c r="AC95">
        <v>0</v>
      </c>
      <c r="AD95">
        <v>1</v>
      </c>
      <c r="AE95">
        <v>1</v>
      </c>
      <c r="AF95">
        <v>0.7</v>
      </c>
      <c r="AG95">
        <v>-0.1</v>
      </c>
      <c r="AH95">
        <v>1</v>
      </c>
      <c r="AI95">
        <v>-0.5</v>
      </c>
      <c r="AJ95">
        <v>3</v>
      </c>
      <c r="AK95">
        <v>0</v>
      </c>
      <c r="AL95">
        <v>1</v>
      </c>
      <c r="AM95">
        <v>1</v>
      </c>
      <c r="AN95">
        <v>-3</v>
      </c>
      <c r="AO95" t="s">
        <v>1137</v>
      </c>
      <c r="AP95" t="s">
        <v>1138</v>
      </c>
    </row>
    <row r="96" spans="1:42" x14ac:dyDescent="0.45">
      <c r="A96">
        <v>91</v>
      </c>
      <c r="B96" t="s">
        <v>904</v>
      </c>
      <c r="C96">
        <v>2024</v>
      </c>
      <c r="D96">
        <v>25</v>
      </c>
      <c r="E96" t="s">
        <v>905</v>
      </c>
      <c r="F96" t="s">
        <v>1023</v>
      </c>
      <c r="G96">
        <v>51</v>
      </c>
      <c r="H96">
        <v>205</v>
      </c>
      <c r="I96">
        <v>190</v>
      </c>
      <c r="J96">
        <v>21</v>
      </c>
      <c r="K96">
        <v>47</v>
      </c>
      <c r="L96">
        <v>28</v>
      </c>
      <c r="M96">
        <v>12</v>
      </c>
      <c r="N96">
        <v>0</v>
      </c>
      <c r="O96">
        <v>7</v>
      </c>
      <c r="P96">
        <v>19</v>
      </c>
      <c r="Q96">
        <v>4</v>
      </c>
      <c r="R96">
        <v>1</v>
      </c>
      <c r="S96">
        <v>15</v>
      </c>
      <c r="T96">
        <v>72</v>
      </c>
      <c r="U96">
        <v>0.247</v>
      </c>
      <c r="V96">
        <v>0.30199999999999999</v>
      </c>
      <c r="W96">
        <v>0.42099999999999999</v>
      </c>
      <c r="X96">
        <v>0.72299999999999998</v>
      </c>
      <c r="Y96">
        <v>108</v>
      </c>
      <c r="Z96">
        <v>80</v>
      </c>
      <c r="AA96">
        <v>3</v>
      </c>
      <c r="AB96">
        <v>0</v>
      </c>
      <c r="AC96">
        <v>0</v>
      </c>
      <c r="AD96">
        <v>0</v>
      </c>
      <c r="AE96">
        <v>2</v>
      </c>
      <c r="AF96">
        <v>0.7</v>
      </c>
      <c r="AG96">
        <v>0</v>
      </c>
      <c r="AH96">
        <v>1.1000000000000001</v>
      </c>
      <c r="AI96">
        <v>-0.1</v>
      </c>
      <c r="AJ96">
        <v>1</v>
      </c>
      <c r="AK96">
        <v>0</v>
      </c>
      <c r="AL96">
        <v>-1</v>
      </c>
      <c r="AM96">
        <v>0</v>
      </c>
      <c r="AN96">
        <v>-4</v>
      </c>
      <c r="AO96" t="s">
        <v>83</v>
      </c>
      <c r="AP96" t="s">
        <v>1168</v>
      </c>
    </row>
    <row r="97" spans="1:42" x14ac:dyDescent="0.45">
      <c r="A97">
        <v>92</v>
      </c>
      <c r="B97" t="s">
        <v>936</v>
      </c>
      <c r="C97">
        <v>2024</v>
      </c>
      <c r="D97">
        <v>25</v>
      </c>
      <c r="E97" t="s">
        <v>70</v>
      </c>
      <c r="F97" t="s">
        <v>1026</v>
      </c>
      <c r="G97">
        <v>49</v>
      </c>
      <c r="H97">
        <v>194</v>
      </c>
      <c r="I97">
        <v>167</v>
      </c>
      <c r="J97">
        <v>31</v>
      </c>
      <c r="K97">
        <v>37</v>
      </c>
      <c r="L97">
        <v>22</v>
      </c>
      <c r="M97">
        <v>11</v>
      </c>
      <c r="N97">
        <v>0</v>
      </c>
      <c r="O97">
        <v>4</v>
      </c>
      <c r="P97">
        <v>21</v>
      </c>
      <c r="Q97">
        <v>7</v>
      </c>
      <c r="R97">
        <v>3</v>
      </c>
      <c r="S97">
        <v>15</v>
      </c>
      <c r="T97">
        <v>30</v>
      </c>
      <c r="U97">
        <v>0.222</v>
      </c>
      <c r="V97">
        <v>0.316</v>
      </c>
      <c r="W97">
        <v>0.35899999999999999</v>
      </c>
      <c r="X97">
        <v>0.67500000000000004</v>
      </c>
      <c r="Y97">
        <v>96</v>
      </c>
      <c r="Z97">
        <v>60</v>
      </c>
      <c r="AA97">
        <v>4</v>
      </c>
      <c r="AB97">
        <v>9</v>
      </c>
      <c r="AC97">
        <v>1</v>
      </c>
      <c r="AD97">
        <v>2</v>
      </c>
      <c r="AE97">
        <v>1</v>
      </c>
      <c r="AF97">
        <v>0.7</v>
      </c>
      <c r="AG97">
        <v>0</v>
      </c>
      <c r="AH97">
        <v>0.8</v>
      </c>
      <c r="AI97">
        <v>0</v>
      </c>
      <c r="AJ97">
        <v>1</v>
      </c>
      <c r="AK97">
        <v>0</v>
      </c>
      <c r="AL97">
        <v>-1</v>
      </c>
      <c r="AM97">
        <v>-1</v>
      </c>
      <c r="AN97">
        <v>-1</v>
      </c>
      <c r="AO97" t="s">
        <v>242</v>
      </c>
      <c r="AP97" t="s">
        <v>243</v>
      </c>
    </row>
    <row r="98" spans="1:42" x14ac:dyDescent="0.45">
      <c r="A98">
        <v>93</v>
      </c>
      <c r="B98" t="s">
        <v>948</v>
      </c>
      <c r="C98">
        <v>2024</v>
      </c>
      <c r="D98">
        <v>23</v>
      </c>
      <c r="E98" t="s">
        <v>70</v>
      </c>
      <c r="F98" t="s">
        <v>1026</v>
      </c>
      <c r="G98">
        <v>47</v>
      </c>
      <c r="H98">
        <v>172</v>
      </c>
      <c r="I98">
        <v>146</v>
      </c>
      <c r="J98">
        <v>24</v>
      </c>
      <c r="K98">
        <v>29</v>
      </c>
      <c r="L98">
        <v>20</v>
      </c>
      <c r="M98">
        <v>9</v>
      </c>
      <c r="N98">
        <v>0</v>
      </c>
      <c r="O98">
        <v>0</v>
      </c>
      <c r="P98">
        <v>8</v>
      </c>
      <c r="Q98">
        <v>7</v>
      </c>
      <c r="R98">
        <v>3</v>
      </c>
      <c r="S98">
        <v>21</v>
      </c>
      <c r="T98">
        <v>30</v>
      </c>
      <c r="U98">
        <v>0.19900000000000001</v>
      </c>
      <c r="V98">
        <v>0.30399999999999999</v>
      </c>
      <c r="W98">
        <v>0.26</v>
      </c>
      <c r="X98">
        <v>0.56399999999999995</v>
      </c>
      <c r="Y98">
        <v>66</v>
      </c>
      <c r="Z98">
        <v>38</v>
      </c>
      <c r="AA98">
        <v>3</v>
      </c>
      <c r="AB98">
        <v>2</v>
      </c>
      <c r="AC98">
        <v>1</v>
      </c>
      <c r="AD98">
        <v>2</v>
      </c>
      <c r="AE98">
        <v>0</v>
      </c>
      <c r="AF98">
        <v>0.6</v>
      </c>
      <c r="AG98">
        <v>0.1</v>
      </c>
      <c r="AH98">
        <v>0.2</v>
      </c>
      <c r="AI98">
        <v>0.7</v>
      </c>
      <c r="AJ98">
        <v>-5</v>
      </c>
      <c r="AK98">
        <v>0</v>
      </c>
      <c r="AL98">
        <v>-1</v>
      </c>
      <c r="AM98">
        <v>-1</v>
      </c>
      <c r="AN98">
        <v>4</v>
      </c>
      <c r="AO98" t="s">
        <v>83</v>
      </c>
      <c r="AP98" t="s">
        <v>598</v>
      </c>
    </row>
    <row r="99" spans="1:42" x14ac:dyDescent="0.45">
      <c r="A99">
        <v>94</v>
      </c>
      <c r="B99" t="s">
        <v>925</v>
      </c>
      <c r="C99">
        <v>2024</v>
      </c>
      <c r="D99">
        <v>24</v>
      </c>
      <c r="E99" t="s">
        <v>41</v>
      </c>
      <c r="F99" t="s">
        <v>1026</v>
      </c>
      <c r="G99">
        <v>46</v>
      </c>
      <c r="H99">
        <v>176</v>
      </c>
      <c r="I99">
        <v>162</v>
      </c>
      <c r="J99">
        <v>19</v>
      </c>
      <c r="K99">
        <v>42</v>
      </c>
      <c r="L99">
        <v>30</v>
      </c>
      <c r="M99">
        <v>6</v>
      </c>
      <c r="N99">
        <v>1</v>
      </c>
      <c r="O99">
        <v>5</v>
      </c>
      <c r="P99">
        <v>24</v>
      </c>
      <c r="Q99">
        <v>0</v>
      </c>
      <c r="R99">
        <v>0</v>
      </c>
      <c r="S99">
        <v>11</v>
      </c>
      <c r="T99">
        <v>43</v>
      </c>
      <c r="U99">
        <v>0.25900000000000001</v>
      </c>
      <c r="V99">
        <v>0.314</v>
      </c>
      <c r="W99">
        <v>0.40100000000000002</v>
      </c>
      <c r="X99">
        <v>0.71599999999999997</v>
      </c>
      <c r="Y99">
        <v>101</v>
      </c>
      <c r="Z99">
        <v>65</v>
      </c>
      <c r="AA99">
        <v>3</v>
      </c>
      <c r="AB99">
        <v>2</v>
      </c>
      <c r="AC99">
        <v>1</v>
      </c>
      <c r="AD99">
        <v>0</v>
      </c>
      <c r="AE99">
        <v>0</v>
      </c>
      <c r="AF99">
        <v>0.6</v>
      </c>
      <c r="AG99">
        <v>0</v>
      </c>
      <c r="AH99">
        <v>0.8</v>
      </c>
      <c r="AI99">
        <v>0.1</v>
      </c>
      <c r="AJ99">
        <v>-1</v>
      </c>
      <c r="AK99">
        <v>0</v>
      </c>
      <c r="AL99">
        <v>0</v>
      </c>
      <c r="AM99">
        <v>-1</v>
      </c>
      <c r="AN99">
        <v>-2</v>
      </c>
      <c r="AO99" t="s">
        <v>517</v>
      </c>
      <c r="AP99" t="s">
        <v>518</v>
      </c>
    </row>
    <row r="100" spans="1:42" x14ac:dyDescent="0.45">
      <c r="A100">
        <v>95</v>
      </c>
      <c r="B100" t="s">
        <v>924</v>
      </c>
      <c r="C100">
        <v>2024</v>
      </c>
      <c r="D100">
        <v>28</v>
      </c>
      <c r="E100" t="s">
        <v>880</v>
      </c>
      <c r="F100" t="s">
        <v>1023</v>
      </c>
      <c r="G100">
        <v>41</v>
      </c>
      <c r="H100">
        <v>181</v>
      </c>
      <c r="I100">
        <v>163</v>
      </c>
      <c r="J100">
        <v>16</v>
      </c>
      <c r="K100">
        <v>42</v>
      </c>
      <c r="L100">
        <v>27</v>
      </c>
      <c r="M100">
        <v>7</v>
      </c>
      <c r="N100">
        <v>1</v>
      </c>
      <c r="O100">
        <v>7</v>
      </c>
      <c r="P100">
        <v>24</v>
      </c>
      <c r="Q100">
        <v>0</v>
      </c>
      <c r="R100">
        <v>1</v>
      </c>
      <c r="S100">
        <v>16</v>
      </c>
      <c r="T100">
        <v>30</v>
      </c>
      <c r="U100">
        <v>0.25800000000000001</v>
      </c>
      <c r="V100">
        <v>0.32600000000000001</v>
      </c>
      <c r="W100">
        <v>0.442</v>
      </c>
      <c r="X100">
        <v>0.76800000000000002</v>
      </c>
      <c r="Y100">
        <v>118</v>
      </c>
      <c r="Z100">
        <v>72</v>
      </c>
      <c r="AA100">
        <v>4</v>
      </c>
      <c r="AB100">
        <v>1</v>
      </c>
      <c r="AC100">
        <v>0</v>
      </c>
      <c r="AD100">
        <v>1</v>
      </c>
      <c r="AE100">
        <v>4</v>
      </c>
      <c r="AF100">
        <v>0.6</v>
      </c>
      <c r="AG100">
        <v>0</v>
      </c>
      <c r="AH100">
        <v>0.8</v>
      </c>
      <c r="AI100">
        <v>-0.2</v>
      </c>
      <c r="AJ100">
        <v>3</v>
      </c>
      <c r="AK100">
        <v>0</v>
      </c>
      <c r="AL100">
        <v>-1</v>
      </c>
      <c r="AM100">
        <v>-1</v>
      </c>
      <c r="AN100">
        <v>-2</v>
      </c>
      <c r="AO100" t="s">
        <v>1148</v>
      </c>
      <c r="AP100" t="s">
        <v>1149</v>
      </c>
    </row>
    <row r="101" spans="1:42" x14ac:dyDescent="0.45">
      <c r="A101">
        <v>96</v>
      </c>
      <c r="B101" t="s">
        <v>894</v>
      </c>
      <c r="C101">
        <v>2024</v>
      </c>
      <c r="D101">
        <v>25</v>
      </c>
      <c r="E101" t="s">
        <v>129</v>
      </c>
      <c r="F101" t="s">
        <v>1026</v>
      </c>
      <c r="G101">
        <v>53</v>
      </c>
      <c r="H101">
        <v>184</v>
      </c>
      <c r="I101">
        <v>160</v>
      </c>
      <c r="J101">
        <v>23</v>
      </c>
      <c r="K101">
        <v>34</v>
      </c>
      <c r="L101">
        <v>21</v>
      </c>
      <c r="M101">
        <v>6</v>
      </c>
      <c r="N101">
        <v>0</v>
      </c>
      <c r="O101">
        <v>7</v>
      </c>
      <c r="P101">
        <v>17</v>
      </c>
      <c r="Q101">
        <v>6</v>
      </c>
      <c r="R101">
        <v>0</v>
      </c>
      <c r="S101">
        <v>23</v>
      </c>
      <c r="T101">
        <v>62</v>
      </c>
      <c r="U101">
        <v>0.21299999999999999</v>
      </c>
      <c r="V101">
        <v>0.315</v>
      </c>
      <c r="W101">
        <v>0.38100000000000001</v>
      </c>
      <c r="X101">
        <v>0.69599999999999995</v>
      </c>
      <c r="Y101">
        <v>100</v>
      </c>
      <c r="Z101">
        <v>61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0.6</v>
      </c>
      <c r="AG101">
        <v>-0.1</v>
      </c>
      <c r="AH101">
        <v>0.8</v>
      </c>
      <c r="AI101">
        <v>-0.1</v>
      </c>
      <c r="AJ101">
        <v>0</v>
      </c>
      <c r="AK101">
        <v>0</v>
      </c>
      <c r="AL101">
        <v>0</v>
      </c>
      <c r="AM101">
        <v>0</v>
      </c>
      <c r="AN101">
        <v>-2</v>
      </c>
      <c r="AO101" t="s">
        <v>358</v>
      </c>
      <c r="AP101" t="s">
        <v>359</v>
      </c>
    </row>
    <row r="102" spans="1:42" x14ac:dyDescent="0.45">
      <c r="A102">
        <v>97</v>
      </c>
      <c r="B102" t="s">
        <v>872</v>
      </c>
      <c r="C102">
        <v>2024</v>
      </c>
      <c r="D102">
        <v>28</v>
      </c>
      <c r="E102" t="s">
        <v>835</v>
      </c>
      <c r="F102" t="s">
        <v>1023</v>
      </c>
      <c r="G102">
        <v>55</v>
      </c>
      <c r="H102">
        <v>222</v>
      </c>
      <c r="I102">
        <v>210</v>
      </c>
      <c r="J102">
        <v>32</v>
      </c>
      <c r="K102">
        <v>51</v>
      </c>
      <c r="L102">
        <v>31</v>
      </c>
      <c r="M102">
        <v>11</v>
      </c>
      <c r="N102">
        <v>1</v>
      </c>
      <c r="O102">
        <v>8</v>
      </c>
      <c r="P102">
        <v>31</v>
      </c>
      <c r="Q102">
        <v>1</v>
      </c>
      <c r="R102">
        <v>1</v>
      </c>
      <c r="S102">
        <v>8</v>
      </c>
      <c r="T102">
        <v>42</v>
      </c>
      <c r="U102">
        <v>0.24299999999999999</v>
      </c>
      <c r="V102">
        <v>0.27500000000000002</v>
      </c>
      <c r="W102">
        <v>0.41899999999999998</v>
      </c>
      <c r="X102">
        <v>0.69399999999999995</v>
      </c>
      <c r="Y102">
        <v>103</v>
      </c>
      <c r="Z102">
        <v>88</v>
      </c>
      <c r="AA102">
        <v>6</v>
      </c>
      <c r="AB102">
        <v>2</v>
      </c>
      <c r="AC102">
        <v>0</v>
      </c>
      <c r="AD102">
        <v>2</v>
      </c>
      <c r="AE102">
        <v>0</v>
      </c>
      <c r="AF102">
        <v>0.6</v>
      </c>
      <c r="AG102">
        <v>-0.2</v>
      </c>
      <c r="AH102">
        <v>1.1000000000000001</v>
      </c>
      <c r="AI102">
        <v>-0.3</v>
      </c>
      <c r="AJ102">
        <v>1</v>
      </c>
      <c r="AK102">
        <v>1</v>
      </c>
      <c r="AL102">
        <v>0</v>
      </c>
      <c r="AM102">
        <v>1</v>
      </c>
      <c r="AN102">
        <v>-5</v>
      </c>
      <c r="AO102" t="s">
        <v>358</v>
      </c>
      <c r="AP102" t="s">
        <v>1194</v>
      </c>
    </row>
    <row r="103" spans="1:42" x14ac:dyDescent="0.45">
      <c r="A103">
        <v>98</v>
      </c>
      <c r="B103" t="s">
        <v>906</v>
      </c>
      <c r="C103">
        <v>2024</v>
      </c>
      <c r="D103">
        <v>31</v>
      </c>
      <c r="E103" t="s">
        <v>905</v>
      </c>
      <c r="F103" t="s">
        <v>1023</v>
      </c>
      <c r="G103">
        <v>47</v>
      </c>
      <c r="H103">
        <v>188</v>
      </c>
      <c r="I103">
        <v>168</v>
      </c>
      <c r="J103">
        <v>29</v>
      </c>
      <c r="K103">
        <v>47</v>
      </c>
      <c r="L103">
        <v>29</v>
      </c>
      <c r="M103">
        <v>12</v>
      </c>
      <c r="N103">
        <v>0</v>
      </c>
      <c r="O103">
        <v>6</v>
      </c>
      <c r="P103">
        <v>22</v>
      </c>
      <c r="Q103">
        <v>2</v>
      </c>
      <c r="R103">
        <v>1</v>
      </c>
      <c r="S103">
        <v>17</v>
      </c>
      <c r="T103">
        <v>36</v>
      </c>
      <c r="U103">
        <v>0.28000000000000003</v>
      </c>
      <c r="V103">
        <v>0.35099999999999998</v>
      </c>
      <c r="W103">
        <v>0.45800000000000002</v>
      </c>
      <c r="X103">
        <v>0.80900000000000005</v>
      </c>
      <c r="Y103">
        <v>133</v>
      </c>
      <c r="Z103">
        <v>77</v>
      </c>
      <c r="AA103">
        <v>5</v>
      </c>
      <c r="AB103">
        <v>2</v>
      </c>
      <c r="AC103">
        <v>0</v>
      </c>
      <c r="AD103">
        <v>1</v>
      </c>
      <c r="AE103">
        <v>0</v>
      </c>
      <c r="AF103">
        <v>0.6</v>
      </c>
      <c r="AG103">
        <v>-0.1</v>
      </c>
      <c r="AH103">
        <v>0.9</v>
      </c>
      <c r="AI103">
        <v>-0.7</v>
      </c>
      <c r="AJ103">
        <v>6</v>
      </c>
      <c r="AK103">
        <v>0</v>
      </c>
      <c r="AL103">
        <v>0</v>
      </c>
      <c r="AM103">
        <v>-1</v>
      </c>
      <c r="AN103">
        <v>-4</v>
      </c>
      <c r="AO103" t="s">
        <v>1161</v>
      </c>
      <c r="AP103" t="s">
        <v>1162</v>
      </c>
    </row>
    <row r="104" spans="1:42" x14ac:dyDescent="0.45">
      <c r="A104">
        <v>99</v>
      </c>
      <c r="B104" t="s">
        <v>928</v>
      </c>
      <c r="C104">
        <v>2024</v>
      </c>
      <c r="D104">
        <v>27</v>
      </c>
      <c r="E104" t="s">
        <v>875</v>
      </c>
      <c r="F104" t="s">
        <v>1023</v>
      </c>
      <c r="G104">
        <v>56</v>
      </c>
      <c r="H104">
        <v>242</v>
      </c>
      <c r="I104">
        <v>221</v>
      </c>
      <c r="J104">
        <v>27</v>
      </c>
      <c r="K104">
        <v>56</v>
      </c>
      <c r="L104">
        <v>38</v>
      </c>
      <c r="M104">
        <v>9</v>
      </c>
      <c r="N104">
        <v>0</v>
      </c>
      <c r="O104">
        <v>9</v>
      </c>
      <c r="P104">
        <v>25</v>
      </c>
      <c r="Q104">
        <v>1</v>
      </c>
      <c r="R104">
        <v>1</v>
      </c>
      <c r="S104">
        <v>18</v>
      </c>
      <c r="T104">
        <v>61</v>
      </c>
      <c r="U104">
        <v>0.253</v>
      </c>
      <c r="V104">
        <v>0.31</v>
      </c>
      <c r="W104">
        <v>0.41599999999999998</v>
      </c>
      <c r="X104">
        <v>0.72599999999999998</v>
      </c>
      <c r="Y104">
        <v>105</v>
      </c>
      <c r="Z104">
        <v>92</v>
      </c>
      <c r="AA104">
        <v>4</v>
      </c>
      <c r="AB104">
        <v>1</v>
      </c>
      <c r="AC104">
        <v>0</v>
      </c>
      <c r="AD104">
        <v>2</v>
      </c>
      <c r="AE104">
        <v>1</v>
      </c>
      <c r="AF104">
        <v>0.5</v>
      </c>
      <c r="AG104">
        <v>-0.2</v>
      </c>
      <c r="AH104">
        <v>0.4</v>
      </c>
      <c r="AI104">
        <v>-0.3</v>
      </c>
      <c r="AJ104">
        <v>0</v>
      </c>
      <c r="AK104">
        <v>1</v>
      </c>
      <c r="AL104">
        <v>-1</v>
      </c>
      <c r="AM104">
        <v>0</v>
      </c>
      <c r="AN104">
        <v>1</v>
      </c>
      <c r="AO104" t="s">
        <v>1127</v>
      </c>
      <c r="AP104" t="s">
        <v>1128</v>
      </c>
    </row>
    <row r="105" spans="1:42" x14ac:dyDescent="0.45">
      <c r="A105">
        <v>100</v>
      </c>
      <c r="B105" t="s">
        <v>931</v>
      </c>
      <c r="C105">
        <v>2024</v>
      </c>
      <c r="D105">
        <v>37</v>
      </c>
      <c r="E105" t="s">
        <v>905</v>
      </c>
      <c r="F105" t="s">
        <v>1023</v>
      </c>
      <c r="G105">
        <v>43</v>
      </c>
      <c r="H105">
        <v>184</v>
      </c>
      <c r="I105">
        <v>159</v>
      </c>
      <c r="J105">
        <v>24</v>
      </c>
      <c r="K105">
        <v>36</v>
      </c>
      <c r="L105">
        <v>25</v>
      </c>
      <c r="M105">
        <v>4</v>
      </c>
      <c r="N105">
        <v>0</v>
      </c>
      <c r="O105">
        <v>7</v>
      </c>
      <c r="P105">
        <v>14</v>
      </c>
      <c r="Q105">
        <v>1</v>
      </c>
      <c r="R105">
        <v>1</v>
      </c>
      <c r="S105">
        <v>21</v>
      </c>
      <c r="T105">
        <v>49</v>
      </c>
      <c r="U105">
        <v>0.22600000000000001</v>
      </c>
      <c r="V105">
        <v>0.33200000000000002</v>
      </c>
      <c r="W105">
        <v>0.38400000000000001</v>
      </c>
      <c r="X105">
        <v>0.71499999999999997</v>
      </c>
      <c r="Y105">
        <v>107</v>
      </c>
      <c r="Z105">
        <v>61</v>
      </c>
      <c r="AA105">
        <v>4</v>
      </c>
      <c r="AB105">
        <v>4</v>
      </c>
      <c r="AC105">
        <v>0</v>
      </c>
      <c r="AD105">
        <v>0</v>
      </c>
      <c r="AE105">
        <v>1</v>
      </c>
      <c r="AF105">
        <v>0.5</v>
      </c>
      <c r="AG105">
        <v>-0.1</v>
      </c>
      <c r="AH105">
        <v>0.5</v>
      </c>
      <c r="AI105">
        <v>-0.4</v>
      </c>
      <c r="AJ105">
        <v>3</v>
      </c>
      <c r="AK105">
        <v>0</v>
      </c>
      <c r="AL105">
        <v>0</v>
      </c>
      <c r="AM105">
        <v>0</v>
      </c>
      <c r="AN105">
        <v>0</v>
      </c>
      <c r="AO105" t="s">
        <v>1129</v>
      </c>
      <c r="AP105" t="s">
        <v>1130</v>
      </c>
    </row>
    <row r="106" spans="1:42" x14ac:dyDescent="0.45">
      <c r="A106">
        <v>101</v>
      </c>
      <c r="B106" t="s">
        <v>942</v>
      </c>
      <c r="C106">
        <v>2024</v>
      </c>
      <c r="D106">
        <v>29</v>
      </c>
      <c r="E106" t="s">
        <v>86</v>
      </c>
      <c r="F106" t="s">
        <v>1026</v>
      </c>
      <c r="G106">
        <v>49</v>
      </c>
      <c r="H106">
        <v>205</v>
      </c>
      <c r="I106">
        <v>182</v>
      </c>
      <c r="J106">
        <v>25</v>
      </c>
      <c r="K106">
        <v>37</v>
      </c>
      <c r="L106">
        <v>16</v>
      </c>
      <c r="M106">
        <v>11</v>
      </c>
      <c r="N106">
        <v>1</v>
      </c>
      <c r="O106">
        <v>9</v>
      </c>
      <c r="P106">
        <v>29</v>
      </c>
      <c r="Q106">
        <v>0</v>
      </c>
      <c r="R106">
        <v>0</v>
      </c>
      <c r="S106">
        <v>16</v>
      </c>
      <c r="T106">
        <v>40</v>
      </c>
      <c r="U106">
        <v>0.20300000000000001</v>
      </c>
      <c r="V106">
        <v>0.28799999999999998</v>
      </c>
      <c r="W106">
        <v>0.42299999999999999</v>
      </c>
      <c r="X106">
        <v>0.71099999999999997</v>
      </c>
      <c r="Y106">
        <v>106</v>
      </c>
      <c r="Z106">
        <v>77</v>
      </c>
      <c r="AA106">
        <v>0</v>
      </c>
      <c r="AB106">
        <v>6</v>
      </c>
      <c r="AC106">
        <v>0</v>
      </c>
      <c r="AD106">
        <v>1</v>
      </c>
      <c r="AE106">
        <v>0</v>
      </c>
      <c r="AF106">
        <v>0.5</v>
      </c>
      <c r="AG106">
        <v>-0.2</v>
      </c>
      <c r="AH106">
        <v>0.6</v>
      </c>
      <c r="AI106">
        <v>-0.3</v>
      </c>
      <c r="AJ106">
        <v>1</v>
      </c>
      <c r="AK106">
        <v>0</v>
      </c>
      <c r="AL106">
        <v>-1</v>
      </c>
      <c r="AM106">
        <v>-1</v>
      </c>
      <c r="AN106">
        <v>0</v>
      </c>
      <c r="AO106" t="s">
        <v>247</v>
      </c>
      <c r="AP106" t="s">
        <v>632</v>
      </c>
    </row>
    <row r="107" spans="1:42" x14ac:dyDescent="0.45">
      <c r="A107">
        <v>102</v>
      </c>
      <c r="B107" t="s">
        <v>909</v>
      </c>
      <c r="C107">
        <v>2024</v>
      </c>
      <c r="D107">
        <v>27</v>
      </c>
      <c r="E107" t="s">
        <v>880</v>
      </c>
      <c r="F107" t="s">
        <v>1023</v>
      </c>
      <c r="G107">
        <v>48</v>
      </c>
      <c r="H107">
        <v>209</v>
      </c>
      <c r="I107">
        <v>183</v>
      </c>
      <c r="J107">
        <v>27</v>
      </c>
      <c r="K107">
        <v>47</v>
      </c>
      <c r="L107">
        <v>32</v>
      </c>
      <c r="M107">
        <v>12</v>
      </c>
      <c r="N107">
        <v>1</v>
      </c>
      <c r="O107">
        <v>2</v>
      </c>
      <c r="P107">
        <v>15</v>
      </c>
      <c r="Q107">
        <v>6</v>
      </c>
      <c r="R107">
        <v>2</v>
      </c>
      <c r="S107">
        <v>20</v>
      </c>
      <c r="T107">
        <v>21</v>
      </c>
      <c r="U107">
        <v>0.25700000000000001</v>
      </c>
      <c r="V107">
        <v>0.34399999999999997</v>
      </c>
      <c r="W107">
        <v>0.36599999999999999</v>
      </c>
      <c r="X107">
        <v>0.71099999999999997</v>
      </c>
      <c r="Y107">
        <v>104</v>
      </c>
      <c r="Z107">
        <v>67</v>
      </c>
      <c r="AA107">
        <v>4</v>
      </c>
      <c r="AB107">
        <v>5</v>
      </c>
      <c r="AC107">
        <v>0</v>
      </c>
      <c r="AD107">
        <v>1</v>
      </c>
      <c r="AE107">
        <v>1</v>
      </c>
      <c r="AF107">
        <v>0.5</v>
      </c>
      <c r="AG107">
        <v>-0.2</v>
      </c>
      <c r="AH107">
        <v>1</v>
      </c>
      <c r="AI107">
        <v>-0.3</v>
      </c>
      <c r="AJ107">
        <v>2</v>
      </c>
      <c r="AK107">
        <v>0</v>
      </c>
      <c r="AL107">
        <v>0</v>
      </c>
      <c r="AM107">
        <v>0</v>
      </c>
      <c r="AN107">
        <v>-5</v>
      </c>
      <c r="AO107" t="s">
        <v>1171</v>
      </c>
      <c r="AP107" t="s">
        <v>1172</v>
      </c>
    </row>
    <row r="108" spans="1:42" x14ac:dyDescent="0.45">
      <c r="A108">
        <v>103</v>
      </c>
      <c r="B108" t="s">
        <v>964</v>
      </c>
      <c r="C108">
        <v>2024</v>
      </c>
      <c r="D108">
        <v>36</v>
      </c>
      <c r="E108" t="s">
        <v>888</v>
      </c>
      <c r="F108" t="s">
        <v>1023</v>
      </c>
      <c r="G108">
        <v>51</v>
      </c>
      <c r="H108">
        <v>226</v>
      </c>
      <c r="I108">
        <v>202</v>
      </c>
      <c r="J108">
        <v>27</v>
      </c>
      <c r="K108">
        <v>46</v>
      </c>
      <c r="L108">
        <v>32</v>
      </c>
      <c r="M108">
        <v>7</v>
      </c>
      <c r="N108">
        <v>0</v>
      </c>
      <c r="O108">
        <v>7</v>
      </c>
      <c r="P108">
        <v>22</v>
      </c>
      <c r="Q108">
        <v>3</v>
      </c>
      <c r="R108">
        <v>0</v>
      </c>
      <c r="S108">
        <v>20</v>
      </c>
      <c r="T108">
        <v>69</v>
      </c>
      <c r="U108">
        <v>0.22800000000000001</v>
      </c>
      <c r="V108">
        <v>0.30399999999999999</v>
      </c>
      <c r="W108">
        <v>0.36599999999999999</v>
      </c>
      <c r="X108">
        <v>0.67</v>
      </c>
      <c r="Y108">
        <v>93</v>
      </c>
      <c r="Z108">
        <v>74</v>
      </c>
      <c r="AA108">
        <v>5</v>
      </c>
      <c r="AB108">
        <v>2</v>
      </c>
      <c r="AC108">
        <v>0</v>
      </c>
      <c r="AD108">
        <v>0</v>
      </c>
      <c r="AE108">
        <v>1</v>
      </c>
      <c r="AF108">
        <v>0.5</v>
      </c>
      <c r="AG108">
        <v>-0.2</v>
      </c>
      <c r="AH108">
        <v>0.3</v>
      </c>
      <c r="AI108">
        <v>-0.1</v>
      </c>
      <c r="AJ108">
        <v>-1</v>
      </c>
      <c r="AK108">
        <v>-1</v>
      </c>
      <c r="AL108">
        <v>0</v>
      </c>
      <c r="AM108">
        <v>0</v>
      </c>
      <c r="AN108">
        <v>2</v>
      </c>
      <c r="AO108" t="s">
        <v>282</v>
      </c>
      <c r="AP108" t="s">
        <v>1232</v>
      </c>
    </row>
    <row r="109" spans="1:42" x14ac:dyDescent="0.45">
      <c r="A109">
        <v>104</v>
      </c>
      <c r="B109" t="s">
        <v>939</v>
      </c>
      <c r="C109">
        <v>2024</v>
      </c>
      <c r="D109">
        <v>27</v>
      </c>
      <c r="E109" t="s">
        <v>828</v>
      </c>
      <c r="F109" t="s">
        <v>1023</v>
      </c>
      <c r="G109">
        <v>44</v>
      </c>
      <c r="H109">
        <v>196</v>
      </c>
      <c r="I109">
        <v>177</v>
      </c>
      <c r="J109">
        <v>24</v>
      </c>
      <c r="K109">
        <v>48</v>
      </c>
      <c r="L109">
        <v>33</v>
      </c>
      <c r="M109">
        <v>12</v>
      </c>
      <c r="N109">
        <v>0</v>
      </c>
      <c r="O109">
        <v>3</v>
      </c>
      <c r="P109">
        <v>25</v>
      </c>
      <c r="Q109">
        <v>3</v>
      </c>
      <c r="R109">
        <v>1</v>
      </c>
      <c r="S109">
        <v>14</v>
      </c>
      <c r="T109">
        <v>31</v>
      </c>
      <c r="U109">
        <v>0.27100000000000002</v>
      </c>
      <c r="V109">
        <v>0.33700000000000002</v>
      </c>
      <c r="W109">
        <v>0.39</v>
      </c>
      <c r="X109">
        <v>0.72699999999999998</v>
      </c>
      <c r="Y109">
        <v>107</v>
      </c>
      <c r="Z109">
        <v>69</v>
      </c>
      <c r="AA109">
        <v>2</v>
      </c>
      <c r="AB109">
        <v>4</v>
      </c>
      <c r="AC109">
        <v>0</v>
      </c>
      <c r="AD109">
        <v>1</v>
      </c>
      <c r="AE109">
        <v>0</v>
      </c>
      <c r="AF109">
        <v>0.5</v>
      </c>
      <c r="AG109">
        <v>-0.1</v>
      </c>
      <c r="AH109">
        <v>1</v>
      </c>
      <c r="AI109">
        <v>-0.4</v>
      </c>
      <c r="AJ109">
        <v>2</v>
      </c>
      <c r="AK109">
        <v>1</v>
      </c>
      <c r="AL109">
        <v>0</v>
      </c>
      <c r="AM109">
        <v>0</v>
      </c>
      <c r="AN109">
        <v>-5</v>
      </c>
      <c r="AO109" t="s">
        <v>255</v>
      </c>
      <c r="AP109" t="s">
        <v>1190</v>
      </c>
    </row>
    <row r="110" spans="1:42" x14ac:dyDescent="0.45">
      <c r="A110">
        <v>105</v>
      </c>
      <c r="B110" t="s">
        <v>952</v>
      </c>
      <c r="C110">
        <v>2024</v>
      </c>
      <c r="D110">
        <v>31</v>
      </c>
      <c r="E110" t="s">
        <v>820</v>
      </c>
      <c r="F110" t="s">
        <v>1023</v>
      </c>
      <c r="G110">
        <v>53</v>
      </c>
      <c r="H110">
        <v>223</v>
      </c>
      <c r="I110">
        <v>207</v>
      </c>
      <c r="J110">
        <v>24</v>
      </c>
      <c r="K110">
        <v>49</v>
      </c>
      <c r="L110">
        <v>33</v>
      </c>
      <c r="M110">
        <v>11</v>
      </c>
      <c r="N110">
        <v>0</v>
      </c>
      <c r="O110">
        <v>5</v>
      </c>
      <c r="P110">
        <v>28</v>
      </c>
      <c r="Q110">
        <v>3</v>
      </c>
      <c r="R110">
        <v>0</v>
      </c>
      <c r="S110">
        <v>16</v>
      </c>
      <c r="T110">
        <v>50</v>
      </c>
      <c r="U110">
        <v>0.23699999999999999</v>
      </c>
      <c r="V110">
        <v>0.29099999999999998</v>
      </c>
      <c r="W110">
        <v>0.36199999999999999</v>
      </c>
      <c r="X110">
        <v>0.65400000000000003</v>
      </c>
      <c r="Y110">
        <v>91</v>
      </c>
      <c r="Z110">
        <v>75</v>
      </c>
      <c r="AA110">
        <v>10</v>
      </c>
      <c r="AB110">
        <v>0</v>
      </c>
      <c r="AC110">
        <v>0</v>
      </c>
      <c r="AD110">
        <v>0</v>
      </c>
      <c r="AE110">
        <v>1</v>
      </c>
      <c r="AF110">
        <v>0.5</v>
      </c>
      <c r="AG110">
        <v>-0.3</v>
      </c>
      <c r="AH110">
        <v>0.2</v>
      </c>
      <c r="AI110">
        <v>0</v>
      </c>
      <c r="AJ110">
        <v>-2</v>
      </c>
      <c r="AK110">
        <v>-2</v>
      </c>
      <c r="AL110">
        <v>1</v>
      </c>
      <c r="AM110">
        <v>0</v>
      </c>
      <c r="AN110">
        <v>2</v>
      </c>
      <c r="AO110" t="s">
        <v>1201</v>
      </c>
      <c r="AP110" t="s">
        <v>1202</v>
      </c>
    </row>
    <row r="111" spans="1:42" x14ac:dyDescent="0.45">
      <c r="A111">
        <v>106</v>
      </c>
      <c r="B111" t="s">
        <v>955</v>
      </c>
      <c r="C111">
        <v>2024</v>
      </c>
      <c r="D111">
        <v>27</v>
      </c>
      <c r="E111" t="s">
        <v>854</v>
      </c>
      <c r="F111" t="s">
        <v>1023</v>
      </c>
      <c r="G111">
        <v>50</v>
      </c>
      <c r="H111">
        <v>195</v>
      </c>
      <c r="I111">
        <v>184</v>
      </c>
      <c r="J111">
        <v>19</v>
      </c>
      <c r="K111">
        <v>49</v>
      </c>
      <c r="L111">
        <v>38</v>
      </c>
      <c r="M111">
        <v>9</v>
      </c>
      <c r="N111">
        <v>1</v>
      </c>
      <c r="O111">
        <v>1</v>
      </c>
      <c r="P111">
        <v>14</v>
      </c>
      <c r="Q111">
        <v>1</v>
      </c>
      <c r="R111">
        <v>0</v>
      </c>
      <c r="S111">
        <v>11</v>
      </c>
      <c r="T111">
        <v>45</v>
      </c>
      <c r="U111">
        <v>0.26600000000000001</v>
      </c>
      <c r="V111">
        <v>0.308</v>
      </c>
      <c r="W111">
        <v>0.34200000000000003</v>
      </c>
      <c r="X111">
        <v>0.65</v>
      </c>
      <c r="Y111">
        <v>81</v>
      </c>
      <c r="Z111">
        <v>63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0.4</v>
      </c>
      <c r="AG111">
        <v>-0.2</v>
      </c>
      <c r="AH111">
        <v>0.2</v>
      </c>
      <c r="AI111">
        <v>0.4</v>
      </c>
      <c r="AJ111">
        <v>-5</v>
      </c>
      <c r="AK111">
        <v>0</v>
      </c>
      <c r="AL111">
        <v>-1</v>
      </c>
      <c r="AM111">
        <v>-1</v>
      </c>
      <c r="AN111">
        <v>2</v>
      </c>
      <c r="AO111" t="s">
        <v>367</v>
      </c>
      <c r="AP111" t="s">
        <v>1203</v>
      </c>
    </row>
    <row r="112" spans="1:42" x14ac:dyDescent="0.45">
      <c r="A112">
        <v>107</v>
      </c>
      <c r="B112" t="s">
        <v>910</v>
      </c>
      <c r="C112">
        <v>2024</v>
      </c>
      <c r="D112">
        <v>30</v>
      </c>
      <c r="E112" t="s">
        <v>825</v>
      </c>
      <c r="F112" t="s">
        <v>1023</v>
      </c>
      <c r="G112">
        <v>50</v>
      </c>
      <c r="H112">
        <v>215</v>
      </c>
      <c r="I112">
        <v>203</v>
      </c>
      <c r="J112">
        <v>25</v>
      </c>
      <c r="K112">
        <v>48</v>
      </c>
      <c r="L112">
        <v>32</v>
      </c>
      <c r="M112">
        <v>10</v>
      </c>
      <c r="N112">
        <v>0</v>
      </c>
      <c r="O112">
        <v>6</v>
      </c>
      <c r="P112">
        <v>29</v>
      </c>
      <c r="Q112">
        <v>3</v>
      </c>
      <c r="R112">
        <v>0</v>
      </c>
      <c r="S112">
        <v>11</v>
      </c>
      <c r="T112">
        <v>40</v>
      </c>
      <c r="U112">
        <v>0.23599999999999999</v>
      </c>
      <c r="V112">
        <v>0.27900000000000003</v>
      </c>
      <c r="W112">
        <v>0.374</v>
      </c>
      <c r="X112">
        <v>0.65300000000000002</v>
      </c>
      <c r="Y112">
        <v>88</v>
      </c>
      <c r="Z112">
        <v>76</v>
      </c>
      <c r="AA112">
        <v>8</v>
      </c>
      <c r="AB112">
        <v>1</v>
      </c>
      <c r="AC112">
        <v>0</v>
      </c>
      <c r="AD112">
        <v>0</v>
      </c>
      <c r="AE112">
        <v>0</v>
      </c>
      <c r="AF112">
        <v>0.3</v>
      </c>
      <c r="AG112">
        <v>-0.3</v>
      </c>
      <c r="AH112">
        <v>0.1</v>
      </c>
      <c r="AI112">
        <v>0.1</v>
      </c>
      <c r="AJ112">
        <v>-3</v>
      </c>
      <c r="AK112">
        <v>-1</v>
      </c>
      <c r="AL112">
        <v>1</v>
      </c>
      <c r="AM112">
        <v>0</v>
      </c>
      <c r="AN112">
        <v>2</v>
      </c>
      <c r="AO112" t="s">
        <v>1125</v>
      </c>
      <c r="AP112" t="s">
        <v>1180</v>
      </c>
    </row>
    <row r="113" spans="1:42" x14ac:dyDescent="0.45">
      <c r="A113">
        <v>108</v>
      </c>
      <c r="B113" t="s">
        <v>938</v>
      </c>
      <c r="C113">
        <v>2024</v>
      </c>
      <c r="D113">
        <v>26</v>
      </c>
      <c r="E113" t="s">
        <v>112</v>
      </c>
      <c r="F113" t="s">
        <v>1026</v>
      </c>
      <c r="G113">
        <v>53</v>
      </c>
      <c r="H113">
        <v>215</v>
      </c>
      <c r="I113">
        <v>183</v>
      </c>
      <c r="J113">
        <v>25</v>
      </c>
      <c r="K113">
        <v>41</v>
      </c>
      <c r="L113">
        <v>22</v>
      </c>
      <c r="M113">
        <v>13</v>
      </c>
      <c r="N113">
        <v>1</v>
      </c>
      <c r="O113">
        <v>5</v>
      </c>
      <c r="P113">
        <v>33</v>
      </c>
      <c r="Q113">
        <v>0</v>
      </c>
      <c r="R113">
        <v>0</v>
      </c>
      <c r="S113">
        <v>21</v>
      </c>
      <c r="T113">
        <v>31</v>
      </c>
      <c r="U113">
        <v>0.224</v>
      </c>
      <c r="V113">
        <v>0.307</v>
      </c>
      <c r="W113">
        <v>0.38800000000000001</v>
      </c>
      <c r="X113">
        <v>0.69499999999999995</v>
      </c>
      <c r="Y113">
        <v>95</v>
      </c>
      <c r="Z113">
        <v>71</v>
      </c>
      <c r="AA113">
        <v>5</v>
      </c>
      <c r="AB113">
        <v>4</v>
      </c>
      <c r="AC113">
        <v>0</v>
      </c>
      <c r="AD113">
        <v>7</v>
      </c>
      <c r="AE113">
        <v>0</v>
      </c>
      <c r="AF113">
        <v>0.3</v>
      </c>
      <c r="AG113">
        <v>-0.4</v>
      </c>
      <c r="AH113">
        <v>0.1</v>
      </c>
      <c r="AI113">
        <v>0</v>
      </c>
      <c r="AJ113">
        <v>-2</v>
      </c>
      <c r="AK113">
        <v>0</v>
      </c>
      <c r="AL113">
        <v>-1</v>
      </c>
      <c r="AM113">
        <v>-2</v>
      </c>
      <c r="AN113">
        <v>3</v>
      </c>
      <c r="AO113" t="s">
        <v>207</v>
      </c>
      <c r="AP113" t="s">
        <v>534</v>
      </c>
    </row>
    <row r="114" spans="1:42" x14ac:dyDescent="0.45">
      <c r="A114">
        <v>109</v>
      </c>
      <c r="B114" t="s">
        <v>930</v>
      </c>
      <c r="C114">
        <v>2024</v>
      </c>
      <c r="D114">
        <v>32</v>
      </c>
      <c r="E114" t="s">
        <v>66</v>
      </c>
      <c r="F114" t="s">
        <v>1026</v>
      </c>
      <c r="G114">
        <v>54</v>
      </c>
      <c r="H114">
        <v>235</v>
      </c>
      <c r="I114">
        <v>213</v>
      </c>
      <c r="J114">
        <v>22</v>
      </c>
      <c r="K114">
        <v>53</v>
      </c>
      <c r="L114">
        <v>39</v>
      </c>
      <c r="M114">
        <v>10</v>
      </c>
      <c r="N114">
        <v>0</v>
      </c>
      <c r="O114">
        <v>4</v>
      </c>
      <c r="P114">
        <v>25</v>
      </c>
      <c r="Q114">
        <v>0</v>
      </c>
      <c r="R114">
        <v>0</v>
      </c>
      <c r="S114">
        <v>19</v>
      </c>
      <c r="T114">
        <v>32</v>
      </c>
      <c r="U114">
        <v>0.249</v>
      </c>
      <c r="V114">
        <v>0.315</v>
      </c>
      <c r="W114">
        <v>0.35199999999999998</v>
      </c>
      <c r="X114">
        <v>0.66700000000000004</v>
      </c>
      <c r="Y114">
        <v>94</v>
      </c>
      <c r="Z114">
        <v>75</v>
      </c>
      <c r="AA114">
        <v>5</v>
      </c>
      <c r="AB114">
        <v>2</v>
      </c>
      <c r="AC114">
        <v>0</v>
      </c>
      <c r="AD114">
        <v>1</v>
      </c>
      <c r="AE114">
        <v>0</v>
      </c>
      <c r="AF114">
        <v>0.3</v>
      </c>
      <c r="AG114">
        <v>-0.4</v>
      </c>
      <c r="AH114">
        <v>0.5</v>
      </c>
      <c r="AI114">
        <v>-0.5</v>
      </c>
      <c r="AJ114">
        <v>1</v>
      </c>
      <c r="AK114">
        <v>1</v>
      </c>
      <c r="AL114">
        <v>-2</v>
      </c>
      <c r="AM114">
        <v>-1</v>
      </c>
      <c r="AN114">
        <v>-1</v>
      </c>
      <c r="AO114" t="s">
        <v>207</v>
      </c>
      <c r="AP114" t="s">
        <v>208</v>
      </c>
    </row>
    <row r="115" spans="1:42" x14ac:dyDescent="0.45">
      <c r="A115">
        <v>110</v>
      </c>
      <c r="B115" t="s">
        <v>907</v>
      </c>
      <c r="C115">
        <v>2024</v>
      </c>
      <c r="D115">
        <v>29</v>
      </c>
      <c r="E115" t="s">
        <v>862</v>
      </c>
      <c r="F115" t="s">
        <v>1023</v>
      </c>
      <c r="G115">
        <v>54</v>
      </c>
      <c r="H115">
        <v>236</v>
      </c>
      <c r="I115">
        <v>212</v>
      </c>
      <c r="J115">
        <v>29</v>
      </c>
      <c r="K115">
        <v>49</v>
      </c>
      <c r="L115">
        <v>26</v>
      </c>
      <c r="M115">
        <v>11</v>
      </c>
      <c r="N115">
        <v>0</v>
      </c>
      <c r="O115">
        <v>12</v>
      </c>
      <c r="P115">
        <v>26</v>
      </c>
      <c r="Q115">
        <v>1</v>
      </c>
      <c r="R115">
        <v>0</v>
      </c>
      <c r="S115">
        <v>20</v>
      </c>
      <c r="T115">
        <v>47</v>
      </c>
      <c r="U115">
        <v>0.23100000000000001</v>
      </c>
      <c r="V115">
        <v>0.30499999999999999</v>
      </c>
      <c r="W115">
        <v>0.45300000000000001</v>
      </c>
      <c r="X115">
        <v>0.75800000000000001</v>
      </c>
      <c r="Y115">
        <v>122</v>
      </c>
      <c r="Z115">
        <v>96</v>
      </c>
      <c r="AA115">
        <v>8</v>
      </c>
      <c r="AB115">
        <v>3</v>
      </c>
      <c r="AC115">
        <v>0</v>
      </c>
      <c r="AD115">
        <v>1</v>
      </c>
      <c r="AE115">
        <v>2</v>
      </c>
      <c r="AF115">
        <v>0.3</v>
      </c>
      <c r="AG115">
        <v>-0.4</v>
      </c>
      <c r="AH115">
        <v>0.7</v>
      </c>
      <c r="AI115">
        <v>-0.7</v>
      </c>
      <c r="AJ115">
        <v>4</v>
      </c>
      <c r="AK115">
        <v>-1</v>
      </c>
      <c r="AL115">
        <v>0</v>
      </c>
      <c r="AM115">
        <v>-2</v>
      </c>
      <c r="AN115">
        <v>-4</v>
      </c>
      <c r="AO115" t="s">
        <v>591</v>
      </c>
      <c r="AP115" t="s">
        <v>1152</v>
      </c>
    </row>
    <row r="116" spans="1:42" x14ac:dyDescent="0.45">
      <c r="A116">
        <v>111</v>
      </c>
      <c r="B116" t="s">
        <v>943</v>
      </c>
      <c r="C116">
        <v>2024</v>
      </c>
      <c r="D116">
        <v>38</v>
      </c>
      <c r="E116" t="s">
        <v>129</v>
      </c>
      <c r="F116" t="s">
        <v>1026</v>
      </c>
      <c r="G116">
        <v>50</v>
      </c>
      <c r="H116">
        <v>192</v>
      </c>
      <c r="I116">
        <v>172</v>
      </c>
      <c r="J116">
        <v>16</v>
      </c>
      <c r="K116">
        <v>36</v>
      </c>
      <c r="L116">
        <v>23</v>
      </c>
      <c r="M116">
        <v>6</v>
      </c>
      <c r="N116">
        <v>0</v>
      </c>
      <c r="O116">
        <v>7</v>
      </c>
      <c r="P116">
        <v>22</v>
      </c>
      <c r="Q116">
        <v>0</v>
      </c>
      <c r="R116">
        <v>0</v>
      </c>
      <c r="S116">
        <v>17</v>
      </c>
      <c r="T116">
        <v>34</v>
      </c>
      <c r="U116">
        <v>0.20899999999999999</v>
      </c>
      <c r="V116">
        <v>0.29199999999999998</v>
      </c>
      <c r="W116">
        <v>0.36599999999999999</v>
      </c>
      <c r="X116">
        <v>0.65800000000000003</v>
      </c>
      <c r="Y116">
        <v>89</v>
      </c>
      <c r="Z116">
        <v>63</v>
      </c>
      <c r="AA116">
        <v>5</v>
      </c>
      <c r="AB116">
        <v>3</v>
      </c>
      <c r="AC116">
        <v>0</v>
      </c>
      <c r="AD116">
        <v>0</v>
      </c>
      <c r="AE116">
        <v>2</v>
      </c>
      <c r="AF116">
        <v>0.3</v>
      </c>
      <c r="AG116">
        <v>-0.3</v>
      </c>
      <c r="AH116">
        <v>0</v>
      </c>
      <c r="AI116">
        <v>0</v>
      </c>
      <c r="AJ116">
        <v>-3</v>
      </c>
      <c r="AK116">
        <v>0</v>
      </c>
      <c r="AL116">
        <v>0</v>
      </c>
      <c r="AM116">
        <v>-1</v>
      </c>
      <c r="AN116">
        <v>3</v>
      </c>
      <c r="AO116" t="s">
        <v>629</v>
      </c>
      <c r="AP116" t="s">
        <v>630</v>
      </c>
    </row>
    <row r="117" spans="1:42" x14ac:dyDescent="0.45">
      <c r="A117">
        <v>112</v>
      </c>
      <c r="B117" t="s">
        <v>914</v>
      </c>
      <c r="C117">
        <v>2024</v>
      </c>
      <c r="D117">
        <v>34</v>
      </c>
      <c r="E117" t="s">
        <v>103</v>
      </c>
      <c r="F117" t="s">
        <v>1026</v>
      </c>
      <c r="G117">
        <v>49</v>
      </c>
      <c r="H117">
        <v>195</v>
      </c>
      <c r="I117">
        <v>183</v>
      </c>
      <c r="J117">
        <v>23</v>
      </c>
      <c r="K117">
        <v>43</v>
      </c>
      <c r="L117">
        <v>22</v>
      </c>
      <c r="M117">
        <v>8</v>
      </c>
      <c r="N117">
        <v>0</v>
      </c>
      <c r="O117">
        <v>13</v>
      </c>
      <c r="P117">
        <v>29</v>
      </c>
      <c r="Q117">
        <v>0</v>
      </c>
      <c r="R117">
        <v>0</v>
      </c>
      <c r="S117">
        <v>12</v>
      </c>
      <c r="T117">
        <v>63</v>
      </c>
      <c r="U117">
        <v>0.23499999999999999</v>
      </c>
      <c r="V117">
        <v>0.28199999999999997</v>
      </c>
      <c r="W117">
        <v>0.49199999999999999</v>
      </c>
      <c r="X117">
        <v>0.77400000000000002</v>
      </c>
      <c r="Y117">
        <v>114</v>
      </c>
      <c r="Z117">
        <v>90</v>
      </c>
      <c r="AA117">
        <v>6</v>
      </c>
      <c r="AB117">
        <v>0</v>
      </c>
      <c r="AC117">
        <v>0</v>
      </c>
      <c r="AD117">
        <v>0</v>
      </c>
      <c r="AE117">
        <v>0</v>
      </c>
      <c r="AF117">
        <v>0.3</v>
      </c>
      <c r="AG117">
        <v>-0.3</v>
      </c>
      <c r="AH117">
        <v>0.3</v>
      </c>
      <c r="AI117">
        <v>-0.5</v>
      </c>
      <c r="AJ117">
        <v>3</v>
      </c>
      <c r="AK117">
        <v>-1</v>
      </c>
      <c r="AL117">
        <v>-1</v>
      </c>
      <c r="AM117">
        <v>-2</v>
      </c>
      <c r="AN117">
        <v>0</v>
      </c>
      <c r="AO117" t="s">
        <v>252</v>
      </c>
      <c r="AP117" t="s">
        <v>684</v>
      </c>
    </row>
    <row r="118" spans="1:42" x14ac:dyDescent="0.45">
      <c r="A118">
        <v>113</v>
      </c>
      <c r="B118" t="s">
        <v>951</v>
      </c>
      <c r="C118">
        <v>2024</v>
      </c>
      <c r="D118">
        <v>35</v>
      </c>
      <c r="E118" t="s">
        <v>862</v>
      </c>
      <c r="F118" t="s">
        <v>1023</v>
      </c>
      <c r="G118">
        <v>50</v>
      </c>
      <c r="H118">
        <v>203</v>
      </c>
      <c r="I118">
        <v>188</v>
      </c>
      <c r="J118">
        <v>27</v>
      </c>
      <c r="K118">
        <v>48</v>
      </c>
      <c r="L118">
        <v>35</v>
      </c>
      <c r="M118">
        <v>7</v>
      </c>
      <c r="N118">
        <v>0</v>
      </c>
      <c r="O118">
        <v>6</v>
      </c>
      <c r="P118">
        <v>19</v>
      </c>
      <c r="Q118">
        <v>8</v>
      </c>
      <c r="R118">
        <v>0</v>
      </c>
      <c r="S118">
        <v>11</v>
      </c>
      <c r="T118">
        <v>45</v>
      </c>
      <c r="U118">
        <v>0.255</v>
      </c>
      <c r="V118">
        <v>0.30199999999999999</v>
      </c>
      <c r="W118">
        <v>0.38800000000000001</v>
      </c>
      <c r="X118">
        <v>0.69</v>
      </c>
      <c r="Y118">
        <v>104</v>
      </c>
      <c r="Z118">
        <v>73</v>
      </c>
      <c r="AA118">
        <v>3</v>
      </c>
      <c r="AB118">
        <v>2</v>
      </c>
      <c r="AC118">
        <v>1</v>
      </c>
      <c r="AD118">
        <v>1</v>
      </c>
      <c r="AE118">
        <v>0</v>
      </c>
      <c r="AF118">
        <v>0.2</v>
      </c>
      <c r="AG118">
        <v>-0.4</v>
      </c>
      <c r="AH118">
        <v>0.7</v>
      </c>
      <c r="AI118">
        <v>-0.7</v>
      </c>
      <c r="AJ118">
        <v>2</v>
      </c>
      <c r="AK118">
        <v>0</v>
      </c>
      <c r="AL118">
        <v>1</v>
      </c>
      <c r="AM118">
        <v>1</v>
      </c>
      <c r="AN118">
        <v>-5</v>
      </c>
      <c r="AO118" t="s">
        <v>247</v>
      </c>
      <c r="AP118" t="s">
        <v>1207</v>
      </c>
    </row>
    <row r="119" spans="1:42" x14ac:dyDescent="0.45">
      <c r="A119">
        <v>114</v>
      </c>
      <c r="B119" t="s">
        <v>953</v>
      </c>
      <c r="C119">
        <v>2024</v>
      </c>
      <c r="D119">
        <v>28</v>
      </c>
      <c r="E119" t="s">
        <v>97</v>
      </c>
      <c r="F119" t="s">
        <v>1026</v>
      </c>
      <c r="G119">
        <v>50</v>
      </c>
      <c r="H119">
        <v>188</v>
      </c>
      <c r="I119">
        <v>159</v>
      </c>
      <c r="J119">
        <v>14</v>
      </c>
      <c r="K119">
        <v>39</v>
      </c>
      <c r="L119">
        <v>20</v>
      </c>
      <c r="M119">
        <v>14</v>
      </c>
      <c r="N119">
        <v>1</v>
      </c>
      <c r="O119">
        <v>4</v>
      </c>
      <c r="P119">
        <v>18</v>
      </c>
      <c r="Q119">
        <v>1</v>
      </c>
      <c r="R119">
        <v>0</v>
      </c>
      <c r="S119">
        <v>25</v>
      </c>
      <c r="T119">
        <v>31</v>
      </c>
      <c r="U119">
        <v>0.245</v>
      </c>
      <c r="V119">
        <v>0.35599999999999998</v>
      </c>
      <c r="W119">
        <v>0.42099999999999999</v>
      </c>
      <c r="X119">
        <v>0.77800000000000002</v>
      </c>
      <c r="Y119">
        <v>122</v>
      </c>
      <c r="Z119">
        <v>67</v>
      </c>
      <c r="AA119">
        <v>1</v>
      </c>
      <c r="AB119">
        <v>3</v>
      </c>
      <c r="AC119">
        <v>0</v>
      </c>
      <c r="AD119">
        <v>1</v>
      </c>
      <c r="AE119">
        <v>0</v>
      </c>
      <c r="AF119">
        <v>0.2</v>
      </c>
      <c r="AG119">
        <v>-0.4</v>
      </c>
      <c r="AH119">
        <v>0.8</v>
      </c>
      <c r="AI119">
        <v>-0.8</v>
      </c>
      <c r="AJ119">
        <v>5</v>
      </c>
      <c r="AK119">
        <v>0</v>
      </c>
      <c r="AL119">
        <v>-1</v>
      </c>
      <c r="AM119">
        <v>-1</v>
      </c>
      <c r="AN119">
        <v>-5</v>
      </c>
      <c r="AO119" t="s">
        <v>649</v>
      </c>
      <c r="AP119" t="s">
        <v>650</v>
      </c>
    </row>
    <row r="120" spans="1:42" x14ac:dyDescent="0.45">
      <c r="A120">
        <v>115</v>
      </c>
      <c r="B120" t="s">
        <v>1139</v>
      </c>
      <c r="C120">
        <v>2024</v>
      </c>
      <c r="D120">
        <v>30</v>
      </c>
      <c r="E120" t="s">
        <v>880</v>
      </c>
      <c r="F120" t="s">
        <v>1023</v>
      </c>
      <c r="G120">
        <v>44</v>
      </c>
      <c r="H120">
        <v>171</v>
      </c>
      <c r="I120">
        <v>154</v>
      </c>
      <c r="J120">
        <v>23</v>
      </c>
      <c r="K120">
        <v>32</v>
      </c>
      <c r="L120">
        <v>23</v>
      </c>
      <c r="M120">
        <v>4</v>
      </c>
      <c r="N120">
        <v>1</v>
      </c>
      <c r="O120">
        <v>4</v>
      </c>
      <c r="P120">
        <v>12</v>
      </c>
      <c r="Q120">
        <v>4</v>
      </c>
      <c r="R120">
        <v>2</v>
      </c>
      <c r="S120">
        <v>15</v>
      </c>
      <c r="T120">
        <v>49</v>
      </c>
      <c r="U120">
        <v>0.20799999999999999</v>
      </c>
      <c r="V120">
        <v>0.28100000000000003</v>
      </c>
      <c r="W120">
        <v>0.32500000000000001</v>
      </c>
      <c r="X120">
        <v>0.60499999999999998</v>
      </c>
      <c r="Y120">
        <v>73</v>
      </c>
      <c r="Z120">
        <v>50</v>
      </c>
      <c r="AA120">
        <v>1</v>
      </c>
      <c r="AB120">
        <v>1</v>
      </c>
      <c r="AC120">
        <v>0</v>
      </c>
      <c r="AD120">
        <v>1</v>
      </c>
      <c r="AE120">
        <v>0</v>
      </c>
      <c r="AF120">
        <v>0.2</v>
      </c>
      <c r="AG120">
        <v>-0.4</v>
      </c>
      <c r="AH120">
        <v>0.4</v>
      </c>
      <c r="AI120">
        <v>0.1</v>
      </c>
      <c r="AJ120">
        <v>-6</v>
      </c>
      <c r="AK120">
        <v>1</v>
      </c>
      <c r="AL120">
        <v>0</v>
      </c>
      <c r="AM120">
        <v>1</v>
      </c>
      <c r="AN120">
        <v>-2</v>
      </c>
      <c r="AO120" t="s">
        <v>83</v>
      </c>
      <c r="AP120" t="s">
        <v>1140</v>
      </c>
    </row>
    <row r="121" spans="1:42" x14ac:dyDescent="0.45">
      <c r="A121">
        <v>116</v>
      </c>
      <c r="B121" t="s">
        <v>940</v>
      </c>
      <c r="C121">
        <v>2024</v>
      </c>
      <c r="D121">
        <v>25</v>
      </c>
      <c r="E121" t="s">
        <v>161</v>
      </c>
      <c r="F121" t="s">
        <v>1026</v>
      </c>
      <c r="G121">
        <v>52</v>
      </c>
      <c r="H121">
        <v>196</v>
      </c>
      <c r="I121">
        <v>179</v>
      </c>
      <c r="J121">
        <v>23</v>
      </c>
      <c r="K121">
        <v>44</v>
      </c>
      <c r="L121">
        <v>30</v>
      </c>
      <c r="M121">
        <v>8</v>
      </c>
      <c r="N121">
        <v>2</v>
      </c>
      <c r="O121">
        <v>4</v>
      </c>
      <c r="P121">
        <v>12</v>
      </c>
      <c r="Q121">
        <v>5</v>
      </c>
      <c r="R121">
        <v>2</v>
      </c>
      <c r="S121">
        <v>16</v>
      </c>
      <c r="T121">
        <v>35</v>
      </c>
      <c r="U121">
        <v>0.246</v>
      </c>
      <c r="V121">
        <v>0.308</v>
      </c>
      <c r="W121">
        <v>0.38</v>
      </c>
      <c r="X121">
        <v>0.68799999999999994</v>
      </c>
      <c r="Y121">
        <v>96</v>
      </c>
      <c r="Z121">
        <v>68</v>
      </c>
      <c r="AA121">
        <v>2</v>
      </c>
      <c r="AB121">
        <v>0</v>
      </c>
      <c r="AC121">
        <v>1</v>
      </c>
      <c r="AD121">
        <v>0</v>
      </c>
      <c r="AE121">
        <v>0</v>
      </c>
      <c r="AF121">
        <v>0.2</v>
      </c>
      <c r="AG121">
        <v>-0.5</v>
      </c>
      <c r="AH121">
        <v>0.7</v>
      </c>
      <c r="AI121">
        <v>-0.4</v>
      </c>
      <c r="AJ121">
        <v>-1</v>
      </c>
      <c r="AK121">
        <v>0</v>
      </c>
      <c r="AL121">
        <v>0</v>
      </c>
      <c r="AM121">
        <v>0</v>
      </c>
      <c r="AN121">
        <v>-5</v>
      </c>
      <c r="AO121" t="s">
        <v>115</v>
      </c>
      <c r="AP121" t="s">
        <v>693</v>
      </c>
    </row>
    <row r="122" spans="1:42" x14ac:dyDescent="0.45">
      <c r="A122">
        <v>117</v>
      </c>
      <c r="B122" t="s">
        <v>917</v>
      </c>
      <c r="C122">
        <v>2024</v>
      </c>
      <c r="D122">
        <v>26</v>
      </c>
      <c r="E122" t="s">
        <v>90</v>
      </c>
      <c r="F122" t="s">
        <v>1026</v>
      </c>
      <c r="G122">
        <v>51</v>
      </c>
      <c r="H122">
        <v>214</v>
      </c>
      <c r="I122">
        <v>199</v>
      </c>
      <c r="J122">
        <v>19</v>
      </c>
      <c r="K122">
        <v>49</v>
      </c>
      <c r="L122">
        <v>35</v>
      </c>
      <c r="M122">
        <v>9</v>
      </c>
      <c r="N122">
        <v>1</v>
      </c>
      <c r="O122">
        <v>4</v>
      </c>
      <c r="P122">
        <v>24</v>
      </c>
      <c r="Q122">
        <v>4</v>
      </c>
      <c r="R122">
        <v>1</v>
      </c>
      <c r="S122">
        <v>11</v>
      </c>
      <c r="T122">
        <v>31</v>
      </c>
      <c r="U122">
        <v>0.246</v>
      </c>
      <c r="V122">
        <v>0.29399999999999998</v>
      </c>
      <c r="W122">
        <v>0.36199999999999999</v>
      </c>
      <c r="X122">
        <v>0.65600000000000003</v>
      </c>
      <c r="Y122">
        <v>89</v>
      </c>
      <c r="Z122">
        <v>72</v>
      </c>
      <c r="AA122">
        <v>10</v>
      </c>
      <c r="AB122">
        <v>3</v>
      </c>
      <c r="AC122">
        <v>0</v>
      </c>
      <c r="AD122">
        <v>1</v>
      </c>
      <c r="AE122">
        <v>0</v>
      </c>
      <c r="AF122">
        <v>0.2</v>
      </c>
      <c r="AG122">
        <v>-0.6</v>
      </c>
      <c r="AH122">
        <v>0.5</v>
      </c>
      <c r="AI122">
        <v>0</v>
      </c>
      <c r="AJ122">
        <v>-3</v>
      </c>
      <c r="AK122">
        <v>-1</v>
      </c>
      <c r="AL122">
        <v>-1</v>
      </c>
      <c r="AM122">
        <v>-2</v>
      </c>
      <c r="AN122">
        <v>-3</v>
      </c>
      <c r="AO122" t="s">
        <v>107</v>
      </c>
      <c r="AP122" t="s">
        <v>108</v>
      </c>
    </row>
    <row r="123" spans="1:42" x14ac:dyDescent="0.45">
      <c r="A123">
        <v>118</v>
      </c>
      <c r="B123" t="s">
        <v>962</v>
      </c>
      <c r="C123">
        <v>2024</v>
      </c>
      <c r="D123">
        <v>37</v>
      </c>
      <c r="E123" t="s">
        <v>854</v>
      </c>
      <c r="F123" t="s">
        <v>1023</v>
      </c>
      <c r="G123">
        <v>46</v>
      </c>
      <c r="H123">
        <v>178</v>
      </c>
      <c r="I123">
        <v>161</v>
      </c>
      <c r="J123">
        <v>24</v>
      </c>
      <c r="K123">
        <v>39</v>
      </c>
      <c r="L123">
        <v>24</v>
      </c>
      <c r="M123">
        <v>10</v>
      </c>
      <c r="N123">
        <v>3</v>
      </c>
      <c r="O123">
        <v>2</v>
      </c>
      <c r="P123">
        <v>24</v>
      </c>
      <c r="Q123">
        <v>3</v>
      </c>
      <c r="R123">
        <v>0</v>
      </c>
      <c r="S123">
        <v>15</v>
      </c>
      <c r="T123">
        <v>19</v>
      </c>
      <c r="U123">
        <v>0.24199999999999999</v>
      </c>
      <c r="V123">
        <v>0.315</v>
      </c>
      <c r="W123">
        <v>0.379</v>
      </c>
      <c r="X123">
        <v>0.69299999999999995</v>
      </c>
      <c r="Y123">
        <v>93</v>
      </c>
      <c r="Z123">
        <v>61</v>
      </c>
      <c r="AA123">
        <v>2</v>
      </c>
      <c r="AB123">
        <v>2</v>
      </c>
      <c r="AC123">
        <v>0</v>
      </c>
      <c r="AD123">
        <v>0</v>
      </c>
      <c r="AE123">
        <v>2</v>
      </c>
      <c r="AF123">
        <v>0.2</v>
      </c>
      <c r="AG123">
        <v>-0.4</v>
      </c>
      <c r="AH123">
        <v>0</v>
      </c>
      <c r="AI123">
        <v>-0.2</v>
      </c>
      <c r="AJ123">
        <v>-3</v>
      </c>
      <c r="AK123">
        <v>0</v>
      </c>
      <c r="AL123">
        <v>1</v>
      </c>
      <c r="AM123">
        <v>1</v>
      </c>
      <c r="AN123">
        <v>1</v>
      </c>
      <c r="AO123" t="s">
        <v>1260</v>
      </c>
      <c r="AP123" t="s">
        <v>1261</v>
      </c>
    </row>
    <row r="124" spans="1:42" x14ac:dyDescent="0.45">
      <c r="A124">
        <v>119</v>
      </c>
      <c r="B124" t="s">
        <v>932</v>
      </c>
      <c r="C124">
        <v>2024</v>
      </c>
      <c r="D124">
        <v>27</v>
      </c>
      <c r="E124" t="s">
        <v>888</v>
      </c>
      <c r="F124" t="s">
        <v>1023</v>
      </c>
      <c r="G124">
        <v>51</v>
      </c>
      <c r="H124">
        <v>228</v>
      </c>
      <c r="I124">
        <v>200</v>
      </c>
      <c r="J124">
        <v>26</v>
      </c>
      <c r="K124">
        <v>47</v>
      </c>
      <c r="L124">
        <v>29</v>
      </c>
      <c r="M124">
        <v>13</v>
      </c>
      <c r="N124">
        <v>1</v>
      </c>
      <c r="O124">
        <v>4</v>
      </c>
      <c r="P124">
        <v>25</v>
      </c>
      <c r="Q124">
        <v>0</v>
      </c>
      <c r="R124">
        <v>2</v>
      </c>
      <c r="S124">
        <v>18</v>
      </c>
      <c r="T124">
        <v>32</v>
      </c>
      <c r="U124">
        <v>0.23499999999999999</v>
      </c>
      <c r="V124">
        <v>0.316</v>
      </c>
      <c r="W124">
        <v>0.37</v>
      </c>
      <c r="X124">
        <v>0.68600000000000005</v>
      </c>
      <c r="Y124">
        <v>98</v>
      </c>
      <c r="Z124">
        <v>74</v>
      </c>
      <c r="AA124">
        <v>0</v>
      </c>
      <c r="AB124">
        <v>7</v>
      </c>
      <c r="AC124">
        <v>0</v>
      </c>
      <c r="AD124">
        <v>3</v>
      </c>
      <c r="AE124">
        <v>0</v>
      </c>
      <c r="AF124">
        <v>0.2</v>
      </c>
      <c r="AG124">
        <v>-0.6</v>
      </c>
      <c r="AH124">
        <v>0.6</v>
      </c>
      <c r="AI124">
        <v>-0.6</v>
      </c>
      <c r="AJ124">
        <v>-1</v>
      </c>
      <c r="AK124">
        <v>1</v>
      </c>
      <c r="AL124">
        <v>0</v>
      </c>
      <c r="AM124">
        <v>1</v>
      </c>
      <c r="AN124">
        <v>-4</v>
      </c>
      <c r="AO124" t="s">
        <v>1359</v>
      </c>
      <c r="AP124" t="s">
        <v>1233</v>
      </c>
    </row>
    <row r="125" spans="1:42" x14ac:dyDescent="0.45">
      <c r="A125">
        <v>120</v>
      </c>
      <c r="B125" t="s">
        <v>944</v>
      </c>
      <c r="C125">
        <v>2024</v>
      </c>
      <c r="D125">
        <v>27</v>
      </c>
      <c r="E125" t="s">
        <v>830</v>
      </c>
      <c r="F125" t="s">
        <v>1023</v>
      </c>
      <c r="G125">
        <v>48</v>
      </c>
      <c r="H125">
        <v>199</v>
      </c>
      <c r="I125">
        <v>169</v>
      </c>
      <c r="J125">
        <v>18</v>
      </c>
      <c r="K125">
        <v>37</v>
      </c>
      <c r="L125">
        <v>29</v>
      </c>
      <c r="M125">
        <v>4</v>
      </c>
      <c r="N125">
        <v>1</v>
      </c>
      <c r="O125">
        <v>3</v>
      </c>
      <c r="P125">
        <v>17</v>
      </c>
      <c r="Q125">
        <v>5</v>
      </c>
      <c r="R125">
        <v>1</v>
      </c>
      <c r="S125">
        <v>27</v>
      </c>
      <c r="T125">
        <v>39</v>
      </c>
      <c r="U125">
        <v>0.219</v>
      </c>
      <c r="V125">
        <v>0.33200000000000002</v>
      </c>
      <c r="W125">
        <v>0.308</v>
      </c>
      <c r="X125">
        <v>0.63900000000000001</v>
      </c>
      <c r="Y125">
        <v>84</v>
      </c>
      <c r="Z125">
        <v>52</v>
      </c>
      <c r="AA125">
        <v>4</v>
      </c>
      <c r="AB125">
        <v>2</v>
      </c>
      <c r="AC125">
        <v>0</v>
      </c>
      <c r="AD125">
        <v>1</v>
      </c>
      <c r="AE125">
        <v>0</v>
      </c>
      <c r="AF125">
        <v>0.2</v>
      </c>
      <c r="AG125">
        <v>-0.5</v>
      </c>
      <c r="AH125">
        <v>0.6</v>
      </c>
      <c r="AI125">
        <v>-0.4</v>
      </c>
      <c r="AJ125">
        <v>-2</v>
      </c>
      <c r="AK125">
        <v>0</v>
      </c>
      <c r="AL125">
        <v>1</v>
      </c>
      <c r="AM125">
        <v>0</v>
      </c>
      <c r="AN125">
        <v>-4</v>
      </c>
      <c r="AO125" t="s">
        <v>52</v>
      </c>
      <c r="AP125" t="s">
        <v>1228</v>
      </c>
    </row>
    <row r="126" spans="1:42" x14ac:dyDescent="0.45">
      <c r="A126">
        <v>121</v>
      </c>
      <c r="B126" t="s">
        <v>866</v>
      </c>
      <c r="C126">
        <v>2024</v>
      </c>
      <c r="D126">
        <v>26</v>
      </c>
      <c r="E126" t="s">
        <v>828</v>
      </c>
      <c r="F126" t="s">
        <v>1023</v>
      </c>
      <c r="G126">
        <v>49</v>
      </c>
      <c r="H126">
        <v>222</v>
      </c>
      <c r="I126">
        <v>192</v>
      </c>
      <c r="J126">
        <v>38</v>
      </c>
      <c r="K126">
        <v>48</v>
      </c>
      <c r="L126">
        <v>35</v>
      </c>
      <c r="M126">
        <v>8</v>
      </c>
      <c r="N126">
        <v>1</v>
      </c>
      <c r="O126">
        <v>4</v>
      </c>
      <c r="P126">
        <v>15</v>
      </c>
      <c r="Q126">
        <v>16</v>
      </c>
      <c r="R126">
        <v>3</v>
      </c>
      <c r="S126">
        <v>27</v>
      </c>
      <c r="T126">
        <v>53</v>
      </c>
      <c r="U126">
        <v>0.25</v>
      </c>
      <c r="V126">
        <v>0.35099999999999998</v>
      </c>
      <c r="W126">
        <v>0.36499999999999999</v>
      </c>
      <c r="X126">
        <v>0.71599999999999997</v>
      </c>
      <c r="Y126">
        <v>105</v>
      </c>
      <c r="Z126">
        <v>70</v>
      </c>
      <c r="AA126">
        <v>4</v>
      </c>
      <c r="AB126">
        <v>3</v>
      </c>
      <c r="AC126">
        <v>0</v>
      </c>
      <c r="AD126">
        <v>0</v>
      </c>
      <c r="AE126">
        <v>0</v>
      </c>
      <c r="AF126">
        <v>0.1</v>
      </c>
      <c r="AG126">
        <v>-0.5</v>
      </c>
      <c r="AH126">
        <v>0.9</v>
      </c>
      <c r="AI126">
        <v>-0.9</v>
      </c>
      <c r="AJ126">
        <v>3</v>
      </c>
      <c r="AK126">
        <v>-1</v>
      </c>
      <c r="AL126">
        <v>0</v>
      </c>
      <c r="AM126">
        <v>0</v>
      </c>
      <c r="AN126">
        <v>-7</v>
      </c>
      <c r="AO126" t="s">
        <v>678</v>
      </c>
      <c r="AP126" t="s">
        <v>1189</v>
      </c>
    </row>
    <row r="127" spans="1:42" x14ac:dyDescent="0.45">
      <c r="A127">
        <v>122</v>
      </c>
      <c r="B127" t="s">
        <v>926</v>
      </c>
      <c r="C127">
        <v>2024</v>
      </c>
      <c r="D127">
        <v>25</v>
      </c>
      <c r="E127" t="s">
        <v>33</v>
      </c>
      <c r="F127" t="s">
        <v>1026</v>
      </c>
      <c r="G127">
        <v>50</v>
      </c>
      <c r="H127">
        <v>199</v>
      </c>
      <c r="I127">
        <v>187</v>
      </c>
      <c r="J127">
        <v>18</v>
      </c>
      <c r="K127">
        <v>47</v>
      </c>
      <c r="L127">
        <v>33</v>
      </c>
      <c r="M127">
        <v>10</v>
      </c>
      <c r="N127">
        <v>1</v>
      </c>
      <c r="O127">
        <v>3</v>
      </c>
      <c r="P127">
        <v>23</v>
      </c>
      <c r="Q127">
        <v>0</v>
      </c>
      <c r="R127">
        <v>0</v>
      </c>
      <c r="S127">
        <v>8</v>
      </c>
      <c r="T127">
        <v>29</v>
      </c>
      <c r="U127">
        <v>0.251</v>
      </c>
      <c r="V127">
        <v>0.28100000000000003</v>
      </c>
      <c r="W127">
        <v>0.36399999999999999</v>
      </c>
      <c r="X127">
        <v>0.64500000000000002</v>
      </c>
      <c r="Y127">
        <v>85</v>
      </c>
      <c r="Z127">
        <v>68</v>
      </c>
      <c r="AA127">
        <v>8</v>
      </c>
      <c r="AB127">
        <v>1</v>
      </c>
      <c r="AC127">
        <v>0</v>
      </c>
      <c r="AD127">
        <v>3</v>
      </c>
      <c r="AE127">
        <v>0</v>
      </c>
      <c r="AF127">
        <v>0.1</v>
      </c>
      <c r="AG127">
        <v>-0.5</v>
      </c>
      <c r="AH127">
        <v>0.3</v>
      </c>
      <c r="AI127">
        <v>0.1</v>
      </c>
      <c r="AJ127">
        <v>-3</v>
      </c>
      <c r="AK127">
        <v>0</v>
      </c>
      <c r="AL127">
        <v>-3</v>
      </c>
      <c r="AM127">
        <v>-3</v>
      </c>
      <c r="AN127">
        <v>-1</v>
      </c>
      <c r="AO127" t="s">
        <v>204</v>
      </c>
      <c r="AP127" t="s">
        <v>205</v>
      </c>
    </row>
    <row r="128" spans="1:42" x14ac:dyDescent="0.45">
      <c r="A128">
        <v>123</v>
      </c>
      <c r="B128" t="s">
        <v>965</v>
      </c>
      <c r="C128">
        <v>2024</v>
      </c>
      <c r="D128">
        <v>22</v>
      </c>
      <c r="E128" t="s">
        <v>41</v>
      </c>
      <c r="F128" t="s">
        <v>1026</v>
      </c>
      <c r="G128">
        <v>49</v>
      </c>
      <c r="H128">
        <v>198</v>
      </c>
      <c r="I128">
        <v>176</v>
      </c>
      <c r="J128">
        <v>17</v>
      </c>
      <c r="K128">
        <v>41</v>
      </c>
      <c r="L128">
        <v>32</v>
      </c>
      <c r="M128">
        <v>4</v>
      </c>
      <c r="N128">
        <v>0</v>
      </c>
      <c r="O128">
        <v>5</v>
      </c>
      <c r="P128">
        <v>18</v>
      </c>
      <c r="Q128">
        <v>0</v>
      </c>
      <c r="R128">
        <v>0</v>
      </c>
      <c r="S128">
        <v>15</v>
      </c>
      <c r="T128">
        <v>34</v>
      </c>
      <c r="U128">
        <v>0.23300000000000001</v>
      </c>
      <c r="V128">
        <v>0.30099999999999999</v>
      </c>
      <c r="W128">
        <v>0.34100000000000003</v>
      </c>
      <c r="X128">
        <v>0.64200000000000002</v>
      </c>
      <c r="Y128">
        <v>82</v>
      </c>
      <c r="Z128">
        <v>60</v>
      </c>
      <c r="AA128">
        <v>4</v>
      </c>
      <c r="AB128">
        <v>3</v>
      </c>
      <c r="AC128">
        <v>2</v>
      </c>
      <c r="AD128">
        <v>2</v>
      </c>
      <c r="AE128">
        <v>0</v>
      </c>
      <c r="AF128">
        <v>0.1</v>
      </c>
      <c r="AG128">
        <v>-0.6</v>
      </c>
      <c r="AH128">
        <v>-0.1</v>
      </c>
      <c r="AI128">
        <v>0</v>
      </c>
      <c r="AJ128">
        <v>-3</v>
      </c>
      <c r="AK128">
        <v>-1</v>
      </c>
      <c r="AL128">
        <v>-1</v>
      </c>
      <c r="AM128">
        <v>-1</v>
      </c>
      <c r="AN128">
        <v>2</v>
      </c>
      <c r="AO128" t="s">
        <v>496</v>
      </c>
      <c r="AP128" t="s">
        <v>634</v>
      </c>
    </row>
    <row r="129" spans="1:42" x14ac:dyDescent="0.45">
      <c r="A129">
        <v>124</v>
      </c>
      <c r="B129" t="s">
        <v>968</v>
      </c>
      <c r="C129">
        <v>2024</v>
      </c>
      <c r="D129">
        <v>29</v>
      </c>
      <c r="E129" t="s">
        <v>153</v>
      </c>
      <c r="F129" t="s">
        <v>1026</v>
      </c>
      <c r="G129">
        <v>52</v>
      </c>
      <c r="H129">
        <v>200</v>
      </c>
      <c r="I129">
        <v>182</v>
      </c>
      <c r="J129">
        <v>17</v>
      </c>
      <c r="K129">
        <v>44</v>
      </c>
      <c r="L129">
        <v>31</v>
      </c>
      <c r="M129">
        <v>7</v>
      </c>
      <c r="N129">
        <v>0</v>
      </c>
      <c r="O129">
        <v>6</v>
      </c>
      <c r="P129">
        <v>21</v>
      </c>
      <c r="Q129">
        <v>0</v>
      </c>
      <c r="R129">
        <v>1</v>
      </c>
      <c r="S129">
        <v>13</v>
      </c>
      <c r="T129">
        <v>49</v>
      </c>
      <c r="U129">
        <v>0.24199999999999999</v>
      </c>
      <c r="V129">
        <v>0.30499999999999999</v>
      </c>
      <c r="W129">
        <v>0.379</v>
      </c>
      <c r="X129">
        <v>0.68400000000000005</v>
      </c>
      <c r="Y129">
        <v>100</v>
      </c>
      <c r="Z129">
        <v>69</v>
      </c>
      <c r="AA129">
        <v>6</v>
      </c>
      <c r="AB129">
        <v>4</v>
      </c>
      <c r="AC129">
        <v>0</v>
      </c>
      <c r="AD129">
        <v>1</v>
      </c>
      <c r="AE129">
        <v>0</v>
      </c>
      <c r="AF129">
        <v>0.1</v>
      </c>
      <c r="AG129">
        <v>-0.6</v>
      </c>
      <c r="AH129">
        <v>0.2</v>
      </c>
      <c r="AI129">
        <v>-0.4</v>
      </c>
      <c r="AJ129">
        <v>0</v>
      </c>
      <c r="AK129">
        <v>-1</v>
      </c>
      <c r="AL129">
        <v>-1</v>
      </c>
      <c r="AM129">
        <v>-2</v>
      </c>
      <c r="AN129">
        <v>-1</v>
      </c>
      <c r="AO129" t="s">
        <v>236</v>
      </c>
      <c r="AP129" t="s">
        <v>237</v>
      </c>
    </row>
    <row r="130" spans="1:42" x14ac:dyDescent="0.45">
      <c r="A130">
        <v>125</v>
      </c>
      <c r="B130" t="s">
        <v>929</v>
      </c>
      <c r="C130">
        <v>2024</v>
      </c>
      <c r="D130">
        <v>31</v>
      </c>
      <c r="E130" t="s">
        <v>161</v>
      </c>
      <c r="F130" t="s">
        <v>1026</v>
      </c>
      <c r="G130">
        <v>52</v>
      </c>
      <c r="H130">
        <v>217</v>
      </c>
      <c r="I130">
        <v>198</v>
      </c>
      <c r="J130">
        <v>26</v>
      </c>
      <c r="K130">
        <v>47</v>
      </c>
      <c r="L130">
        <v>25</v>
      </c>
      <c r="M130">
        <v>10</v>
      </c>
      <c r="N130">
        <v>0</v>
      </c>
      <c r="O130">
        <v>12</v>
      </c>
      <c r="P130">
        <v>37</v>
      </c>
      <c r="Q130">
        <v>4</v>
      </c>
      <c r="R130">
        <v>1</v>
      </c>
      <c r="S130">
        <v>12</v>
      </c>
      <c r="T130">
        <v>61</v>
      </c>
      <c r="U130">
        <v>0.23699999999999999</v>
      </c>
      <c r="V130">
        <v>0.28599999999999998</v>
      </c>
      <c r="W130">
        <v>0.47</v>
      </c>
      <c r="X130">
        <v>0.755</v>
      </c>
      <c r="Y130">
        <v>112</v>
      </c>
      <c r="Z130">
        <v>93</v>
      </c>
      <c r="AA130">
        <v>5</v>
      </c>
      <c r="AB130">
        <v>3</v>
      </c>
      <c r="AC130">
        <v>0</v>
      </c>
      <c r="AD130">
        <v>4</v>
      </c>
      <c r="AE130">
        <v>1</v>
      </c>
      <c r="AF130">
        <v>0.1</v>
      </c>
      <c r="AG130">
        <v>-0.6</v>
      </c>
      <c r="AH130">
        <v>0.6</v>
      </c>
      <c r="AI130">
        <v>-0.7</v>
      </c>
      <c r="AJ130">
        <v>1</v>
      </c>
      <c r="AK130">
        <v>0</v>
      </c>
      <c r="AL130">
        <v>0</v>
      </c>
      <c r="AM130">
        <v>0</v>
      </c>
      <c r="AN130">
        <v>-4</v>
      </c>
      <c r="AO130" t="s">
        <v>1361</v>
      </c>
      <c r="AP130" t="s">
        <v>248</v>
      </c>
    </row>
    <row r="131" spans="1:42" x14ac:dyDescent="0.45">
      <c r="A131">
        <v>126</v>
      </c>
      <c r="B131" t="s">
        <v>947</v>
      </c>
      <c r="C131">
        <v>2024</v>
      </c>
      <c r="D131">
        <v>32</v>
      </c>
      <c r="E131" t="s">
        <v>862</v>
      </c>
      <c r="F131" t="s">
        <v>1023</v>
      </c>
      <c r="G131">
        <v>53</v>
      </c>
      <c r="H131">
        <v>209</v>
      </c>
      <c r="I131">
        <v>188</v>
      </c>
      <c r="J131">
        <v>20</v>
      </c>
      <c r="K131">
        <v>43</v>
      </c>
      <c r="L131">
        <v>30</v>
      </c>
      <c r="M131">
        <v>10</v>
      </c>
      <c r="N131">
        <v>0</v>
      </c>
      <c r="O131">
        <v>3</v>
      </c>
      <c r="P131">
        <v>14</v>
      </c>
      <c r="Q131">
        <v>3</v>
      </c>
      <c r="R131">
        <v>0</v>
      </c>
      <c r="S131">
        <v>17</v>
      </c>
      <c r="T131">
        <v>24</v>
      </c>
      <c r="U131">
        <v>0.22900000000000001</v>
      </c>
      <c r="V131">
        <v>0.30299999999999999</v>
      </c>
      <c r="W131">
        <v>0.33</v>
      </c>
      <c r="X131">
        <v>0.63300000000000001</v>
      </c>
      <c r="Y131">
        <v>88</v>
      </c>
      <c r="Z131">
        <v>62</v>
      </c>
      <c r="AA131">
        <v>2</v>
      </c>
      <c r="AB131">
        <v>3</v>
      </c>
      <c r="AC131">
        <v>1</v>
      </c>
      <c r="AD131">
        <v>0</v>
      </c>
      <c r="AE131">
        <v>0</v>
      </c>
      <c r="AF131">
        <v>0.1</v>
      </c>
      <c r="AG131">
        <v>-0.6</v>
      </c>
      <c r="AH131">
        <v>0.5</v>
      </c>
      <c r="AI131">
        <v>-0.3</v>
      </c>
      <c r="AJ131">
        <v>-2</v>
      </c>
      <c r="AK131">
        <v>1</v>
      </c>
      <c r="AL131">
        <v>-1</v>
      </c>
      <c r="AM131">
        <v>-1</v>
      </c>
      <c r="AN131">
        <v>-4</v>
      </c>
      <c r="AO131" t="s">
        <v>1208</v>
      </c>
      <c r="AP131" t="s">
        <v>1209</v>
      </c>
    </row>
    <row r="132" spans="1:42" x14ac:dyDescent="0.45">
      <c r="A132">
        <v>127</v>
      </c>
      <c r="B132" t="s">
        <v>974</v>
      </c>
      <c r="C132">
        <v>2024</v>
      </c>
      <c r="D132">
        <v>23</v>
      </c>
      <c r="E132" t="s">
        <v>37</v>
      </c>
      <c r="F132" t="s">
        <v>1026</v>
      </c>
      <c r="G132">
        <v>54</v>
      </c>
      <c r="H132">
        <v>198</v>
      </c>
      <c r="I132">
        <v>185</v>
      </c>
      <c r="J132">
        <v>26</v>
      </c>
      <c r="K132">
        <v>39</v>
      </c>
      <c r="L132">
        <v>23</v>
      </c>
      <c r="M132">
        <v>9</v>
      </c>
      <c r="N132">
        <v>2</v>
      </c>
      <c r="O132">
        <v>5</v>
      </c>
      <c r="P132">
        <v>28</v>
      </c>
      <c r="Q132">
        <v>7</v>
      </c>
      <c r="R132">
        <v>3</v>
      </c>
      <c r="S132">
        <v>7</v>
      </c>
      <c r="T132">
        <v>51</v>
      </c>
      <c r="U132">
        <v>0.21099999999999999</v>
      </c>
      <c r="V132">
        <v>0.24</v>
      </c>
      <c r="W132">
        <v>0.36199999999999999</v>
      </c>
      <c r="X132">
        <v>0.60199999999999998</v>
      </c>
      <c r="Y132">
        <v>66</v>
      </c>
      <c r="Z132">
        <v>67</v>
      </c>
      <c r="AA132">
        <v>2</v>
      </c>
      <c r="AB132">
        <v>1</v>
      </c>
      <c r="AC132">
        <v>2</v>
      </c>
      <c r="AD132">
        <v>3</v>
      </c>
      <c r="AE132">
        <v>0</v>
      </c>
      <c r="AF132">
        <v>0.1</v>
      </c>
      <c r="AG132">
        <v>-0.6</v>
      </c>
      <c r="AH132">
        <v>0.2</v>
      </c>
      <c r="AI132">
        <v>0.1</v>
      </c>
      <c r="AJ132">
        <v>-8</v>
      </c>
      <c r="AK132">
        <v>0</v>
      </c>
      <c r="AL132">
        <v>1</v>
      </c>
      <c r="AM132">
        <v>1</v>
      </c>
      <c r="AN132">
        <v>-1</v>
      </c>
      <c r="AO132" t="s">
        <v>555</v>
      </c>
      <c r="AP132" t="s">
        <v>556</v>
      </c>
    </row>
    <row r="133" spans="1:42" x14ac:dyDescent="0.45">
      <c r="A133">
        <v>128</v>
      </c>
      <c r="B133" t="s">
        <v>935</v>
      </c>
      <c r="C133">
        <v>2024</v>
      </c>
      <c r="D133">
        <v>24</v>
      </c>
      <c r="E133" t="s">
        <v>817</v>
      </c>
      <c r="F133" t="s">
        <v>1023</v>
      </c>
      <c r="G133">
        <v>49</v>
      </c>
      <c r="H133">
        <v>190</v>
      </c>
      <c r="I133">
        <v>169</v>
      </c>
      <c r="J133">
        <v>25</v>
      </c>
      <c r="K133">
        <v>42</v>
      </c>
      <c r="L133">
        <v>33</v>
      </c>
      <c r="M133">
        <v>6</v>
      </c>
      <c r="N133">
        <v>1</v>
      </c>
      <c r="O133">
        <v>2</v>
      </c>
      <c r="P133">
        <v>12</v>
      </c>
      <c r="Q133">
        <v>7</v>
      </c>
      <c r="R133">
        <v>2</v>
      </c>
      <c r="S133">
        <v>19</v>
      </c>
      <c r="T133">
        <v>38</v>
      </c>
      <c r="U133">
        <v>0.249</v>
      </c>
      <c r="V133">
        <v>0.33200000000000002</v>
      </c>
      <c r="W133">
        <v>0.33100000000000002</v>
      </c>
      <c r="X133">
        <v>0.66300000000000003</v>
      </c>
      <c r="Y133">
        <v>92</v>
      </c>
      <c r="Z133">
        <v>56</v>
      </c>
      <c r="AA133">
        <v>2</v>
      </c>
      <c r="AB133">
        <v>2</v>
      </c>
      <c r="AC133">
        <v>0</v>
      </c>
      <c r="AD133">
        <v>0</v>
      </c>
      <c r="AE133">
        <v>0</v>
      </c>
      <c r="AF133">
        <v>0.1</v>
      </c>
      <c r="AG133">
        <v>-0.5</v>
      </c>
      <c r="AH133">
        <v>0.5</v>
      </c>
      <c r="AI133">
        <v>-0.5</v>
      </c>
      <c r="AJ133">
        <v>0</v>
      </c>
      <c r="AK133">
        <v>0</v>
      </c>
      <c r="AL133">
        <v>0</v>
      </c>
      <c r="AM133">
        <v>0</v>
      </c>
      <c r="AN133">
        <v>-4</v>
      </c>
      <c r="AO133" t="s">
        <v>1362</v>
      </c>
      <c r="AP133" t="s">
        <v>1234</v>
      </c>
    </row>
    <row r="134" spans="1:42" x14ac:dyDescent="0.45">
      <c r="A134">
        <v>129</v>
      </c>
      <c r="B134" t="s">
        <v>971</v>
      </c>
      <c r="C134">
        <v>2024</v>
      </c>
      <c r="D134">
        <v>32</v>
      </c>
      <c r="E134" t="s">
        <v>886</v>
      </c>
      <c r="F134" t="s">
        <v>1023</v>
      </c>
      <c r="G134">
        <v>47</v>
      </c>
      <c r="H134">
        <v>201</v>
      </c>
      <c r="I134">
        <v>180</v>
      </c>
      <c r="J134">
        <v>10</v>
      </c>
      <c r="K134">
        <v>43</v>
      </c>
      <c r="L134">
        <v>36</v>
      </c>
      <c r="M134">
        <v>5</v>
      </c>
      <c r="N134">
        <v>0</v>
      </c>
      <c r="O134">
        <v>2</v>
      </c>
      <c r="P134">
        <v>24</v>
      </c>
      <c r="Q134">
        <v>2</v>
      </c>
      <c r="R134">
        <v>0</v>
      </c>
      <c r="S134">
        <v>15</v>
      </c>
      <c r="T134">
        <v>40</v>
      </c>
      <c r="U134">
        <v>0.23899999999999999</v>
      </c>
      <c r="V134">
        <v>0.30299999999999999</v>
      </c>
      <c r="W134">
        <v>0.3</v>
      </c>
      <c r="X134">
        <v>0.60299999999999998</v>
      </c>
      <c r="Y134">
        <v>80</v>
      </c>
      <c r="Z134">
        <v>54</v>
      </c>
      <c r="AA134">
        <v>5</v>
      </c>
      <c r="AB134">
        <v>3</v>
      </c>
      <c r="AC134">
        <v>0</v>
      </c>
      <c r="AD134">
        <v>3</v>
      </c>
      <c r="AE134">
        <v>1</v>
      </c>
      <c r="AF134">
        <v>0.1</v>
      </c>
      <c r="AG134">
        <v>-0.6</v>
      </c>
      <c r="AH134">
        <v>-0.1</v>
      </c>
      <c r="AI134">
        <v>-0.2</v>
      </c>
      <c r="AJ134">
        <v>-3</v>
      </c>
      <c r="AK134">
        <v>-1</v>
      </c>
      <c r="AL134">
        <v>0</v>
      </c>
      <c r="AM134">
        <v>0</v>
      </c>
      <c r="AN134">
        <v>1</v>
      </c>
      <c r="AO134" t="s">
        <v>1244</v>
      </c>
      <c r="AP134" t="s">
        <v>1245</v>
      </c>
    </row>
    <row r="135" spans="1:42" x14ac:dyDescent="0.45">
      <c r="A135">
        <v>130</v>
      </c>
      <c r="B135" t="s">
        <v>927</v>
      </c>
      <c r="C135">
        <v>2024</v>
      </c>
      <c r="D135">
        <v>27</v>
      </c>
      <c r="E135" t="s">
        <v>103</v>
      </c>
      <c r="F135" t="s">
        <v>1026</v>
      </c>
      <c r="G135">
        <v>56</v>
      </c>
      <c r="H135">
        <v>231</v>
      </c>
      <c r="I135">
        <v>205</v>
      </c>
      <c r="J135">
        <v>25</v>
      </c>
      <c r="K135">
        <v>47</v>
      </c>
      <c r="L135">
        <v>35</v>
      </c>
      <c r="M135">
        <v>8</v>
      </c>
      <c r="N135">
        <v>0</v>
      </c>
      <c r="O135">
        <v>4</v>
      </c>
      <c r="P135">
        <v>16</v>
      </c>
      <c r="Q135">
        <v>4</v>
      </c>
      <c r="R135">
        <v>1</v>
      </c>
      <c r="S135">
        <v>21</v>
      </c>
      <c r="T135">
        <v>56</v>
      </c>
      <c r="U135">
        <v>0.22900000000000001</v>
      </c>
      <c r="V135">
        <v>0.30399999999999999</v>
      </c>
      <c r="W135">
        <v>0.32700000000000001</v>
      </c>
      <c r="X135">
        <v>0.63100000000000001</v>
      </c>
      <c r="Y135">
        <v>80</v>
      </c>
      <c r="Z135">
        <v>67</v>
      </c>
      <c r="AA135">
        <v>3</v>
      </c>
      <c r="AB135">
        <v>2</v>
      </c>
      <c r="AC135">
        <v>1</v>
      </c>
      <c r="AD135">
        <v>2</v>
      </c>
      <c r="AE135">
        <v>0</v>
      </c>
      <c r="AF135">
        <v>0.1</v>
      </c>
      <c r="AG135">
        <v>-0.7</v>
      </c>
      <c r="AH135">
        <v>0.4</v>
      </c>
      <c r="AI135">
        <v>-0.2</v>
      </c>
      <c r="AJ135">
        <v>-5</v>
      </c>
      <c r="AK135">
        <v>0</v>
      </c>
      <c r="AL135">
        <v>0</v>
      </c>
      <c r="AM135">
        <v>0</v>
      </c>
      <c r="AN135">
        <v>-3</v>
      </c>
      <c r="AO135" t="s">
        <v>358</v>
      </c>
      <c r="AP135" t="s">
        <v>705</v>
      </c>
    </row>
    <row r="136" spans="1:42" x14ac:dyDescent="0.45">
      <c r="A136">
        <v>131</v>
      </c>
      <c r="B136" t="s">
        <v>896</v>
      </c>
      <c r="C136">
        <v>2024</v>
      </c>
      <c r="D136">
        <v>33</v>
      </c>
      <c r="E136" t="s">
        <v>888</v>
      </c>
      <c r="F136" t="s">
        <v>1023</v>
      </c>
      <c r="G136">
        <v>52</v>
      </c>
      <c r="H136">
        <v>222</v>
      </c>
      <c r="I136">
        <v>202</v>
      </c>
      <c r="J136">
        <v>21</v>
      </c>
      <c r="K136">
        <v>52</v>
      </c>
      <c r="L136">
        <v>38</v>
      </c>
      <c r="M136">
        <v>10</v>
      </c>
      <c r="N136">
        <v>0</v>
      </c>
      <c r="O136">
        <v>4</v>
      </c>
      <c r="P136">
        <v>25</v>
      </c>
      <c r="Q136">
        <v>0</v>
      </c>
      <c r="R136">
        <v>1</v>
      </c>
      <c r="S136">
        <v>15</v>
      </c>
      <c r="T136">
        <v>36</v>
      </c>
      <c r="U136">
        <v>0.25700000000000001</v>
      </c>
      <c r="V136">
        <v>0.311</v>
      </c>
      <c r="W136">
        <v>0.36599999999999999</v>
      </c>
      <c r="X136">
        <v>0.67700000000000005</v>
      </c>
      <c r="Y136">
        <v>95</v>
      </c>
      <c r="Z136">
        <v>74</v>
      </c>
      <c r="AA136">
        <v>5</v>
      </c>
      <c r="AB136">
        <v>2</v>
      </c>
      <c r="AC136">
        <v>0</v>
      </c>
      <c r="AD136">
        <v>3</v>
      </c>
      <c r="AE136">
        <v>0</v>
      </c>
      <c r="AF136">
        <v>0</v>
      </c>
      <c r="AG136">
        <v>-0.7</v>
      </c>
      <c r="AH136">
        <v>0.5</v>
      </c>
      <c r="AI136">
        <v>-0.4</v>
      </c>
      <c r="AJ136">
        <v>-2</v>
      </c>
      <c r="AK136">
        <v>-1</v>
      </c>
      <c r="AL136">
        <v>0</v>
      </c>
      <c r="AM136">
        <v>-1</v>
      </c>
      <c r="AN136">
        <v>-5</v>
      </c>
      <c r="AO136" t="s">
        <v>201</v>
      </c>
      <c r="AP136" t="s">
        <v>1206</v>
      </c>
    </row>
    <row r="137" spans="1:42" x14ac:dyDescent="0.45">
      <c r="A137">
        <v>132</v>
      </c>
      <c r="B137" t="s">
        <v>956</v>
      </c>
      <c r="C137">
        <v>2024</v>
      </c>
      <c r="D137">
        <v>26</v>
      </c>
      <c r="E137" t="s">
        <v>830</v>
      </c>
      <c r="F137" t="s">
        <v>1023</v>
      </c>
      <c r="G137">
        <v>52</v>
      </c>
      <c r="H137">
        <v>190</v>
      </c>
      <c r="I137">
        <v>166</v>
      </c>
      <c r="J137">
        <v>18</v>
      </c>
      <c r="K137">
        <v>33</v>
      </c>
      <c r="L137">
        <v>14</v>
      </c>
      <c r="M137">
        <v>10</v>
      </c>
      <c r="N137">
        <v>1</v>
      </c>
      <c r="O137">
        <v>8</v>
      </c>
      <c r="P137">
        <v>17</v>
      </c>
      <c r="Q137">
        <v>8</v>
      </c>
      <c r="R137">
        <v>6</v>
      </c>
      <c r="S137">
        <v>23</v>
      </c>
      <c r="T137">
        <v>74</v>
      </c>
      <c r="U137">
        <v>0.19900000000000001</v>
      </c>
      <c r="V137">
        <v>0.3</v>
      </c>
      <c r="W137">
        <v>0.41599999999999998</v>
      </c>
      <c r="X137">
        <v>0.71599999999999997</v>
      </c>
      <c r="Y137">
        <v>102</v>
      </c>
      <c r="Z137">
        <v>69</v>
      </c>
      <c r="AA137">
        <v>2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-0.6</v>
      </c>
      <c r="AH137">
        <v>0.3</v>
      </c>
      <c r="AI137">
        <v>-0.4</v>
      </c>
      <c r="AJ137">
        <v>0</v>
      </c>
      <c r="AK137">
        <v>0</v>
      </c>
      <c r="AL137">
        <v>-2</v>
      </c>
      <c r="AM137">
        <v>-2</v>
      </c>
      <c r="AN137">
        <v>-3</v>
      </c>
      <c r="AO137" t="s">
        <v>1268</v>
      </c>
      <c r="AP137" t="s">
        <v>1269</v>
      </c>
    </row>
    <row r="138" spans="1:42" x14ac:dyDescent="0.45">
      <c r="A138">
        <v>133</v>
      </c>
      <c r="B138" t="s">
        <v>949</v>
      </c>
      <c r="C138">
        <v>2024</v>
      </c>
      <c r="D138">
        <v>32</v>
      </c>
      <c r="E138" t="s">
        <v>835</v>
      </c>
      <c r="F138" t="s">
        <v>1023</v>
      </c>
      <c r="G138">
        <v>44</v>
      </c>
      <c r="H138">
        <v>181</v>
      </c>
      <c r="I138">
        <v>160</v>
      </c>
      <c r="J138">
        <v>20</v>
      </c>
      <c r="K138">
        <v>33</v>
      </c>
      <c r="L138">
        <v>20</v>
      </c>
      <c r="M138">
        <v>7</v>
      </c>
      <c r="N138">
        <v>0</v>
      </c>
      <c r="O138">
        <v>6</v>
      </c>
      <c r="P138">
        <v>15</v>
      </c>
      <c r="Q138">
        <v>0</v>
      </c>
      <c r="R138">
        <v>0</v>
      </c>
      <c r="S138">
        <v>18</v>
      </c>
      <c r="T138">
        <v>41</v>
      </c>
      <c r="U138">
        <v>0.20599999999999999</v>
      </c>
      <c r="V138">
        <v>0.29299999999999998</v>
      </c>
      <c r="W138">
        <v>0.36299999999999999</v>
      </c>
      <c r="X138">
        <v>0.65500000000000003</v>
      </c>
      <c r="Y138">
        <v>94</v>
      </c>
      <c r="Z138">
        <v>58</v>
      </c>
      <c r="AA138">
        <v>5</v>
      </c>
      <c r="AB138">
        <v>2</v>
      </c>
      <c r="AC138">
        <v>0</v>
      </c>
      <c r="AD138">
        <v>1</v>
      </c>
      <c r="AE138">
        <v>0</v>
      </c>
      <c r="AF138">
        <v>0</v>
      </c>
      <c r="AG138">
        <v>-0.6</v>
      </c>
      <c r="AH138">
        <v>0</v>
      </c>
      <c r="AI138">
        <v>-0.4</v>
      </c>
      <c r="AJ138">
        <v>-1</v>
      </c>
      <c r="AK138">
        <v>0</v>
      </c>
      <c r="AL138">
        <v>-1</v>
      </c>
      <c r="AM138">
        <v>-1</v>
      </c>
      <c r="AN138">
        <v>0</v>
      </c>
      <c r="AO138" t="s">
        <v>252</v>
      </c>
      <c r="AP138" t="s">
        <v>1235</v>
      </c>
    </row>
    <row r="139" spans="1:42" x14ac:dyDescent="0.45">
      <c r="A139">
        <v>134</v>
      </c>
      <c r="B139" t="s">
        <v>1229</v>
      </c>
      <c r="C139">
        <v>2024</v>
      </c>
      <c r="D139">
        <v>25</v>
      </c>
      <c r="E139" t="s">
        <v>820</v>
      </c>
      <c r="F139" t="s">
        <v>1023</v>
      </c>
      <c r="G139">
        <v>49</v>
      </c>
      <c r="H139">
        <v>174</v>
      </c>
      <c r="I139">
        <v>162</v>
      </c>
      <c r="J139">
        <v>21</v>
      </c>
      <c r="K139">
        <v>39</v>
      </c>
      <c r="L139">
        <v>25</v>
      </c>
      <c r="M139">
        <v>10</v>
      </c>
      <c r="N139">
        <v>0</v>
      </c>
      <c r="O139">
        <v>4</v>
      </c>
      <c r="P139">
        <v>25</v>
      </c>
      <c r="Q139">
        <v>0</v>
      </c>
      <c r="R139">
        <v>0</v>
      </c>
      <c r="S139">
        <v>12</v>
      </c>
      <c r="T139">
        <v>22</v>
      </c>
      <c r="U139">
        <v>0.24099999999999999</v>
      </c>
      <c r="V139">
        <v>0.29299999999999998</v>
      </c>
      <c r="W139">
        <v>0.377</v>
      </c>
      <c r="X139">
        <v>0.67</v>
      </c>
      <c r="Y139">
        <v>96</v>
      </c>
      <c r="Z139">
        <v>61</v>
      </c>
      <c r="AA139">
        <v>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-0.6</v>
      </c>
      <c r="AH139">
        <v>0.7</v>
      </c>
      <c r="AI139">
        <v>-0.4</v>
      </c>
      <c r="AJ139">
        <v>-1</v>
      </c>
      <c r="AK139">
        <v>-1</v>
      </c>
      <c r="AL139">
        <v>0</v>
      </c>
      <c r="AM139">
        <v>-1</v>
      </c>
      <c r="AN139">
        <v>-7</v>
      </c>
      <c r="AO139" t="s">
        <v>517</v>
      </c>
      <c r="AP139" t="s">
        <v>1230</v>
      </c>
    </row>
    <row r="140" spans="1:42" x14ac:dyDescent="0.45">
      <c r="A140">
        <v>135</v>
      </c>
      <c r="B140" t="s">
        <v>937</v>
      </c>
      <c r="C140">
        <v>2024</v>
      </c>
      <c r="D140">
        <v>34</v>
      </c>
      <c r="E140" t="s">
        <v>103</v>
      </c>
      <c r="F140" t="s">
        <v>1026</v>
      </c>
      <c r="G140">
        <v>55</v>
      </c>
      <c r="H140">
        <v>229</v>
      </c>
      <c r="I140">
        <v>208</v>
      </c>
      <c r="J140">
        <v>27</v>
      </c>
      <c r="K140">
        <v>51</v>
      </c>
      <c r="L140">
        <v>39</v>
      </c>
      <c r="M140">
        <v>5</v>
      </c>
      <c r="N140">
        <v>0</v>
      </c>
      <c r="O140">
        <v>7</v>
      </c>
      <c r="P140">
        <v>25</v>
      </c>
      <c r="Q140">
        <v>0</v>
      </c>
      <c r="R140">
        <v>0</v>
      </c>
      <c r="S140">
        <v>14</v>
      </c>
      <c r="T140">
        <v>42</v>
      </c>
      <c r="U140">
        <v>0.245</v>
      </c>
      <c r="V140">
        <v>0.31</v>
      </c>
      <c r="W140">
        <v>0.37</v>
      </c>
      <c r="X140">
        <v>0.68</v>
      </c>
      <c r="Y140">
        <v>93</v>
      </c>
      <c r="Z140">
        <v>77</v>
      </c>
      <c r="AA140">
        <v>4</v>
      </c>
      <c r="AB140">
        <v>6</v>
      </c>
      <c r="AC140">
        <v>0</v>
      </c>
      <c r="AD140">
        <v>1</v>
      </c>
      <c r="AE140">
        <v>0</v>
      </c>
      <c r="AF140">
        <v>0</v>
      </c>
      <c r="AG140">
        <v>-0.8</v>
      </c>
      <c r="AH140">
        <v>0.1</v>
      </c>
      <c r="AI140">
        <v>-0.4</v>
      </c>
      <c r="AJ140">
        <v>-1</v>
      </c>
      <c r="AK140">
        <v>-1</v>
      </c>
      <c r="AL140">
        <v>-2</v>
      </c>
      <c r="AM140">
        <v>-2</v>
      </c>
      <c r="AN140">
        <v>-1</v>
      </c>
      <c r="AO140" t="s">
        <v>591</v>
      </c>
      <c r="AP140" t="s">
        <v>592</v>
      </c>
    </row>
    <row r="141" spans="1:42" x14ac:dyDescent="0.45">
      <c r="A141">
        <v>136</v>
      </c>
      <c r="B141" t="s">
        <v>963</v>
      </c>
      <c r="C141">
        <v>2024</v>
      </c>
      <c r="D141">
        <v>34</v>
      </c>
      <c r="E141" t="s">
        <v>90</v>
      </c>
      <c r="F141" t="s">
        <v>1026</v>
      </c>
      <c r="G141">
        <v>48</v>
      </c>
      <c r="H141">
        <v>206</v>
      </c>
      <c r="I141">
        <v>181</v>
      </c>
      <c r="J141">
        <v>21</v>
      </c>
      <c r="K141">
        <v>37</v>
      </c>
      <c r="L141">
        <v>27</v>
      </c>
      <c r="M141">
        <v>6</v>
      </c>
      <c r="N141">
        <v>0</v>
      </c>
      <c r="O141">
        <v>4</v>
      </c>
      <c r="P141">
        <v>11</v>
      </c>
      <c r="Q141">
        <v>7</v>
      </c>
      <c r="R141">
        <v>0</v>
      </c>
      <c r="S141">
        <v>23</v>
      </c>
      <c r="T141">
        <v>33</v>
      </c>
      <c r="U141">
        <v>0.20399999999999999</v>
      </c>
      <c r="V141">
        <v>0.29099999999999998</v>
      </c>
      <c r="W141">
        <v>0.30399999999999999</v>
      </c>
      <c r="X141">
        <v>0.59499999999999997</v>
      </c>
      <c r="Y141">
        <v>73</v>
      </c>
      <c r="Z141">
        <v>55</v>
      </c>
      <c r="AA141">
        <v>5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-0.7</v>
      </c>
      <c r="AH141">
        <v>0</v>
      </c>
      <c r="AI141">
        <v>-0.2</v>
      </c>
      <c r="AJ141">
        <v>-5</v>
      </c>
      <c r="AK141">
        <v>0</v>
      </c>
      <c r="AL141">
        <v>1</v>
      </c>
      <c r="AM141">
        <v>1</v>
      </c>
      <c r="AN141">
        <v>0</v>
      </c>
      <c r="AO141" t="s">
        <v>681</v>
      </c>
      <c r="AP141" t="s">
        <v>682</v>
      </c>
    </row>
    <row r="142" spans="1:42" x14ac:dyDescent="0.45">
      <c r="A142">
        <v>137</v>
      </c>
      <c r="B142" t="s">
        <v>941</v>
      </c>
      <c r="C142">
        <v>2024</v>
      </c>
      <c r="D142">
        <v>32</v>
      </c>
      <c r="E142" t="s">
        <v>825</v>
      </c>
      <c r="F142" t="s">
        <v>1023</v>
      </c>
      <c r="G142">
        <v>53</v>
      </c>
      <c r="H142">
        <v>212</v>
      </c>
      <c r="I142">
        <v>189</v>
      </c>
      <c r="J142">
        <v>20</v>
      </c>
      <c r="K142">
        <v>41</v>
      </c>
      <c r="L142">
        <v>28</v>
      </c>
      <c r="M142">
        <v>10</v>
      </c>
      <c r="N142">
        <v>0</v>
      </c>
      <c r="O142">
        <v>3</v>
      </c>
      <c r="P142">
        <v>25</v>
      </c>
      <c r="Q142">
        <v>1</v>
      </c>
      <c r="R142">
        <v>0</v>
      </c>
      <c r="S142">
        <v>14</v>
      </c>
      <c r="T142">
        <v>60</v>
      </c>
      <c r="U142">
        <v>0.217</v>
      </c>
      <c r="V142">
        <v>0.28299999999999997</v>
      </c>
      <c r="W142">
        <v>0.317</v>
      </c>
      <c r="X142">
        <v>0.6</v>
      </c>
      <c r="Y142">
        <v>74</v>
      </c>
      <c r="Z142">
        <v>60</v>
      </c>
      <c r="AA142">
        <v>3</v>
      </c>
      <c r="AB142">
        <v>5</v>
      </c>
      <c r="AC142">
        <v>0</v>
      </c>
      <c r="AD142">
        <v>4</v>
      </c>
      <c r="AE142">
        <v>0</v>
      </c>
      <c r="AF142">
        <v>0</v>
      </c>
      <c r="AG142">
        <v>-0.7</v>
      </c>
      <c r="AH142">
        <v>0.1</v>
      </c>
      <c r="AI142">
        <v>0.1</v>
      </c>
      <c r="AJ142">
        <v>-7</v>
      </c>
      <c r="AK142">
        <v>0</v>
      </c>
      <c r="AL142">
        <v>0</v>
      </c>
      <c r="AM142">
        <v>0</v>
      </c>
      <c r="AN142">
        <v>-1</v>
      </c>
      <c r="AO142" s="4" t="s">
        <v>118</v>
      </c>
      <c r="AP142" t="s">
        <v>1254</v>
      </c>
    </row>
    <row r="143" spans="1:42" x14ac:dyDescent="0.45">
      <c r="A143">
        <v>138</v>
      </c>
      <c r="B143" t="s">
        <v>921</v>
      </c>
      <c r="C143">
        <v>2024</v>
      </c>
      <c r="D143">
        <v>30</v>
      </c>
      <c r="E143" t="s">
        <v>33</v>
      </c>
      <c r="F143" t="s">
        <v>1026</v>
      </c>
      <c r="G143">
        <v>52</v>
      </c>
      <c r="H143">
        <v>224</v>
      </c>
      <c r="I143">
        <v>203</v>
      </c>
      <c r="J143">
        <v>15</v>
      </c>
      <c r="K143">
        <v>43</v>
      </c>
      <c r="L143">
        <v>28</v>
      </c>
      <c r="M143">
        <v>10</v>
      </c>
      <c r="N143">
        <v>0</v>
      </c>
      <c r="O143">
        <v>5</v>
      </c>
      <c r="P143">
        <v>23</v>
      </c>
      <c r="Q143">
        <v>2</v>
      </c>
      <c r="R143">
        <v>0</v>
      </c>
      <c r="S143">
        <v>19</v>
      </c>
      <c r="T143">
        <v>30</v>
      </c>
      <c r="U143">
        <v>0.21199999999999999</v>
      </c>
      <c r="V143">
        <v>0.27700000000000002</v>
      </c>
      <c r="W143">
        <v>0.33500000000000002</v>
      </c>
      <c r="X143">
        <v>0.61199999999999999</v>
      </c>
      <c r="Y143">
        <v>76</v>
      </c>
      <c r="Z143">
        <v>68</v>
      </c>
      <c r="AA143">
        <v>4</v>
      </c>
      <c r="AB143">
        <v>0</v>
      </c>
      <c r="AC143">
        <v>0</v>
      </c>
      <c r="AD143">
        <v>2</v>
      </c>
      <c r="AE143">
        <v>0</v>
      </c>
      <c r="AF143">
        <v>-0.1</v>
      </c>
      <c r="AG143">
        <v>-0.8</v>
      </c>
      <c r="AH143">
        <v>0.1</v>
      </c>
      <c r="AI143">
        <v>0</v>
      </c>
      <c r="AJ143">
        <v>-7</v>
      </c>
      <c r="AK143">
        <v>0</v>
      </c>
      <c r="AL143">
        <v>0</v>
      </c>
      <c r="AM143">
        <v>0</v>
      </c>
      <c r="AN143">
        <v>-1</v>
      </c>
      <c r="AO143" t="s">
        <v>118</v>
      </c>
      <c r="AP143" t="s">
        <v>119</v>
      </c>
    </row>
    <row r="144" spans="1:42" x14ac:dyDescent="0.45">
      <c r="A144">
        <v>139</v>
      </c>
      <c r="B144" t="s">
        <v>933</v>
      </c>
      <c r="C144">
        <v>2024</v>
      </c>
      <c r="D144">
        <v>31</v>
      </c>
      <c r="E144" t="s">
        <v>820</v>
      </c>
      <c r="F144" t="s">
        <v>1023</v>
      </c>
      <c r="G144">
        <v>47</v>
      </c>
      <c r="H144">
        <v>200</v>
      </c>
      <c r="I144">
        <v>187</v>
      </c>
      <c r="J144">
        <v>23</v>
      </c>
      <c r="K144">
        <v>41</v>
      </c>
      <c r="L144">
        <v>31</v>
      </c>
      <c r="M144">
        <v>6</v>
      </c>
      <c r="N144">
        <v>0</v>
      </c>
      <c r="O144">
        <v>4</v>
      </c>
      <c r="P144">
        <v>14</v>
      </c>
      <c r="Q144">
        <v>4</v>
      </c>
      <c r="R144">
        <v>0</v>
      </c>
      <c r="S144">
        <v>12</v>
      </c>
      <c r="T144">
        <v>40</v>
      </c>
      <c r="U144">
        <v>0.219</v>
      </c>
      <c r="V144">
        <v>0.26500000000000001</v>
      </c>
      <c r="W144">
        <v>0.316</v>
      </c>
      <c r="X144">
        <v>0.58099999999999996</v>
      </c>
      <c r="Y144">
        <v>70</v>
      </c>
      <c r="Z144">
        <v>59</v>
      </c>
      <c r="AA144">
        <v>2</v>
      </c>
      <c r="AB144">
        <v>0</v>
      </c>
      <c r="AC144">
        <v>0</v>
      </c>
      <c r="AD144">
        <v>1</v>
      </c>
      <c r="AE144">
        <v>0</v>
      </c>
      <c r="AF144">
        <v>-0.1</v>
      </c>
      <c r="AG144">
        <v>-0.8</v>
      </c>
      <c r="AH144">
        <v>0.1</v>
      </c>
      <c r="AI144">
        <v>-0.1</v>
      </c>
      <c r="AJ144">
        <v>-7</v>
      </c>
      <c r="AK144">
        <v>1</v>
      </c>
      <c r="AL144">
        <v>0</v>
      </c>
      <c r="AM144">
        <v>0</v>
      </c>
      <c r="AN144">
        <v>-2</v>
      </c>
      <c r="AO144" t="s">
        <v>1256</v>
      </c>
      <c r="AP144" t="s">
        <v>1257</v>
      </c>
    </row>
    <row r="145" spans="1:42" x14ac:dyDescent="0.45">
      <c r="A145">
        <v>140</v>
      </c>
      <c r="B145" t="s">
        <v>966</v>
      </c>
      <c r="C145">
        <v>2024</v>
      </c>
      <c r="D145">
        <v>30</v>
      </c>
      <c r="E145" t="s">
        <v>153</v>
      </c>
      <c r="F145" t="s">
        <v>1026</v>
      </c>
      <c r="G145">
        <v>46</v>
      </c>
      <c r="H145">
        <v>181</v>
      </c>
      <c r="I145">
        <v>159</v>
      </c>
      <c r="J145">
        <v>15</v>
      </c>
      <c r="K145">
        <v>31</v>
      </c>
      <c r="L145">
        <v>24</v>
      </c>
      <c r="M145">
        <v>2</v>
      </c>
      <c r="N145">
        <v>0</v>
      </c>
      <c r="O145">
        <v>5</v>
      </c>
      <c r="P145">
        <v>14</v>
      </c>
      <c r="Q145">
        <v>1</v>
      </c>
      <c r="R145">
        <v>2</v>
      </c>
      <c r="S145">
        <v>21</v>
      </c>
      <c r="T145">
        <v>56</v>
      </c>
      <c r="U145">
        <v>0.19500000000000001</v>
      </c>
      <c r="V145">
        <v>0.29299999999999998</v>
      </c>
      <c r="W145">
        <v>0.30199999999999999</v>
      </c>
      <c r="X145">
        <v>0.59499999999999997</v>
      </c>
      <c r="Y145">
        <v>76</v>
      </c>
      <c r="Z145">
        <v>48</v>
      </c>
      <c r="AA145">
        <v>4</v>
      </c>
      <c r="AB145">
        <v>1</v>
      </c>
      <c r="AC145">
        <v>0</v>
      </c>
      <c r="AD145">
        <v>0</v>
      </c>
      <c r="AE145">
        <v>1</v>
      </c>
      <c r="AF145">
        <v>-0.1</v>
      </c>
      <c r="AG145">
        <v>-0.7</v>
      </c>
      <c r="AH145">
        <v>0</v>
      </c>
      <c r="AI145">
        <v>0</v>
      </c>
      <c r="AJ145">
        <v>-5</v>
      </c>
      <c r="AK145">
        <v>0</v>
      </c>
      <c r="AL145">
        <v>-2</v>
      </c>
      <c r="AM145">
        <v>-2</v>
      </c>
      <c r="AN145">
        <v>-1</v>
      </c>
      <c r="AO145" t="s">
        <v>367</v>
      </c>
      <c r="AP145" t="s">
        <v>553</v>
      </c>
    </row>
    <row r="146" spans="1:42" x14ac:dyDescent="0.45">
      <c r="A146">
        <v>141</v>
      </c>
      <c r="B146" t="s">
        <v>959</v>
      </c>
      <c r="C146">
        <v>2024</v>
      </c>
      <c r="D146">
        <v>23</v>
      </c>
      <c r="E146" t="s">
        <v>825</v>
      </c>
      <c r="F146" t="s">
        <v>1023</v>
      </c>
      <c r="G146">
        <v>52</v>
      </c>
      <c r="H146">
        <v>227</v>
      </c>
      <c r="I146">
        <v>201</v>
      </c>
      <c r="J146">
        <v>23</v>
      </c>
      <c r="K146">
        <v>37</v>
      </c>
      <c r="L146">
        <v>26</v>
      </c>
      <c r="M146">
        <v>5</v>
      </c>
      <c r="N146">
        <v>4</v>
      </c>
      <c r="O146">
        <v>2</v>
      </c>
      <c r="P146">
        <v>17</v>
      </c>
      <c r="Q146">
        <v>9</v>
      </c>
      <c r="R146">
        <v>4</v>
      </c>
      <c r="S146">
        <v>22</v>
      </c>
      <c r="T146">
        <v>46</v>
      </c>
      <c r="U146">
        <v>0.184</v>
      </c>
      <c r="V146">
        <v>0.26900000000000002</v>
      </c>
      <c r="W146">
        <v>0.27900000000000003</v>
      </c>
      <c r="X146">
        <v>0.54700000000000004</v>
      </c>
      <c r="Y146">
        <v>60</v>
      </c>
      <c r="Z146">
        <v>56</v>
      </c>
      <c r="AA146">
        <v>1</v>
      </c>
      <c r="AB146">
        <v>2</v>
      </c>
      <c r="AC146">
        <v>0</v>
      </c>
      <c r="AD146">
        <v>2</v>
      </c>
      <c r="AE146">
        <v>0</v>
      </c>
      <c r="AF146">
        <v>-0.2</v>
      </c>
      <c r="AG146">
        <v>-0.9</v>
      </c>
      <c r="AH146">
        <v>0</v>
      </c>
      <c r="AI146">
        <v>-0.1</v>
      </c>
      <c r="AJ146">
        <v>-10</v>
      </c>
      <c r="AK146">
        <v>1</v>
      </c>
      <c r="AL146">
        <v>1</v>
      </c>
      <c r="AM146">
        <v>2</v>
      </c>
      <c r="AN146">
        <v>-2</v>
      </c>
      <c r="AO146" t="s">
        <v>1277</v>
      </c>
      <c r="AP146" t="s">
        <v>1278</v>
      </c>
    </row>
    <row r="147" spans="1:42" x14ac:dyDescent="0.45">
      <c r="A147">
        <v>142</v>
      </c>
      <c r="B147" t="s">
        <v>945</v>
      </c>
      <c r="C147">
        <v>2024</v>
      </c>
      <c r="D147">
        <v>20</v>
      </c>
      <c r="E147" t="s">
        <v>817</v>
      </c>
      <c r="F147" t="s">
        <v>1023</v>
      </c>
      <c r="G147">
        <v>48</v>
      </c>
      <c r="H147">
        <v>170</v>
      </c>
      <c r="I147">
        <v>158</v>
      </c>
      <c r="J147">
        <v>20</v>
      </c>
      <c r="K147">
        <v>34</v>
      </c>
      <c r="L147">
        <v>25</v>
      </c>
      <c r="M147">
        <v>4</v>
      </c>
      <c r="N147">
        <v>0</v>
      </c>
      <c r="O147">
        <v>5</v>
      </c>
      <c r="P147">
        <v>16</v>
      </c>
      <c r="Q147">
        <v>7</v>
      </c>
      <c r="R147">
        <v>1</v>
      </c>
      <c r="S147">
        <v>10</v>
      </c>
      <c r="T147">
        <v>47</v>
      </c>
      <c r="U147">
        <v>0.215</v>
      </c>
      <c r="V147">
        <v>0.26</v>
      </c>
      <c r="W147">
        <v>0.33500000000000002</v>
      </c>
      <c r="X147">
        <v>0.59599999999999997</v>
      </c>
      <c r="Y147">
        <v>70</v>
      </c>
      <c r="Z147">
        <v>53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-0.2</v>
      </c>
      <c r="AG147">
        <v>-0.7</v>
      </c>
      <c r="AH147">
        <v>-0.2</v>
      </c>
      <c r="AI147">
        <v>-0.2</v>
      </c>
      <c r="AJ147">
        <v>-7</v>
      </c>
      <c r="AK147">
        <v>1</v>
      </c>
      <c r="AL147">
        <v>1</v>
      </c>
      <c r="AM147">
        <v>2</v>
      </c>
      <c r="AN147">
        <v>0</v>
      </c>
      <c r="AO147" t="s">
        <v>1286</v>
      </c>
      <c r="AP147" t="s">
        <v>1287</v>
      </c>
    </row>
    <row r="148" spans="1:42" x14ac:dyDescent="0.45">
      <c r="A148">
        <v>143</v>
      </c>
      <c r="B148" t="s">
        <v>960</v>
      </c>
      <c r="C148">
        <v>2024</v>
      </c>
      <c r="D148">
        <v>39</v>
      </c>
      <c r="E148" t="s">
        <v>90</v>
      </c>
      <c r="F148" t="s">
        <v>1026</v>
      </c>
      <c r="G148">
        <v>48</v>
      </c>
      <c r="H148">
        <v>180</v>
      </c>
      <c r="I148">
        <v>159</v>
      </c>
      <c r="J148">
        <v>18</v>
      </c>
      <c r="K148">
        <v>35</v>
      </c>
      <c r="L148">
        <v>22</v>
      </c>
      <c r="M148">
        <v>9</v>
      </c>
      <c r="N148">
        <v>0</v>
      </c>
      <c r="O148">
        <v>4</v>
      </c>
      <c r="P148">
        <v>20</v>
      </c>
      <c r="Q148">
        <v>0</v>
      </c>
      <c r="R148">
        <v>2</v>
      </c>
      <c r="S148">
        <v>17</v>
      </c>
      <c r="T148">
        <v>30</v>
      </c>
      <c r="U148">
        <v>0.22</v>
      </c>
      <c r="V148">
        <v>0.3</v>
      </c>
      <c r="W148">
        <v>0.35199999999999998</v>
      </c>
      <c r="X148">
        <v>0.65200000000000002</v>
      </c>
      <c r="Y148">
        <v>88</v>
      </c>
      <c r="Z148">
        <v>56</v>
      </c>
      <c r="AA148">
        <v>7</v>
      </c>
      <c r="AB148">
        <v>2</v>
      </c>
      <c r="AC148">
        <v>0</v>
      </c>
      <c r="AD148">
        <v>2</v>
      </c>
      <c r="AE148">
        <v>0</v>
      </c>
      <c r="AF148">
        <v>-0.2</v>
      </c>
      <c r="AG148">
        <v>-0.8</v>
      </c>
      <c r="AH148">
        <v>-0.2</v>
      </c>
      <c r="AI148">
        <v>-0.4</v>
      </c>
      <c r="AJ148">
        <v>-2</v>
      </c>
      <c r="AK148">
        <v>-1</v>
      </c>
      <c r="AL148">
        <v>-1</v>
      </c>
      <c r="AM148">
        <v>-2</v>
      </c>
      <c r="AN148">
        <v>0</v>
      </c>
      <c r="AO148" t="s">
        <v>1371</v>
      </c>
      <c r="AP148" t="s">
        <v>721</v>
      </c>
    </row>
    <row r="149" spans="1:42" x14ac:dyDescent="0.45">
      <c r="A149">
        <v>144</v>
      </c>
      <c r="B149" t="s">
        <v>961</v>
      </c>
      <c r="C149">
        <v>2024</v>
      </c>
      <c r="D149">
        <v>31</v>
      </c>
      <c r="E149" t="s">
        <v>875</v>
      </c>
      <c r="F149" t="s">
        <v>1023</v>
      </c>
      <c r="G149">
        <v>56</v>
      </c>
      <c r="H149">
        <v>236</v>
      </c>
      <c r="I149">
        <v>210</v>
      </c>
      <c r="J149">
        <v>21</v>
      </c>
      <c r="K149">
        <v>49</v>
      </c>
      <c r="L149">
        <v>34</v>
      </c>
      <c r="M149">
        <v>9</v>
      </c>
      <c r="N149">
        <v>0</v>
      </c>
      <c r="O149">
        <v>6</v>
      </c>
      <c r="P149">
        <v>27</v>
      </c>
      <c r="Q149">
        <v>0</v>
      </c>
      <c r="R149">
        <v>0</v>
      </c>
      <c r="S149">
        <v>19</v>
      </c>
      <c r="T149">
        <v>47</v>
      </c>
      <c r="U149">
        <v>0.23300000000000001</v>
      </c>
      <c r="V149">
        <v>0.311</v>
      </c>
      <c r="W149">
        <v>0.36199999999999999</v>
      </c>
      <c r="X149">
        <v>0.67300000000000004</v>
      </c>
      <c r="Y149">
        <v>91</v>
      </c>
      <c r="Z149">
        <v>76</v>
      </c>
      <c r="AA149">
        <v>9</v>
      </c>
      <c r="AB149">
        <v>5</v>
      </c>
      <c r="AC149">
        <v>0</v>
      </c>
      <c r="AD149">
        <v>1</v>
      </c>
      <c r="AE149">
        <v>1</v>
      </c>
      <c r="AF149">
        <v>-0.2</v>
      </c>
      <c r="AG149">
        <v>-1</v>
      </c>
      <c r="AH149">
        <v>0.2</v>
      </c>
      <c r="AI149">
        <v>-0.8</v>
      </c>
      <c r="AJ149">
        <v>-1</v>
      </c>
      <c r="AK149">
        <v>-1</v>
      </c>
      <c r="AL149">
        <v>0</v>
      </c>
      <c r="AM149">
        <v>-1</v>
      </c>
      <c r="AN149">
        <v>-4</v>
      </c>
      <c r="AO149" t="s">
        <v>1244</v>
      </c>
      <c r="AP149" t="s">
        <v>1285</v>
      </c>
    </row>
    <row r="150" spans="1:42" x14ac:dyDescent="0.45">
      <c r="A150">
        <v>145</v>
      </c>
      <c r="B150" t="s">
        <v>958</v>
      </c>
      <c r="C150">
        <v>2024</v>
      </c>
      <c r="D150">
        <v>25</v>
      </c>
      <c r="E150" t="s">
        <v>880</v>
      </c>
      <c r="F150" t="s">
        <v>1023</v>
      </c>
      <c r="G150">
        <v>54</v>
      </c>
      <c r="H150">
        <v>223</v>
      </c>
      <c r="I150">
        <v>188</v>
      </c>
      <c r="J150">
        <v>23</v>
      </c>
      <c r="K150">
        <v>37</v>
      </c>
      <c r="L150">
        <v>23</v>
      </c>
      <c r="M150">
        <v>4</v>
      </c>
      <c r="N150">
        <v>1</v>
      </c>
      <c r="O150">
        <v>9</v>
      </c>
      <c r="P150">
        <v>33</v>
      </c>
      <c r="Q150">
        <v>5</v>
      </c>
      <c r="R150">
        <v>2</v>
      </c>
      <c r="S150">
        <v>28</v>
      </c>
      <c r="T150">
        <v>48</v>
      </c>
      <c r="U150">
        <v>0.19700000000000001</v>
      </c>
      <c r="V150">
        <v>0.30499999999999999</v>
      </c>
      <c r="W150">
        <v>0.372</v>
      </c>
      <c r="X150">
        <v>0.67700000000000005</v>
      </c>
      <c r="Y150">
        <v>93</v>
      </c>
      <c r="Z150">
        <v>70</v>
      </c>
      <c r="AA150">
        <v>5</v>
      </c>
      <c r="AB150">
        <v>3</v>
      </c>
      <c r="AC150">
        <v>0</v>
      </c>
      <c r="AD150">
        <v>4</v>
      </c>
      <c r="AE150">
        <v>2</v>
      </c>
      <c r="AF150">
        <v>-0.3</v>
      </c>
      <c r="AG150">
        <v>-1</v>
      </c>
      <c r="AH150">
        <v>0.4</v>
      </c>
      <c r="AI150">
        <v>-0.7</v>
      </c>
      <c r="AJ150">
        <v>-2</v>
      </c>
      <c r="AK150">
        <v>-1</v>
      </c>
      <c r="AL150">
        <v>-1</v>
      </c>
      <c r="AM150">
        <v>-1</v>
      </c>
      <c r="AN150">
        <v>-7</v>
      </c>
      <c r="AO150" t="s">
        <v>566</v>
      </c>
      <c r="AP150" t="s">
        <v>1266</v>
      </c>
    </row>
    <row r="151" spans="1:42" x14ac:dyDescent="0.45">
      <c r="A151">
        <v>146</v>
      </c>
      <c r="B151" t="s">
        <v>957</v>
      </c>
      <c r="C151">
        <v>2024</v>
      </c>
      <c r="D151">
        <v>30</v>
      </c>
      <c r="E151" t="s">
        <v>830</v>
      </c>
      <c r="F151" t="s">
        <v>1023</v>
      </c>
      <c r="G151">
        <v>47</v>
      </c>
      <c r="H151">
        <v>191</v>
      </c>
      <c r="I151">
        <v>171</v>
      </c>
      <c r="J151">
        <v>18</v>
      </c>
      <c r="K151">
        <v>38</v>
      </c>
      <c r="L151">
        <v>18</v>
      </c>
      <c r="M151">
        <v>12</v>
      </c>
      <c r="N151">
        <v>2</v>
      </c>
      <c r="O151">
        <v>6</v>
      </c>
      <c r="P151">
        <v>20</v>
      </c>
      <c r="Q151">
        <v>0</v>
      </c>
      <c r="R151">
        <v>3</v>
      </c>
      <c r="S151">
        <v>16</v>
      </c>
      <c r="T151">
        <v>50</v>
      </c>
      <c r="U151">
        <v>0.222</v>
      </c>
      <c r="V151">
        <v>0.29799999999999999</v>
      </c>
      <c r="W151">
        <v>0.42099999999999999</v>
      </c>
      <c r="X151">
        <v>0.71899999999999997</v>
      </c>
      <c r="Y151">
        <v>103</v>
      </c>
      <c r="Z151">
        <v>72</v>
      </c>
      <c r="AA151">
        <v>2</v>
      </c>
      <c r="AB151">
        <v>3</v>
      </c>
      <c r="AC151">
        <v>0</v>
      </c>
      <c r="AD151">
        <v>1</v>
      </c>
      <c r="AE151">
        <v>0</v>
      </c>
      <c r="AF151">
        <v>-0.4</v>
      </c>
      <c r="AG151">
        <v>-1</v>
      </c>
      <c r="AH151">
        <v>0.6</v>
      </c>
      <c r="AI151">
        <v>-0.9</v>
      </c>
      <c r="AJ151">
        <v>0</v>
      </c>
      <c r="AK151">
        <v>1</v>
      </c>
      <c r="AL151">
        <v>-2</v>
      </c>
      <c r="AM151">
        <v>-1</v>
      </c>
      <c r="AN151">
        <v>-9</v>
      </c>
      <c r="AO151" t="s">
        <v>1292</v>
      </c>
      <c r="AP151" t="s">
        <v>1293</v>
      </c>
    </row>
    <row r="152" spans="1:42" x14ac:dyDescent="0.45">
      <c r="A152">
        <v>147</v>
      </c>
      <c r="B152" t="s">
        <v>967</v>
      </c>
      <c r="C152">
        <v>2024</v>
      </c>
      <c r="D152">
        <v>33</v>
      </c>
      <c r="E152" t="s">
        <v>153</v>
      </c>
      <c r="F152" t="s">
        <v>1026</v>
      </c>
      <c r="G152">
        <v>46</v>
      </c>
      <c r="H152">
        <v>179</v>
      </c>
      <c r="I152">
        <v>152</v>
      </c>
      <c r="J152">
        <v>18</v>
      </c>
      <c r="K152">
        <v>26</v>
      </c>
      <c r="L152">
        <v>14</v>
      </c>
      <c r="M152">
        <v>7</v>
      </c>
      <c r="N152">
        <v>0</v>
      </c>
      <c r="O152">
        <v>5</v>
      </c>
      <c r="P152">
        <v>14</v>
      </c>
      <c r="Q152">
        <v>0</v>
      </c>
      <c r="R152">
        <v>0</v>
      </c>
      <c r="S152">
        <v>22</v>
      </c>
      <c r="T152">
        <v>55</v>
      </c>
      <c r="U152">
        <v>0.17100000000000001</v>
      </c>
      <c r="V152">
        <v>0.28499999999999998</v>
      </c>
      <c r="W152">
        <v>0.316</v>
      </c>
      <c r="X152">
        <v>0.60099999999999998</v>
      </c>
      <c r="Y152">
        <v>77</v>
      </c>
      <c r="Z152">
        <v>48</v>
      </c>
      <c r="AA152">
        <v>6</v>
      </c>
      <c r="AB152">
        <v>3</v>
      </c>
      <c r="AC152">
        <v>0</v>
      </c>
      <c r="AD152">
        <v>2</v>
      </c>
      <c r="AE152">
        <v>0</v>
      </c>
      <c r="AF152">
        <v>-0.5</v>
      </c>
      <c r="AG152">
        <v>-1.1000000000000001</v>
      </c>
      <c r="AH152">
        <v>-0.4</v>
      </c>
      <c r="AI152">
        <v>-0.5</v>
      </c>
      <c r="AJ152">
        <v>-5</v>
      </c>
      <c r="AK152">
        <v>-1</v>
      </c>
      <c r="AL152">
        <v>0</v>
      </c>
      <c r="AM152">
        <v>-1</v>
      </c>
      <c r="AN152">
        <v>0</v>
      </c>
      <c r="AO152" t="s">
        <v>252</v>
      </c>
      <c r="AP152" t="s">
        <v>253</v>
      </c>
    </row>
    <row r="153" spans="1:42" x14ac:dyDescent="0.45">
      <c r="A153">
        <v>148</v>
      </c>
      <c r="B153" t="s">
        <v>969</v>
      </c>
      <c r="C153">
        <v>2024</v>
      </c>
      <c r="D153">
        <v>29</v>
      </c>
      <c r="E153" t="s">
        <v>66</v>
      </c>
      <c r="F153" t="s">
        <v>1026</v>
      </c>
      <c r="G153">
        <v>53</v>
      </c>
      <c r="H153">
        <v>220</v>
      </c>
      <c r="I153">
        <v>195</v>
      </c>
      <c r="J153">
        <v>24</v>
      </c>
      <c r="K153">
        <v>31</v>
      </c>
      <c r="L153">
        <v>17</v>
      </c>
      <c r="M153">
        <v>6</v>
      </c>
      <c r="N153">
        <v>0</v>
      </c>
      <c r="O153">
        <v>8</v>
      </c>
      <c r="P153">
        <v>18</v>
      </c>
      <c r="Q153">
        <v>7</v>
      </c>
      <c r="R153">
        <v>2</v>
      </c>
      <c r="S153">
        <v>23</v>
      </c>
      <c r="T153">
        <v>64</v>
      </c>
      <c r="U153">
        <v>0.159</v>
      </c>
      <c r="V153">
        <v>0.255</v>
      </c>
      <c r="W153">
        <v>0.313</v>
      </c>
      <c r="X153">
        <v>0.56699999999999995</v>
      </c>
      <c r="Y153">
        <v>64</v>
      </c>
      <c r="Z153">
        <v>61</v>
      </c>
      <c r="AA153">
        <v>3</v>
      </c>
      <c r="AB153">
        <v>2</v>
      </c>
      <c r="AC153">
        <v>0</v>
      </c>
      <c r="AD153">
        <v>0</v>
      </c>
      <c r="AE153">
        <v>0</v>
      </c>
      <c r="AF153">
        <v>-0.5</v>
      </c>
      <c r="AG153">
        <v>-1.3</v>
      </c>
      <c r="AH153">
        <v>-0.5</v>
      </c>
      <c r="AI153">
        <v>-0.2</v>
      </c>
      <c r="AJ153">
        <v>-10</v>
      </c>
      <c r="AK153">
        <v>1</v>
      </c>
      <c r="AL153">
        <v>-1</v>
      </c>
      <c r="AM153">
        <v>0</v>
      </c>
      <c r="AN153">
        <v>0</v>
      </c>
      <c r="AO153" t="s">
        <v>73</v>
      </c>
      <c r="AP153" t="s">
        <v>74</v>
      </c>
    </row>
    <row r="154" spans="1:42" x14ac:dyDescent="0.45">
      <c r="A154">
        <v>149</v>
      </c>
      <c r="B154" t="s">
        <v>976</v>
      </c>
      <c r="C154">
        <v>2024</v>
      </c>
      <c r="D154">
        <v>25</v>
      </c>
      <c r="E154" t="s">
        <v>854</v>
      </c>
      <c r="F154" t="s">
        <v>1023</v>
      </c>
      <c r="G154">
        <v>46</v>
      </c>
      <c r="H154">
        <v>173</v>
      </c>
      <c r="I154">
        <v>157</v>
      </c>
      <c r="J154">
        <v>15</v>
      </c>
      <c r="K154">
        <v>35</v>
      </c>
      <c r="L154">
        <v>25</v>
      </c>
      <c r="M154">
        <v>7</v>
      </c>
      <c r="N154">
        <v>0</v>
      </c>
      <c r="O154">
        <v>3</v>
      </c>
      <c r="P154">
        <v>21</v>
      </c>
      <c r="Q154">
        <v>0</v>
      </c>
      <c r="R154">
        <v>0</v>
      </c>
      <c r="S154">
        <v>14</v>
      </c>
      <c r="T154">
        <v>35</v>
      </c>
      <c r="U154">
        <v>0.223</v>
      </c>
      <c r="V154">
        <v>0.28299999999999997</v>
      </c>
      <c r="W154">
        <v>0.32500000000000001</v>
      </c>
      <c r="X154">
        <v>0.60799999999999998</v>
      </c>
      <c r="Y154">
        <v>69</v>
      </c>
      <c r="Z154">
        <v>51</v>
      </c>
      <c r="AA154">
        <v>7</v>
      </c>
      <c r="AB154">
        <v>0</v>
      </c>
      <c r="AC154">
        <v>0</v>
      </c>
      <c r="AD154">
        <v>2</v>
      </c>
      <c r="AE154">
        <v>0</v>
      </c>
      <c r="AF154">
        <v>-0.7</v>
      </c>
      <c r="AG154">
        <v>-1.3</v>
      </c>
      <c r="AH154">
        <v>-0.8</v>
      </c>
      <c r="AI154">
        <v>-0.3</v>
      </c>
      <c r="AJ154">
        <v>-7</v>
      </c>
      <c r="AK154">
        <v>-1</v>
      </c>
      <c r="AL154">
        <v>-2</v>
      </c>
      <c r="AM154">
        <v>-3</v>
      </c>
      <c r="AN154">
        <v>0</v>
      </c>
      <c r="AO154" t="s">
        <v>282</v>
      </c>
      <c r="AP154" t="s">
        <v>1321</v>
      </c>
    </row>
    <row r="155" spans="1:42" x14ac:dyDescent="0.45">
      <c r="A155">
        <v>150</v>
      </c>
      <c r="B155" t="s">
        <v>970</v>
      </c>
      <c r="C155">
        <v>2024</v>
      </c>
      <c r="D155">
        <v>33</v>
      </c>
      <c r="E155" t="s">
        <v>153</v>
      </c>
      <c r="F155" t="s">
        <v>1026</v>
      </c>
      <c r="G155">
        <v>52</v>
      </c>
      <c r="H155">
        <v>197</v>
      </c>
      <c r="I155">
        <v>181</v>
      </c>
      <c r="J155">
        <v>18</v>
      </c>
      <c r="K155">
        <v>39</v>
      </c>
      <c r="L155">
        <v>26</v>
      </c>
      <c r="M155">
        <v>7</v>
      </c>
      <c r="N155">
        <v>0</v>
      </c>
      <c r="O155">
        <v>6</v>
      </c>
      <c r="P155">
        <v>24</v>
      </c>
      <c r="Q155">
        <v>0</v>
      </c>
      <c r="R155">
        <v>0</v>
      </c>
      <c r="S155">
        <v>15</v>
      </c>
      <c r="T155">
        <v>54</v>
      </c>
      <c r="U155">
        <v>0.215</v>
      </c>
      <c r="V155">
        <v>0.27400000000000002</v>
      </c>
      <c r="W155">
        <v>0.35399999999999998</v>
      </c>
      <c r="X155">
        <v>0.628</v>
      </c>
      <c r="Y155">
        <v>83</v>
      </c>
      <c r="Z155">
        <v>64</v>
      </c>
      <c r="AA155">
        <v>3</v>
      </c>
      <c r="AB155">
        <v>0</v>
      </c>
      <c r="AC155">
        <v>0</v>
      </c>
      <c r="AD155">
        <v>1</v>
      </c>
      <c r="AE155">
        <v>0</v>
      </c>
      <c r="AF155">
        <v>-0.8</v>
      </c>
      <c r="AG155">
        <v>-1.4</v>
      </c>
      <c r="AH155">
        <v>-0.1</v>
      </c>
      <c r="AI155">
        <v>-0.9</v>
      </c>
      <c r="AJ155">
        <v>-4</v>
      </c>
      <c r="AK155">
        <v>0</v>
      </c>
      <c r="AL155">
        <v>-1</v>
      </c>
      <c r="AM155">
        <v>-1</v>
      </c>
      <c r="AN155">
        <v>-6</v>
      </c>
      <c r="AO155" t="s">
        <v>247</v>
      </c>
      <c r="AP155" t="s">
        <v>296</v>
      </c>
    </row>
    <row r="156" spans="1:42" x14ac:dyDescent="0.45">
      <c r="A156">
        <v>151</v>
      </c>
      <c r="B156" t="s">
        <v>975</v>
      </c>
      <c r="C156">
        <v>2024</v>
      </c>
      <c r="D156">
        <v>26</v>
      </c>
      <c r="E156" t="s">
        <v>97</v>
      </c>
      <c r="F156" t="s">
        <v>1026</v>
      </c>
      <c r="G156">
        <v>53</v>
      </c>
      <c r="H156">
        <v>216</v>
      </c>
      <c r="I156">
        <v>198</v>
      </c>
      <c r="J156">
        <v>14</v>
      </c>
      <c r="K156">
        <v>39</v>
      </c>
      <c r="L156">
        <v>25</v>
      </c>
      <c r="M156">
        <v>10</v>
      </c>
      <c r="N156">
        <v>0</v>
      </c>
      <c r="O156">
        <v>4</v>
      </c>
      <c r="P156">
        <v>19</v>
      </c>
      <c r="Q156">
        <v>1</v>
      </c>
      <c r="R156">
        <v>0</v>
      </c>
      <c r="S156">
        <v>14</v>
      </c>
      <c r="T156">
        <v>52</v>
      </c>
      <c r="U156">
        <v>0.19700000000000001</v>
      </c>
      <c r="V156">
        <v>0.25900000000000001</v>
      </c>
      <c r="W156">
        <v>0.308</v>
      </c>
      <c r="X156">
        <v>0.56699999999999995</v>
      </c>
      <c r="Y156">
        <v>62</v>
      </c>
      <c r="Z156">
        <v>61</v>
      </c>
      <c r="AA156">
        <v>8</v>
      </c>
      <c r="AB156">
        <v>3</v>
      </c>
      <c r="AC156">
        <v>0</v>
      </c>
      <c r="AD156">
        <v>1</v>
      </c>
      <c r="AE156">
        <v>0</v>
      </c>
      <c r="AF156">
        <v>-0.8</v>
      </c>
      <c r="AG156">
        <v>-1.5</v>
      </c>
      <c r="AH156">
        <v>-0.9</v>
      </c>
      <c r="AI156">
        <v>-0.2</v>
      </c>
      <c r="AJ156">
        <v>-10</v>
      </c>
      <c r="AK156">
        <v>-1</v>
      </c>
      <c r="AL156">
        <v>-1</v>
      </c>
      <c r="AM156">
        <v>-2</v>
      </c>
      <c r="AN156">
        <v>1</v>
      </c>
      <c r="AO156" t="s">
        <v>207</v>
      </c>
      <c r="AP156" t="s">
        <v>738</v>
      </c>
    </row>
    <row r="157" spans="1:42" x14ac:dyDescent="0.45">
      <c r="A157">
        <v>152</v>
      </c>
      <c r="B157" t="s">
        <v>973</v>
      </c>
      <c r="C157">
        <v>2024</v>
      </c>
      <c r="D157">
        <v>24</v>
      </c>
      <c r="E157" t="s">
        <v>79</v>
      </c>
      <c r="F157" t="s">
        <v>1026</v>
      </c>
      <c r="G157">
        <v>50</v>
      </c>
      <c r="H157">
        <v>214</v>
      </c>
      <c r="I157">
        <v>193</v>
      </c>
      <c r="J157">
        <v>24</v>
      </c>
      <c r="K157">
        <v>42</v>
      </c>
      <c r="L157">
        <v>23</v>
      </c>
      <c r="M157">
        <v>15</v>
      </c>
      <c r="N157">
        <v>0</v>
      </c>
      <c r="O157">
        <v>4</v>
      </c>
      <c r="P157">
        <v>18</v>
      </c>
      <c r="Q157">
        <v>0</v>
      </c>
      <c r="R157">
        <v>0</v>
      </c>
      <c r="S157">
        <v>16</v>
      </c>
      <c r="T157">
        <v>47</v>
      </c>
      <c r="U157">
        <v>0.218</v>
      </c>
      <c r="V157">
        <v>0.28599999999999998</v>
      </c>
      <c r="W157">
        <v>0.35799999999999998</v>
      </c>
      <c r="X157">
        <v>0.64400000000000002</v>
      </c>
      <c r="Y157">
        <v>83</v>
      </c>
      <c r="Z157">
        <v>69</v>
      </c>
      <c r="AA157">
        <v>3</v>
      </c>
      <c r="AB157">
        <v>3</v>
      </c>
      <c r="AC157">
        <v>0</v>
      </c>
      <c r="AD157">
        <v>1</v>
      </c>
      <c r="AE157">
        <v>0</v>
      </c>
      <c r="AF157">
        <v>-0.8</v>
      </c>
      <c r="AG157">
        <v>-1.5</v>
      </c>
      <c r="AH157">
        <v>-0.2</v>
      </c>
      <c r="AI157">
        <v>-0.9</v>
      </c>
      <c r="AJ157">
        <v>-5</v>
      </c>
      <c r="AK157">
        <v>0</v>
      </c>
      <c r="AL157">
        <v>0</v>
      </c>
      <c r="AM157">
        <v>0</v>
      </c>
      <c r="AN157">
        <v>-6</v>
      </c>
      <c r="AO157" t="s">
        <v>282</v>
      </c>
      <c r="AP157" t="s">
        <v>700</v>
      </c>
    </row>
    <row r="158" spans="1:42" x14ac:dyDescent="0.45">
      <c r="A158">
        <v>153</v>
      </c>
      <c r="B158" t="s">
        <v>977</v>
      </c>
      <c r="C158">
        <v>2024</v>
      </c>
      <c r="D158">
        <v>32</v>
      </c>
      <c r="E158" t="s">
        <v>823</v>
      </c>
      <c r="F158" t="s">
        <v>1023</v>
      </c>
      <c r="G158">
        <v>56</v>
      </c>
      <c r="H158">
        <v>231</v>
      </c>
      <c r="I158">
        <v>211</v>
      </c>
      <c r="J158">
        <v>26</v>
      </c>
      <c r="K158">
        <v>42</v>
      </c>
      <c r="L158">
        <v>32</v>
      </c>
      <c r="M158">
        <v>3</v>
      </c>
      <c r="N158">
        <v>1</v>
      </c>
      <c r="O158">
        <v>6</v>
      </c>
      <c r="P158">
        <v>22</v>
      </c>
      <c r="Q158">
        <v>1</v>
      </c>
      <c r="R158">
        <v>2</v>
      </c>
      <c r="S158">
        <v>17</v>
      </c>
      <c r="T158">
        <v>53</v>
      </c>
      <c r="U158">
        <v>0.19900000000000001</v>
      </c>
      <c r="V158">
        <v>0.26400000000000001</v>
      </c>
      <c r="W158">
        <v>0.308</v>
      </c>
      <c r="X158">
        <v>0.57199999999999995</v>
      </c>
      <c r="Y158">
        <v>64</v>
      </c>
      <c r="Z158">
        <v>65</v>
      </c>
      <c r="AA158">
        <v>7</v>
      </c>
      <c r="AB158">
        <v>2</v>
      </c>
      <c r="AC158">
        <v>0</v>
      </c>
      <c r="AD158">
        <v>1</v>
      </c>
      <c r="AE158">
        <v>0</v>
      </c>
      <c r="AF158">
        <v>-0.9</v>
      </c>
      <c r="AG158">
        <v>-1.7</v>
      </c>
      <c r="AH158">
        <v>-0.4</v>
      </c>
      <c r="AI158">
        <v>-0.7</v>
      </c>
      <c r="AJ158">
        <v>-7</v>
      </c>
      <c r="AK158">
        <v>0</v>
      </c>
      <c r="AL158">
        <v>-2</v>
      </c>
      <c r="AM158">
        <v>-2</v>
      </c>
      <c r="AN158">
        <v>-5</v>
      </c>
      <c r="AO158" t="s">
        <v>718</v>
      </c>
      <c r="AP158" t="s">
        <v>1297</v>
      </c>
    </row>
    <row r="159" spans="1:42" x14ac:dyDescent="0.45">
      <c r="A159">
        <v>154</v>
      </c>
      <c r="B159" t="s">
        <v>978</v>
      </c>
      <c r="C159">
        <v>2024</v>
      </c>
      <c r="D159">
        <v>29</v>
      </c>
      <c r="E159" t="s">
        <v>97</v>
      </c>
      <c r="F159" t="s">
        <v>1026</v>
      </c>
      <c r="G159">
        <v>49</v>
      </c>
      <c r="H159">
        <v>195</v>
      </c>
      <c r="I159">
        <v>185</v>
      </c>
      <c r="J159">
        <v>12</v>
      </c>
      <c r="K159">
        <v>35</v>
      </c>
      <c r="L159">
        <v>27</v>
      </c>
      <c r="M159">
        <v>5</v>
      </c>
      <c r="N159">
        <v>0</v>
      </c>
      <c r="O159">
        <v>3</v>
      </c>
      <c r="P159">
        <v>17</v>
      </c>
      <c r="Q159">
        <v>2</v>
      </c>
      <c r="R159">
        <v>1</v>
      </c>
      <c r="S159">
        <v>9</v>
      </c>
      <c r="T159">
        <v>34</v>
      </c>
      <c r="U159">
        <v>0.189</v>
      </c>
      <c r="V159">
        <v>0.22600000000000001</v>
      </c>
      <c r="W159">
        <v>0.26500000000000001</v>
      </c>
      <c r="X159">
        <v>0.49099999999999999</v>
      </c>
      <c r="Y159">
        <v>40</v>
      </c>
      <c r="Z159">
        <v>49</v>
      </c>
      <c r="AA159">
        <v>6</v>
      </c>
      <c r="AB159">
        <v>0</v>
      </c>
      <c r="AC159">
        <v>0</v>
      </c>
      <c r="AD159">
        <v>1</v>
      </c>
      <c r="AE159">
        <v>0</v>
      </c>
      <c r="AF159">
        <v>-2.1</v>
      </c>
      <c r="AG159">
        <v>-2.7</v>
      </c>
      <c r="AH159">
        <v>-1.2</v>
      </c>
      <c r="AI159">
        <v>-1</v>
      </c>
      <c r="AJ159">
        <v>-15</v>
      </c>
      <c r="AK159">
        <v>0</v>
      </c>
      <c r="AL159">
        <v>0</v>
      </c>
      <c r="AM159">
        <v>-1</v>
      </c>
      <c r="AN159">
        <v>-8</v>
      </c>
      <c r="AO159" t="s">
        <v>98</v>
      </c>
      <c r="AP159" t="s">
        <v>99</v>
      </c>
    </row>
    <row r="319" spans="41:41" x14ac:dyDescent="0.45">
      <c r="AO319" s="1"/>
    </row>
    <row r="356" spans="41:41" x14ac:dyDescent="0.45">
      <c r="AO356" s="1"/>
    </row>
    <row r="358" spans="41:41" x14ac:dyDescent="0.45">
      <c r="AO358" s="4"/>
    </row>
    <row r="368" spans="41:41" x14ac:dyDescent="0.45">
      <c r="AO368" s="4"/>
    </row>
    <row r="377" spans="41:41" x14ac:dyDescent="0.45">
      <c r="AO377" s="4"/>
    </row>
    <row r="395" spans="41:41" x14ac:dyDescent="0.45">
      <c r="AO395" s="4"/>
    </row>
    <row r="408" spans="1:1" x14ac:dyDescent="0.45">
      <c r="A408" t="s">
        <v>1351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36EB-6529-40DB-BB82-5441DE5B1690}">
  <dimension ref="A1:AP208"/>
  <sheetViews>
    <sheetView topLeftCell="R1" workbookViewId="0">
      <selection activeCell="E6" sqref="E6"/>
    </sheetView>
  </sheetViews>
  <sheetFormatPr defaultRowHeight="14.25" x14ac:dyDescent="0.45"/>
  <sheetData>
    <row r="1" spans="1:42" x14ac:dyDescent="0.45">
      <c r="A1" t="e" cm="1">
        <f t="array" ref="A1">--- When using SR data</f>
        <v>#NAME?</v>
      </c>
      <c r="B1" t="s">
        <v>0</v>
      </c>
    </row>
    <row r="4" spans="1:42" x14ac:dyDescent="0.45">
      <c r="A4" t="s">
        <v>1</v>
      </c>
    </row>
    <row r="5" spans="1:42" x14ac:dyDescent="0.45">
      <c r="A5" t="s">
        <v>2</v>
      </c>
      <c r="B5" t="s">
        <v>1015</v>
      </c>
      <c r="C5" t="s">
        <v>1016</v>
      </c>
      <c r="D5" t="s">
        <v>4</v>
      </c>
      <c r="E5" t="s">
        <v>795</v>
      </c>
      <c r="F5" t="s">
        <v>1017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1018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1019</v>
      </c>
      <c r="AB5" t="s">
        <v>26</v>
      </c>
      <c r="AC5" t="s">
        <v>27</v>
      </c>
      <c r="AD5" t="s">
        <v>28</v>
      </c>
      <c r="AE5" t="s">
        <v>29</v>
      </c>
      <c r="AF5" t="s">
        <v>807</v>
      </c>
      <c r="AG5" t="s">
        <v>995</v>
      </c>
      <c r="AH5" t="s">
        <v>1000</v>
      </c>
      <c r="AI5" t="s">
        <v>1001</v>
      </c>
      <c r="AJ5" t="s">
        <v>989</v>
      </c>
      <c r="AK5" t="s">
        <v>991</v>
      </c>
      <c r="AL5" t="s">
        <v>990</v>
      </c>
      <c r="AM5" t="s">
        <v>1020</v>
      </c>
      <c r="AN5" t="s">
        <v>992</v>
      </c>
      <c r="AO5" t="s">
        <v>1021</v>
      </c>
      <c r="AP5" t="s">
        <v>1022</v>
      </c>
    </row>
    <row r="6" spans="1:42" x14ac:dyDescent="0.45">
      <c r="A6">
        <v>1</v>
      </c>
      <c r="B6" t="s">
        <v>1813</v>
      </c>
      <c r="C6">
        <v>1995</v>
      </c>
      <c r="D6">
        <v>32</v>
      </c>
      <c r="E6" t="s">
        <v>153</v>
      </c>
      <c r="F6" t="s">
        <v>1026</v>
      </c>
      <c r="G6">
        <v>145</v>
      </c>
      <c r="H6">
        <v>639</v>
      </c>
      <c r="I6">
        <v>511</v>
      </c>
      <c r="J6">
        <v>121</v>
      </c>
      <c r="K6">
        <v>182</v>
      </c>
      <c r="L6">
        <v>101</v>
      </c>
      <c r="M6">
        <v>52</v>
      </c>
      <c r="N6">
        <v>0</v>
      </c>
      <c r="O6">
        <v>29</v>
      </c>
      <c r="P6">
        <v>113</v>
      </c>
      <c r="Q6">
        <v>4</v>
      </c>
      <c r="R6">
        <v>3</v>
      </c>
      <c r="S6">
        <v>116</v>
      </c>
      <c r="T6">
        <v>87</v>
      </c>
      <c r="U6">
        <v>0.35599999999999998</v>
      </c>
      <c r="V6">
        <v>0.47899999999999998</v>
      </c>
      <c r="W6">
        <v>0.628</v>
      </c>
      <c r="X6">
        <v>1.107</v>
      </c>
      <c r="Y6">
        <v>185</v>
      </c>
      <c r="Z6">
        <v>321</v>
      </c>
      <c r="AA6">
        <v>11</v>
      </c>
      <c r="AB6">
        <v>8</v>
      </c>
      <c r="AC6">
        <v>0</v>
      </c>
      <c r="AD6">
        <v>4</v>
      </c>
      <c r="AE6">
        <v>19</v>
      </c>
      <c r="AF6">
        <v>7</v>
      </c>
      <c r="AG6">
        <v>4.9000000000000004</v>
      </c>
      <c r="AH6">
        <v>7.3</v>
      </c>
      <c r="AI6">
        <v>-1.4</v>
      </c>
      <c r="AJ6">
        <v>68</v>
      </c>
      <c r="AK6">
        <v>-1</v>
      </c>
      <c r="AL6">
        <v>0</v>
      </c>
      <c r="AM6">
        <v>-2</v>
      </c>
      <c r="AN6">
        <v>-2</v>
      </c>
      <c r="AO6" t="s">
        <v>1814</v>
      </c>
      <c r="AP6" t="s">
        <v>1815</v>
      </c>
    </row>
    <row r="7" spans="1:42" x14ac:dyDescent="0.45">
      <c r="A7">
        <v>2</v>
      </c>
      <c r="B7" t="s">
        <v>1816</v>
      </c>
      <c r="C7">
        <v>1991</v>
      </c>
      <c r="D7">
        <v>23</v>
      </c>
      <c r="E7" t="s">
        <v>97</v>
      </c>
      <c r="F7" t="s">
        <v>1026</v>
      </c>
      <c r="G7">
        <v>158</v>
      </c>
      <c r="H7">
        <v>701</v>
      </c>
      <c r="I7">
        <v>559</v>
      </c>
      <c r="J7">
        <v>104</v>
      </c>
      <c r="K7">
        <v>178</v>
      </c>
      <c r="L7">
        <v>113</v>
      </c>
      <c r="M7">
        <v>31</v>
      </c>
      <c r="N7">
        <v>2</v>
      </c>
      <c r="O7">
        <v>32</v>
      </c>
      <c r="P7">
        <v>109</v>
      </c>
      <c r="Q7">
        <v>1</v>
      </c>
      <c r="R7">
        <v>2</v>
      </c>
      <c r="S7">
        <v>138</v>
      </c>
      <c r="T7">
        <v>112</v>
      </c>
      <c r="U7">
        <v>0.318</v>
      </c>
      <c r="V7">
        <v>0.45300000000000001</v>
      </c>
      <c r="W7">
        <v>0.55300000000000005</v>
      </c>
      <c r="X7">
        <v>1.006</v>
      </c>
      <c r="Y7">
        <v>180</v>
      </c>
      <c r="Z7">
        <v>309</v>
      </c>
      <c r="AA7">
        <v>20</v>
      </c>
      <c r="AB7">
        <v>1</v>
      </c>
      <c r="AC7">
        <v>0</v>
      </c>
      <c r="AD7">
        <v>2</v>
      </c>
      <c r="AE7">
        <v>13</v>
      </c>
      <c r="AF7">
        <v>7</v>
      </c>
      <c r="AG7">
        <v>4.7</v>
      </c>
      <c r="AH7">
        <v>7.4</v>
      </c>
      <c r="AI7">
        <v>-1.6</v>
      </c>
      <c r="AJ7">
        <v>66</v>
      </c>
      <c r="AK7">
        <v>-3</v>
      </c>
      <c r="AL7">
        <v>-2</v>
      </c>
      <c r="AM7">
        <v>-5</v>
      </c>
      <c r="AN7">
        <v>-4</v>
      </c>
      <c r="AO7" t="s">
        <v>1817</v>
      </c>
      <c r="AP7" t="s">
        <v>1818</v>
      </c>
    </row>
    <row r="8" spans="1:42" x14ac:dyDescent="0.45">
      <c r="A8">
        <v>3</v>
      </c>
      <c r="B8" t="s">
        <v>891</v>
      </c>
      <c r="C8">
        <v>2022</v>
      </c>
      <c r="D8">
        <v>25</v>
      </c>
      <c r="E8" t="s">
        <v>33</v>
      </c>
      <c r="F8" t="s">
        <v>1026</v>
      </c>
      <c r="G8">
        <v>135</v>
      </c>
      <c r="H8">
        <v>561</v>
      </c>
      <c r="I8">
        <v>470</v>
      </c>
      <c r="J8">
        <v>95</v>
      </c>
      <c r="K8">
        <v>144</v>
      </c>
      <c r="L8">
        <v>76</v>
      </c>
      <c r="M8">
        <v>29</v>
      </c>
      <c r="N8">
        <v>2</v>
      </c>
      <c r="O8">
        <v>37</v>
      </c>
      <c r="P8">
        <v>97</v>
      </c>
      <c r="Q8">
        <v>1</v>
      </c>
      <c r="R8">
        <v>1</v>
      </c>
      <c r="S8">
        <v>78</v>
      </c>
      <c r="T8">
        <v>106</v>
      </c>
      <c r="U8">
        <v>0.30599999999999999</v>
      </c>
      <c r="V8">
        <v>0.40600000000000003</v>
      </c>
      <c r="W8">
        <v>0.61299999999999999</v>
      </c>
      <c r="X8">
        <v>1.0189999999999999</v>
      </c>
      <c r="Y8">
        <v>188</v>
      </c>
      <c r="Z8">
        <v>288</v>
      </c>
      <c r="AA8">
        <v>12</v>
      </c>
      <c r="AB8">
        <v>6</v>
      </c>
      <c r="AC8">
        <v>0</v>
      </c>
      <c r="AD8">
        <v>7</v>
      </c>
      <c r="AE8">
        <v>9</v>
      </c>
      <c r="AF8">
        <v>6.8</v>
      </c>
      <c r="AG8">
        <v>5</v>
      </c>
      <c r="AH8">
        <v>6.4</v>
      </c>
      <c r="AI8">
        <v>-0.4</v>
      </c>
      <c r="AJ8">
        <v>51</v>
      </c>
      <c r="AK8">
        <v>-1</v>
      </c>
      <c r="AL8">
        <v>0</v>
      </c>
      <c r="AM8">
        <v>0</v>
      </c>
      <c r="AN8">
        <v>5</v>
      </c>
      <c r="AO8" t="s">
        <v>1819</v>
      </c>
      <c r="AP8" t="s">
        <v>56</v>
      </c>
    </row>
    <row r="9" spans="1:42" x14ac:dyDescent="0.45">
      <c r="A9">
        <v>4</v>
      </c>
      <c r="B9" t="s">
        <v>1158</v>
      </c>
      <c r="C9">
        <v>2018</v>
      </c>
      <c r="D9">
        <v>30</v>
      </c>
      <c r="E9" t="s">
        <v>37</v>
      </c>
      <c r="F9" t="s">
        <v>1026</v>
      </c>
      <c r="G9">
        <v>150</v>
      </c>
      <c r="H9">
        <v>649</v>
      </c>
      <c r="I9">
        <v>569</v>
      </c>
      <c r="J9">
        <v>111</v>
      </c>
      <c r="K9">
        <v>188</v>
      </c>
      <c r="L9">
        <v>106</v>
      </c>
      <c r="M9">
        <v>37</v>
      </c>
      <c r="N9">
        <v>2</v>
      </c>
      <c r="O9">
        <v>43</v>
      </c>
      <c r="P9">
        <v>130</v>
      </c>
      <c r="Q9">
        <v>6</v>
      </c>
      <c r="R9">
        <v>1</v>
      </c>
      <c r="S9">
        <v>69</v>
      </c>
      <c r="T9">
        <v>146</v>
      </c>
      <c r="U9">
        <v>0.33</v>
      </c>
      <c r="V9">
        <v>0.40200000000000002</v>
      </c>
      <c r="W9">
        <v>0.629</v>
      </c>
      <c r="X9">
        <v>1.0309999999999999</v>
      </c>
      <c r="Y9">
        <v>173</v>
      </c>
      <c r="Z9">
        <v>358</v>
      </c>
      <c r="AA9">
        <v>19</v>
      </c>
      <c r="AB9">
        <v>4</v>
      </c>
      <c r="AC9">
        <v>0</v>
      </c>
      <c r="AD9">
        <v>7</v>
      </c>
      <c r="AE9">
        <v>11</v>
      </c>
      <c r="AF9">
        <v>6.7</v>
      </c>
      <c r="AG9">
        <v>4.5</v>
      </c>
      <c r="AH9">
        <v>6.8</v>
      </c>
      <c r="AI9">
        <v>-1.1000000000000001</v>
      </c>
      <c r="AJ9">
        <v>59</v>
      </c>
      <c r="AK9">
        <v>-2</v>
      </c>
      <c r="AL9">
        <v>-2</v>
      </c>
      <c r="AM9">
        <v>-4</v>
      </c>
      <c r="AN9">
        <v>-2</v>
      </c>
      <c r="AO9" t="s">
        <v>1820</v>
      </c>
      <c r="AP9" t="s">
        <v>1160</v>
      </c>
    </row>
    <row r="10" spans="1:42" x14ac:dyDescent="0.45">
      <c r="A10">
        <v>5</v>
      </c>
      <c r="B10" t="s">
        <v>1813</v>
      </c>
      <c r="C10">
        <v>1996</v>
      </c>
      <c r="D10">
        <v>33</v>
      </c>
      <c r="E10" t="s">
        <v>153</v>
      </c>
      <c r="F10" t="s">
        <v>1026</v>
      </c>
      <c r="G10">
        <v>139</v>
      </c>
      <c r="H10">
        <v>634</v>
      </c>
      <c r="I10">
        <v>499</v>
      </c>
      <c r="J10">
        <v>121</v>
      </c>
      <c r="K10">
        <v>163</v>
      </c>
      <c r="L10">
        <v>83</v>
      </c>
      <c r="M10">
        <v>52</v>
      </c>
      <c r="N10">
        <v>2</v>
      </c>
      <c r="O10">
        <v>26</v>
      </c>
      <c r="P10">
        <v>103</v>
      </c>
      <c r="Q10">
        <v>3</v>
      </c>
      <c r="R10">
        <v>3</v>
      </c>
      <c r="S10">
        <v>123</v>
      </c>
      <c r="T10">
        <v>84</v>
      </c>
      <c r="U10">
        <v>0.32700000000000001</v>
      </c>
      <c r="V10">
        <v>0.46400000000000002</v>
      </c>
      <c r="W10">
        <v>0.59499999999999997</v>
      </c>
      <c r="X10">
        <v>1.0589999999999999</v>
      </c>
      <c r="Y10">
        <v>167</v>
      </c>
      <c r="Z10">
        <v>297</v>
      </c>
      <c r="AA10">
        <v>15</v>
      </c>
      <c r="AB10">
        <v>8</v>
      </c>
      <c r="AC10">
        <v>0</v>
      </c>
      <c r="AD10">
        <v>4</v>
      </c>
      <c r="AE10">
        <v>12</v>
      </c>
      <c r="AF10">
        <v>6.5</v>
      </c>
      <c r="AG10">
        <v>4.5</v>
      </c>
      <c r="AH10">
        <v>6.5</v>
      </c>
      <c r="AI10">
        <v>-1</v>
      </c>
      <c r="AJ10">
        <v>62</v>
      </c>
      <c r="AK10">
        <v>0</v>
      </c>
      <c r="AL10">
        <v>-2</v>
      </c>
      <c r="AM10">
        <v>-2</v>
      </c>
      <c r="AN10">
        <v>-1</v>
      </c>
      <c r="AO10" t="s">
        <v>1821</v>
      </c>
      <c r="AP10" t="s">
        <v>1815</v>
      </c>
    </row>
    <row r="11" spans="1:42" x14ac:dyDescent="0.45">
      <c r="A11">
        <v>6</v>
      </c>
      <c r="B11" t="s">
        <v>1822</v>
      </c>
      <c r="C11">
        <v>2007</v>
      </c>
      <c r="D11">
        <v>31</v>
      </c>
      <c r="E11" t="s">
        <v>37</v>
      </c>
      <c r="F11" t="s">
        <v>1026</v>
      </c>
      <c r="G11">
        <v>149</v>
      </c>
      <c r="H11">
        <v>667</v>
      </c>
      <c r="I11">
        <v>549</v>
      </c>
      <c r="J11">
        <v>116</v>
      </c>
      <c r="K11">
        <v>182</v>
      </c>
      <c r="L11">
        <v>94</v>
      </c>
      <c r="M11">
        <v>52</v>
      </c>
      <c r="N11">
        <v>1</v>
      </c>
      <c r="O11">
        <v>35</v>
      </c>
      <c r="P11">
        <v>117</v>
      </c>
      <c r="Q11">
        <v>3</v>
      </c>
      <c r="R11">
        <v>1</v>
      </c>
      <c r="S11">
        <v>111</v>
      </c>
      <c r="T11">
        <v>103</v>
      </c>
      <c r="U11">
        <v>0.33200000000000002</v>
      </c>
      <c r="V11">
        <v>0.44500000000000001</v>
      </c>
      <c r="W11">
        <v>0.621</v>
      </c>
      <c r="X11">
        <v>1.0660000000000001</v>
      </c>
      <c r="Y11">
        <v>171</v>
      </c>
      <c r="Z11">
        <v>341</v>
      </c>
      <c r="AA11">
        <v>16</v>
      </c>
      <c r="AB11">
        <v>4</v>
      </c>
      <c r="AC11">
        <v>0</v>
      </c>
      <c r="AD11">
        <v>3</v>
      </c>
      <c r="AE11">
        <v>12</v>
      </c>
      <c r="AF11">
        <v>6.4</v>
      </c>
      <c r="AG11">
        <v>4.0999999999999996</v>
      </c>
      <c r="AH11">
        <v>6.5</v>
      </c>
      <c r="AI11">
        <v>-1.4</v>
      </c>
      <c r="AJ11">
        <v>58</v>
      </c>
      <c r="AK11">
        <v>-1</v>
      </c>
      <c r="AL11">
        <v>-1</v>
      </c>
      <c r="AM11">
        <v>-1</v>
      </c>
      <c r="AN11">
        <v>-1</v>
      </c>
      <c r="AO11" t="s">
        <v>1823</v>
      </c>
      <c r="AP11" t="s">
        <v>1824</v>
      </c>
    </row>
    <row r="12" spans="1:42" x14ac:dyDescent="0.45">
      <c r="A12">
        <v>7</v>
      </c>
      <c r="B12" t="s">
        <v>1813</v>
      </c>
      <c r="C12">
        <v>1997</v>
      </c>
      <c r="D12">
        <v>34</v>
      </c>
      <c r="E12" t="s">
        <v>153</v>
      </c>
      <c r="F12" t="s">
        <v>1026</v>
      </c>
      <c r="G12">
        <v>155</v>
      </c>
      <c r="H12">
        <v>678</v>
      </c>
      <c r="I12">
        <v>542</v>
      </c>
      <c r="J12">
        <v>104</v>
      </c>
      <c r="K12">
        <v>179</v>
      </c>
      <c r="L12">
        <v>115</v>
      </c>
      <c r="M12">
        <v>35</v>
      </c>
      <c r="N12">
        <v>1</v>
      </c>
      <c r="O12">
        <v>28</v>
      </c>
      <c r="P12">
        <v>108</v>
      </c>
      <c r="Q12">
        <v>2</v>
      </c>
      <c r="R12">
        <v>4</v>
      </c>
      <c r="S12">
        <v>119</v>
      </c>
      <c r="T12">
        <v>86</v>
      </c>
      <c r="U12">
        <v>0.33</v>
      </c>
      <c r="V12">
        <v>0.45600000000000002</v>
      </c>
      <c r="W12">
        <v>0.55400000000000005</v>
      </c>
      <c r="X12">
        <v>1.0089999999999999</v>
      </c>
      <c r="Y12">
        <v>165</v>
      </c>
      <c r="Z12">
        <v>300</v>
      </c>
      <c r="AA12">
        <v>21</v>
      </c>
      <c r="AB12">
        <v>11</v>
      </c>
      <c r="AC12">
        <v>0</v>
      </c>
      <c r="AD12">
        <v>6</v>
      </c>
      <c r="AE12">
        <v>11</v>
      </c>
      <c r="AF12">
        <v>6.2</v>
      </c>
      <c r="AG12">
        <v>3.9</v>
      </c>
      <c r="AH12">
        <v>6.2</v>
      </c>
      <c r="AI12">
        <v>-1.2</v>
      </c>
      <c r="AJ12">
        <v>57</v>
      </c>
      <c r="AK12">
        <v>-4</v>
      </c>
      <c r="AL12">
        <v>-1</v>
      </c>
      <c r="AM12">
        <v>-5</v>
      </c>
      <c r="AN12">
        <v>0</v>
      </c>
      <c r="AO12" t="s">
        <v>1825</v>
      </c>
      <c r="AP12" t="s">
        <v>1815</v>
      </c>
    </row>
    <row r="13" spans="1:42" x14ac:dyDescent="0.45">
      <c r="A13">
        <v>8</v>
      </c>
      <c r="B13" t="s">
        <v>815</v>
      </c>
      <c r="C13">
        <v>2023</v>
      </c>
      <c r="D13">
        <v>28</v>
      </c>
      <c r="E13" t="s">
        <v>41</v>
      </c>
      <c r="F13" t="s">
        <v>1026</v>
      </c>
      <c r="G13">
        <v>135</v>
      </c>
      <c r="H13">
        <v>599</v>
      </c>
      <c r="I13">
        <v>497</v>
      </c>
      <c r="J13">
        <v>102</v>
      </c>
      <c r="K13">
        <v>151</v>
      </c>
      <c r="L13">
        <v>73</v>
      </c>
      <c r="M13">
        <v>26</v>
      </c>
      <c r="N13">
        <v>8</v>
      </c>
      <c r="O13">
        <v>44</v>
      </c>
      <c r="P13">
        <v>95</v>
      </c>
      <c r="Q13">
        <v>20</v>
      </c>
      <c r="R13">
        <v>6</v>
      </c>
      <c r="S13">
        <v>91</v>
      </c>
      <c r="T13">
        <v>143</v>
      </c>
      <c r="U13">
        <v>0.30399999999999999</v>
      </c>
      <c r="V13">
        <v>0.41199999999999998</v>
      </c>
      <c r="W13">
        <v>0.65400000000000003</v>
      </c>
      <c r="X13">
        <v>1.0660000000000001</v>
      </c>
      <c r="Y13">
        <v>184</v>
      </c>
      <c r="Z13">
        <v>325</v>
      </c>
      <c r="AA13">
        <v>9</v>
      </c>
      <c r="AB13">
        <v>3</v>
      </c>
      <c r="AC13">
        <v>0</v>
      </c>
      <c r="AD13">
        <v>3</v>
      </c>
      <c r="AE13">
        <v>21</v>
      </c>
      <c r="AF13">
        <v>6</v>
      </c>
      <c r="AG13">
        <v>4.5</v>
      </c>
      <c r="AH13">
        <v>6</v>
      </c>
      <c r="AI13">
        <v>-1.1000000000000001</v>
      </c>
      <c r="AJ13">
        <v>54</v>
      </c>
      <c r="AK13">
        <v>2</v>
      </c>
      <c r="AL13">
        <v>1</v>
      </c>
      <c r="AM13">
        <v>2</v>
      </c>
      <c r="AN13">
        <v>0</v>
      </c>
      <c r="AO13" t="s">
        <v>1826</v>
      </c>
      <c r="AP13" t="s">
        <v>1028</v>
      </c>
    </row>
    <row r="14" spans="1:42" x14ac:dyDescent="0.45">
      <c r="A14">
        <v>9</v>
      </c>
      <c r="B14" t="s">
        <v>1816</v>
      </c>
      <c r="C14">
        <v>2000</v>
      </c>
      <c r="D14">
        <v>32</v>
      </c>
      <c r="E14" t="s">
        <v>97</v>
      </c>
      <c r="F14" t="s">
        <v>1026</v>
      </c>
      <c r="G14">
        <v>159</v>
      </c>
      <c r="H14">
        <v>707</v>
      </c>
      <c r="I14">
        <v>582</v>
      </c>
      <c r="J14">
        <v>115</v>
      </c>
      <c r="K14">
        <v>191</v>
      </c>
      <c r="L14">
        <v>104</v>
      </c>
      <c r="M14">
        <v>44</v>
      </c>
      <c r="N14">
        <v>0</v>
      </c>
      <c r="O14">
        <v>43</v>
      </c>
      <c r="P14">
        <v>143</v>
      </c>
      <c r="Q14">
        <v>1</v>
      </c>
      <c r="R14">
        <v>3</v>
      </c>
      <c r="S14">
        <v>112</v>
      </c>
      <c r="T14">
        <v>94</v>
      </c>
      <c r="U14">
        <v>0.32800000000000001</v>
      </c>
      <c r="V14">
        <v>0.436</v>
      </c>
      <c r="W14">
        <v>0.625</v>
      </c>
      <c r="X14">
        <v>1.0609999999999999</v>
      </c>
      <c r="Y14">
        <v>163</v>
      </c>
      <c r="Z14">
        <v>364</v>
      </c>
      <c r="AA14">
        <v>13</v>
      </c>
      <c r="AB14">
        <v>5</v>
      </c>
      <c r="AC14">
        <v>0</v>
      </c>
      <c r="AD14">
        <v>8</v>
      </c>
      <c r="AE14">
        <v>18</v>
      </c>
      <c r="AF14">
        <v>6</v>
      </c>
      <c r="AG14">
        <v>3.6</v>
      </c>
      <c r="AH14">
        <v>6.2</v>
      </c>
      <c r="AI14">
        <v>-1.3</v>
      </c>
      <c r="AJ14">
        <v>59</v>
      </c>
      <c r="AK14">
        <v>-2</v>
      </c>
      <c r="AL14">
        <v>-3</v>
      </c>
      <c r="AM14">
        <v>-4</v>
      </c>
      <c r="AN14">
        <v>-2</v>
      </c>
      <c r="AO14" t="s">
        <v>1827</v>
      </c>
      <c r="AP14" t="s">
        <v>1818</v>
      </c>
    </row>
    <row r="15" spans="1:42" x14ac:dyDescent="0.45">
      <c r="A15">
        <v>10</v>
      </c>
      <c r="B15" t="s">
        <v>1828</v>
      </c>
      <c r="C15">
        <v>2006</v>
      </c>
      <c r="D15">
        <v>29</v>
      </c>
      <c r="E15" t="s">
        <v>70</v>
      </c>
      <c r="F15" t="s">
        <v>1026</v>
      </c>
      <c r="G15">
        <v>129</v>
      </c>
      <c r="H15">
        <v>564</v>
      </c>
      <c r="I15">
        <v>454</v>
      </c>
      <c r="J15">
        <v>100</v>
      </c>
      <c r="K15">
        <v>140</v>
      </c>
      <c r="L15">
        <v>66</v>
      </c>
      <c r="M15">
        <v>31</v>
      </c>
      <c r="N15">
        <v>1</v>
      </c>
      <c r="O15">
        <v>42</v>
      </c>
      <c r="P15">
        <v>117</v>
      </c>
      <c r="Q15">
        <v>0</v>
      </c>
      <c r="R15">
        <v>0</v>
      </c>
      <c r="S15">
        <v>100</v>
      </c>
      <c r="T15">
        <v>111</v>
      </c>
      <c r="U15">
        <v>0.308</v>
      </c>
      <c r="V15">
        <v>0.439</v>
      </c>
      <c r="W15">
        <v>0.65900000000000003</v>
      </c>
      <c r="X15">
        <v>1.097</v>
      </c>
      <c r="Y15">
        <v>181</v>
      </c>
      <c r="Z15">
        <v>299</v>
      </c>
      <c r="AA15">
        <v>10</v>
      </c>
      <c r="AB15">
        <v>7</v>
      </c>
      <c r="AC15">
        <v>0</v>
      </c>
      <c r="AD15">
        <v>2</v>
      </c>
      <c r="AE15">
        <v>16</v>
      </c>
      <c r="AF15">
        <v>5.9</v>
      </c>
      <c r="AG15">
        <v>4</v>
      </c>
      <c r="AH15">
        <v>5.8</v>
      </c>
      <c r="AI15">
        <v>-1</v>
      </c>
      <c r="AJ15">
        <v>54</v>
      </c>
      <c r="AK15">
        <v>0</v>
      </c>
      <c r="AL15">
        <v>-2</v>
      </c>
      <c r="AM15">
        <v>-2</v>
      </c>
      <c r="AN15">
        <v>1</v>
      </c>
      <c r="AO15" t="s">
        <v>1823</v>
      </c>
      <c r="AP15" t="s">
        <v>1829</v>
      </c>
    </row>
    <row r="16" spans="1:42" x14ac:dyDescent="0.45">
      <c r="A16">
        <v>11</v>
      </c>
      <c r="B16" t="s">
        <v>1822</v>
      </c>
      <c r="C16">
        <v>2006</v>
      </c>
      <c r="D16">
        <v>30</v>
      </c>
      <c r="E16" t="s">
        <v>37</v>
      </c>
      <c r="F16" t="s">
        <v>1026</v>
      </c>
      <c r="G16">
        <v>151</v>
      </c>
      <c r="H16">
        <v>686</v>
      </c>
      <c r="I16">
        <v>558</v>
      </c>
      <c r="J16">
        <v>115</v>
      </c>
      <c r="K16">
        <v>160</v>
      </c>
      <c r="L16">
        <v>75</v>
      </c>
      <c r="M16">
        <v>29</v>
      </c>
      <c r="N16">
        <v>2</v>
      </c>
      <c r="O16">
        <v>54</v>
      </c>
      <c r="P16">
        <v>137</v>
      </c>
      <c r="Q16">
        <v>1</v>
      </c>
      <c r="R16">
        <v>0</v>
      </c>
      <c r="S16">
        <v>119</v>
      </c>
      <c r="T16">
        <v>117</v>
      </c>
      <c r="U16">
        <v>0.28699999999999998</v>
      </c>
      <c r="V16">
        <v>0.41299999999999998</v>
      </c>
      <c r="W16">
        <v>0.63600000000000001</v>
      </c>
      <c r="X16">
        <v>1.0489999999999999</v>
      </c>
      <c r="Y16">
        <v>161</v>
      </c>
      <c r="Z16">
        <v>355</v>
      </c>
      <c r="AA16">
        <v>12</v>
      </c>
      <c r="AB16">
        <v>4</v>
      </c>
      <c r="AC16">
        <v>0</v>
      </c>
      <c r="AD16">
        <v>5</v>
      </c>
      <c r="AE16">
        <v>23</v>
      </c>
      <c r="AF16">
        <v>5.8</v>
      </c>
      <c r="AG16">
        <v>3.5</v>
      </c>
      <c r="AH16">
        <v>5.7</v>
      </c>
      <c r="AI16">
        <v>-1.1000000000000001</v>
      </c>
      <c r="AJ16">
        <v>48</v>
      </c>
      <c r="AK16">
        <v>1</v>
      </c>
      <c r="AL16">
        <v>-1</v>
      </c>
      <c r="AM16">
        <v>0</v>
      </c>
      <c r="AN16">
        <v>1</v>
      </c>
      <c r="AO16" t="s">
        <v>1827</v>
      </c>
      <c r="AP16" t="s">
        <v>1824</v>
      </c>
    </row>
    <row r="17" spans="1:42" x14ac:dyDescent="0.45">
      <c r="A17">
        <v>12</v>
      </c>
      <c r="B17" t="s">
        <v>1813</v>
      </c>
      <c r="C17">
        <v>2000</v>
      </c>
      <c r="D17">
        <v>37</v>
      </c>
      <c r="E17" t="s">
        <v>153</v>
      </c>
      <c r="F17" t="s">
        <v>1026</v>
      </c>
      <c r="G17">
        <v>153</v>
      </c>
      <c r="H17">
        <v>665</v>
      </c>
      <c r="I17">
        <v>556</v>
      </c>
      <c r="J17">
        <v>100</v>
      </c>
      <c r="K17">
        <v>180</v>
      </c>
      <c r="L17">
        <v>112</v>
      </c>
      <c r="M17">
        <v>31</v>
      </c>
      <c r="N17">
        <v>0</v>
      </c>
      <c r="O17">
        <v>37</v>
      </c>
      <c r="P17">
        <v>145</v>
      </c>
      <c r="Q17">
        <v>3</v>
      </c>
      <c r="R17">
        <v>0</v>
      </c>
      <c r="S17">
        <v>96</v>
      </c>
      <c r="T17">
        <v>95</v>
      </c>
      <c r="U17">
        <v>0.32400000000000001</v>
      </c>
      <c r="V17">
        <v>0.42299999999999999</v>
      </c>
      <c r="W17">
        <v>0.57899999999999996</v>
      </c>
      <c r="X17">
        <v>1.002</v>
      </c>
      <c r="Y17">
        <v>158</v>
      </c>
      <c r="Z17">
        <v>322</v>
      </c>
      <c r="AA17">
        <v>13</v>
      </c>
      <c r="AB17">
        <v>5</v>
      </c>
      <c r="AC17">
        <v>0</v>
      </c>
      <c r="AD17">
        <v>8</v>
      </c>
      <c r="AE17">
        <v>8</v>
      </c>
      <c r="AF17">
        <v>5.7</v>
      </c>
      <c r="AG17">
        <v>3.4</v>
      </c>
      <c r="AH17">
        <v>5.7</v>
      </c>
      <c r="AI17">
        <v>-1.2</v>
      </c>
      <c r="AJ17">
        <v>52</v>
      </c>
      <c r="AK17">
        <v>-1</v>
      </c>
      <c r="AL17">
        <v>-2</v>
      </c>
      <c r="AM17">
        <v>-2</v>
      </c>
      <c r="AN17">
        <v>0</v>
      </c>
      <c r="AO17" t="s">
        <v>1830</v>
      </c>
      <c r="AP17" t="s">
        <v>1815</v>
      </c>
    </row>
    <row r="18" spans="1:42" x14ac:dyDescent="0.45">
      <c r="A18">
        <v>13</v>
      </c>
      <c r="B18" t="s">
        <v>1831</v>
      </c>
      <c r="C18">
        <v>1993</v>
      </c>
      <c r="D18">
        <v>36</v>
      </c>
      <c r="E18" t="s">
        <v>90</v>
      </c>
      <c r="F18" t="s">
        <v>1026</v>
      </c>
      <c r="G18">
        <v>160</v>
      </c>
      <c r="H18">
        <v>725</v>
      </c>
      <c r="I18">
        <v>636</v>
      </c>
      <c r="J18">
        <v>121</v>
      </c>
      <c r="K18">
        <v>211</v>
      </c>
      <c r="L18">
        <v>147</v>
      </c>
      <c r="M18">
        <v>37</v>
      </c>
      <c r="N18">
        <v>5</v>
      </c>
      <c r="O18">
        <v>22</v>
      </c>
      <c r="P18">
        <v>111</v>
      </c>
      <c r="Q18">
        <v>22</v>
      </c>
      <c r="R18">
        <v>4</v>
      </c>
      <c r="S18">
        <v>77</v>
      </c>
      <c r="T18">
        <v>71</v>
      </c>
      <c r="U18">
        <v>0.33200000000000002</v>
      </c>
      <c r="V18">
        <v>0.40200000000000002</v>
      </c>
      <c r="W18">
        <v>0.50900000000000001</v>
      </c>
      <c r="X18">
        <v>0.91100000000000003</v>
      </c>
      <c r="Y18">
        <v>143</v>
      </c>
      <c r="Z18">
        <v>324</v>
      </c>
      <c r="AA18">
        <v>13</v>
      </c>
      <c r="AB18">
        <v>3</v>
      </c>
      <c r="AC18">
        <v>1</v>
      </c>
      <c r="AD18">
        <v>8</v>
      </c>
      <c r="AE18">
        <v>3</v>
      </c>
      <c r="AF18">
        <v>5.6</v>
      </c>
      <c r="AG18">
        <v>3.2</v>
      </c>
      <c r="AH18">
        <v>5.9</v>
      </c>
      <c r="AI18">
        <v>-1.7</v>
      </c>
      <c r="AJ18">
        <v>43</v>
      </c>
      <c r="AK18">
        <v>0</v>
      </c>
      <c r="AL18">
        <v>6</v>
      </c>
      <c r="AM18">
        <v>6</v>
      </c>
      <c r="AN18">
        <v>-1</v>
      </c>
      <c r="AO18" t="s">
        <v>1832</v>
      </c>
      <c r="AP18" t="s">
        <v>1833</v>
      </c>
    </row>
    <row r="19" spans="1:42" x14ac:dyDescent="0.45">
      <c r="A19">
        <v>14</v>
      </c>
      <c r="B19" t="s">
        <v>1813</v>
      </c>
      <c r="C19">
        <v>1998</v>
      </c>
      <c r="D19">
        <v>35</v>
      </c>
      <c r="E19" t="s">
        <v>153</v>
      </c>
      <c r="F19" t="s">
        <v>1026</v>
      </c>
      <c r="G19">
        <v>154</v>
      </c>
      <c r="H19">
        <v>672</v>
      </c>
      <c r="I19">
        <v>556</v>
      </c>
      <c r="J19">
        <v>86</v>
      </c>
      <c r="K19">
        <v>179</v>
      </c>
      <c r="L19">
        <v>103</v>
      </c>
      <c r="M19">
        <v>46</v>
      </c>
      <c r="N19">
        <v>1</v>
      </c>
      <c r="O19">
        <v>29</v>
      </c>
      <c r="P19">
        <v>102</v>
      </c>
      <c r="Q19">
        <v>1</v>
      </c>
      <c r="R19">
        <v>1</v>
      </c>
      <c r="S19">
        <v>106</v>
      </c>
      <c r="T19">
        <v>96</v>
      </c>
      <c r="U19">
        <v>0.32200000000000001</v>
      </c>
      <c r="V19">
        <v>0.42899999999999999</v>
      </c>
      <c r="W19">
        <v>0.56499999999999995</v>
      </c>
      <c r="X19">
        <v>0.99299999999999999</v>
      </c>
      <c r="Y19">
        <v>158</v>
      </c>
      <c r="Z19">
        <v>314</v>
      </c>
      <c r="AA19">
        <v>13</v>
      </c>
      <c r="AB19">
        <v>3</v>
      </c>
      <c r="AC19">
        <v>0</v>
      </c>
      <c r="AD19">
        <v>7</v>
      </c>
      <c r="AE19">
        <v>4</v>
      </c>
      <c r="AF19">
        <v>5.6</v>
      </c>
      <c r="AG19">
        <v>3.3</v>
      </c>
      <c r="AH19">
        <v>5.6</v>
      </c>
      <c r="AI19">
        <v>-1.3</v>
      </c>
      <c r="AJ19">
        <v>52</v>
      </c>
      <c r="AK19">
        <v>-3</v>
      </c>
      <c r="AL19">
        <v>-2</v>
      </c>
      <c r="AM19">
        <v>-5</v>
      </c>
      <c r="AN19">
        <v>0</v>
      </c>
      <c r="AO19" t="s">
        <v>1823</v>
      </c>
      <c r="AP19" t="s">
        <v>1815</v>
      </c>
    </row>
    <row r="20" spans="1:42" x14ac:dyDescent="0.45">
      <c r="A20">
        <v>15</v>
      </c>
      <c r="B20" t="s">
        <v>1834</v>
      </c>
      <c r="C20">
        <v>2014</v>
      </c>
      <c r="D20">
        <v>35</v>
      </c>
      <c r="E20" t="s">
        <v>79</v>
      </c>
      <c r="F20" t="s">
        <v>1026</v>
      </c>
      <c r="G20">
        <v>151</v>
      </c>
      <c r="H20">
        <v>641</v>
      </c>
      <c r="I20">
        <v>561</v>
      </c>
      <c r="J20">
        <v>87</v>
      </c>
      <c r="K20">
        <v>188</v>
      </c>
      <c r="L20">
        <v>123</v>
      </c>
      <c r="M20">
        <v>33</v>
      </c>
      <c r="N20">
        <v>0</v>
      </c>
      <c r="O20">
        <v>32</v>
      </c>
      <c r="P20">
        <v>103</v>
      </c>
      <c r="Q20">
        <v>3</v>
      </c>
      <c r="R20">
        <v>2</v>
      </c>
      <c r="S20">
        <v>70</v>
      </c>
      <c r="T20">
        <v>42</v>
      </c>
      <c r="U20">
        <v>0.33500000000000002</v>
      </c>
      <c r="V20">
        <v>0.40899999999999997</v>
      </c>
      <c r="W20">
        <v>0.56499999999999995</v>
      </c>
      <c r="X20">
        <v>0.97399999999999998</v>
      </c>
      <c r="Y20">
        <v>172</v>
      </c>
      <c r="Z20">
        <v>317</v>
      </c>
      <c r="AA20">
        <v>17</v>
      </c>
      <c r="AB20">
        <v>4</v>
      </c>
      <c r="AC20">
        <v>0</v>
      </c>
      <c r="AD20">
        <v>6</v>
      </c>
      <c r="AE20">
        <v>28</v>
      </c>
      <c r="AF20">
        <v>5.5</v>
      </c>
      <c r="AG20">
        <v>3.3</v>
      </c>
      <c r="AH20">
        <v>5.9</v>
      </c>
      <c r="AI20">
        <v>-1.7</v>
      </c>
      <c r="AJ20">
        <v>51</v>
      </c>
      <c r="AK20">
        <v>-1</v>
      </c>
      <c r="AL20">
        <v>-5</v>
      </c>
      <c r="AM20">
        <v>-6</v>
      </c>
      <c r="AN20">
        <v>-4</v>
      </c>
      <c r="AO20" t="s">
        <v>1835</v>
      </c>
      <c r="AP20" t="s">
        <v>1836</v>
      </c>
    </row>
    <row r="21" spans="1:42" x14ac:dyDescent="0.45">
      <c r="A21">
        <v>16</v>
      </c>
      <c r="B21" t="s">
        <v>1828</v>
      </c>
      <c r="C21">
        <v>2005</v>
      </c>
      <c r="D21">
        <v>28</v>
      </c>
      <c r="E21" t="s">
        <v>70</v>
      </c>
      <c r="F21" t="s">
        <v>1026</v>
      </c>
      <c r="G21">
        <v>137</v>
      </c>
      <c r="H21">
        <v>578</v>
      </c>
      <c r="I21">
        <v>486</v>
      </c>
      <c r="J21">
        <v>94</v>
      </c>
      <c r="K21">
        <v>148</v>
      </c>
      <c r="L21">
        <v>73</v>
      </c>
      <c r="M21">
        <v>42</v>
      </c>
      <c r="N21">
        <v>0</v>
      </c>
      <c r="O21">
        <v>33</v>
      </c>
      <c r="P21">
        <v>108</v>
      </c>
      <c r="Q21">
        <v>0</v>
      </c>
      <c r="R21">
        <v>0</v>
      </c>
      <c r="S21">
        <v>79</v>
      </c>
      <c r="T21">
        <v>123</v>
      </c>
      <c r="U21">
        <v>0.30499999999999999</v>
      </c>
      <c r="V21">
        <v>0.40799999999999997</v>
      </c>
      <c r="W21">
        <v>0.59499999999999997</v>
      </c>
      <c r="X21">
        <v>1.0029999999999999</v>
      </c>
      <c r="Y21">
        <v>168</v>
      </c>
      <c r="Z21">
        <v>289</v>
      </c>
      <c r="AA21">
        <v>9</v>
      </c>
      <c r="AB21">
        <v>9</v>
      </c>
      <c r="AC21">
        <v>0</v>
      </c>
      <c r="AD21">
        <v>4</v>
      </c>
      <c r="AE21">
        <v>7</v>
      </c>
      <c r="AF21">
        <v>5.4</v>
      </c>
      <c r="AG21">
        <v>3.4</v>
      </c>
      <c r="AH21">
        <v>5.5</v>
      </c>
      <c r="AI21">
        <v>-1.2</v>
      </c>
      <c r="AJ21">
        <v>48</v>
      </c>
      <c r="AK21">
        <v>-1</v>
      </c>
      <c r="AL21">
        <v>-1</v>
      </c>
      <c r="AM21">
        <v>-2</v>
      </c>
      <c r="AN21">
        <v>0</v>
      </c>
      <c r="AO21" t="s">
        <v>1830</v>
      </c>
      <c r="AP21" t="s">
        <v>1829</v>
      </c>
    </row>
    <row r="22" spans="1:42" x14ac:dyDescent="0.45">
      <c r="A22">
        <v>17</v>
      </c>
      <c r="B22" t="s">
        <v>1831</v>
      </c>
      <c r="C22">
        <v>1991</v>
      </c>
      <c r="D22">
        <v>34</v>
      </c>
      <c r="E22" t="s">
        <v>817</v>
      </c>
      <c r="F22" t="s">
        <v>1026</v>
      </c>
      <c r="G22">
        <v>158</v>
      </c>
      <c r="H22">
        <v>752</v>
      </c>
      <c r="I22">
        <v>665</v>
      </c>
      <c r="J22">
        <v>133</v>
      </c>
      <c r="K22">
        <v>216</v>
      </c>
      <c r="L22">
        <v>154</v>
      </c>
      <c r="M22">
        <v>32</v>
      </c>
      <c r="N22">
        <v>13</v>
      </c>
      <c r="O22">
        <v>17</v>
      </c>
      <c r="P22">
        <v>75</v>
      </c>
      <c r="Q22">
        <v>19</v>
      </c>
      <c r="R22">
        <v>8</v>
      </c>
      <c r="S22">
        <v>77</v>
      </c>
      <c r="T22">
        <v>62</v>
      </c>
      <c r="U22">
        <v>0.32500000000000001</v>
      </c>
      <c r="V22">
        <v>0.39900000000000002</v>
      </c>
      <c r="W22">
        <v>0.48899999999999999</v>
      </c>
      <c r="X22">
        <v>0.88800000000000001</v>
      </c>
      <c r="Y22">
        <v>147</v>
      </c>
      <c r="Z22">
        <v>325</v>
      </c>
      <c r="AA22">
        <v>11</v>
      </c>
      <c r="AB22">
        <v>6</v>
      </c>
      <c r="AC22">
        <v>0</v>
      </c>
      <c r="AD22">
        <v>1</v>
      </c>
      <c r="AE22">
        <v>16</v>
      </c>
      <c r="AF22">
        <v>5.3</v>
      </c>
      <c r="AG22">
        <v>3.1</v>
      </c>
      <c r="AH22">
        <v>5.4</v>
      </c>
      <c r="AI22">
        <v>-1.3</v>
      </c>
      <c r="AJ22">
        <v>39</v>
      </c>
      <c r="AK22">
        <v>-1</v>
      </c>
      <c r="AL22">
        <v>2</v>
      </c>
      <c r="AM22">
        <v>1</v>
      </c>
      <c r="AN22">
        <v>0</v>
      </c>
      <c r="AO22" t="s">
        <v>1832</v>
      </c>
      <c r="AP22" t="s">
        <v>1833</v>
      </c>
    </row>
    <row r="23" spans="1:42" x14ac:dyDescent="0.45">
      <c r="A23">
        <v>18</v>
      </c>
      <c r="B23" t="s">
        <v>1822</v>
      </c>
      <c r="C23">
        <v>2005</v>
      </c>
      <c r="D23">
        <v>29</v>
      </c>
      <c r="E23" t="s">
        <v>37</v>
      </c>
      <c r="F23" t="s">
        <v>1026</v>
      </c>
      <c r="G23">
        <v>159</v>
      </c>
      <c r="H23">
        <v>713</v>
      </c>
      <c r="I23">
        <v>601</v>
      </c>
      <c r="J23">
        <v>119</v>
      </c>
      <c r="K23">
        <v>180</v>
      </c>
      <c r="L23">
        <v>92</v>
      </c>
      <c r="M23">
        <v>40</v>
      </c>
      <c r="N23">
        <v>1</v>
      </c>
      <c r="O23">
        <v>47</v>
      </c>
      <c r="P23">
        <v>148</v>
      </c>
      <c r="Q23">
        <v>1</v>
      </c>
      <c r="R23">
        <v>0</v>
      </c>
      <c r="S23">
        <v>102</v>
      </c>
      <c r="T23">
        <v>124</v>
      </c>
      <c r="U23">
        <v>0.3</v>
      </c>
      <c r="V23">
        <v>0.39700000000000002</v>
      </c>
      <c r="W23">
        <v>0.60399999999999998</v>
      </c>
      <c r="X23">
        <v>1.0009999999999999</v>
      </c>
      <c r="Y23">
        <v>158</v>
      </c>
      <c r="Z23">
        <v>363</v>
      </c>
      <c r="AA23">
        <v>13</v>
      </c>
      <c r="AB23">
        <v>1</v>
      </c>
      <c r="AC23">
        <v>0</v>
      </c>
      <c r="AD23">
        <v>9</v>
      </c>
      <c r="AE23">
        <v>9</v>
      </c>
      <c r="AF23">
        <v>5.2</v>
      </c>
      <c r="AG23">
        <v>2.8</v>
      </c>
      <c r="AH23">
        <v>5.4</v>
      </c>
      <c r="AI23">
        <v>-1.6</v>
      </c>
      <c r="AJ23">
        <v>49</v>
      </c>
      <c r="AK23">
        <v>0</v>
      </c>
      <c r="AL23">
        <v>-4</v>
      </c>
      <c r="AM23">
        <v>-4</v>
      </c>
      <c r="AN23">
        <v>-1</v>
      </c>
      <c r="AO23" t="s">
        <v>1827</v>
      </c>
      <c r="AP23" t="s">
        <v>1824</v>
      </c>
    </row>
    <row r="24" spans="1:42" x14ac:dyDescent="0.45">
      <c r="A24">
        <v>19</v>
      </c>
      <c r="B24" t="s">
        <v>1822</v>
      </c>
      <c r="C24">
        <v>2016</v>
      </c>
      <c r="D24">
        <v>40</v>
      </c>
      <c r="E24" t="s">
        <v>37</v>
      </c>
      <c r="F24" t="s">
        <v>1026</v>
      </c>
      <c r="G24">
        <v>151</v>
      </c>
      <c r="H24">
        <v>626</v>
      </c>
      <c r="I24">
        <v>537</v>
      </c>
      <c r="J24">
        <v>79</v>
      </c>
      <c r="K24">
        <v>169</v>
      </c>
      <c r="L24">
        <v>82</v>
      </c>
      <c r="M24">
        <v>48</v>
      </c>
      <c r="N24">
        <v>1</v>
      </c>
      <c r="O24">
        <v>38</v>
      </c>
      <c r="P24">
        <v>127</v>
      </c>
      <c r="Q24">
        <v>2</v>
      </c>
      <c r="R24">
        <v>0</v>
      </c>
      <c r="S24">
        <v>80</v>
      </c>
      <c r="T24">
        <v>86</v>
      </c>
      <c r="U24">
        <v>0.315</v>
      </c>
      <c r="V24">
        <v>0.40100000000000002</v>
      </c>
      <c r="W24">
        <v>0.62</v>
      </c>
      <c r="X24">
        <v>1.0209999999999999</v>
      </c>
      <c r="Y24">
        <v>164</v>
      </c>
      <c r="Z24">
        <v>333</v>
      </c>
      <c r="AA24">
        <v>22</v>
      </c>
      <c r="AB24">
        <v>2</v>
      </c>
      <c r="AC24">
        <v>0</v>
      </c>
      <c r="AD24">
        <v>7</v>
      </c>
      <c r="AE24">
        <v>15</v>
      </c>
      <c r="AF24">
        <v>5.2</v>
      </c>
      <c r="AG24">
        <v>3</v>
      </c>
      <c r="AH24">
        <v>5.0999999999999996</v>
      </c>
      <c r="AI24">
        <v>-1.2</v>
      </c>
      <c r="AJ24">
        <v>46</v>
      </c>
      <c r="AK24">
        <v>-3</v>
      </c>
      <c r="AL24">
        <v>-3</v>
      </c>
      <c r="AM24">
        <v>-6</v>
      </c>
      <c r="AN24">
        <v>1</v>
      </c>
      <c r="AO24" t="s">
        <v>1837</v>
      </c>
      <c r="AP24" t="s">
        <v>1824</v>
      </c>
    </row>
    <row r="25" spans="1:42" x14ac:dyDescent="0.45">
      <c r="A25">
        <v>20</v>
      </c>
      <c r="B25" t="s">
        <v>1838</v>
      </c>
      <c r="C25">
        <v>2001</v>
      </c>
      <c r="D25">
        <v>29</v>
      </c>
      <c r="E25" t="s">
        <v>37</v>
      </c>
      <c r="F25" t="s">
        <v>1026</v>
      </c>
      <c r="G25">
        <v>142</v>
      </c>
      <c r="H25">
        <v>620</v>
      </c>
      <c r="I25">
        <v>529</v>
      </c>
      <c r="J25">
        <v>93</v>
      </c>
      <c r="K25">
        <v>162</v>
      </c>
      <c r="L25">
        <v>86</v>
      </c>
      <c r="M25">
        <v>33</v>
      </c>
      <c r="N25">
        <v>2</v>
      </c>
      <c r="O25">
        <v>41</v>
      </c>
      <c r="P25">
        <v>125</v>
      </c>
      <c r="Q25">
        <v>0</v>
      </c>
      <c r="R25">
        <v>1</v>
      </c>
      <c r="S25">
        <v>81</v>
      </c>
      <c r="T25">
        <v>147</v>
      </c>
      <c r="U25">
        <v>0.30599999999999999</v>
      </c>
      <c r="V25">
        <v>0.40500000000000003</v>
      </c>
      <c r="W25">
        <v>0.60899999999999999</v>
      </c>
      <c r="X25">
        <v>1.014</v>
      </c>
      <c r="Y25">
        <v>162</v>
      </c>
      <c r="Z25">
        <v>322</v>
      </c>
      <c r="AA25">
        <v>9</v>
      </c>
      <c r="AB25">
        <v>8</v>
      </c>
      <c r="AC25">
        <v>0</v>
      </c>
      <c r="AD25">
        <v>2</v>
      </c>
      <c r="AE25">
        <v>25</v>
      </c>
      <c r="AF25">
        <v>5.2</v>
      </c>
      <c r="AG25">
        <v>3.1</v>
      </c>
      <c r="AH25">
        <v>5.2</v>
      </c>
      <c r="AI25">
        <v>-0.9</v>
      </c>
      <c r="AJ25">
        <v>43</v>
      </c>
      <c r="AK25">
        <v>0</v>
      </c>
      <c r="AL25">
        <v>-2</v>
      </c>
      <c r="AM25">
        <v>-2</v>
      </c>
      <c r="AN25">
        <v>0</v>
      </c>
      <c r="AO25" t="s">
        <v>405</v>
      </c>
      <c r="AP25" t="s">
        <v>1839</v>
      </c>
    </row>
    <row r="26" spans="1:42" x14ac:dyDescent="0.45">
      <c r="A26">
        <v>21</v>
      </c>
      <c r="B26" t="s">
        <v>1840</v>
      </c>
      <c r="C26">
        <v>1999</v>
      </c>
      <c r="D26">
        <v>34</v>
      </c>
      <c r="E26" t="s">
        <v>161</v>
      </c>
      <c r="F26" t="s">
        <v>1026</v>
      </c>
      <c r="G26">
        <v>158</v>
      </c>
      <c r="H26">
        <v>674</v>
      </c>
      <c r="I26">
        <v>565</v>
      </c>
      <c r="J26">
        <v>96</v>
      </c>
      <c r="K26">
        <v>183</v>
      </c>
      <c r="L26">
        <v>105</v>
      </c>
      <c r="M26">
        <v>30</v>
      </c>
      <c r="N26">
        <v>1</v>
      </c>
      <c r="O26">
        <v>47</v>
      </c>
      <c r="P26">
        <v>148</v>
      </c>
      <c r="Q26">
        <v>2</v>
      </c>
      <c r="R26">
        <v>4</v>
      </c>
      <c r="S26">
        <v>97</v>
      </c>
      <c r="T26">
        <v>69</v>
      </c>
      <c r="U26">
        <v>0.32400000000000001</v>
      </c>
      <c r="V26">
        <v>0.42</v>
      </c>
      <c r="W26">
        <v>0.63</v>
      </c>
      <c r="X26">
        <v>1.05</v>
      </c>
      <c r="Y26">
        <v>160</v>
      </c>
      <c r="Z26">
        <v>356</v>
      </c>
      <c r="AA26">
        <v>13</v>
      </c>
      <c r="AB26">
        <v>3</v>
      </c>
      <c r="AC26">
        <v>0</v>
      </c>
      <c r="AD26">
        <v>9</v>
      </c>
      <c r="AE26">
        <v>14</v>
      </c>
      <c r="AF26">
        <v>5.2</v>
      </c>
      <c r="AG26">
        <v>2.8</v>
      </c>
      <c r="AH26">
        <v>5.0999999999999996</v>
      </c>
      <c r="AI26">
        <v>-1.1000000000000001</v>
      </c>
      <c r="AJ26">
        <v>46</v>
      </c>
      <c r="AK26">
        <v>-1</v>
      </c>
      <c r="AL26">
        <v>-2</v>
      </c>
      <c r="AM26">
        <v>-4</v>
      </c>
      <c r="AN26">
        <v>1</v>
      </c>
      <c r="AO26" t="s">
        <v>1827</v>
      </c>
      <c r="AP26" t="s">
        <v>1841</v>
      </c>
    </row>
    <row r="27" spans="1:42" x14ac:dyDescent="0.45">
      <c r="A27">
        <v>22</v>
      </c>
      <c r="B27" t="s">
        <v>1842</v>
      </c>
      <c r="C27">
        <v>1977</v>
      </c>
      <c r="D27">
        <v>24</v>
      </c>
      <c r="E27" t="s">
        <v>37</v>
      </c>
      <c r="F27" t="s">
        <v>1026</v>
      </c>
      <c r="G27">
        <v>160</v>
      </c>
      <c r="H27">
        <v>710</v>
      </c>
      <c r="I27">
        <v>644</v>
      </c>
      <c r="J27">
        <v>104</v>
      </c>
      <c r="K27">
        <v>206</v>
      </c>
      <c r="L27">
        <v>123</v>
      </c>
      <c r="M27">
        <v>29</v>
      </c>
      <c r="N27">
        <v>15</v>
      </c>
      <c r="O27">
        <v>39</v>
      </c>
      <c r="P27">
        <v>114</v>
      </c>
      <c r="Q27">
        <v>5</v>
      </c>
      <c r="R27">
        <v>4</v>
      </c>
      <c r="S27">
        <v>53</v>
      </c>
      <c r="T27">
        <v>120</v>
      </c>
      <c r="U27">
        <v>0.32</v>
      </c>
      <c r="V27">
        <v>0.376</v>
      </c>
      <c r="W27">
        <v>0.59299999999999997</v>
      </c>
      <c r="X27">
        <v>0.96899999999999997</v>
      </c>
      <c r="Y27">
        <v>147</v>
      </c>
      <c r="Z27">
        <v>382</v>
      </c>
      <c r="AA27">
        <v>21</v>
      </c>
      <c r="AB27">
        <v>8</v>
      </c>
      <c r="AC27">
        <v>0</v>
      </c>
      <c r="AD27">
        <v>5</v>
      </c>
      <c r="AE27">
        <v>10</v>
      </c>
      <c r="AF27">
        <v>5.2</v>
      </c>
      <c r="AG27">
        <v>2.9</v>
      </c>
      <c r="AH27">
        <v>5.4</v>
      </c>
      <c r="AI27">
        <v>-1.5</v>
      </c>
      <c r="AJ27">
        <v>41</v>
      </c>
      <c r="AK27">
        <v>-3</v>
      </c>
      <c r="AL27">
        <v>4</v>
      </c>
      <c r="AM27">
        <v>1</v>
      </c>
      <c r="AN27">
        <v>-2</v>
      </c>
      <c r="AO27" t="s">
        <v>1843</v>
      </c>
      <c r="AP27" t="s">
        <v>1844</v>
      </c>
    </row>
    <row r="28" spans="1:42" x14ac:dyDescent="0.45">
      <c r="A28">
        <v>23</v>
      </c>
      <c r="B28" t="s">
        <v>1845</v>
      </c>
      <c r="C28">
        <v>2008</v>
      </c>
      <c r="D28">
        <v>30</v>
      </c>
      <c r="E28" t="s">
        <v>161</v>
      </c>
      <c r="F28" t="s">
        <v>1026</v>
      </c>
      <c r="G28">
        <v>126</v>
      </c>
      <c r="H28">
        <v>510</v>
      </c>
      <c r="I28">
        <v>414</v>
      </c>
      <c r="J28">
        <v>78</v>
      </c>
      <c r="K28">
        <v>133</v>
      </c>
      <c r="L28">
        <v>78</v>
      </c>
      <c r="M28">
        <v>32</v>
      </c>
      <c r="N28">
        <v>1</v>
      </c>
      <c r="O28">
        <v>22</v>
      </c>
      <c r="P28">
        <v>77</v>
      </c>
      <c r="Q28">
        <v>5</v>
      </c>
      <c r="R28">
        <v>3</v>
      </c>
      <c r="S28">
        <v>80</v>
      </c>
      <c r="T28">
        <v>112</v>
      </c>
      <c r="U28">
        <v>0.32100000000000001</v>
      </c>
      <c r="V28">
        <v>0.436</v>
      </c>
      <c r="W28">
        <v>0.56299999999999994</v>
      </c>
      <c r="X28">
        <v>0.999</v>
      </c>
      <c r="Y28">
        <v>162</v>
      </c>
      <c r="Z28">
        <v>233</v>
      </c>
      <c r="AA28">
        <v>10</v>
      </c>
      <c r="AB28">
        <v>9</v>
      </c>
      <c r="AC28">
        <v>0</v>
      </c>
      <c r="AD28">
        <v>6</v>
      </c>
      <c r="AE28">
        <v>13</v>
      </c>
      <c r="AF28">
        <v>5.2</v>
      </c>
      <c r="AG28">
        <v>3.3</v>
      </c>
      <c r="AH28">
        <v>4.7</v>
      </c>
      <c r="AI28">
        <v>-0.5</v>
      </c>
      <c r="AJ28">
        <v>40</v>
      </c>
      <c r="AK28">
        <v>0</v>
      </c>
      <c r="AL28">
        <v>-1</v>
      </c>
      <c r="AM28">
        <v>-1</v>
      </c>
      <c r="AN28">
        <v>4</v>
      </c>
      <c r="AO28" t="s">
        <v>1846</v>
      </c>
      <c r="AP28" t="s">
        <v>1847</v>
      </c>
    </row>
    <row r="29" spans="1:42" x14ac:dyDescent="0.45">
      <c r="A29">
        <v>24</v>
      </c>
      <c r="B29" t="s">
        <v>1848</v>
      </c>
      <c r="C29">
        <v>2012</v>
      </c>
      <c r="D29">
        <v>29</v>
      </c>
      <c r="E29" t="s">
        <v>90</v>
      </c>
      <c r="F29" t="s">
        <v>1026</v>
      </c>
      <c r="G29">
        <v>151</v>
      </c>
      <c r="H29">
        <v>644</v>
      </c>
      <c r="I29">
        <v>542</v>
      </c>
      <c r="J29">
        <v>93</v>
      </c>
      <c r="K29">
        <v>152</v>
      </c>
      <c r="L29">
        <v>86</v>
      </c>
      <c r="M29">
        <v>24</v>
      </c>
      <c r="N29">
        <v>0</v>
      </c>
      <c r="O29">
        <v>42</v>
      </c>
      <c r="P29">
        <v>110</v>
      </c>
      <c r="Q29">
        <v>13</v>
      </c>
      <c r="R29">
        <v>3</v>
      </c>
      <c r="S29">
        <v>84</v>
      </c>
      <c r="T29">
        <v>94</v>
      </c>
      <c r="U29">
        <v>0.28000000000000003</v>
      </c>
      <c r="V29">
        <v>0.38400000000000001</v>
      </c>
      <c r="W29">
        <v>0.55700000000000005</v>
      </c>
      <c r="X29">
        <v>0.94099999999999995</v>
      </c>
      <c r="Y29">
        <v>153</v>
      </c>
      <c r="Z29">
        <v>302</v>
      </c>
      <c r="AA29">
        <v>6</v>
      </c>
      <c r="AB29">
        <v>11</v>
      </c>
      <c r="AC29">
        <v>0</v>
      </c>
      <c r="AD29">
        <v>7</v>
      </c>
      <c r="AE29">
        <v>12</v>
      </c>
      <c r="AF29">
        <v>5</v>
      </c>
      <c r="AG29">
        <v>2.7</v>
      </c>
      <c r="AH29">
        <v>5.6</v>
      </c>
      <c r="AI29">
        <v>-1.7</v>
      </c>
      <c r="AJ29">
        <v>40</v>
      </c>
      <c r="AK29">
        <v>0</v>
      </c>
      <c r="AL29">
        <v>2</v>
      </c>
      <c r="AM29">
        <v>2</v>
      </c>
      <c r="AN29">
        <v>-4</v>
      </c>
      <c r="AO29" t="s">
        <v>1849</v>
      </c>
      <c r="AP29" t="s">
        <v>1850</v>
      </c>
    </row>
    <row r="30" spans="1:42" x14ac:dyDescent="0.45">
      <c r="A30">
        <v>25</v>
      </c>
      <c r="B30" t="s">
        <v>1828</v>
      </c>
      <c r="C30">
        <v>2004</v>
      </c>
      <c r="D30">
        <v>27</v>
      </c>
      <c r="E30" t="s">
        <v>70</v>
      </c>
      <c r="F30" t="s">
        <v>1026</v>
      </c>
      <c r="G30">
        <v>140</v>
      </c>
      <c r="H30">
        <v>576</v>
      </c>
      <c r="I30">
        <v>482</v>
      </c>
      <c r="J30">
        <v>96</v>
      </c>
      <c r="K30">
        <v>150</v>
      </c>
      <c r="L30">
        <v>78</v>
      </c>
      <c r="M30">
        <v>41</v>
      </c>
      <c r="N30">
        <v>3</v>
      </c>
      <c r="O30">
        <v>28</v>
      </c>
      <c r="P30">
        <v>109</v>
      </c>
      <c r="Q30">
        <v>3</v>
      </c>
      <c r="R30">
        <v>2</v>
      </c>
      <c r="S30">
        <v>68</v>
      </c>
      <c r="T30">
        <v>111</v>
      </c>
      <c r="U30">
        <v>0.311</v>
      </c>
      <c r="V30">
        <v>0.41</v>
      </c>
      <c r="W30">
        <v>0.58299999999999996</v>
      </c>
      <c r="X30">
        <v>0.99299999999999999</v>
      </c>
      <c r="Y30">
        <v>162</v>
      </c>
      <c r="Z30">
        <v>281</v>
      </c>
      <c r="AA30">
        <v>11</v>
      </c>
      <c r="AB30">
        <v>17</v>
      </c>
      <c r="AC30">
        <v>0</v>
      </c>
      <c r="AD30">
        <v>6</v>
      </c>
      <c r="AE30">
        <v>7</v>
      </c>
      <c r="AF30">
        <v>5</v>
      </c>
      <c r="AG30">
        <v>3</v>
      </c>
      <c r="AH30">
        <v>5</v>
      </c>
      <c r="AI30">
        <v>-1.2</v>
      </c>
      <c r="AJ30">
        <v>44</v>
      </c>
      <c r="AK30">
        <v>-2</v>
      </c>
      <c r="AL30">
        <v>2</v>
      </c>
      <c r="AM30">
        <v>0</v>
      </c>
      <c r="AN30">
        <v>-1</v>
      </c>
      <c r="AO30" t="s">
        <v>1827</v>
      </c>
      <c r="AP30" t="s">
        <v>1829</v>
      </c>
    </row>
    <row r="31" spans="1:42" x14ac:dyDescent="0.45">
      <c r="A31">
        <v>26</v>
      </c>
      <c r="B31" t="s">
        <v>1851</v>
      </c>
      <c r="C31">
        <v>2006</v>
      </c>
      <c r="D31">
        <v>35</v>
      </c>
      <c r="E31" t="s">
        <v>97</v>
      </c>
      <c r="F31" t="s">
        <v>1026</v>
      </c>
      <c r="G31">
        <v>143</v>
      </c>
      <c r="H31">
        <v>610</v>
      </c>
      <c r="I31">
        <v>490</v>
      </c>
      <c r="J31">
        <v>108</v>
      </c>
      <c r="K31">
        <v>141</v>
      </c>
      <c r="L31">
        <v>73</v>
      </c>
      <c r="M31">
        <v>26</v>
      </c>
      <c r="N31">
        <v>0</v>
      </c>
      <c r="O31">
        <v>42</v>
      </c>
      <c r="P31">
        <v>109</v>
      </c>
      <c r="Q31">
        <v>0</v>
      </c>
      <c r="R31">
        <v>0</v>
      </c>
      <c r="S31">
        <v>107</v>
      </c>
      <c r="T31">
        <v>147</v>
      </c>
      <c r="U31">
        <v>0.28799999999999998</v>
      </c>
      <c r="V31">
        <v>0.41599999999999998</v>
      </c>
      <c r="W31">
        <v>0.59799999999999998</v>
      </c>
      <c r="X31">
        <v>1.014</v>
      </c>
      <c r="Y31">
        <v>155</v>
      </c>
      <c r="Z31">
        <v>293</v>
      </c>
      <c r="AA31">
        <v>4</v>
      </c>
      <c r="AB31">
        <v>6</v>
      </c>
      <c r="AC31">
        <v>0</v>
      </c>
      <c r="AD31">
        <v>7</v>
      </c>
      <c r="AE31">
        <v>12</v>
      </c>
      <c r="AF31">
        <v>4.9000000000000004</v>
      </c>
      <c r="AG31">
        <v>2.8</v>
      </c>
      <c r="AH31">
        <v>4.9000000000000004</v>
      </c>
      <c r="AI31">
        <v>-1.2</v>
      </c>
      <c r="AJ31">
        <v>40</v>
      </c>
      <c r="AK31">
        <v>2</v>
      </c>
      <c r="AL31">
        <v>-1</v>
      </c>
      <c r="AM31">
        <v>1</v>
      </c>
      <c r="AN31">
        <v>0</v>
      </c>
      <c r="AO31" t="s">
        <v>1830</v>
      </c>
      <c r="AP31" t="s">
        <v>1852</v>
      </c>
    </row>
    <row r="32" spans="1:42" x14ac:dyDescent="0.45">
      <c r="A32">
        <v>27</v>
      </c>
      <c r="B32" t="s">
        <v>1813</v>
      </c>
      <c r="C32">
        <v>1999</v>
      </c>
      <c r="D32">
        <v>36</v>
      </c>
      <c r="E32" t="s">
        <v>153</v>
      </c>
      <c r="F32" t="s">
        <v>1026</v>
      </c>
      <c r="G32">
        <v>142</v>
      </c>
      <c r="H32">
        <v>608</v>
      </c>
      <c r="I32">
        <v>502</v>
      </c>
      <c r="J32">
        <v>86</v>
      </c>
      <c r="K32">
        <v>169</v>
      </c>
      <c r="L32">
        <v>109</v>
      </c>
      <c r="M32">
        <v>35</v>
      </c>
      <c r="N32">
        <v>1</v>
      </c>
      <c r="O32">
        <v>24</v>
      </c>
      <c r="P32">
        <v>86</v>
      </c>
      <c r="Q32">
        <v>7</v>
      </c>
      <c r="R32">
        <v>2</v>
      </c>
      <c r="S32">
        <v>97</v>
      </c>
      <c r="T32">
        <v>99</v>
      </c>
      <c r="U32">
        <v>0.33700000000000002</v>
      </c>
      <c r="V32">
        <v>0.44700000000000001</v>
      </c>
      <c r="W32">
        <v>0.55400000000000005</v>
      </c>
      <c r="X32">
        <v>1.0009999999999999</v>
      </c>
      <c r="Y32">
        <v>152</v>
      </c>
      <c r="Z32">
        <v>278</v>
      </c>
      <c r="AA32">
        <v>12</v>
      </c>
      <c r="AB32">
        <v>6</v>
      </c>
      <c r="AC32">
        <v>0</v>
      </c>
      <c r="AD32">
        <v>3</v>
      </c>
      <c r="AE32">
        <v>6</v>
      </c>
      <c r="AF32">
        <v>4.9000000000000004</v>
      </c>
      <c r="AG32">
        <v>2.8</v>
      </c>
      <c r="AH32">
        <v>4.9000000000000004</v>
      </c>
      <c r="AI32">
        <v>-1.1000000000000001</v>
      </c>
      <c r="AJ32">
        <v>45</v>
      </c>
      <c r="AK32">
        <v>-2</v>
      </c>
      <c r="AL32">
        <v>-2</v>
      </c>
      <c r="AM32">
        <v>-3</v>
      </c>
      <c r="AN32">
        <v>1</v>
      </c>
      <c r="AO32" t="s">
        <v>1823</v>
      </c>
      <c r="AP32" t="s">
        <v>1815</v>
      </c>
    </row>
    <row r="33" spans="1:42" x14ac:dyDescent="0.45">
      <c r="A33">
        <v>28</v>
      </c>
      <c r="B33" t="s">
        <v>1848</v>
      </c>
      <c r="C33">
        <v>2015</v>
      </c>
      <c r="D33">
        <v>32</v>
      </c>
      <c r="E33" t="s">
        <v>90</v>
      </c>
      <c r="F33" t="s">
        <v>1026</v>
      </c>
      <c r="G33">
        <v>146</v>
      </c>
      <c r="H33">
        <v>624</v>
      </c>
      <c r="I33">
        <v>528</v>
      </c>
      <c r="J33">
        <v>94</v>
      </c>
      <c r="K33">
        <v>146</v>
      </c>
      <c r="L33">
        <v>76</v>
      </c>
      <c r="M33">
        <v>31</v>
      </c>
      <c r="N33">
        <v>0</v>
      </c>
      <c r="O33">
        <v>39</v>
      </c>
      <c r="P33">
        <v>111</v>
      </c>
      <c r="Q33">
        <v>3</v>
      </c>
      <c r="R33">
        <v>2</v>
      </c>
      <c r="S33">
        <v>77</v>
      </c>
      <c r="T33">
        <v>98</v>
      </c>
      <c r="U33">
        <v>0.27700000000000002</v>
      </c>
      <c r="V33">
        <v>0.372</v>
      </c>
      <c r="W33">
        <v>0.55700000000000005</v>
      </c>
      <c r="X33">
        <v>0.92900000000000005</v>
      </c>
      <c r="Y33">
        <v>148</v>
      </c>
      <c r="Z33">
        <v>294</v>
      </c>
      <c r="AA33">
        <v>14</v>
      </c>
      <c r="AB33">
        <v>9</v>
      </c>
      <c r="AC33">
        <v>0</v>
      </c>
      <c r="AD33">
        <v>10</v>
      </c>
      <c r="AE33">
        <v>5</v>
      </c>
      <c r="AF33">
        <v>4.9000000000000004</v>
      </c>
      <c r="AG33">
        <v>2.7</v>
      </c>
      <c r="AH33">
        <v>4.5</v>
      </c>
      <c r="AI33">
        <v>-0.7</v>
      </c>
      <c r="AJ33">
        <v>34</v>
      </c>
      <c r="AK33">
        <v>-1</v>
      </c>
      <c r="AL33">
        <v>-1</v>
      </c>
      <c r="AM33">
        <v>-2</v>
      </c>
      <c r="AN33">
        <v>3</v>
      </c>
      <c r="AO33" t="s">
        <v>1817</v>
      </c>
      <c r="AP33" t="s">
        <v>1850</v>
      </c>
    </row>
    <row r="34" spans="1:42" x14ac:dyDescent="0.45">
      <c r="A34">
        <v>29</v>
      </c>
      <c r="B34" t="s">
        <v>815</v>
      </c>
      <c r="C34">
        <v>2021</v>
      </c>
      <c r="D34">
        <v>26</v>
      </c>
      <c r="E34" t="s">
        <v>41</v>
      </c>
      <c r="F34" t="s">
        <v>1026</v>
      </c>
      <c r="G34">
        <v>155</v>
      </c>
      <c r="H34">
        <v>639</v>
      </c>
      <c r="I34">
        <v>537</v>
      </c>
      <c r="J34">
        <v>103</v>
      </c>
      <c r="K34">
        <v>138</v>
      </c>
      <c r="L34">
        <v>58</v>
      </c>
      <c r="M34">
        <v>26</v>
      </c>
      <c r="N34">
        <v>8</v>
      </c>
      <c r="O34">
        <v>46</v>
      </c>
      <c r="P34">
        <v>100</v>
      </c>
      <c r="Q34">
        <v>26</v>
      </c>
      <c r="R34">
        <v>10</v>
      </c>
      <c r="S34">
        <v>96</v>
      </c>
      <c r="T34">
        <v>189</v>
      </c>
      <c r="U34">
        <v>0.25700000000000001</v>
      </c>
      <c r="V34">
        <v>0.372</v>
      </c>
      <c r="W34">
        <v>0.59199999999999997</v>
      </c>
      <c r="X34">
        <v>0.96499999999999997</v>
      </c>
      <c r="Y34">
        <v>157</v>
      </c>
      <c r="Z34">
        <v>318</v>
      </c>
      <c r="AA34">
        <v>7</v>
      </c>
      <c r="AB34">
        <v>4</v>
      </c>
      <c r="AC34">
        <v>0</v>
      </c>
      <c r="AD34">
        <v>2</v>
      </c>
      <c r="AE34">
        <v>20</v>
      </c>
      <c r="AF34">
        <v>4.9000000000000004</v>
      </c>
      <c r="AG34">
        <v>3.1</v>
      </c>
      <c r="AH34">
        <v>4.8</v>
      </c>
      <c r="AI34">
        <v>-1.1000000000000001</v>
      </c>
      <c r="AJ34">
        <v>39</v>
      </c>
      <c r="AK34">
        <v>1</v>
      </c>
      <c r="AL34">
        <v>1</v>
      </c>
      <c r="AM34">
        <v>2</v>
      </c>
      <c r="AN34">
        <v>0</v>
      </c>
      <c r="AO34" t="s">
        <v>1853</v>
      </c>
      <c r="AP34" t="s">
        <v>1028</v>
      </c>
    </row>
    <row r="35" spans="1:42" x14ac:dyDescent="0.45">
      <c r="A35">
        <v>30</v>
      </c>
      <c r="B35" t="s">
        <v>1813</v>
      </c>
      <c r="C35">
        <v>2001</v>
      </c>
      <c r="D35">
        <v>38</v>
      </c>
      <c r="E35" t="s">
        <v>153</v>
      </c>
      <c r="F35" t="s">
        <v>1026</v>
      </c>
      <c r="G35">
        <v>132</v>
      </c>
      <c r="H35">
        <v>581</v>
      </c>
      <c r="I35">
        <v>470</v>
      </c>
      <c r="J35">
        <v>80</v>
      </c>
      <c r="K35">
        <v>144</v>
      </c>
      <c r="L35">
        <v>80</v>
      </c>
      <c r="M35">
        <v>40</v>
      </c>
      <c r="N35">
        <v>1</v>
      </c>
      <c r="O35">
        <v>23</v>
      </c>
      <c r="P35">
        <v>116</v>
      </c>
      <c r="Q35">
        <v>4</v>
      </c>
      <c r="R35">
        <v>1</v>
      </c>
      <c r="S35">
        <v>93</v>
      </c>
      <c r="T35">
        <v>90</v>
      </c>
      <c r="U35">
        <v>0.30599999999999999</v>
      </c>
      <c r="V35">
        <v>0.42299999999999999</v>
      </c>
      <c r="W35">
        <v>0.54300000000000004</v>
      </c>
      <c r="X35">
        <v>0.96599999999999997</v>
      </c>
      <c r="Y35">
        <v>160</v>
      </c>
      <c r="Z35">
        <v>255</v>
      </c>
      <c r="AA35">
        <v>11</v>
      </c>
      <c r="AB35">
        <v>9</v>
      </c>
      <c r="AC35">
        <v>0</v>
      </c>
      <c r="AD35">
        <v>9</v>
      </c>
      <c r="AE35">
        <v>9</v>
      </c>
      <c r="AF35">
        <v>4.8</v>
      </c>
      <c r="AG35">
        <v>2.8</v>
      </c>
      <c r="AH35">
        <v>4.8</v>
      </c>
      <c r="AI35">
        <v>-1.1000000000000001</v>
      </c>
      <c r="AJ35">
        <v>43</v>
      </c>
      <c r="AK35">
        <v>-2</v>
      </c>
      <c r="AL35">
        <v>-2</v>
      </c>
      <c r="AM35">
        <v>-3</v>
      </c>
      <c r="AN35">
        <v>0</v>
      </c>
      <c r="AO35" t="s">
        <v>1830</v>
      </c>
      <c r="AP35" t="s">
        <v>1815</v>
      </c>
    </row>
    <row r="36" spans="1:42" x14ac:dyDescent="0.45">
      <c r="A36">
        <v>31</v>
      </c>
      <c r="B36" t="s">
        <v>1854</v>
      </c>
      <c r="C36">
        <v>2016</v>
      </c>
      <c r="D36">
        <v>35</v>
      </c>
      <c r="E36" t="s">
        <v>153</v>
      </c>
      <c r="F36" t="s">
        <v>1026</v>
      </c>
      <c r="G36">
        <v>155</v>
      </c>
      <c r="H36">
        <v>667</v>
      </c>
      <c r="I36">
        <v>589</v>
      </c>
      <c r="J36">
        <v>96</v>
      </c>
      <c r="K36">
        <v>169</v>
      </c>
      <c r="L36">
        <v>98</v>
      </c>
      <c r="M36">
        <v>27</v>
      </c>
      <c r="N36">
        <v>1</v>
      </c>
      <c r="O36">
        <v>43</v>
      </c>
      <c r="P36">
        <v>105</v>
      </c>
      <c r="Q36">
        <v>2</v>
      </c>
      <c r="R36">
        <v>0</v>
      </c>
      <c r="S36">
        <v>62</v>
      </c>
      <c r="T36">
        <v>159</v>
      </c>
      <c r="U36">
        <v>0.28699999999999998</v>
      </c>
      <c r="V36">
        <v>0.36</v>
      </c>
      <c r="W36">
        <v>0.55500000000000005</v>
      </c>
      <c r="X36">
        <v>0.91500000000000004</v>
      </c>
      <c r="Y36">
        <v>147</v>
      </c>
      <c r="Z36">
        <v>327</v>
      </c>
      <c r="AA36">
        <v>15</v>
      </c>
      <c r="AB36">
        <v>9</v>
      </c>
      <c r="AC36">
        <v>0</v>
      </c>
      <c r="AD36">
        <v>7</v>
      </c>
      <c r="AE36">
        <v>5</v>
      </c>
      <c r="AF36">
        <v>4.8</v>
      </c>
      <c r="AG36">
        <v>2.5</v>
      </c>
      <c r="AH36">
        <v>5</v>
      </c>
      <c r="AI36">
        <v>-1.3</v>
      </c>
      <c r="AJ36">
        <v>39</v>
      </c>
      <c r="AK36">
        <v>-1</v>
      </c>
      <c r="AL36">
        <v>-2</v>
      </c>
      <c r="AM36">
        <v>-3</v>
      </c>
      <c r="AN36">
        <v>-2</v>
      </c>
      <c r="AO36" t="s">
        <v>1855</v>
      </c>
      <c r="AP36" t="s">
        <v>1856</v>
      </c>
    </row>
    <row r="37" spans="1:42" x14ac:dyDescent="0.45">
      <c r="A37">
        <v>32</v>
      </c>
      <c r="B37" t="s">
        <v>1857</v>
      </c>
      <c r="C37">
        <v>1977</v>
      </c>
      <c r="D37">
        <v>31</v>
      </c>
      <c r="E37" t="s">
        <v>112</v>
      </c>
      <c r="F37" t="s">
        <v>1026</v>
      </c>
      <c r="G37">
        <v>162</v>
      </c>
      <c r="H37">
        <v>720</v>
      </c>
      <c r="I37">
        <v>641</v>
      </c>
      <c r="J37">
        <v>104</v>
      </c>
      <c r="K37">
        <v>191</v>
      </c>
      <c r="L37">
        <v>105</v>
      </c>
      <c r="M37">
        <v>54</v>
      </c>
      <c r="N37">
        <v>11</v>
      </c>
      <c r="O37">
        <v>21</v>
      </c>
      <c r="P37">
        <v>92</v>
      </c>
      <c r="Q37">
        <v>18</v>
      </c>
      <c r="R37">
        <v>14</v>
      </c>
      <c r="S37">
        <v>59</v>
      </c>
      <c r="T37">
        <v>43</v>
      </c>
      <c r="U37">
        <v>0.29799999999999999</v>
      </c>
      <c r="V37">
        <v>0.36599999999999999</v>
      </c>
      <c r="W37">
        <v>0.51500000000000001</v>
      </c>
      <c r="X37">
        <v>0.88100000000000001</v>
      </c>
      <c r="Y37">
        <v>136</v>
      </c>
      <c r="Z37">
        <v>330</v>
      </c>
      <c r="AA37">
        <v>12</v>
      </c>
      <c r="AB37">
        <v>13</v>
      </c>
      <c r="AC37">
        <v>2</v>
      </c>
      <c r="AD37">
        <v>5</v>
      </c>
      <c r="AE37">
        <v>5</v>
      </c>
      <c r="AF37">
        <v>4.8</v>
      </c>
      <c r="AG37">
        <v>2.5</v>
      </c>
      <c r="AH37">
        <v>4.5999999999999996</v>
      </c>
      <c r="AI37">
        <v>-1</v>
      </c>
      <c r="AJ37">
        <v>33</v>
      </c>
      <c r="AK37">
        <v>1</v>
      </c>
      <c r="AL37">
        <v>-1</v>
      </c>
      <c r="AM37">
        <v>0</v>
      </c>
      <c r="AN37">
        <v>2</v>
      </c>
      <c r="AO37" t="s">
        <v>1858</v>
      </c>
      <c r="AP37" t="s">
        <v>1859</v>
      </c>
    </row>
    <row r="38" spans="1:42" x14ac:dyDescent="0.45">
      <c r="A38">
        <v>33</v>
      </c>
      <c r="B38" t="s">
        <v>1860</v>
      </c>
      <c r="C38">
        <v>1973</v>
      </c>
      <c r="D38">
        <v>37</v>
      </c>
      <c r="E38" t="s">
        <v>1861</v>
      </c>
      <c r="F38" t="s">
        <v>1026</v>
      </c>
      <c r="G38">
        <v>147</v>
      </c>
      <c r="H38">
        <v>630</v>
      </c>
      <c r="I38">
        <v>534</v>
      </c>
      <c r="J38">
        <v>85</v>
      </c>
      <c r="K38">
        <v>142</v>
      </c>
      <c r="L38">
        <v>83</v>
      </c>
      <c r="M38">
        <v>29</v>
      </c>
      <c r="N38">
        <v>0</v>
      </c>
      <c r="O38">
        <v>30</v>
      </c>
      <c r="P38">
        <v>97</v>
      </c>
      <c r="Q38">
        <v>1</v>
      </c>
      <c r="R38">
        <v>1</v>
      </c>
      <c r="S38">
        <v>82</v>
      </c>
      <c r="T38">
        <v>93</v>
      </c>
      <c r="U38">
        <v>0.26600000000000001</v>
      </c>
      <c r="V38">
        <v>0.372</v>
      </c>
      <c r="W38">
        <v>0.48899999999999999</v>
      </c>
      <c r="X38">
        <v>0.86099999999999999</v>
      </c>
      <c r="Y38">
        <v>151</v>
      </c>
      <c r="Z38">
        <v>261</v>
      </c>
      <c r="AA38">
        <v>13</v>
      </c>
      <c r="AB38">
        <v>10</v>
      </c>
      <c r="AC38">
        <v>1</v>
      </c>
      <c r="AD38">
        <v>3</v>
      </c>
      <c r="AE38">
        <v>12</v>
      </c>
      <c r="AF38">
        <v>4.8</v>
      </c>
      <c r="AG38">
        <v>2.6</v>
      </c>
      <c r="AH38">
        <v>4.7</v>
      </c>
      <c r="AI38">
        <v>-1.1000000000000001</v>
      </c>
      <c r="AJ38">
        <v>37</v>
      </c>
      <c r="AK38">
        <v>-2</v>
      </c>
      <c r="AL38">
        <v>0</v>
      </c>
      <c r="AM38">
        <v>-2</v>
      </c>
      <c r="AN38">
        <v>1</v>
      </c>
      <c r="AO38" t="s">
        <v>1858</v>
      </c>
      <c r="AP38" t="s">
        <v>1862</v>
      </c>
    </row>
    <row r="39" spans="1:42" x14ac:dyDescent="0.45">
      <c r="A39">
        <v>34</v>
      </c>
      <c r="B39" t="s">
        <v>1831</v>
      </c>
      <c r="C39">
        <v>1992</v>
      </c>
      <c r="D39">
        <v>35</v>
      </c>
      <c r="E39" t="s">
        <v>817</v>
      </c>
      <c r="F39" t="s">
        <v>1026</v>
      </c>
      <c r="G39">
        <v>158</v>
      </c>
      <c r="H39">
        <v>701</v>
      </c>
      <c r="I39">
        <v>609</v>
      </c>
      <c r="J39">
        <v>89</v>
      </c>
      <c r="K39">
        <v>195</v>
      </c>
      <c r="L39">
        <v>140</v>
      </c>
      <c r="M39">
        <v>36</v>
      </c>
      <c r="N39">
        <v>7</v>
      </c>
      <c r="O39">
        <v>12</v>
      </c>
      <c r="P39">
        <v>89</v>
      </c>
      <c r="Q39">
        <v>31</v>
      </c>
      <c r="R39">
        <v>6</v>
      </c>
      <c r="S39">
        <v>73</v>
      </c>
      <c r="T39">
        <v>66</v>
      </c>
      <c r="U39">
        <v>0.32</v>
      </c>
      <c r="V39">
        <v>0.38900000000000001</v>
      </c>
      <c r="W39">
        <v>0.46100000000000002</v>
      </c>
      <c r="X39">
        <v>0.85099999999999998</v>
      </c>
      <c r="Y39">
        <v>140</v>
      </c>
      <c r="Z39">
        <v>281</v>
      </c>
      <c r="AA39">
        <v>13</v>
      </c>
      <c r="AB39">
        <v>3</v>
      </c>
      <c r="AC39">
        <v>4</v>
      </c>
      <c r="AD39">
        <v>11</v>
      </c>
      <c r="AE39">
        <v>12</v>
      </c>
      <c r="AF39">
        <v>4.8</v>
      </c>
      <c r="AG39">
        <v>2.4</v>
      </c>
      <c r="AH39">
        <v>4.9000000000000004</v>
      </c>
      <c r="AI39">
        <v>-1.4</v>
      </c>
      <c r="AJ39">
        <v>31</v>
      </c>
      <c r="AK39">
        <v>1</v>
      </c>
      <c r="AL39">
        <v>4</v>
      </c>
      <c r="AM39">
        <v>4</v>
      </c>
      <c r="AN39">
        <v>-1</v>
      </c>
      <c r="AO39" t="s">
        <v>1817</v>
      </c>
      <c r="AP39" t="s">
        <v>1833</v>
      </c>
    </row>
    <row r="40" spans="1:42" x14ac:dyDescent="0.45">
      <c r="A40">
        <v>35</v>
      </c>
      <c r="B40" t="s">
        <v>1857</v>
      </c>
      <c r="C40">
        <v>1976</v>
      </c>
      <c r="D40">
        <v>30</v>
      </c>
      <c r="E40" t="s">
        <v>112</v>
      </c>
      <c r="F40" t="s">
        <v>1026</v>
      </c>
      <c r="G40">
        <v>149</v>
      </c>
      <c r="H40">
        <v>609</v>
      </c>
      <c r="I40">
        <v>527</v>
      </c>
      <c r="J40">
        <v>75</v>
      </c>
      <c r="K40">
        <v>175</v>
      </c>
      <c r="L40">
        <v>128</v>
      </c>
      <c r="M40">
        <v>34</v>
      </c>
      <c r="N40">
        <v>5</v>
      </c>
      <c r="O40">
        <v>8</v>
      </c>
      <c r="P40">
        <v>73</v>
      </c>
      <c r="Q40">
        <v>22</v>
      </c>
      <c r="R40">
        <v>12</v>
      </c>
      <c r="S40">
        <v>64</v>
      </c>
      <c r="T40">
        <v>43</v>
      </c>
      <c r="U40">
        <v>0.33200000000000002</v>
      </c>
      <c r="V40">
        <v>0.40699999999999997</v>
      </c>
      <c r="W40">
        <v>0.46100000000000002</v>
      </c>
      <c r="X40">
        <v>0.86799999999999999</v>
      </c>
      <c r="Y40">
        <v>153</v>
      </c>
      <c r="Z40">
        <v>243</v>
      </c>
      <c r="AA40">
        <v>13</v>
      </c>
      <c r="AB40">
        <v>8</v>
      </c>
      <c r="AC40">
        <v>2</v>
      </c>
      <c r="AD40">
        <v>8</v>
      </c>
      <c r="AE40">
        <v>7</v>
      </c>
      <c r="AF40">
        <v>4.7</v>
      </c>
      <c r="AG40">
        <v>2.5</v>
      </c>
      <c r="AH40">
        <v>4.5999999999999996</v>
      </c>
      <c r="AI40">
        <v>-1.2</v>
      </c>
      <c r="AJ40">
        <v>34</v>
      </c>
      <c r="AK40">
        <v>-1</v>
      </c>
      <c r="AL40">
        <v>0</v>
      </c>
      <c r="AM40">
        <v>-1</v>
      </c>
      <c r="AN40">
        <v>1</v>
      </c>
      <c r="AO40" t="s">
        <v>1858</v>
      </c>
      <c r="AP40" t="s">
        <v>1859</v>
      </c>
    </row>
    <row r="41" spans="1:42" x14ac:dyDescent="0.45">
      <c r="A41">
        <v>36</v>
      </c>
      <c r="B41" t="s">
        <v>891</v>
      </c>
      <c r="C41">
        <v>2023</v>
      </c>
      <c r="D41">
        <v>26</v>
      </c>
      <c r="E41" t="s">
        <v>33</v>
      </c>
      <c r="F41" t="s">
        <v>1026</v>
      </c>
      <c r="G41">
        <v>114</v>
      </c>
      <c r="H41">
        <v>496</v>
      </c>
      <c r="I41">
        <v>410</v>
      </c>
      <c r="J41">
        <v>77</v>
      </c>
      <c r="K41">
        <v>120</v>
      </c>
      <c r="L41">
        <v>64</v>
      </c>
      <c r="M41">
        <v>24</v>
      </c>
      <c r="N41">
        <v>1</v>
      </c>
      <c r="O41">
        <v>31</v>
      </c>
      <c r="P41">
        <v>97</v>
      </c>
      <c r="Q41">
        <v>0</v>
      </c>
      <c r="R41">
        <v>0</v>
      </c>
      <c r="S41">
        <v>69</v>
      </c>
      <c r="T41">
        <v>92</v>
      </c>
      <c r="U41">
        <v>0.29299999999999998</v>
      </c>
      <c r="V41">
        <v>0.40699999999999997</v>
      </c>
      <c r="W41">
        <v>0.58299999999999996</v>
      </c>
      <c r="X41">
        <v>0.99</v>
      </c>
      <c r="Y41">
        <v>171</v>
      </c>
      <c r="Z41">
        <v>239</v>
      </c>
      <c r="AA41">
        <v>7</v>
      </c>
      <c r="AB41">
        <v>13</v>
      </c>
      <c r="AC41">
        <v>0</v>
      </c>
      <c r="AD41">
        <v>4</v>
      </c>
      <c r="AE41">
        <v>5</v>
      </c>
      <c r="AF41">
        <v>4.5999999999999996</v>
      </c>
      <c r="AG41">
        <v>3</v>
      </c>
      <c r="AH41">
        <v>4.7</v>
      </c>
      <c r="AI41">
        <v>-0.9</v>
      </c>
      <c r="AJ41">
        <v>42</v>
      </c>
      <c r="AK41">
        <v>0</v>
      </c>
      <c r="AL41">
        <v>-4</v>
      </c>
      <c r="AM41">
        <v>-3</v>
      </c>
      <c r="AN41">
        <v>-1</v>
      </c>
      <c r="AO41" t="s">
        <v>1819</v>
      </c>
      <c r="AP41" t="s">
        <v>56</v>
      </c>
    </row>
    <row r="42" spans="1:42" x14ac:dyDescent="0.45">
      <c r="A42">
        <v>37</v>
      </c>
      <c r="B42" t="s">
        <v>1863</v>
      </c>
      <c r="C42">
        <v>1999</v>
      </c>
      <c r="D42">
        <v>33</v>
      </c>
      <c r="E42" t="s">
        <v>48</v>
      </c>
      <c r="F42" t="s">
        <v>1026</v>
      </c>
      <c r="G42">
        <v>142</v>
      </c>
      <c r="H42">
        <v>570</v>
      </c>
      <c r="I42">
        <v>457</v>
      </c>
      <c r="J42">
        <v>93</v>
      </c>
      <c r="K42">
        <v>126</v>
      </c>
      <c r="L42">
        <v>68</v>
      </c>
      <c r="M42">
        <v>23</v>
      </c>
      <c r="N42">
        <v>0</v>
      </c>
      <c r="O42">
        <v>35</v>
      </c>
      <c r="P42">
        <v>111</v>
      </c>
      <c r="Q42">
        <v>2</v>
      </c>
      <c r="R42">
        <v>0</v>
      </c>
      <c r="S42">
        <v>101</v>
      </c>
      <c r="T42">
        <v>129</v>
      </c>
      <c r="U42">
        <v>0.27600000000000002</v>
      </c>
      <c r="V42">
        <v>0.41399999999999998</v>
      </c>
      <c r="W42">
        <v>0.55600000000000005</v>
      </c>
      <c r="X42">
        <v>0.97</v>
      </c>
      <c r="Y42">
        <v>152</v>
      </c>
      <c r="Z42">
        <v>254</v>
      </c>
      <c r="AA42">
        <v>14</v>
      </c>
      <c r="AB42">
        <v>9</v>
      </c>
      <c r="AC42">
        <v>0</v>
      </c>
      <c r="AD42">
        <v>3</v>
      </c>
      <c r="AE42">
        <v>2</v>
      </c>
      <c r="AF42">
        <v>4.5999999999999996</v>
      </c>
      <c r="AG42">
        <v>2.6</v>
      </c>
      <c r="AH42">
        <v>4.5999999999999996</v>
      </c>
      <c r="AI42">
        <v>-1</v>
      </c>
      <c r="AJ42">
        <v>42</v>
      </c>
      <c r="AK42">
        <v>-2</v>
      </c>
      <c r="AL42">
        <v>-1</v>
      </c>
      <c r="AM42">
        <v>-3</v>
      </c>
      <c r="AN42">
        <v>0</v>
      </c>
      <c r="AO42" t="s">
        <v>1837</v>
      </c>
      <c r="AP42" t="s">
        <v>1864</v>
      </c>
    </row>
    <row r="43" spans="1:42" x14ac:dyDescent="0.45">
      <c r="A43">
        <v>38</v>
      </c>
      <c r="B43" t="s">
        <v>1854</v>
      </c>
      <c r="C43">
        <v>2014</v>
      </c>
      <c r="D43">
        <v>33</v>
      </c>
      <c r="E43" t="s">
        <v>86</v>
      </c>
      <c r="F43" t="s">
        <v>1026</v>
      </c>
      <c r="G43">
        <v>159</v>
      </c>
      <c r="H43">
        <v>678</v>
      </c>
      <c r="I43">
        <v>613</v>
      </c>
      <c r="J43">
        <v>87</v>
      </c>
      <c r="K43">
        <v>166</v>
      </c>
      <c r="L43">
        <v>92</v>
      </c>
      <c r="M43">
        <v>32</v>
      </c>
      <c r="N43">
        <v>2</v>
      </c>
      <c r="O43">
        <v>40</v>
      </c>
      <c r="P43">
        <v>108</v>
      </c>
      <c r="Q43">
        <v>4</v>
      </c>
      <c r="R43">
        <v>5</v>
      </c>
      <c r="S43">
        <v>55</v>
      </c>
      <c r="T43">
        <v>140</v>
      </c>
      <c r="U43">
        <v>0.27100000000000002</v>
      </c>
      <c r="V43">
        <v>0.33300000000000002</v>
      </c>
      <c r="W43">
        <v>0.52500000000000002</v>
      </c>
      <c r="X43">
        <v>0.85899999999999999</v>
      </c>
      <c r="Y43">
        <v>137</v>
      </c>
      <c r="Z43">
        <v>322</v>
      </c>
      <c r="AA43">
        <v>17</v>
      </c>
      <c r="AB43">
        <v>5</v>
      </c>
      <c r="AC43">
        <v>0</v>
      </c>
      <c r="AD43">
        <v>5</v>
      </c>
      <c r="AE43">
        <v>8</v>
      </c>
      <c r="AF43">
        <v>4.5</v>
      </c>
      <c r="AG43">
        <v>2.1</v>
      </c>
      <c r="AH43">
        <v>4</v>
      </c>
      <c r="AI43">
        <v>-0.7</v>
      </c>
      <c r="AJ43">
        <v>29</v>
      </c>
      <c r="AK43">
        <v>-2</v>
      </c>
      <c r="AL43">
        <v>-2</v>
      </c>
      <c r="AM43">
        <v>-4</v>
      </c>
      <c r="AN43">
        <v>3</v>
      </c>
      <c r="AO43" t="s">
        <v>1820</v>
      </c>
      <c r="AP43" t="s">
        <v>1856</v>
      </c>
    </row>
    <row r="44" spans="1:42" x14ac:dyDescent="0.45">
      <c r="A44">
        <v>39</v>
      </c>
      <c r="B44" t="s">
        <v>1854</v>
      </c>
      <c r="C44">
        <v>2019</v>
      </c>
      <c r="D44">
        <v>38</v>
      </c>
      <c r="E44" t="s">
        <v>129</v>
      </c>
      <c r="F44" t="s">
        <v>1026</v>
      </c>
      <c r="G44">
        <v>120</v>
      </c>
      <c r="H44">
        <v>521</v>
      </c>
      <c r="I44">
        <v>454</v>
      </c>
      <c r="J44">
        <v>81</v>
      </c>
      <c r="K44">
        <v>141</v>
      </c>
      <c r="L44">
        <v>74</v>
      </c>
      <c r="M44">
        <v>26</v>
      </c>
      <c r="N44">
        <v>0</v>
      </c>
      <c r="O44">
        <v>41</v>
      </c>
      <c r="P44">
        <v>108</v>
      </c>
      <c r="Q44">
        <v>0</v>
      </c>
      <c r="R44">
        <v>1</v>
      </c>
      <c r="S44">
        <v>56</v>
      </c>
      <c r="T44">
        <v>131</v>
      </c>
      <c r="U44">
        <v>0.311</v>
      </c>
      <c r="V44">
        <v>0.39200000000000002</v>
      </c>
      <c r="W44">
        <v>0.63900000000000001</v>
      </c>
      <c r="X44">
        <v>1.0309999999999999</v>
      </c>
      <c r="Y44">
        <v>168</v>
      </c>
      <c r="Z44">
        <v>290</v>
      </c>
      <c r="AA44">
        <v>14</v>
      </c>
      <c r="AB44">
        <v>7</v>
      </c>
      <c r="AC44">
        <v>0</v>
      </c>
      <c r="AD44">
        <v>3</v>
      </c>
      <c r="AE44">
        <v>8</v>
      </c>
      <c r="AF44">
        <v>4.4000000000000004</v>
      </c>
      <c r="AG44">
        <v>2.7</v>
      </c>
      <c r="AH44">
        <v>4.3</v>
      </c>
      <c r="AI44">
        <v>-0.9</v>
      </c>
      <c r="AJ44">
        <v>42</v>
      </c>
      <c r="AK44">
        <v>-2</v>
      </c>
      <c r="AL44">
        <v>-3</v>
      </c>
      <c r="AM44">
        <v>-6</v>
      </c>
      <c r="AN44">
        <v>0</v>
      </c>
      <c r="AO44" t="s">
        <v>252</v>
      </c>
      <c r="AP44" t="s">
        <v>1856</v>
      </c>
    </row>
    <row r="45" spans="1:42" x14ac:dyDescent="0.45">
      <c r="A45">
        <v>40</v>
      </c>
      <c r="B45" t="s">
        <v>1822</v>
      </c>
      <c r="C45">
        <v>2013</v>
      </c>
      <c r="D45">
        <v>37</v>
      </c>
      <c r="E45" t="s">
        <v>37</v>
      </c>
      <c r="F45" t="s">
        <v>1026</v>
      </c>
      <c r="G45">
        <v>137</v>
      </c>
      <c r="H45">
        <v>600</v>
      </c>
      <c r="I45">
        <v>518</v>
      </c>
      <c r="J45">
        <v>84</v>
      </c>
      <c r="K45">
        <v>160</v>
      </c>
      <c r="L45">
        <v>90</v>
      </c>
      <c r="M45">
        <v>38</v>
      </c>
      <c r="N45">
        <v>2</v>
      </c>
      <c r="O45">
        <v>30</v>
      </c>
      <c r="P45">
        <v>103</v>
      </c>
      <c r="Q45">
        <v>4</v>
      </c>
      <c r="R45">
        <v>0</v>
      </c>
      <c r="S45">
        <v>76</v>
      </c>
      <c r="T45">
        <v>88</v>
      </c>
      <c r="U45">
        <v>0.309</v>
      </c>
      <c r="V45">
        <v>0.39500000000000002</v>
      </c>
      <c r="W45">
        <v>0.56399999999999995</v>
      </c>
      <c r="X45">
        <v>0.95899999999999996</v>
      </c>
      <c r="Y45">
        <v>159</v>
      </c>
      <c r="Z45">
        <v>292</v>
      </c>
      <c r="AA45">
        <v>21</v>
      </c>
      <c r="AB45">
        <v>1</v>
      </c>
      <c r="AC45">
        <v>0</v>
      </c>
      <c r="AD45">
        <v>5</v>
      </c>
      <c r="AE45">
        <v>27</v>
      </c>
      <c r="AF45">
        <v>4.4000000000000004</v>
      </c>
      <c r="AG45">
        <v>2.4</v>
      </c>
      <c r="AH45">
        <v>4.4000000000000004</v>
      </c>
      <c r="AI45">
        <v>-1.2</v>
      </c>
      <c r="AJ45">
        <v>38</v>
      </c>
      <c r="AK45">
        <v>-2</v>
      </c>
      <c r="AL45">
        <v>-2</v>
      </c>
      <c r="AM45">
        <v>-4</v>
      </c>
      <c r="AN45">
        <v>-1</v>
      </c>
      <c r="AO45" t="s">
        <v>1823</v>
      </c>
      <c r="AP45" t="s">
        <v>1824</v>
      </c>
    </row>
    <row r="46" spans="1:42" x14ac:dyDescent="0.45">
      <c r="A46">
        <v>41</v>
      </c>
      <c r="B46" t="s">
        <v>914</v>
      </c>
      <c r="C46">
        <v>2018</v>
      </c>
      <c r="D46">
        <v>28</v>
      </c>
      <c r="E46" t="s">
        <v>103</v>
      </c>
      <c r="F46" t="s">
        <v>1026</v>
      </c>
      <c r="G46">
        <v>158</v>
      </c>
      <c r="H46">
        <v>705</v>
      </c>
      <c r="I46">
        <v>617</v>
      </c>
      <c r="J46">
        <v>102</v>
      </c>
      <c r="K46">
        <v>164</v>
      </c>
      <c r="L46">
        <v>91</v>
      </c>
      <c r="M46">
        <v>34</v>
      </c>
      <c r="N46">
        <v>1</v>
      </c>
      <c r="O46">
        <v>38</v>
      </c>
      <c r="P46">
        <v>100</v>
      </c>
      <c r="Q46">
        <v>5</v>
      </c>
      <c r="R46">
        <v>0</v>
      </c>
      <c r="S46">
        <v>70</v>
      </c>
      <c r="T46">
        <v>211</v>
      </c>
      <c r="U46">
        <v>0.26600000000000001</v>
      </c>
      <c r="V46">
        <v>0.34300000000000003</v>
      </c>
      <c r="W46">
        <v>0.50900000000000001</v>
      </c>
      <c r="X46">
        <v>0.85199999999999998</v>
      </c>
      <c r="Y46">
        <v>130</v>
      </c>
      <c r="Z46">
        <v>314</v>
      </c>
      <c r="AA46">
        <v>17</v>
      </c>
      <c r="AB46">
        <v>8</v>
      </c>
      <c r="AC46">
        <v>0</v>
      </c>
      <c r="AD46">
        <v>10</v>
      </c>
      <c r="AE46">
        <v>5</v>
      </c>
      <c r="AF46">
        <v>4.4000000000000004</v>
      </c>
      <c r="AG46">
        <v>2.1</v>
      </c>
      <c r="AH46">
        <v>3.7</v>
      </c>
      <c r="AI46">
        <v>-0.4</v>
      </c>
      <c r="AJ46">
        <v>22</v>
      </c>
      <c r="AK46">
        <v>-1</v>
      </c>
      <c r="AL46">
        <v>2</v>
      </c>
      <c r="AM46">
        <v>1</v>
      </c>
      <c r="AN46">
        <v>5</v>
      </c>
      <c r="AO46" t="s">
        <v>1865</v>
      </c>
      <c r="AP46" t="s">
        <v>684</v>
      </c>
    </row>
    <row r="47" spans="1:42" x14ac:dyDescent="0.45">
      <c r="A47">
        <v>42</v>
      </c>
      <c r="B47" t="s">
        <v>1854</v>
      </c>
      <c r="C47">
        <v>2017</v>
      </c>
      <c r="D47">
        <v>36</v>
      </c>
      <c r="E47" t="s">
        <v>153</v>
      </c>
      <c r="F47" t="s">
        <v>1026</v>
      </c>
      <c r="G47">
        <v>155</v>
      </c>
      <c r="H47">
        <v>645</v>
      </c>
      <c r="I47">
        <v>556</v>
      </c>
      <c r="J47">
        <v>91</v>
      </c>
      <c r="K47">
        <v>160</v>
      </c>
      <c r="L47">
        <v>93</v>
      </c>
      <c r="M47">
        <v>28</v>
      </c>
      <c r="N47">
        <v>0</v>
      </c>
      <c r="O47">
        <v>39</v>
      </c>
      <c r="P47">
        <v>119</v>
      </c>
      <c r="Q47">
        <v>1</v>
      </c>
      <c r="R47">
        <v>1</v>
      </c>
      <c r="S47">
        <v>70</v>
      </c>
      <c r="T47">
        <v>140</v>
      </c>
      <c r="U47">
        <v>0.28799999999999998</v>
      </c>
      <c r="V47">
        <v>0.375</v>
      </c>
      <c r="W47">
        <v>0.54900000000000004</v>
      </c>
      <c r="X47">
        <v>0.92400000000000004</v>
      </c>
      <c r="Y47">
        <v>149</v>
      </c>
      <c r="Z47">
        <v>305</v>
      </c>
      <c r="AA47">
        <v>15</v>
      </c>
      <c r="AB47">
        <v>12</v>
      </c>
      <c r="AC47">
        <v>0</v>
      </c>
      <c r="AD47">
        <v>7</v>
      </c>
      <c r="AE47">
        <v>7</v>
      </c>
      <c r="AF47">
        <v>4.3</v>
      </c>
      <c r="AG47">
        <v>2.1</v>
      </c>
      <c r="AH47">
        <v>4.4000000000000004</v>
      </c>
      <c r="AI47">
        <v>-1.4</v>
      </c>
      <c r="AJ47">
        <v>36</v>
      </c>
      <c r="AK47">
        <v>0</v>
      </c>
      <c r="AL47">
        <v>-1</v>
      </c>
      <c r="AM47">
        <v>-2</v>
      </c>
      <c r="AN47">
        <v>-1</v>
      </c>
      <c r="AO47" t="s">
        <v>1129</v>
      </c>
      <c r="AP47" t="s">
        <v>1856</v>
      </c>
    </row>
    <row r="48" spans="1:42" x14ac:dyDescent="0.45">
      <c r="A48">
        <v>43</v>
      </c>
      <c r="B48" t="s">
        <v>1822</v>
      </c>
      <c r="C48">
        <v>2004</v>
      </c>
      <c r="D48">
        <v>28</v>
      </c>
      <c r="E48" t="s">
        <v>37</v>
      </c>
      <c r="F48" t="s">
        <v>1026</v>
      </c>
      <c r="G48">
        <v>150</v>
      </c>
      <c r="H48">
        <v>669</v>
      </c>
      <c r="I48">
        <v>582</v>
      </c>
      <c r="J48">
        <v>94</v>
      </c>
      <c r="K48">
        <v>175</v>
      </c>
      <c r="L48">
        <v>84</v>
      </c>
      <c r="M48">
        <v>47</v>
      </c>
      <c r="N48">
        <v>3</v>
      </c>
      <c r="O48">
        <v>41</v>
      </c>
      <c r="P48">
        <v>139</v>
      </c>
      <c r="Q48">
        <v>0</v>
      </c>
      <c r="R48">
        <v>0</v>
      </c>
      <c r="S48">
        <v>75</v>
      </c>
      <c r="T48">
        <v>133</v>
      </c>
      <c r="U48">
        <v>0.30099999999999999</v>
      </c>
      <c r="V48">
        <v>0.38</v>
      </c>
      <c r="W48">
        <v>0.60299999999999998</v>
      </c>
      <c r="X48">
        <v>0.98299999999999998</v>
      </c>
      <c r="Y48">
        <v>145</v>
      </c>
      <c r="Z48">
        <v>351</v>
      </c>
      <c r="AA48">
        <v>12</v>
      </c>
      <c r="AB48">
        <v>4</v>
      </c>
      <c r="AC48">
        <v>0</v>
      </c>
      <c r="AD48">
        <v>8</v>
      </c>
      <c r="AE48">
        <v>8</v>
      </c>
      <c r="AF48">
        <v>4.3</v>
      </c>
      <c r="AG48">
        <v>2</v>
      </c>
      <c r="AH48">
        <v>4.3</v>
      </c>
      <c r="AI48">
        <v>-1.2</v>
      </c>
      <c r="AJ48">
        <v>34</v>
      </c>
      <c r="AK48">
        <v>0</v>
      </c>
      <c r="AL48">
        <v>-1</v>
      </c>
      <c r="AM48">
        <v>-1</v>
      </c>
      <c r="AN48">
        <v>-1</v>
      </c>
      <c r="AO48" t="s">
        <v>1827</v>
      </c>
      <c r="AP48" t="s">
        <v>1824</v>
      </c>
    </row>
    <row r="49" spans="1:42" x14ac:dyDescent="0.45">
      <c r="A49">
        <v>44</v>
      </c>
      <c r="B49" t="s">
        <v>1816</v>
      </c>
      <c r="C49">
        <v>2003</v>
      </c>
      <c r="D49">
        <v>35</v>
      </c>
      <c r="E49" t="s">
        <v>97</v>
      </c>
      <c r="F49" t="s">
        <v>1026</v>
      </c>
      <c r="G49">
        <v>153</v>
      </c>
      <c r="H49">
        <v>662</v>
      </c>
      <c r="I49">
        <v>546</v>
      </c>
      <c r="J49">
        <v>87</v>
      </c>
      <c r="K49">
        <v>146</v>
      </c>
      <c r="L49">
        <v>69</v>
      </c>
      <c r="M49">
        <v>35</v>
      </c>
      <c r="N49">
        <v>0</v>
      </c>
      <c r="O49">
        <v>42</v>
      </c>
      <c r="P49">
        <v>105</v>
      </c>
      <c r="Q49">
        <v>0</v>
      </c>
      <c r="R49">
        <v>0</v>
      </c>
      <c r="S49">
        <v>100</v>
      </c>
      <c r="T49">
        <v>115</v>
      </c>
      <c r="U49">
        <v>0.26700000000000002</v>
      </c>
      <c r="V49">
        <v>0.39</v>
      </c>
      <c r="W49">
        <v>0.56200000000000006</v>
      </c>
      <c r="X49">
        <v>0.95199999999999996</v>
      </c>
      <c r="Y49">
        <v>146</v>
      </c>
      <c r="Z49">
        <v>307</v>
      </c>
      <c r="AA49">
        <v>11</v>
      </c>
      <c r="AB49">
        <v>12</v>
      </c>
      <c r="AC49">
        <v>0</v>
      </c>
      <c r="AD49">
        <v>4</v>
      </c>
      <c r="AE49">
        <v>4</v>
      </c>
      <c r="AF49">
        <v>4.3</v>
      </c>
      <c r="AG49">
        <v>1.9</v>
      </c>
      <c r="AH49">
        <v>4.4000000000000004</v>
      </c>
      <c r="AI49">
        <v>-1.3</v>
      </c>
      <c r="AJ49">
        <v>36</v>
      </c>
      <c r="AK49">
        <v>0</v>
      </c>
      <c r="AL49">
        <v>-2</v>
      </c>
      <c r="AM49">
        <v>-3</v>
      </c>
      <c r="AN49">
        <v>-1</v>
      </c>
      <c r="AO49" t="s">
        <v>1827</v>
      </c>
      <c r="AP49" t="s">
        <v>1818</v>
      </c>
    </row>
    <row r="50" spans="1:42" x14ac:dyDescent="0.45">
      <c r="A50">
        <v>45</v>
      </c>
      <c r="B50" t="s">
        <v>1857</v>
      </c>
      <c r="C50">
        <v>1982</v>
      </c>
      <c r="D50">
        <v>36</v>
      </c>
      <c r="E50" t="s">
        <v>112</v>
      </c>
      <c r="F50" t="s">
        <v>1026</v>
      </c>
      <c r="G50">
        <v>159</v>
      </c>
      <c r="H50">
        <v>676</v>
      </c>
      <c r="I50">
        <v>613</v>
      </c>
      <c r="J50">
        <v>91</v>
      </c>
      <c r="K50">
        <v>189</v>
      </c>
      <c r="L50">
        <v>108</v>
      </c>
      <c r="M50">
        <v>46</v>
      </c>
      <c r="N50">
        <v>8</v>
      </c>
      <c r="O50">
        <v>27</v>
      </c>
      <c r="P50">
        <v>133</v>
      </c>
      <c r="Q50">
        <v>4</v>
      </c>
      <c r="R50">
        <v>4</v>
      </c>
      <c r="S50">
        <v>55</v>
      </c>
      <c r="T50">
        <v>61</v>
      </c>
      <c r="U50">
        <v>0.308</v>
      </c>
      <c r="V50">
        <v>0.36899999999999999</v>
      </c>
      <c r="W50">
        <v>0.54200000000000004</v>
      </c>
      <c r="X50">
        <v>0.91</v>
      </c>
      <c r="Y50">
        <v>147</v>
      </c>
      <c r="Z50">
        <v>332</v>
      </c>
      <c r="AA50">
        <v>8</v>
      </c>
      <c r="AB50">
        <v>5</v>
      </c>
      <c r="AC50">
        <v>1</v>
      </c>
      <c r="AD50">
        <v>2</v>
      </c>
      <c r="AE50">
        <v>7</v>
      </c>
      <c r="AF50">
        <v>4.0999999999999996</v>
      </c>
      <c r="AG50">
        <v>2</v>
      </c>
      <c r="AH50">
        <v>4.3</v>
      </c>
      <c r="AI50">
        <v>-1.7</v>
      </c>
      <c r="AJ50">
        <v>36</v>
      </c>
      <c r="AK50">
        <v>1</v>
      </c>
      <c r="AL50">
        <v>-2</v>
      </c>
      <c r="AM50">
        <v>0</v>
      </c>
      <c r="AN50">
        <v>0</v>
      </c>
      <c r="AO50" t="s">
        <v>1866</v>
      </c>
      <c r="AP50" t="s">
        <v>1859</v>
      </c>
    </row>
    <row r="51" spans="1:42" x14ac:dyDescent="0.45">
      <c r="A51">
        <v>46</v>
      </c>
      <c r="B51" t="s">
        <v>1867</v>
      </c>
      <c r="C51">
        <v>2008</v>
      </c>
      <c r="D51">
        <v>31</v>
      </c>
      <c r="E51" t="s">
        <v>86</v>
      </c>
      <c r="F51" t="s">
        <v>1026</v>
      </c>
      <c r="G51">
        <v>154</v>
      </c>
      <c r="H51">
        <v>661</v>
      </c>
      <c r="I51">
        <v>598</v>
      </c>
      <c r="J51">
        <v>96</v>
      </c>
      <c r="K51">
        <v>182</v>
      </c>
      <c r="L51">
        <v>100</v>
      </c>
      <c r="M51">
        <v>48</v>
      </c>
      <c r="N51">
        <v>2</v>
      </c>
      <c r="O51">
        <v>32</v>
      </c>
      <c r="P51">
        <v>108</v>
      </c>
      <c r="Q51">
        <v>4</v>
      </c>
      <c r="R51">
        <v>0</v>
      </c>
      <c r="S51">
        <v>53</v>
      </c>
      <c r="T51">
        <v>89</v>
      </c>
      <c r="U51">
        <v>0.30399999999999999</v>
      </c>
      <c r="V51">
        <v>0.36</v>
      </c>
      <c r="W51">
        <v>0.55200000000000005</v>
      </c>
      <c r="X51">
        <v>0.91200000000000003</v>
      </c>
      <c r="Y51">
        <v>137</v>
      </c>
      <c r="Z51">
        <v>330</v>
      </c>
      <c r="AA51">
        <v>9</v>
      </c>
      <c r="AB51">
        <v>3</v>
      </c>
      <c r="AC51">
        <v>0</v>
      </c>
      <c r="AD51">
        <v>7</v>
      </c>
      <c r="AE51">
        <v>7</v>
      </c>
      <c r="AF51">
        <v>4.0999999999999996</v>
      </c>
      <c r="AG51">
        <v>1.8</v>
      </c>
      <c r="AH51">
        <v>4.0999999999999996</v>
      </c>
      <c r="AI51">
        <v>-0.9</v>
      </c>
      <c r="AJ51">
        <v>28</v>
      </c>
      <c r="AK51">
        <v>-1</v>
      </c>
      <c r="AL51">
        <v>-1</v>
      </c>
      <c r="AM51">
        <v>-2</v>
      </c>
      <c r="AN51">
        <v>-1</v>
      </c>
      <c r="AO51" t="s">
        <v>1868</v>
      </c>
      <c r="AP51" t="s">
        <v>1869</v>
      </c>
    </row>
    <row r="52" spans="1:42" x14ac:dyDescent="0.45">
      <c r="A52">
        <v>47</v>
      </c>
      <c r="B52" t="s">
        <v>1848</v>
      </c>
      <c r="C52">
        <v>2016</v>
      </c>
      <c r="D52">
        <v>33</v>
      </c>
      <c r="E52" t="s">
        <v>90</v>
      </c>
      <c r="F52" t="s">
        <v>1026</v>
      </c>
      <c r="G52">
        <v>160</v>
      </c>
      <c r="H52">
        <v>702</v>
      </c>
      <c r="I52">
        <v>601</v>
      </c>
      <c r="J52">
        <v>99</v>
      </c>
      <c r="K52">
        <v>158</v>
      </c>
      <c r="L52">
        <v>82</v>
      </c>
      <c r="M52">
        <v>34</v>
      </c>
      <c r="N52">
        <v>0</v>
      </c>
      <c r="O52">
        <v>42</v>
      </c>
      <c r="P52">
        <v>127</v>
      </c>
      <c r="Q52">
        <v>2</v>
      </c>
      <c r="R52">
        <v>0</v>
      </c>
      <c r="S52">
        <v>87</v>
      </c>
      <c r="T52">
        <v>138</v>
      </c>
      <c r="U52">
        <v>0.26300000000000001</v>
      </c>
      <c r="V52">
        <v>0.35699999999999998</v>
      </c>
      <c r="W52">
        <v>0.52900000000000003</v>
      </c>
      <c r="X52">
        <v>0.88600000000000001</v>
      </c>
      <c r="Y52">
        <v>134</v>
      </c>
      <c r="Z52">
        <v>318</v>
      </c>
      <c r="AA52">
        <v>22</v>
      </c>
      <c r="AB52">
        <v>5</v>
      </c>
      <c r="AC52">
        <v>0</v>
      </c>
      <c r="AD52">
        <v>8</v>
      </c>
      <c r="AE52">
        <v>3</v>
      </c>
      <c r="AF52">
        <v>4.0999999999999996</v>
      </c>
      <c r="AG52">
        <v>1.7</v>
      </c>
      <c r="AH52">
        <v>3.8</v>
      </c>
      <c r="AI52">
        <v>-0.9</v>
      </c>
      <c r="AJ52">
        <v>28</v>
      </c>
      <c r="AK52">
        <v>-2</v>
      </c>
      <c r="AL52">
        <v>-1</v>
      </c>
      <c r="AM52">
        <v>-3</v>
      </c>
      <c r="AN52">
        <v>3</v>
      </c>
      <c r="AO52" t="s">
        <v>1870</v>
      </c>
      <c r="AP52" t="s">
        <v>1850</v>
      </c>
    </row>
    <row r="53" spans="1:42" x14ac:dyDescent="0.45">
      <c r="A53">
        <v>48</v>
      </c>
      <c r="B53" t="s">
        <v>1871</v>
      </c>
      <c r="C53">
        <v>1992</v>
      </c>
      <c r="D53">
        <v>40</v>
      </c>
      <c r="E53" t="s">
        <v>90</v>
      </c>
      <c r="F53" t="s">
        <v>1026</v>
      </c>
      <c r="G53">
        <v>156</v>
      </c>
      <c r="H53">
        <v>670</v>
      </c>
      <c r="I53">
        <v>583</v>
      </c>
      <c r="J53">
        <v>92</v>
      </c>
      <c r="K53">
        <v>169</v>
      </c>
      <c r="L53">
        <v>107</v>
      </c>
      <c r="M53">
        <v>33</v>
      </c>
      <c r="N53">
        <v>3</v>
      </c>
      <c r="O53">
        <v>26</v>
      </c>
      <c r="P53">
        <v>108</v>
      </c>
      <c r="Q53">
        <v>2</v>
      </c>
      <c r="R53">
        <v>3</v>
      </c>
      <c r="S53">
        <v>82</v>
      </c>
      <c r="T53">
        <v>89</v>
      </c>
      <c r="U53">
        <v>0.28999999999999998</v>
      </c>
      <c r="V53">
        <v>0.377</v>
      </c>
      <c r="W53">
        <v>0.49099999999999999</v>
      </c>
      <c r="X53">
        <v>0.86699999999999999</v>
      </c>
      <c r="Y53">
        <v>138</v>
      </c>
      <c r="Z53">
        <v>286</v>
      </c>
      <c r="AA53">
        <v>10</v>
      </c>
      <c r="AB53">
        <v>1</v>
      </c>
      <c r="AC53">
        <v>1</v>
      </c>
      <c r="AD53">
        <v>3</v>
      </c>
      <c r="AE53">
        <v>10</v>
      </c>
      <c r="AF53">
        <v>4.0999999999999996</v>
      </c>
      <c r="AG53">
        <v>1.7</v>
      </c>
      <c r="AH53">
        <v>4.0999999999999996</v>
      </c>
      <c r="AI53">
        <v>-1.3</v>
      </c>
      <c r="AJ53">
        <v>29</v>
      </c>
      <c r="AK53">
        <v>0</v>
      </c>
      <c r="AL53">
        <v>-2</v>
      </c>
      <c r="AM53">
        <v>-1</v>
      </c>
      <c r="AN53">
        <v>0</v>
      </c>
      <c r="AO53" t="s">
        <v>1872</v>
      </c>
      <c r="AP53" t="s">
        <v>1873</v>
      </c>
    </row>
    <row r="54" spans="1:42" x14ac:dyDescent="0.45">
      <c r="A54">
        <v>49</v>
      </c>
      <c r="B54" t="s">
        <v>1874</v>
      </c>
      <c r="C54">
        <v>1987</v>
      </c>
      <c r="D54">
        <v>36</v>
      </c>
      <c r="E54" t="s">
        <v>1861</v>
      </c>
      <c r="F54" t="s">
        <v>1026</v>
      </c>
      <c r="G54">
        <v>155</v>
      </c>
      <c r="H54">
        <v>695</v>
      </c>
      <c r="I54">
        <v>567</v>
      </c>
      <c r="J54">
        <v>110</v>
      </c>
      <c r="K54">
        <v>154</v>
      </c>
      <c r="L54">
        <v>93</v>
      </c>
      <c r="M54">
        <v>29</v>
      </c>
      <c r="N54">
        <v>3</v>
      </c>
      <c r="O54">
        <v>29</v>
      </c>
      <c r="P54">
        <v>77</v>
      </c>
      <c r="Q54">
        <v>5</v>
      </c>
      <c r="R54">
        <v>5</v>
      </c>
      <c r="S54">
        <v>106</v>
      </c>
      <c r="T54">
        <v>85</v>
      </c>
      <c r="U54">
        <v>0.27200000000000002</v>
      </c>
      <c r="V54">
        <v>0.4</v>
      </c>
      <c r="W54">
        <v>0.48699999999999999</v>
      </c>
      <c r="X54">
        <v>0.88600000000000001</v>
      </c>
      <c r="Y54">
        <v>137</v>
      </c>
      <c r="Z54">
        <v>276</v>
      </c>
      <c r="AA54">
        <v>10</v>
      </c>
      <c r="AB54">
        <v>17</v>
      </c>
      <c r="AC54">
        <v>2</v>
      </c>
      <c r="AD54">
        <v>3</v>
      </c>
      <c r="AE54">
        <v>6</v>
      </c>
      <c r="AF54">
        <v>4</v>
      </c>
      <c r="AG54">
        <v>1.9</v>
      </c>
      <c r="AH54">
        <v>4.3</v>
      </c>
      <c r="AI54">
        <v>-1.4</v>
      </c>
      <c r="AJ54">
        <v>34</v>
      </c>
      <c r="AK54">
        <v>-1</v>
      </c>
      <c r="AL54">
        <v>0</v>
      </c>
      <c r="AM54">
        <v>0</v>
      </c>
      <c r="AN54">
        <v>-3</v>
      </c>
      <c r="AO54" t="s">
        <v>1858</v>
      </c>
      <c r="AP54" t="s">
        <v>1875</v>
      </c>
    </row>
    <row r="55" spans="1:42" x14ac:dyDescent="0.45">
      <c r="A55">
        <v>50</v>
      </c>
      <c r="B55" t="s">
        <v>1822</v>
      </c>
      <c r="C55">
        <v>2011</v>
      </c>
      <c r="D55">
        <v>35</v>
      </c>
      <c r="E55" t="s">
        <v>37</v>
      </c>
      <c r="F55" t="s">
        <v>1026</v>
      </c>
      <c r="G55">
        <v>146</v>
      </c>
      <c r="H55">
        <v>605</v>
      </c>
      <c r="I55">
        <v>525</v>
      </c>
      <c r="J55">
        <v>84</v>
      </c>
      <c r="K55">
        <v>162</v>
      </c>
      <c r="L55">
        <v>92</v>
      </c>
      <c r="M55">
        <v>40</v>
      </c>
      <c r="N55">
        <v>1</v>
      </c>
      <c r="O55">
        <v>29</v>
      </c>
      <c r="P55">
        <v>96</v>
      </c>
      <c r="Q55">
        <v>1</v>
      </c>
      <c r="R55">
        <v>1</v>
      </c>
      <c r="S55">
        <v>78</v>
      </c>
      <c r="T55">
        <v>83</v>
      </c>
      <c r="U55">
        <v>0.309</v>
      </c>
      <c r="V55">
        <v>0.39800000000000002</v>
      </c>
      <c r="W55">
        <v>0.55400000000000005</v>
      </c>
      <c r="X55">
        <v>0.95299999999999996</v>
      </c>
      <c r="Y55">
        <v>154</v>
      </c>
      <c r="Z55">
        <v>291</v>
      </c>
      <c r="AA55">
        <v>24</v>
      </c>
      <c r="AB55">
        <v>1</v>
      </c>
      <c r="AC55">
        <v>0</v>
      </c>
      <c r="AD55">
        <v>1</v>
      </c>
      <c r="AE55">
        <v>12</v>
      </c>
      <c r="AF55">
        <v>4</v>
      </c>
      <c r="AG55">
        <v>1.8</v>
      </c>
      <c r="AH55">
        <v>4</v>
      </c>
      <c r="AI55">
        <v>-1.3</v>
      </c>
      <c r="AJ55">
        <v>37</v>
      </c>
      <c r="AK55">
        <v>-4</v>
      </c>
      <c r="AL55">
        <v>-4</v>
      </c>
      <c r="AM55">
        <v>-7</v>
      </c>
      <c r="AN55">
        <v>0</v>
      </c>
      <c r="AO55" t="s">
        <v>1830</v>
      </c>
      <c r="AP55" t="s">
        <v>1824</v>
      </c>
    </row>
    <row r="56" spans="1:42" x14ac:dyDescent="0.45">
      <c r="A56">
        <v>51</v>
      </c>
      <c r="B56" t="s">
        <v>1876</v>
      </c>
      <c r="C56">
        <v>2002</v>
      </c>
      <c r="D56">
        <v>37</v>
      </c>
      <c r="E56" t="s">
        <v>70</v>
      </c>
      <c r="F56" t="s">
        <v>1026</v>
      </c>
      <c r="G56">
        <v>138</v>
      </c>
      <c r="H56">
        <v>570</v>
      </c>
      <c r="I56">
        <v>518</v>
      </c>
      <c r="J56">
        <v>92</v>
      </c>
      <c r="K56">
        <v>156</v>
      </c>
      <c r="L56">
        <v>96</v>
      </c>
      <c r="M56">
        <v>28</v>
      </c>
      <c r="N56">
        <v>0</v>
      </c>
      <c r="O56">
        <v>32</v>
      </c>
      <c r="P56">
        <v>91</v>
      </c>
      <c r="Q56">
        <v>2</v>
      </c>
      <c r="R56">
        <v>3</v>
      </c>
      <c r="S56">
        <v>44</v>
      </c>
      <c r="T56">
        <v>108</v>
      </c>
      <c r="U56">
        <v>0.30099999999999999</v>
      </c>
      <c r="V56">
        <v>0.36199999999999999</v>
      </c>
      <c r="W56">
        <v>0.54100000000000004</v>
      </c>
      <c r="X56">
        <v>0.90300000000000002</v>
      </c>
      <c r="Y56">
        <v>139</v>
      </c>
      <c r="Z56">
        <v>280</v>
      </c>
      <c r="AA56">
        <v>13</v>
      </c>
      <c r="AB56">
        <v>6</v>
      </c>
      <c r="AC56">
        <v>1</v>
      </c>
      <c r="AD56">
        <v>1</v>
      </c>
      <c r="AE56">
        <v>3</v>
      </c>
      <c r="AF56">
        <v>3.9</v>
      </c>
      <c r="AG56">
        <v>1.9</v>
      </c>
      <c r="AH56">
        <v>4</v>
      </c>
      <c r="AI56">
        <v>-1.2</v>
      </c>
      <c r="AJ56">
        <v>31</v>
      </c>
      <c r="AK56">
        <v>1</v>
      </c>
      <c r="AL56">
        <v>-1</v>
      </c>
      <c r="AM56">
        <v>1</v>
      </c>
      <c r="AN56">
        <v>-1</v>
      </c>
      <c r="AO56" t="s">
        <v>1141</v>
      </c>
      <c r="AP56" t="s">
        <v>1877</v>
      </c>
    </row>
    <row r="57" spans="1:42" x14ac:dyDescent="0.45">
      <c r="A57">
        <v>52</v>
      </c>
      <c r="B57" t="s">
        <v>1878</v>
      </c>
      <c r="C57">
        <v>2009</v>
      </c>
      <c r="D57">
        <v>25</v>
      </c>
      <c r="E57" t="s">
        <v>90</v>
      </c>
      <c r="F57" t="s">
        <v>1026</v>
      </c>
      <c r="G57">
        <v>151</v>
      </c>
      <c r="H57">
        <v>654</v>
      </c>
      <c r="I57">
        <v>587</v>
      </c>
      <c r="J57">
        <v>93</v>
      </c>
      <c r="K57">
        <v>179</v>
      </c>
      <c r="L57">
        <v>98</v>
      </c>
      <c r="M57">
        <v>46</v>
      </c>
      <c r="N57">
        <v>0</v>
      </c>
      <c r="O57">
        <v>35</v>
      </c>
      <c r="P57">
        <v>114</v>
      </c>
      <c r="Q57">
        <v>1</v>
      </c>
      <c r="R57">
        <v>1</v>
      </c>
      <c r="S57">
        <v>58</v>
      </c>
      <c r="T57">
        <v>110</v>
      </c>
      <c r="U57">
        <v>0.30499999999999999</v>
      </c>
      <c r="V57">
        <v>0.37</v>
      </c>
      <c r="W57">
        <v>0.56200000000000006</v>
      </c>
      <c r="X57">
        <v>0.93200000000000005</v>
      </c>
      <c r="Y57">
        <v>141</v>
      </c>
      <c r="Z57">
        <v>330</v>
      </c>
      <c r="AA57">
        <v>15</v>
      </c>
      <c r="AB57">
        <v>5</v>
      </c>
      <c r="AC57">
        <v>0</v>
      </c>
      <c r="AD57">
        <v>4</v>
      </c>
      <c r="AE57">
        <v>7</v>
      </c>
      <c r="AF57">
        <v>3.9</v>
      </c>
      <c r="AG57">
        <v>1.7</v>
      </c>
      <c r="AH57">
        <v>4.5999999999999996</v>
      </c>
      <c r="AI57">
        <v>-1.6</v>
      </c>
      <c r="AJ57">
        <v>34</v>
      </c>
      <c r="AK57">
        <v>-1</v>
      </c>
      <c r="AL57">
        <v>0</v>
      </c>
      <c r="AM57">
        <v>-1</v>
      </c>
      <c r="AN57">
        <v>-6</v>
      </c>
      <c r="AO57" t="s">
        <v>1819</v>
      </c>
      <c r="AP57" t="s">
        <v>1879</v>
      </c>
    </row>
    <row r="58" spans="1:42" x14ac:dyDescent="0.45">
      <c r="A58">
        <v>53</v>
      </c>
      <c r="B58" t="s">
        <v>1857</v>
      </c>
      <c r="C58">
        <v>1974</v>
      </c>
      <c r="D58">
        <v>28</v>
      </c>
      <c r="E58" t="s">
        <v>112</v>
      </c>
      <c r="F58" t="s">
        <v>1026</v>
      </c>
      <c r="G58">
        <v>148</v>
      </c>
      <c r="H58">
        <v>607</v>
      </c>
      <c r="I58">
        <v>539</v>
      </c>
      <c r="J58">
        <v>71</v>
      </c>
      <c r="K58">
        <v>167</v>
      </c>
      <c r="L58">
        <v>112</v>
      </c>
      <c r="M58">
        <v>36</v>
      </c>
      <c r="N58">
        <v>4</v>
      </c>
      <c r="O58">
        <v>15</v>
      </c>
      <c r="P58">
        <v>88</v>
      </c>
      <c r="Q58">
        <v>11</v>
      </c>
      <c r="R58">
        <v>8</v>
      </c>
      <c r="S58">
        <v>54</v>
      </c>
      <c r="T58">
        <v>68</v>
      </c>
      <c r="U58">
        <v>0.31</v>
      </c>
      <c r="V58">
        <v>0.375</v>
      </c>
      <c r="W58">
        <v>0.47499999999999998</v>
      </c>
      <c r="X58">
        <v>0.85</v>
      </c>
      <c r="Y58">
        <v>139</v>
      </c>
      <c r="Z58">
        <v>256</v>
      </c>
      <c r="AA58">
        <v>12</v>
      </c>
      <c r="AB58">
        <v>5</v>
      </c>
      <c r="AC58">
        <v>5</v>
      </c>
      <c r="AD58">
        <v>4</v>
      </c>
      <c r="AE58">
        <v>6</v>
      </c>
      <c r="AF58">
        <v>3.9</v>
      </c>
      <c r="AG58">
        <v>1.8</v>
      </c>
      <c r="AH58">
        <v>3.6</v>
      </c>
      <c r="AI58">
        <v>-0.8</v>
      </c>
      <c r="AJ58">
        <v>25</v>
      </c>
      <c r="AK58">
        <v>-1</v>
      </c>
      <c r="AL58">
        <v>-1</v>
      </c>
      <c r="AM58">
        <v>-2</v>
      </c>
      <c r="AN58">
        <v>3</v>
      </c>
      <c r="AO58" t="s">
        <v>1880</v>
      </c>
      <c r="AP58" t="s">
        <v>1859</v>
      </c>
    </row>
    <row r="59" spans="1:42" x14ac:dyDescent="0.45">
      <c r="A59">
        <v>54</v>
      </c>
      <c r="B59" t="s">
        <v>1881</v>
      </c>
      <c r="C59">
        <v>2010</v>
      </c>
      <c r="D59">
        <v>32</v>
      </c>
      <c r="E59" t="s">
        <v>86</v>
      </c>
      <c r="F59" t="s">
        <v>1026</v>
      </c>
      <c r="G59">
        <v>131</v>
      </c>
      <c r="H59">
        <v>517</v>
      </c>
      <c r="I59">
        <v>447</v>
      </c>
      <c r="J59">
        <v>70</v>
      </c>
      <c r="K59">
        <v>127</v>
      </c>
      <c r="L59">
        <v>70</v>
      </c>
      <c r="M59">
        <v>29</v>
      </c>
      <c r="N59">
        <v>1</v>
      </c>
      <c r="O59">
        <v>27</v>
      </c>
      <c r="P59">
        <v>72</v>
      </c>
      <c r="Q59">
        <v>2</v>
      </c>
      <c r="R59">
        <v>0</v>
      </c>
      <c r="S59">
        <v>59</v>
      </c>
      <c r="T59">
        <v>98</v>
      </c>
      <c r="U59">
        <v>0.28399999999999997</v>
      </c>
      <c r="V59">
        <v>0.36799999999999999</v>
      </c>
      <c r="W59">
        <v>0.53500000000000003</v>
      </c>
      <c r="X59">
        <v>0.90200000000000002</v>
      </c>
      <c r="Y59">
        <v>144</v>
      </c>
      <c r="Z59">
        <v>239</v>
      </c>
      <c r="AA59">
        <v>9</v>
      </c>
      <c r="AB59">
        <v>4</v>
      </c>
      <c r="AC59">
        <v>0</v>
      </c>
      <c r="AD59">
        <v>7</v>
      </c>
      <c r="AE59">
        <v>4</v>
      </c>
      <c r="AF59">
        <v>3.8</v>
      </c>
      <c r="AG59">
        <v>1.9</v>
      </c>
      <c r="AH59">
        <v>3.8</v>
      </c>
      <c r="AI59">
        <v>-1.1000000000000001</v>
      </c>
      <c r="AJ59">
        <v>28</v>
      </c>
      <c r="AK59">
        <v>0</v>
      </c>
      <c r="AL59">
        <v>0</v>
      </c>
      <c r="AM59">
        <v>0</v>
      </c>
      <c r="AN59">
        <v>-1</v>
      </c>
      <c r="AO59" t="s">
        <v>1882</v>
      </c>
      <c r="AP59" t="s">
        <v>1883</v>
      </c>
    </row>
    <row r="60" spans="1:42" x14ac:dyDescent="0.45">
      <c r="A60">
        <v>55</v>
      </c>
      <c r="B60" t="s">
        <v>891</v>
      </c>
      <c r="C60">
        <v>2019</v>
      </c>
      <c r="D60">
        <v>22</v>
      </c>
      <c r="E60" t="s">
        <v>33</v>
      </c>
      <c r="F60" t="s">
        <v>1026</v>
      </c>
      <c r="G60">
        <v>87</v>
      </c>
      <c r="H60">
        <v>369</v>
      </c>
      <c r="I60">
        <v>313</v>
      </c>
      <c r="J60">
        <v>58</v>
      </c>
      <c r="K60">
        <v>98</v>
      </c>
      <c r="L60">
        <v>45</v>
      </c>
      <c r="M60">
        <v>26</v>
      </c>
      <c r="N60">
        <v>0</v>
      </c>
      <c r="O60">
        <v>27</v>
      </c>
      <c r="P60">
        <v>78</v>
      </c>
      <c r="Q60">
        <v>0</v>
      </c>
      <c r="R60">
        <v>0</v>
      </c>
      <c r="S60">
        <v>52</v>
      </c>
      <c r="T60">
        <v>94</v>
      </c>
      <c r="U60">
        <v>0.313</v>
      </c>
      <c r="V60">
        <v>0.41199999999999998</v>
      </c>
      <c r="W60">
        <v>0.65500000000000003</v>
      </c>
      <c r="X60">
        <v>1.0669999999999999</v>
      </c>
      <c r="Y60">
        <v>173</v>
      </c>
      <c r="Z60">
        <v>205</v>
      </c>
      <c r="AA60">
        <v>9</v>
      </c>
      <c r="AB60">
        <v>2</v>
      </c>
      <c r="AC60">
        <v>0</v>
      </c>
      <c r="AD60">
        <v>2</v>
      </c>
      <c r="AE60">
        <v>4</v>
      </c>
      <c r="AF60">
        <v>3.7</v>
      </c>
      <c r="AG60">
        <v>2.5</v>
      </c>
      <c r="AH60">
        <v>3.6</v>
      </c>
      <c r="AI60">
        <v>-0.5</v>
      </c>
      <c r="AJ60">
        <v>33</v>
      </c>
      <c r="AK60">
        <v>-1</v>
      </c>
      <c r="AL60">
        <v>-1</v>
      </c>
      <c r="AM60">
        <v>-3</v>
      </c>
      <c r="AN60">
        <v>1</v>
      </c>
      <c r="AO60" t="s">
        <v>1819</v>
      </c>
      <c r="AP60" t="s">
        <v>56</v>
      </c>
    </row>
    <row r="61" spans="1:42" x14ac:dyDescent="0.45">
      <c r="A61">
        <v>56</v>
      </c>
      <c r="B61" t="s">
        <v>1884</v>
      </c>
      <c r="C61">
        <v>1984</v>
      </c>
      <c r="D61">
        <v>33</v>
      </c>
      <c r="E61" t="s">
        <v>37</v>
      </c>
      <c r="F61" t="s">
        <v>1026</v>
      </c>
      <c r="G61">
        <v>156</v>
      </c>
      <c r="H61">
        <v>666</v>
      </c>
      <c r="I61">
        <v>601</v>
      </c>
      <c r="J61">
        <v>87</v>
      </c>
      <c r="K61">
        <v>188</v>
      </c>
      <c r="L61">
        <v>125</v>
      </c>
      <c r="M61">
        <v>31</v>
      </c>
      <c r="N61">
        <v>5</v>
      </c>
      <c r="O61">
        <v>27</v>
      </c>
      <c r="P61">
        <v>91</v>
      </c>
      <c r="Q61">
        <v>1</v>
      </c>
      <c r="R61">
        <v>1</v>
      </c>
      <c r="S61">
        <v>58</v>
      </c>
      <c r="T61">
        <v>134</v>
      </c>
      <c r="U61">
        <v>0.313</v>
      </c>
      <c r="V61">
        <v>0.376</v>
      </c>
      <c r="W61">
        <v>0.51600000000000001</v>
      </c>
      <c r="X61">
        <v>0.89200000000000002</v>
      </c>
      <c r="Y61">
        <v>140</v>
      </c>
      <c r="Z61">
        <v>310</v>
      </c>
      <c r="AA61">
        <v>8</v>
      </c>
      <c r="AB61">
        <v>4</v>
      </c>
      <c r="AC61">
        <v>1</v>
      </c>
      <c r="AD61">
        <v>2</v>
      </c>
      <c r="AE61">
        <v>4</v>
      </c>
      <c r="AF61">
        <v>3.7</v>
      </c>
      <c r="AG61">
        <v>1.6</v>
      </c>
      <c r="AH61">
        <v>3.9</v>
      </c>
      <c r="AI61">
        <v>-1.5</v>
      </c>
      <c r="AJ61">
        <v>30</v>
      </c>
      <c r="AK61">
        <v>0</v>
      </c>
      <c r="AL61">
        <v>-1</v>
      </c>
      <c r="AM61">
        <v>-1</v>
      </c>
      <c r="AN61">
        <v>-1</v>
      </c>
      <c r="AO61" t="s">
        <v>1827</v>
      </c>
      <c r="AP61" t="s">
        <v>1885</v>
      </c>
    </row>
    <row r="62" spans="1:42" x14ac:dyDescent="0.45">
      <c r="A62">
        <v>57</v>
      </c>
      <c r="B62" t="s">
        <v>831</v>
      </c>
      <c r="C62">
        <v>2023</v>
      </c>
      <c r="D62">
        <v>30</v>
      </c>
      <c r="E62" t="s">
        <v>823</v>
      </c>
      <c r="F62" t="s">
        <v>1023</v>
      </c>
      <c r="G62">
        <v>126</v>
      </c>
      <c r="H62">
        <v>546</v>
      </c>
      <c r="I62">
        <v>457</v>
      </c>
      <c r="J62">
        <v>84</v>
      </c>
      <c r="K62">
        <v>134</v>
      </c>
      <c r="L62">
        <v>83</v>
      </c>
      <c r="M62">
        <v>29</v>
      </c>
      <c r="N62">
        <v>1</v>
      </c>
      <c r="O62">
        <v>21</v>
      </c>
      <c r="P62">
        <v>72</v>
      </c>
      <c r="Q62">
        <v>11</v>
      </c>
      <c r="R62">
        <v>3</v>
      </c>
      <c r="S62">
        <v>80</v>
      </c>
      <c r="T62">
        <v>119</v>
      </c>
      <c r="U62">
        <v>0.29299999999999998</v>
      </c>
      <c r="V62">
        <v>0.40100000000000002</v>
      </c>
      <c r="W62">
        <v>0.499</v>
      </c>
      <c r="X62">
        <v>0.9</v>
      </c>
      <c r="Y62">
        <v>144</v>
      </c>
      <c r="Z62">
        <v>228</v>
      </c>
      <c r="AA62">
        <v>10</v>
      </c>
      <c r="AB62">
        <v>5</v>
      </c>
      <c r="AC62">
        <v>0</v>
      </c>
      <c r="AD62">
        <v>4</v>
      </c>
      <c r="AE62">
        <v>8</v>
      </c>
      <c r="AF62">
        <v>3.7</v>
      </c>
      <c r="AG62">
        <v>2</v>
      </c>
      <c r="AH62">
        <v>3.6</v>
      </c>
      <c r="AI62">
        <v>-0.9</v>
      </c>
      <c r="AJ62">
        <v>29</v>
      </c>
      <c r="AK62">
        <v>0</v>
      </c>
      <c r="AL62">
        <v>-1</v>
      </c>
      <c r="AM62">
        <v>0</v>
      </c>
      <c r="AN62">
        <v>1</v>
      </c>
      <c r="AO62" t="s">
        <v>1817</v>
      </c>
      <c r="AP62" t="s">
        <v>1037</v>
      </c>
    </row>
    <row r="63" spans="1:42" x14ac:dyDescent="0.45">
      <c r="A63">
        <v>58</v>
      </c>
      <c r="B63" t="s">
        <v>1831</v>
      </c>
      <c r="C63">
        <v>1996</v>
      </c>
      <c r="D63">
        <v>39</v>
      </c>
      <c r="E63" t="s">
        <v>129</v>
      </c>
      <c r="F63" t="s">
        <v>1026</v>
      </c>
      <c r="G63">
        <v>161</v>
      </c>
      <c r="H63">
        <v>729</v>
      </c>
      <c r="I63">
        <v>660</v>
      </c>
      <c r="J63">
        <v>99</v>
      </c>
      <c r="K63">
        <v>225</v>
      </c>
      <c r="L63">
        <v>167</v>
      </c>
      <c r="M63">
        <v>41</v>
      </c>
      <c r="N63">
        <v>8</v>
      </c>
      <c r="O63">
        <v>9</v>
      </c>
      <c r="P63">
        <v>113</v>
      </c>
      <c r="Q63">
        <v>18</v>
      </c>
      <c r="R63">
        <v>6</v>
      </c>
      <c r="S63">
        <v>56</v>
      </c>
      <c r="T63">
        <v>72</v>
      </c>
      <c r="U63">
        <v>0.34100000000000003</v>
      </c>
      <c r="V63">
        <v>0.39</v>
      </c>
      <c r="W63">
        <v>0.46800000000000003</v>
      </c>
      <c r="X63">
        <v>0.85799999999999998</v>
      </c>
      <c r="Y63">
        <v>116</v>
      </c>
      <c r="Z63">
        <v>309</v>
      </c>
      <c r="AA63">
        <v>21</v>
      </c>
      <c r="AB63">
        <v>3</v>
      </c>
      <c r="AC63">
        <v>0</v>
      </c>
      <c r="AD63">
        <v>9</v>
      </c>
      <c r="AE63">
        <v>10</v>
      </c>
      <c r="AF63">
        <v>3.7</v>
      </c>
      <c r="AG63">
        <v>1.3</v>
      </c>
      <c r="AH63">
        <v>3.5</v>
      </c>
      <c r="AI63">
        <v>-1.2</v>
      </c>
      <c r="AJ63">
        <v>20</v>
      </c>
      <c r="AK63">
        <v>1</v>
      </c>
      <c r="AL63">
        <v>5</v>
      </c>
      <c r="AM63">
        <v>6</v>
      </c>
      <c r="AN63">
        <v>0</v>
      </c>
      <c r="AO63" t="s">
        <v>1827</v>
      </c>
      <c r="AP63" t="s">
        <v>1833</v>
      </c>
    </row>
    <row r="64" spans="1:42" x14ac:dyDescent="0.45">
      <c r="A64">
        <v>59</v>
      </c>
      <c r="B64" t="s">
        <v>1886</v>
      </c>
      <c r="C64">
        <v>1998</v>
      </c>
      <c r="D64">
        <v>29</v>
      </c>
      <c r="E64" t="s">
        <v>1887</v>
      </c>
      <c r="F64" t="s">
        <v>1026</v>
      </c>
      <c r="G64">
        <v>136</v>
      </c>
      <c r="H64">
        <v>566</v>
      </c>
      <c r="I64">
        <v>463</v>
      </c>
      <c r="J64">
        <v>84</v>
      </c>
      <c r="K64">
        <v>139</v>
      </c>
      <c r="L64">
        <v>84</v>
      </c>
      <c r="M64">
        <v>28</v>
      </c>
      <c r="N64">
        <v>1</v>
      </c>
      <c r="O64">
        <v>26</v>
      </c>
      <c r="P64">
        <v>88</v>
      </c>
      <c r="Q64">
        <v>0</v>
      </c>
      <c r="R64">
        <v>1</v>
      </c>
      <c r="S64">
        <v>90</v>
      </c>
      <c r="T64">
        <v>100</v>
      </c>
      <c r="U64">
        <v>0.3</v>
      </c>
      <c r="V64">
        <v>0.41</v>
      </c>
      <c r="W64">
        <v>0.53300000000000003</v>
      </c>
      <c r="X64">
        <v>0.94299999999999995</v>
      </c>
      <c r="Y64">
        <v>142</v>
      </c>
      <c r="Z64">
        <v>247</v>
      </c>
      <c r="AA64">
        <v>4</v>
      </c>
      <c r="AB64">
        <v>3</v>
      </c>
      <c r="AC64">
        <v>0</v>
      </c>
      <c r="AD64">
        <v>10</v>
      </c>
      <c r="AE64">
        <v>5</v>
      </c>
      <c r="AF64">
        <v>3.7</v>
      </c>
      <c r="AG64">
        <v>1.7</v>
      </c>
      <c r="AH64">
        <v>4.0999999999999996</v>
      </c>
      <c r="AI64">
        <v>-1.4</v>
      </c>
      <c r="AJ64">
        <v>32</v>
      </c>
      <c r="AK64">
        <v>1</v>
      </c>
      <c r="AL64">
        <v>-1</v>
      </c>
      <c r="AM64">
        <v>0</v>
      </c>
      <c r="AN64">
        <v>-4</v>
      </c>
      <c r="AO64" t="s">
        <v>1888</v>
      </c>
      <c r="AP64" t="s">
        <v>1889</v>
      </c>
    </row>
    <row r="65" spans="1:42" x14ac:dyDescent="0.45">
      <c r="A65">
        <v>60</v>
      </c>
      <c r="B65" t="s">
        <v>1851</v>
      </c>
      <c r="C65">
        <v>2007</v>
      </c>
      <c r="D65">
        <v>36</v>
      </c>
      <c r="E65" t="s">
        <v>97</v>
      </c>
      <c r="F65" t="s">
        <v>1026</v>
      </c>
      <c r="G65">
        <v>130</v>
      </c>
      <c r="H65">
        <v>536</v>
      </c>
      <c r="I65">
        <v>432</v>
      </c>
      <c r="J65">
        <v>79</v>
      </c>
      <c r="K65">
        <v>119</v>
      </c>
      <c r="L65">
        <v>65</v>
      </c>
      <c r="M65">
        <v>19</v>
      </c>
      <c r="N65">
        <v>0</v>
      </c>
      <c r="O65">
        <v>35</v>
      </c>
      <c r="P65">
        <v>96</v>
      </c>
      <c r="Q65">
        <v>0</v>
      </c>
      <c r="R65">
        <v>1</v>
      </c>
      <c r="S65">
        <v>95</v>
      </c>
      <c r="T65">
        <v>134</v>
      </c>
      <c r="U65">
        <v>0.27500000000000002</v>
      </c>
      <c r="V65">
        <v>0.41</v>
      </c>
      <c r="W65">
        <v>0.56299999999999994</v>
      </c>
      <c r="X65">
        <v>0.97299999999999998</v>
      </c>
      <c r="Y65">
        <v>150</v>
      </c>
      <c r="Z65">
        <v>243</v>
      </c>
      <c r="AA65">
        <v>10</v>
      </c>
      <c r="AB65">
        <v>6</v>
      </c>
      <c r="AC65">
        <v>0</v>
      </c>
      <c r="AD65">
        <v>3</v>
      </c>
      <c r="AE65">
        <v>11</v>
      </c>
      <c r="AF65">
        <v>3.7</v>
      </c>
      <c r="AG65">
        <v>1.7</v>
      </c>
      <c r="AH65">
        <v>3.7</v>
      </c>
      <c r="AI65">
        <v>-1.1000000000000001</v>
      </c>
      <c r="AJ65">
        <v>31</v>
      </c>
      <c r="AK65">
        <v>0</v>
      </c>
      <c r="AL65">
        <v>-2</v>
      </c>
      <c r="AM65">
        <v>-2</v>
      </c>
      <c r="AN65">
        <v>0</v>
      </c>
      <c r="AO65" t="s">
        <v>1830</v>
      </c>
      <c r="AP65" t="s">
        <v>1852</v>
      </c>
    </row>
    <row r="66" spans="1:42" x14ac:dyDescent="0.45">
      <c r="A66">
        <v>61</v>
      </c>
      <c r="B66" t="s">
        <v>1831</v>
      </c>
      <c r="C66">
        <v>1994</v>
      </c>
      <c r="D66">
        <v>37</v>
      </c>
      <c r="E66" t="s">
        <v>90</v>
      </c>
      <c r="F66" t="s">
        <v>1026</v>
      </c>
      <c r="G66">
        <v>115</v>
      </c>
      <c r="H66">
        <v>516</v>
      </c>
      <c r="I66">
        <v>454</v>
      </c>
      <c r="J66">
        <v>86</v>
      </c>
      <c r="K66">
        <v>155</v>
      </c>
      <c r="L66">
        <v>107</v>
      </c>
      <c r="M66">
        <v>30</v>
      </c>
      <c r="N66">
        <v>4</v>
      </c>
      <c r="O66">
        <v>14</v>
      </c>
      <c r="P66">
        <v>75</v>
      </c>
      <c r="Q66">
        <v>20</v>
      </c>
      <c r="R66">
        <v>0</v>
      </c>
      <c r="S66">
        <v>55</v>
      </c>
      <c r="T66">
        <v>48</v>
      </c>
      <c r="U66">
        <v>0.34100000000000003</v>
      </c>
      <c r="V66">
        <v>0.41</v>
      </c>
      <c r="W66">
        <v>0.51800000000000002</v>
      </c>
      <c r="X66">
        <v>0.92700000000000005</v>
      </c>
      <c r="Y66">
        <v>138</v>
      </c>
      <c r="Z66">
        <v>235</v>
      </c>
      <c r="AA66">
        <v>13</v>
      </c>
      <c r="AB66">
        <v>1</v>
      </c>
      <c r="AC66">
        <v>0</v>
      </c>
      <c r="AD66">
        <v>5</v>
      </c>
      <c r="AE66">
        <v>4</v>
      </c>
      <c r="AF66">
        <v>3.6</v>
      </c>
      <c r="AG66">
        <v>1.9</v>
      </c>
      <c r="AH66">
        <v>3.8</v>
      </c>
      <c r="AI66">
        <v>-1.1000000000000001</v>
      </c>
      <c r="AJ66">
        <v>28</v>
      </c>
      <c r="AK66">
        <v>-1</v>
      </c>
      <c r="AL66">
        <v>6</v>
      </c>
      <c r="AM66">
        <v>5</v>
      </c>
      <c r="AN66">
        <v>-1</v>
      </c>
      <c r="AO66" t="s">
        <v>1890</v>
      </c>
      <c r="AP66" t="s">
        <v>1833</v>
      </c>
    </row>
    <row r="67" spans="1:42" x14ac:dyDescent="0.45">
      <c r="A67">
        <v>62</v>
      </c>
      <c r="B67" t="s">
        <v>1840</v>
      </c>
      <c r="C67">
        <v>2003</v>
      </c>
      <c r="D67">
        <v>38</v>
      </c>
      <c r="E67" t="s">
        <v>161</v>
      </c>
      <c r="F67" t="s">
        <v>1026</v>
      </c>
      <c r="G67">
        <v>154</v>
      </c>
      <c r="H67">
        <v>654</v>
      </c>
      <c r="I67">
        <v>561</v>
      </c>
      <c r="J67">
        <v>92</v>
      </c>
      <c r="K67">
        <v>146</v>
      </c>
      <c r="L67">
        <v>85</v>
      </c>
      <c r="M67">
        <v>21</v>
      </c>
      <c r="N67">
        <v>2</v>
      </c>
      <c r="O67">
        <v>38</v>
      </c>
      <c r="P67">
        <v>112</v>
      </c>
      <c r="Q67">
        <v>2</v>
      </c>
      <c r="R67">
        <v>0</v>
      </c>
      <c r="S67">
        <v>84</v>
      </c>
      <c r="T67">
        <v>77</v>
      </c>
      <c r="U67">
        <v>0.26</v>
      </c>
      <c r="V67">
        <v>0.35899999999999999</v>
      </c>
      <c r="W67">
        <v>0.50800000000000001</v>
      </c>
      <c r="X67">
        <v>0.86699999999999999</v>
      </c>
      <c r="Y67">
        <v>117</v>
      </c>
      <c r="Z67">
        <v>285</v>
      </c>
      <c r="AA67">
        <v>7</v>
      </c>
      <c r="AB67">
        <v>5</v>
      </c>
      <c r="AC67">
        <v>0</v>
      </c>
      <c r="AD67">
        <v>4</v>
      </c>
      <c r="AE67">
        <v>9</v>
      </c>
      <c r="AF67">
        <v>3.6</v>
      </c>
      <c r="AG67">
        <v>1.2</v>
      </c>
      <c r="AH67">
        <v>2.5</v>
      </c>
      <c r="AI67">
        <v>0</v>
      </c>
      <c r="AJ67">
        <v>13</v>
      </c>
      <c r="AK67">
        <v>2</v>
      </c>
      <c r="AL67">
        <v>-2</v>
      </c>
      <c r="AM67">
        <v>0</v>
      </c>
      <c r="AN67">
        <v>11</v>
      </c>
      <c r="AO67" t="s">
        <v>1817</v>
      </c>
      <c r="AP67" t="s">
        <v>1841</v>
      </c>
    </row>
    <row r="68" spans="1:42" x14ac:dyDescent="0.45">
      <c r="A68">
        <v>63</v>
      </c>
      <c r="B68" t="s">
        <v>1851</v>
      </c>
      <c r="C68">
        <v>2010</v>
      </c>
      <c r="D68">
        <v>39</v>
      </c>
      <c r="E68" t="s">
        <v>129</v>
      </c>
      <c r="F68" t="s">
        <v>1026</v>
      </c>
      <c r="G68">
        <v>108</v>
      </c>
      <c r="H68">
        <v>340</v>
      </c>
      <c r="I68">
        <v>276</v>
      </c>
      <c r="J68">
        <v>48</v>
      </c>
      <c r="K68">
        <v>78</v>
      </c>
      <c r="L68">
        <v>35</v>
      </c>
      <c r="M68">
        <v>16</v>
      </c>
      <c r="N68">
        <v>2</v>
      </c>
      <c r="O68">
        <v>25</v>
      </c>
      <c r="P68">
        <v>59</v>
      </c>
      <c r="Q68">
        <v>0</v>
      </c>
      <c r="R68">
        <v>0</v>
      </c>
      <c r="S68">
        <v>60</v>
      </c>
      <c r="T68">
        <v>82</v>
      </c>
      <c r="U68">
        <v>0.28299999999999997</v>
      </c>
      <c r="V68">
        <v>0.41199999999999998</v>
      </c>
      <c r="W68">
        <v>0.627</v>
      </c>
      <c r="X68">
        <v>1.0389999999999999</v>
      </c>
      <c r="Y68">
        <v>182</v>
      </c>
      <c r="Z68">
        <v>173</v>
      </c>
      <c r="AA68">
        <v>8</v>
      </c>
      <c r="AB68">
        <v>2</v>
      </c>
      <c r="AC68">
        <v>0</v>
      </c>
      <c r="AD68">
        <v>2</v>
      </c>
      <c r="AE68">
        <v>4</v>
      </c>
      <c r="AF68">
        <v>3.6</v>
      </c>
      <c r="AG68">
        <v>2.2999999999999998</v>
      </c>
      <c r="AH68">
        <v>3.6</v>
      </c>
      <c r="AI68">
        <v>-0.7</v>
      </c>
      <c r="AJ68">
        <v>32</v>
      </c>
      <c r="AK68">
        <v>-1</v>
      </c>
      <c r="AL68">
        <v>-2</v>
      </c>
      <c r="AM68">
        <v>-3</v>
      </c>
      <c r="AN68">
        <v>0</v>
      </c>
      <c r="AO68" t="s">
        <v>755</v>
      </c>
      <c r="AP68" t="s">
        <v>1852</v>
      </c>
    </row>
    <row r="69" spans="1:42" x14ac:dyDescent="0.45">
      <c r="A69">
        <v>64</v>
      </c>
      <c r="B69" t="s">
        <v>1891</v>
      </c>
      <c r="C69">
        <v>1977</v>
      </c>
      <c r="D69">
        <v>27</v>
      </c>
      <c r="E69" t="s">
        <v>97</v>
      </c>
      <c r="F69" t="s">
        <v>1026</v>
      </c>
      <c r="G69">
        <v>137</v>
      </c>
      <c r="H69">
        <v>470</v>
      </c>
      <c r="I69">
        <v>408</v>
      </c>
      <c r="J69">
        <v>75</v>
      </c>
      <c r="K69">
        <v>121</v>
      </c>
      <c r="L69">
        <v>66</v>
      </c>
      <c r="M69">
        <v>22</v>
      </c>
      <c r="N69">
        <v>2</v>
      </c>
      <c r="O69">
        <v>31</v>
      </c>
      <c r="P69">
        <v>83</v>
      </c>
      <c r="Q69">
        <v>1</v>
      </c>
      <c r="R69">
        <v>2</v>
      </c>
      <c r="S69">
        <v>54</v>
      </c>
      <c r="T69">
        <v>54</v>
      </c>
      <c r="U69">
        <v>0.29699999999999999</v>
      </c>
      <c r="V69">
        <v>0.38600000000000001</v>
      </c>
      <c r="W69">
        <v>0.58799999999999997</v>
      </c>
      <c r="X69">
        <v>0.97399999999999998</v>
      </c>
      <c r="Y69">
        <v>162</v>
      </c>
      <c r="Z69">
        <v>240</v>
      </c>
      <c r="AA69">
        <v>3</v>
      </c>
      <c r="AB69">
        <v>6</v>
      </c>
      <c r="AC69">
        <v>1</v>
      </c>
      <c r="AD69">
        <v>1</v>
      </c>
      <c r="AE69">
        <v>2</v>
      </c>
      <c r="AF69">
        <v>3.5</v>
      </c>
      <c r="AG69">
        <v>1.9</v>
      </c>
      <c r="AH69">
        <v>4.4000000000000004</v>
      </c>
      <c r="AI69">
        <v>-1.7</v>
      </c>
      <c r="AJ69">
        <v>33</v>
      </c>
      <c r="AK69">
        <v>3</v>
      </c>
      <c r="AL69">
        <v>-1</v>
      </c>
      <c r="AM69">
        <v>3</v>
      </c>
      <c r="AN69">
        <v>-8</v>
      </c>
      <c r="AO69" t="s">
        <v>1892</v>
      </c>
      <c r="AP69" t="s">
        <v>1893</v>
      </c>
    </row>
    <row r="70" spans="1:42" x14ac:dyDescent="0.45">
      <c r="A70">
        <v>65</v>
      </c>
      <c r="B70" t="s">
        <v>943</v>
      </c>
      <c r="C70">
        <v>2016</v>
      </c>
      <c r="D70">
        <v>30</v>
      </c>
      <c r="E70" t="s">
        <v>70</v>
      </c>
      <c r="F70" t="s">
        <v>1026</v>
      </c>
      <c r="G70">
        <v>158</v>
      </c>
      <c r="H70">
        <v>688</v>
      </c>
      <c r="I70">
        <v>582</v>
      </c>
      <c r="J70">
        <v>89</v>
      </c>
      <c r="K70">
        <v>151</v>
      </c>
      <c r="L70">
        <v>83</v>
      </c>
      <c r="M70">
        <v>31</v>
      </c>
      <c r="N70">
        <v>3</v>
      </c>
      <c r="O70">
        <v>34</v>
      </c>
      <c r="P70">
        <v>87</v>
      </c>
      <c r="Q70">
        <v>5</v>
      </c>
      <c r="R70">
        <v>2</v>
      </c>
      <c r="S70">
        <v>99</v>
      </c>
      <c r="T70">
        <v>99</v>
      </c>
      <c r="U70">
        <v>0.25900000000000001</v>
      </c>
      <c r="V70">
        <v>0.36599999999999999</v>
      </c>
      <c r="W70">
        <v>0.498</v>
      </c>
      <c r="X70">
        <v>0.86499999999999999</v>
      </c>
      <c r="Y70">
        <v>123</v>
      </c>
      <c r="Z70">
        <v>290</v>
      </c>
      <c r="AA70">
        <v>18</v>
      </c>
      <c r="AB70">
        <v>2</v>
      </c>
      <c r="AC70">
        <v>0</v>
      </c>
      <c r="AD70">
        <v>5</v>
      </c>
      <c r="AE70">
        <v>0</v>
      </c>
      <c r="AF70">
        <v>3.5</v>
      </c>
      <c r="AG70">
        <v>1.2</v>
      </c>
      <c r="AH70">
        <v>3.1</v>
      </c>
      <c r="AI70">
        <v>-0.8</v>
      </c>
      <c r="AJ70">
        <v>20</v>
      </c>
      <c r="AK70">
        <v>-2</v>
      </c>
      <c r="AL70">
        <v>0</v>
      </c>
      <c r="AM70">
        <v>-2</v>
      </c>
      <c r="AN70">
        <v>4</v>
      </c>
      <c r="AO70" t="s">
        <v>1817</v>
      </c>
      <c r="AP70" t="s">
        <v>630</v>
      </c>
    </row>
    <row r="71" spans="1:42" x14ac:dyDescent="0.45">
      <c r="A71">
        <v>66</v>
      </c>
      <c r="B71" t="s">
        <v>1158</v>
      </c>
      <c r="C71">
        <v>2019</v>
      </c>
      <c r="D71">
        <v>31</v>
      </c>
      <c r="E71" t="s">
        <v>37</v>
      </c>
      <c r="F71" t="s">
        <v>1026</v>
      </c>
      <c r="G71">
        <v>146</v>
      </c>
      <c r="H71">
        <v>657</v>
      </c>
      <c r="I71">
        <v>575</v>
      </c>
      <c r="J71">
        <v>98</v>
      </c>
      <c r="K71">
        <v>175</v>
      </c>
      <c r="L71">
        <v>104</v>
      </c>
      <c r="M71">
        <v>33</v>
      </c>
      <c r="N71">
        <v>2</v>
      </c>
      <c r="O71">
        <v>36</v>
      </c>
      <c r="P71">
        <v>105</v>
      </c>
      <c r="Q71">
        <v>2</v>
      </c>
      <c r="R71">
        <v>0</v>
      </c>
      <c r="S71">
        <v>72</v>
      </c>
      <c r="T71">
        <v>138</v>
      </c>
      <c r="U71">
        <v>0.30399999999999999</v>
      </c>
      <c r="V71">
        <v>0.38300000000000001</v>
      </c>
      <c r="W71">
        <v>0.55700000000000005</v>
      </c>
      <c r="X71">
        <v>0.93899999999999995</v>
      </c>
      <c r="Y71">
        <v>139</v>
      </c>
      <c r="Z71">
        <v>320</v>
      </c>
      <c r="AA71">
        <v>19</v>
      </c>
      <c r="AB71">
        <v>4</v>
      </c>
      <c r="AC71">
        <v>0</v>
      </c>
      <c r="AD71">
        <v>5</v>
      </c>
      <c r="AE71">
        <v>9</v>
      </c>
      <c r="AF71">
        <v>3.5</v>
      </c>
      <c r="AG71">
        <v>1.4</v>
      </c>
      <c r="AH71">
        <v>3.9</v>
      </c>
      <c r="AI71">
        <v>-1.4</v>
      </c>
      <c r="AJ71">
        <v>32</v>
      </c>
      <c r="AK71">
        <v>-3</v>
      </c>
      <c r="AL71">
        <v>-1</v>
      </c>
      <c r="AM71">
        <v>-4</v>
      </c>
      <c r="AN71">
        <v>-5</v>
      </c>
      <c r="AO71" t="s">
        <v>1865</v>
      </c>
      <c r="AP71" t="s">
        <v>1160</v>
      </c>
    </row>
    <row r="72" spans="1:42" x14ac:dyDescent="0.45">
      <c r="A72">
        <v>67</v>
      </c>
      <c r="B72" t="s">
        <v>1816</v>
      </c>
      <c r="C72">
        <v>1998</v>
      </c>
      <c r="D72">
        <v>30</v>
      </c>
      <c r="E72" t="s">
        <v>97</v>
      </c>
      <c r="F72" t="s">
        <v>1026</v>
      </c>
      <c r="G72">
        <v>160</v>
      </c>
      <c r="H72">
        <v>712</v>
      </c>
      <c r="I72">
        <v>585</v>
      </c>
      <c r="J72">
        <v>109</v>
      </c>
      <c r="K72">
        <v>155</v>
      </c>
      <c r="L72">
        <v>89</v>
      </c>
      <c r="M72">
        <v>35</v>
      </c>
      <c r="N72">
        <v>2</v>
      </c>
      <c r="O72">
        <v>29</v>
      </c>
      <c r="P72">
        <v>109</v>
      </c>
      <c r="Q72">
        <v>7</v>
      </c>
      <c r="R72">
        <v>0</v>
      </c>
      <c r="S72">
        <v>110</v>
      </c>
      <c r="T72">
        <v>93</v>
      </c>
      <c r="U72">
        <v>0.26500000000000001</v>
      </c>
      <c r="V72">
        <v>0.38100000000000001</v>
      </c>
      <c r="W72">
        <v>0.48</v>
      </c>
      <c r="X72">
        <v>0.86099999999999999</v>
      </c>
      <c r="Y72">
        <v>126</v>
      </c>
      <c r="Z72">
        <v>281</v>
      </c>
      <c r="AA72">
        <v>14</v>
      </c>
      <c r="AB72">
        <v>6</v>
      </c>
      <c r="AC72">
        <v>0</v>
      </c>
      <c r="AD72">
        <v>11</v>
      </c>
      <c r="AE72">
        <v>2</v>
      </c>
      <c r="AF72">
        <v>3.5</v>
      </c>
      <c r="AG72">
        <v>1.1000000000000001</v>
      </c>
      <c r="AH72">
        <v>3.7</v>
      </c>
      <c r="AI72">
        <v>-1.6</v>
      </c>
      <c r="AJ72">
        <v>26</v>
      </c>
      <c r="AK72">
        <v>-1</v>
      </c>
      <c r="AL72">
        <v>3</v>
      </c>
      <c r="AM72">
        <v>2</v>
      </c>
      <c r="AN72">
        <v>-2</v>
      </c>
      <c r="AO72" t="s">
        <v>1832</v>
      </c>
      <c r="AP72" t="s">
        <v>1818</v>
      </c>
    </row>
    <row r="73" spans="1:42" x14ac:dyDescent="0.45">
      <c r="A73">
        <v>68</v>
      </c>
      <c r="B73" t="s">
        <v>949</v>
      </c>
      <c r="C73">
        <v>2019</v>
      </c>
      <c r="D73">
        <v>27</v>
      </c>
      <c r="E73" t="s">
        <v>112</v>
      </c>
      <c r="F73" t="s">
        <v>1026</v>
      </c>
      <c r="G73">
        <v>162</v>
      </c>
      <c r="H73">
        <v>679</v>
      </c>
      <c r="I73">
        <v>589</v>
      </c>
      <c r="J73">
        <v>95</v>
      </c>
      <c r="K73">
        <v>156</v>
      </c>
      <c r="L73">
        <v>74</v>
      </c>
      <c r="M73">
        <v>33</v>
      </c>
      <c r="N73">
        <v>1</v>
      </c>
      <c r="O73">
        <v>48</v>
      </c>
      <c r="P73">
        <v>117</v>
      </c>
      <c r="Q73">
        <v>3</v>
      </c>
      <c r="R73">
        <v>1</v>
      </c>
      <c r="S73">
        <v>73</v>
      </c>
      <c r="T73">
        <v>178</v>
      </c>
      <c r="U73">
        <v>0.26500000000000001</v>
      </c>
      <c r="V73">
        <v>0.35399999999999998</v>
      </c>
      <c r="W73">
        <v>0.56899999999999995</v>
      </c>
      <c r="X73">
        <v>0.92200000000000004</v>
      </c>
      <c r="Y73">
        <v>137</v>
      </c>
      <c r="Z73">
        <v>335</v>
      </c>
      <c r="AA73">
        <v>16</v>
      </c>
      <c r="AB73">
        <v>10</v>
      </c>
      <c r="AC73">
        <v>0</v>
      </c>
      <c r="AD73">
        <v>4</v>
      </c>
      <c r="AE73">
        <v>3</v>
      </c>
      <c r="AF73">
        <v>3.5</v>
      </c>
      <c r="AG73">
        <v>1.2</v>
      </c>
      <c r="AH73">
        <v>4.2</v>
      </c>
      <c r="AI73">
        <v>-1.8</v>
      </c>
      <c r="AJ73">
        <v>33</v>
      </c>
      <c r="AK73">
        <v>-2</v>
      </c>
      <c r="AL73">
        <v>-1</v>
      </c>
      <c r="AM73">
        <v>-2</v>
      </c>
      <c r="AN73">
        <v>-9</v>
      </c>
      <c r="AO73" t="s">
        <v>1260</v>
      </c>
      <c r="AP73" t="s">
        <v>1235</v>
      </c>
    </row>
    <row r="74" spans="1:42" x14ac:dyDescent="0.45">
      <c r="A74">
        <v>69</v>
      </c>
      <c r="B74" t="s">
        <v>1894</v>
      </c>
      <c r="C74">
        <v>1983</v>
      </c>
      <c r="D74">
        <v>34</v>
      </c>
      <c r="E74" t="s">
        <v>103</v>
      </c>
      <c r="F74" t="s">
        <v>1026</v>
      </c>
      <c r="G74">
        <v>144</v>
      </c>
      <c r="H74">
        <v>597</v>
      </c>
      <c r="I74">
        <v>534</v>
      </c>
      <c r="J74">
        <v>82</v>
      </c>
      <c r="K74">
        <v>162</v>
      </c>
      <c r="L74">
        <v>105</v>
      </c>
      <c r="M74">
        <v>33</v>
      </c>
      <c r="N74">
        <v>3</v>
      </c>
      <c r="O74">
        <v>21</v>
      </c>
      <c r="P74">
        <v>85</v>
      </c>
      <c r="Q74">
        <v>17</v>
      </c>
      <c r="R74">
        <v>7</v>
      </c>
      <c r="S74">
        <v>40</v>
      </c>
      <c r="T74">
        <v>53</v>
      </c>
      <c r="U74">
        <v>0.30299999999999999</v>
      </c>
      <c r="V74">
        <v>0.36099999999999999</v>
      </c>
      <c r="W74">
        <v>0.49399999999999999</v>
      </c>
      <c r="X74">
        <v>0.85599999999999998</v>
      </c>
      <c r="Y74">
        <v>138</v>
      </c>
      <c r="Z74">
        <v>264</v>
      </c>
      <c r="AA74">
        <v>10</v>
      </c>
      <c r="AB74">
        <v>13</v>
      </c>
      <c r="AC74">
        <v>2</v>
      </c>
      <c r="AD74">
        <v>8</v>
      </c>
      <c r="AE74">
        <v>11</v>
      </c>
      <c r="AF74">
        <v>3.5</v>
      </c>
      <c r="AG74">
        <v>1.6</v>
      </c>
      <c r="AH74">
        <v>3.6</v>
      </c>
      <c r="AI74">
        <v>-1.3</v>
      </c>
      <c r="AJ74">
        <v>25</v>
      </c>
      <c r="AK74">
        <v>0</v>
      </c>
      <c r="AL74">
        <v>3</v>
      </c>
      <c r="AM74">
        <v>3</v>
      </c>
      <c r="AN74">
        <v>-1</v>
      </c>
      <c r="AO74" t="s">
        <v>1895</v>
      </c>
      <c r="AP74" t="s">
        <v>1896</v>
      </c>
    </row>
    <row r="75" spans="1:42" x14ac:dyDescent="0.45">
      <c r="A75">
        <v>70</v>
      </c>
      <c r="B75" t="s">
        <v>1897</v>
      </c>
      <c r="C75">
        <v>1995</v>
      </c>
      <c r="D75">
        <v>35</v>
      </c>
      <c r="E75" t="s">
        <v>1861</v>
      </c>
      <c r="F75" t="s">
        <v>1026</v>
      </c>
      <c r="G75">
        <v>119</v>
      </c>
      <c r="H75">
        <v>522</v>
      </c>
      <c r="I75">
        <v>424</v>
      </c>
      <c r="J75">
        <v>81</v>
      </c>
      <c r="K75">
        <v>135</v>
      </c>
      <c r="L75">
        <v>92</v>
      </c>
      <c r="M75">
        <v>23</v>
      </c>
      <c r="N75">
        <v>0</v>
      </c>
      <c r="O75">
        <v>20</v>
      </c>
      <c r="P75">
        <v>86</v>
      </c>
      <c r="Q75">
        <v>3</v>
      </c>
      <c r="R75">
        <v>3</v>
      </c>
      <c r="S75">
        <v>89</v>
      </c>
      <c r="T75">
        <v>79</v>
      </c>
      <c r="U75">
        <v>0.318</v>
      </c>
      <c r="V75">
        <v>0.42899999999999999</v>
      </c>
      <c r="W75">
        <v>0.51400000000000001</v>
      </c>
      <c r="X75">
        <v>0.94299999999999995</v>
      </c>
      <c r="Y75">
        <v>146</v>
      </c>
      <c r="Z75">
        <v>218</v>
      </c>
      <c r="AA75">
        <v>12</v>
      </c>
      <c r="AB75">
        <v>0</v>
      </c>
      <c r="AC75">
        <v>0</v>
      </c>
      <c r="AD75">
        <v>9</v>
      </c>
      <c r="AE75">
        <v>12</v>
      </c>
      <c r="AF75">
        <v>3.5</v>
      </c>
      <c r="AG75">
        <v>1.7</v>
      </c>
      <c r="AH75">
        <v>3.5</v>
      </c>
      <c r="AI75">
        <v>-1</v>
      </c>
      <c r="AJ75">
        <v>29</v>
      </c>
      <c r="AK75">
        <v>0</v>
      </c>
      <c r="AL75">
        <v>0</v>
      </c>
      <c r="AM75">
        <v>0</v>
      </c>
      <c r="AN75">
        <v>0</v>
      </c>
      <c r="AO75" t="s">
        <v>1027</v>
      </c>
      <c r="AP75" t="s">
        <v>1898</v>
      </c>
    </row>
    <row r="76" spans="1:42" x14ac:dyDescent="0.45">
      <c r="A76">
        <v>71</v>
      </c>
      <c r="B76" t="s">
        <v>1899</v>
      </c>
      <c r="C76">
        <v>1993</v>
      </c>
      <c r="D76">
        <v>30</v>
      </c>
      <c r="E76" t="s">
        <v>103</v>
      </c>
      <c r="F76" t="s">
        <v>1026</v>
      </c>
      <c r="G76">
        <v>138</v>
      </c>
      <c r="H76">
        <v>611</v>
      </c>
      <c r="I76">
        <v>513</v>
      </c>
      <c r="J76">
        <v>87</v>
      </c>
      <c r="K76">
        <v>128</v>
      </c>
      <c r="L76">
        <v>62</v>
      </c>
      <c r="M76">
        <v>33</v>
      </c>
      <c r="N76">
        <v>2</v>
      </c>
      <c r="O76">
        <v>31</v>
      </c>
      <c r="P76">
        <v>102</v>
      </c>
      <c r="Q76">
        <v>0</v>
      </c>
      <c r="R76">
        <v>0</v>
      </c>
      <c r="S76">
        <v>92</v>
      </c>
      <c r="T76">
        <v>156</v>
      </c>
      <c r="U76">
        <v>0.25</v>
      </c>
      <c r="V76">
        <v>0.36299999999999999</v>
      </c>
      <c r="W76">
        <v>0.503</v>
      </c>
      <c r="X76">
        <v>0.86599999999999999</v>
      </c>
      <c r="Y76">
        <v>134</v>
      </c>
      <c r="Z76">
        <v>258</v>
      </c>
      <c r="AA76">
        <v>8</v>
      </c>
      <c r="AB76">
        <v>2</v>
      </c>
      <c r="AC76">
        <v>0</v>
      </c>
      <c r="AD76">
        <v>4</v>
      </c>
      <c r="AE76">
        <v>9</v>
      </c>
      <c r="AF76">
        <v>3.5</v>
      </c>
      <c r="AG76">
        <v>1.4</v>
      </c>
      <c r="AH76">
        <v>3.8</v>
      </c>
      <c r="AI76">
        <v>-1.2</v>
      </c>
      <c r="AJ76">
        <v>26</v>
      </c>
      <c r="AK76">
        <v>-1</v>
      </c>
      <c r="AL76">
        <v>1</v>
      </c>
      <c r="AM76">
        <v>0</v>
      </c>
      <c r="AN76">
        <v>-2</v>
      </c>
      <c r="AO76" t="s">
        <v>1260</v>
      </c>
      <c r="AP76" t="s">
        <v>1900</v>
      </c>
    </row>
    <row r="77" spans="1:42" x14ac:dyDescent="0.45">
      <c r="A77">
        <v>72</v>
      </c>
      <c r="B77" t="s">
        <v>1901</v>
      </c>
      <c r="C77">
        <v>2009</v>
      </c>
      <c r="D77">
        <v>27</v>
      </c>
      <c r="E77" t="s">
        <v>129</v>
      </c>
      <c r="F77" t="s">
        <v>1026</v>
      </c>
      <c r="G77">
        <v>146</v>
      </c>
      <c r="H77">
        <v>578</v>
      </c>
      <c r="I77">
        <v>514</v>
      </c>
      <c r="J77">
        <v>73</v>
      </c>
      <c r="K77">
        <v>154</v>
      </c>
      <c r="L77">
        <v>89</v>
      </c>
      <c r="M77">
        <v>35</v>
      </c>
      <c r="N77">
        <v>2</v>
      </c>
      <c r="O77">
        <v>28</v>
      </c>
      <c r="P77">
        <v>103</v>
      </c>
      <c r="Q77">
        <v>1</v>
      </c>
      <c r="R77">
        <v>1</v>
      </c>
      <c r="S77">
        <v>56</v>
      </c>
      <c r="T77">
        <v>106</v>
      </c>
      <c r="U77">
        <v>0.3</v>
      </c>
      <c r="V77">
        <v>0.36899999999999999</v>
      </c>
      <c r="W77">
        <v>0.53900000000000003</v>
      </c>
      <c r="X77">
        <v>0.90700000000000003</v>
      </c>
      <c r="Y77">
        <v>137</v>
      </c>
      <c r="Z77">
        <v>277</v>
      </c>
      <c r="AA77">
        <v>13</v>
      </c>
      <c r="AB77">
        <v>3</v>
      </c>
      <c r="AC77">
        <v>0</v>
      </c>
      <c r="AD77">
        <v>5</v>
      </c>
      <c r="AE77">
        <v>9</v>
      </c>
      <c r="AF77">
        <v>3.5</v>
      </c>
      <c r="AG77">
        <v>1.4</v>
      </c>
      <c r="AH77">
        <v>3.3</v>
      </c>
      <c r="AI77">
        <v>-0.7</v>
      </c>
      <c r="AJ77">
        <v>24</v>
      </c>
      <c r="AK77">
        <v>-1</v>
      </c>
      <c r="AL77">
        <v>-2</v>
      </c>
      <c r="AM77">
        <v>-3</v>
      </c>
      <c r="AN77">
        <v>2</v>
      </c>
      <c r="AO77" t="s">
        <v>1902</v>
      </c>
      <c r="AP77" t="s">
        <v>1903</v>
      </c>
    </row>
    <row r="78" spans="1:42" x14ac:dyDescent="0.45">
      <c r="A78">
        <v>73</v>
      </c>
      <c r="B78" t="s">
        <v>1904</v>
      </c>
      <c r="C78">
        <v>1998</v>
      </c>
      <c r="D78">
        <v>30</v>
      </c>
      <c r="E78" t="s">
        <v>48</v>
      </c>
      <c r="F78" t="s">
        <v>1026</v>
      </c>
      <c r="G78">
        <v>149</v>
      </c>
      <c r="H78">
        <v>593</v>
      </c>
      <c r="I78">
        <v>523</v>
      </c>
      <c r="J78">
        <v>88</v>
      </c>
      <c r="K78">
        <v>154</v>
      </c>
      <c r="L78">
        <v>94</v>
      </c>
      <c r="M78">
        <v>33</v>
      </c>
      <c r="N78">
        <v>1</v>
      </c>
      <c r="O78">
        <v>26</v>
      </c>
      <c r="P78">
        <v>106</v>
      </c>
      <c r="Q78">
        <v>8</v>
      </c>
      <c r="R78">
        <v>3</v>
      </c>
      <c r="S78">
        <v>59</v>
      </c>
      <c r="T78">
        <v>93</v>
      </c>
      <c r="U78">
        <v>0.29399999999999998</v>
      </c>
      <c r="V78">
        <v>0.37</v>
      </c>
      <c r="W78">
        <v>0.51100000000000001</v>
      </c>
      <c r="X78">
        <v>0.88</v>
      </c>
      <c r="Y78">
        <v>131</v>
      </c>
      <c r="Z78">
        <v>267</v>
      </c>
      <c r="AA78">
        <v>13</v>
      </c>
      <c r="AB78">
        <v>6</v>
      </c>
      <c r="AC78">
        <v>1</v>
      </c>
      <c r="AD78">
        <v>4</v>
      </c>
      <c r="AE78">
        <v>4</v>
      </c>
      <c r="AF78">
        <v>3.4</v>
      </c>
      <c r="AG78">
        <v>1.3</v>
      </c>
      <c r="AH78">
        <v>3.2</v>
      </c>
      <c r="AI78">
        <v>-0.9</v>
      </c>
      <c r="AJ78">
        <v>23</v>
      </c>
      <c r="AK78">
        <v>0</v>
      </c>
      <c r="AL78">
        <v>0</v>
      </c>
      <c r="AM78">
        <v>0</v>
      </c>
      <c r="AN78">
        <v>2</v>
      </c>
      <c r="AO78" t="s">
        <v>1905</v>
      </c>
      <c r="AP78" t="s">
        <v>1906</v>
      </c>
    </row>
    <row r="79" spans="1:42" x14ac:dyDescent="0.45">
      <c r="A79">
        <v>74</v>
      </c>
      <c r="B79" t="s">
        <v>1822</v>
      </c>
      <c r="C79">
        <v>2003</v>
      </c>
      <c r="D79">
        <v>27</v>
      </c>
      <c r="E79" t="s">
        <v>37</v>
      </c>
      <c r="F79" t="s">
        <v>1026</v>
      </c>
      <c r="G79">
        <v>128</v>
      </c>
      <c r="H79">
        <v>509</v>
      </c>
      <c r="I79">
        <v>448</v>
      </c>
      <c r="J79">
        <v>79</v>
      </c>
      <c r="K79">
        <v>129</v>
      </c>
      <c r="L79">
        <v>57</v>
      </c>
      <c r="M79">
        <v>39</v>
      </c>
      <c r="N79">
        <v>2</v>
      </c>
      <c r="O79">
        <v>31</v>
      </c>
      <c r="P79">
        <v>101</v>
      </c>
      <c r="Q79">
        <v>0</v>
      </c>
      <c r="R79">
        <v>0</v>
      </c>
      <c r="S79">
        <v>58</v>
      </c>
      <c r="T79">
        <v>83</v>
      </c>
      <c r="U79">
        <v>0.28799999999999998</v>
      </c>
      <c r="V79">
        <v>0.36899999999999999</v>
      </c>
      <c r="W79">
        <v>0.59199999999999997</v>
      </c>
      <c r="X79">
        <v>0.96099999999999997</v>
      </c>
      <c r="Y79">
        <v>144</v>
      </c>
      <c r="Z79">
        <v>265</v>
      </c>
      <c r="AA79">
        <v>9</v>
      </c>
      <c r="AB79">
        <v>1</v>
      </c>
      <c r="AC79">
        <v>0</v>
      </c>
      <c r="AD79">
        <v>2</v>
      </c>
      <c r="AE79">
        <v>8</v>
      </c>
      <c r="AF79">
        <v>3.4</v>
      </c>
      <c r="AG79">
        <v>1.6</v>
      </c>
      <c r="AH79">
        <v>3.5</v>
      </c>
      <c r="AI79">
        <v>-0.9</v>
      </c>
      <c r="AJ79">
        <v>26</v>
      </c>
      <c r="AK79">
        <v>2</v>
      </c>
      <c r="AL79">
        <v>-2</v>
      </c>
      <c r="AM79">
        <v>0</v>
      </c>
      <c r="AN79">
        <v>-1</v>
      </c>
      <c r="AO79" t="s">
        <v>1907</v>
      </c>
      <c r="AP79" t="s">
        <v>1824</v>
      </c>
    </row>
    <row r="80" spans="1:42" x14ac:dyDescent="0.45">
      <c r="A80">
        <v>75</v>
      </c>
      <c r="B80" t="s">
        <v>815</v>
      </c>
      <c r="C80">
        <v>2022</v>
      </c>
      <c r="D80">
        <v>27</v>
      </c>
      <c r="E80" t="s">
        <v>41</v>
      </c>
      <c r="F80" t="s">
        <v>1026</v>
      </c>
      <c r="G80">
        <v>157</v>
      </c>
      <c r="H80">
        <v>666</v>
      </c>
      <c r="I80">
        <v>586</v>
      </c>
      <c r="J80">
        <v>90</v>
      </c>
      <c r="K80">
        <v>160</v>
      </c>
      <c r="L80">
        <v>90</v>
      </c>
      <c r="M80">
        <v>30</v>
      </c>
      <c r="N80">
        <v>6</v>
      </c>
      <c r="O80">
        <v>34</v>
      </c>
      <c r="P80">
        <v>95</v>
      </c>
      <c r="Q80">
        <v>11</v>
      </c>
      <c r="R80">
        <v>9</v>
      </c>
      <c r="S80">
        <v>72</v>
      </c>
      <c r="T80">
        <v>161</v>
      </c>
      <c r="U80">
        <v>0.27300000000000002</v>
      </c>
      <c r="V80">
        <v>0.35599999999999998</v>
      </c>
      <c r="W80">
        <v>0.51900000000000002</v>
      </c>
      <c r="X80">
        <v>0.875</v>
      </c>
      <c r="Y80">
        <v>144</v>
      </c>
      <c r="Z80">
        <v>304</v>
      </c>
      <c r="AA80">
        <v>6</v>
      </c>
      <c r="AB80">
        <v>5</v>
      </c>
      <c r="AC80">
        <v>0</v>
      </c>
      <c r="AD80">
        <v>3</v>
      </c>
      <c r="AE80">
        <v>14</v>
      </c>
      <c r="AF80">
        <v>3.4</v>
      </c>
      <c r="AG80">
        <v>1.6</v>
      </c>
      <c r="AH80">
        <v>3.4</v>
      </c>
      <c r="AI80">
        <v>-1.7</v>
      </c>
      <c r="AJ80">
        <v>30</v>
      </c>
      <c r="AK80">
        <v>2</v>
      </c>
      <c r="AL80">
        <v>-2</v>
      </c>
      <c r="AM80">
        <v>0</v>
      </c>
      <c r="AN80">
        <v>0</v>
      </c>
      <c r="AO80" t="s">
        <v>1908</v>
      </c>
      <c r="AP80" t="s">
        <v>1028</v>
      </c>
    </row>
    <row r="81" spans="1:42" x14ac:dyDescent="0.45">
      <c r="A81">
        <v>76</v>
      </c>
      <c r="B81" t="s">
        <v>1909</v>
      </c>
      <c r="C81">
        <v>2004</v>
      </c>
      <c r="D81">
        <v>30</v>
      </c>
      <c r="E81" t="s">
        <v>48</v>
      </c>
      <c r="F81" t="s">
        <v>1026</v>
      </c>
      <c r="G81">
        <v>142</v>
      </c>
      <c r="H81">
        <v>578</v>
      </c>
      <c r="I81">
        <v>511</v>
      </c>
      <c r="J81">
        <v>80</v>
      </c>
      <c r="K81">
        <v>164</v>
      </c>
      <c r="L81">
        <v>106</v>
      </c>
      <c r="M81">
        <v>35</v>
      </c>
      <c r="N81">
        <v>1</v>
      </c>
      <c r="O81">
        <v>22</v>
      </c>
      <c r="P81">
        <v>88</v>
      </c>
      <c r="Q81">
        <v>3</v>
      </c>
      <c r="R81">
        <v>2</v>
      </c>
      <c r="S81">
        <v>56</v>
      </c>
      <c r="T81">
        <v>104</v>
      </c>
      <c r="U81">
        <v>0.32100000000000001</v>
      </c>
      <c r="V81">
        <v>0.39600000000000002</v>
      </c>
      <c r="W81">
        <v>0.52300000000000002</v>
      </c>
      <c r="X81">
        <v>0.91900000000000004</v>
      </c>
      <c r="Y81">
        <v>138</v>
      </c>
      <c r="Z81">
        <v>267</v>
      </c>
      <c r="AA81">
        <v>7</v>
      </c>
      <c r="AB81">
        <v>9</v>
      </c>
      <c r="AC81">
        <v>0</v>
      </c>
      <c r="AD81">
        <v>2</v>
      </c>
      <c r="AE81">
        <v>9</v>
      </c>
      <c r="AF81">
        <v>3.4</v>
      </c>
      <c r="AG81">
        <v>1.3</v>
      </c>
      <c r="AH81">
        <v>3.5</v>
      </c>
      <c r="AI81">
        <v>-1.3</v>
      </c>
      <c r="AJ81">
        <v>29</v>
      </c>
      <c r="AK81">
        <v>0</v>
      </c>
      <c r="AL81">
        <v>-1</v>
      </c>
      <c r="AM81">
        <v>-2</v>
      </c>
      <c r="AN81">
        <v>-2</v>
      </c>
      <c r="AO81" t="s">
        <v>1837</v>
      </c>
      <c r="AP81" t="s">
        <v>1910</v>
      </c>
    </row>
    <row r="82" spans="1:42" x14ac:dyDescent="0.45">
      <c r="A82">
        <v>77</v>
      </c>
      <c r="B82" t="s">
        <v>1911</v>
      </c>
      <c r="C82">
        <v>2012</v>
      </c>
      <c r="D82">
        <v>28</v>
      </c>
      <c r="E82" t="s">
        <v>153</v>
      </c>
      <c r="F82" t="s">
        <v>1026</v>
      </c>
      <c r="G82">
        <v>108</v>
      </c>
      <c r="H82">
        <v>361</v>
      </c>
      <c r="I82">
        <v>294</v>
      </c>
      <c r="J82">
        <v>41</v>
      </c>
      <c r="K82">
        <v>81</v>
      </c>
      <c r="L82">
        <v>50</v>
      </c>
      <c r="M82">
        <v>19</v>
      </c>
      <c r="N82">
        <v>2</v>
      </c>
      <c r="O82">
        <v>10</v>
      </c>
      <c r="P82">
        <v>50</v>
      </c>
      <c r="Q82">
        <v>5</v>
      </c>
      <c r="R82">
        <v>0</v>
      </c>
      <c r="S82">
        <v>56</v>
      </c>
      <c r="T82">
        <v>51</v>
      </c>
      <c r="U82">
        <v>0.27600000000000002</v>
      </c>
      <c r="V82">
        <v>0.39400000000000002</v>
      </c>
      <c r="W82">
        <v>0.45600000000000002</v>
      </c>
      <c r="X82">
        <v>0.85</v>
      </c>
      <c r="Y82">
        <v>142</v>
      </c>
      <c r="Z82">
        <v>134</v>
      </c>
      <c r="AA82">
        <v>6</v>
      </c>
      <c r="AB82">
        <v>5</v>
      </c>
      <c r="AC82">
        <v>1</v>
      </c>
      <c r="AD82">
        <v>5</v>
      </c>
      <c r="AE82">
        <v>1</v>
      </c>
      <c r="AF82">
        <v>3.4</v>
      </c>
      <c r="AG82">
        <v>2</v>
      </c>
      <c r="AH82">
        <v>3.5</v>
      </c>
      <c r="AI82">
        <v>-0.3</v>
      </c>
      <c r="AJ82">
        <v>19</v>
      </c>
      <c r="AK82">
        <v>0</v>
      </c>
      <c r="AL82">
        <v>3</v>
      </c>
      <c r="AM82">
        <v>3</v>
      </c>
      <c r="AN82">
        <v>-1</v>
      </c>
      <c r="AO82" t="s">
        <v>1912</v>
      </c>
      <c r="AP82" t="s">
        <v>1913</v>
      </c>
    </row>
    <row r="83" spans="1:42" x14ac:dyDescent="0.45">
      <c r="A83">
        <v>78</v>
      </c>
      <c r="B83" t="s">
        <v>1813</v>
      </c>
      <c r="C83">
        <v>2003</v>
      </c>
      <c r="D83">
        <v>40</v>
      </c>
      <c r="E83" t="s">
        <v>153</v>
      </c>
      <c r="F83" t="s">
        <v>1026</v>
      </c>
      <c r="G83">
        <v>145</v>
      </c>
      <c r="H83">
        <v>603</v>
      </c>
      <c r="I83">
        <v>497</v>
      </c>
      <c r="J83">
        <v>72</v>
      </c>
      <c r="K83">
        <v>146</v>
      </c>
      <c r="L83">
        <v>97</v>
      </c>
      <c r="M83">
        <v>25</v>
      </c>
      <c r="N83">
        <v>0</v>
      </c>
      <c r="O83">
        <v>24</v>
      </c>
      <c r="P83">
        <v>98</v>
      </c>
      <c r="Q83">
        <v>0</v>
      </c>
      <c r="R83">
        <v>1</v>
      </c>
      <c r="S83">
        <v>92</v>
      </c>
      <c r="T83">
        <v>95</v>
      </c>
      <c r="U83">
        <v>0.29399999999999998</v>
      </c>
      <c r="V83">
        <v>0.40600000000000003</v>
      </c>
      <c r="W83">
        <v>0.48899999999999999</v>
      </c>
      <c r="X83">
        <v>0.89500000000000002</v>
      </c>
      <c r="Y83">
        <v>141</v>
      </c>
      <c r="Z83">
        <v>243</v>
      </c>
      <c r="AA83">
        <v>17</v>
      </c>
      <c r="AB83">
        <v>7</v>
      </c>
      <c r="AC83">
        <v>0</v>
      </c>
      <c r="AD83">
        <v>7</v>
      </c>
      <c r="AE83">
        <v>7</v>
      </c>
      <c r="AF83">
        <v>3.3</v>
      </c>
      <c r="AG83">
        <v>1.2</v>
      </c>
      <c r="AH83">
        <v>3.3</v>
      </c>
      <c r="AI83">
        <v>-1.2</v>
      </c>
      <c r="AJ83">
        <v>30</v>
      </c>
      <c r="AK83">
        <v>-3</v>
      </c>
      <c r="AL83">
        <v>-3</v>
      </c>
      <c r="AM83">
        <v>-6</v>
      </c>
      <c r="AN83">
        <v>0</v>
      </c>
      <c r="AO83" t="s">
        <v>252</v>
      </c>
      <c r="AP83" t="s">
        <v>1815</v>
      </c>
    </row>
    <row r="84" spans="1:42" x14ac:dyDescent="0.45">
      <c r="A84">
        <v>79</v>
      </c>
      <c r="B84" t="s">
        <v>1860</v>
      </c>
      <c r="C84">
        <v>1974</v>
      </c>
      <c r="D84">
        <v>38</v>
      </c>
      <c r="E84" t="s">
        <v>1914</v>
      </c>
      <c r="F84" t="s">
        <v>1026</v>
      </c>
      <c r="G84">
        <v>144</v>
      </c>
      <c r="H84">
        <v>579</v>
      </c>
      <c r="I84">
        <v>477</v>
      </c>
      <c r="J84">
        <v>81</v>
      </c>
      <c r="K84">
        <v>117</v>
      </c>
      <c r="L84">
        <v>65</v>
      </c>
      <c r="M84">
        <v>27</v>
      </c>
      <c r="N84">
        <v>3</v>
      </c>
      <c r="O84">
        <v>22</v>
      </c>
      <c r="P84">
        <v>68</v>
      </c>
      <c r="Q84">
        <v>5</v>
      </c>
      <c r="R84">
        <v>2</v>
      </c>
      <c r="S84">
        <v>85</v>
      </c>
      <c r="T84">
        <v>95</v>
      </c>
      <c r="U84">
        <v>0.245</v>
      </c>
      <c r="V84">
        <v>0.36699999999999999</v>
      </c>
      <c r="W84">
        <v>0.45300000000000001</v>
      </c>
      <c r="X84">
        <v>0.82</v>
      </c>
      <c r="Y84">
        <v>141</v>
      </c>
      <c r="Z84">
        <v>216</v>
      </c>
      <c r="AA84">
        <v>11</v>
      </c>
      <c r="AB84">
        <v>10</v>
      </c>
      <c r="AC84">
        <v>1</v>
      </c>
      <c r="AD84">
        <v>6</v>
      </c>
      <c r="AE84">
        <v>14</v>
      </c>
      <c r="AF84">
        <v>3.3</v>
      </c>
      <c r="AG84">
        <v>1.3</v>
      </c>
      <c r="AH84">
        <v>3.5</v>
      </c>
      <c r="AI84">
        <v>-1.5</v>
      </c>
      <c r="AJ84">
        <v>22</v>
      </c>
      <c r="AK84">
        <v>0</v>
      </c>
      <c r="AL84">
        <v>3</v>
      </c>
      <c r="AM84">
        <v>3</v>
      </c>
      <c r="AN84">
        <v>-1</v>
      </c>
      <c r="AO84" t="s">
        <v>1915</v>
      </c>
      <c r="AP84" t="s">
        <v>1862</v>
      </c>
    </row>
    <row r="85" spans="1:42" x14ac:dyDescent="0.45">
      <c r="A85">
        <v>80</v>
      </c>
      <c r="B85" t="s">
        <v>827</v>
      </c>
      <c r="C85">
        <v>2023</v>
      </c>
      <c r="D85">
        <v>32</v>
      </c>
      <c r="E85" t="s">
        <v>828</v>
      </c>
      <c r="F85" t="s">
        <v>1023</v>
      </c>
      <c r="G85">
        <v>144</v>
      </c>
      <c r="H85">
        <v>592</v>
      </c>
      <c r="I85">
        <v>530</v>
      </c>
      <c r="J85">
        <v>84</v>
      </c>
      <c r="K85">
        <v>145</v>
      </c>
      <c r="L85">
        <v>75</v>
      </c>
      <c r="M85">
        <v>29</v>
      </c>
      <c r="N85">
        <v>1</v>
      </c>
      <c r="O85">
        <v>40</v>
      </c>
      <c r="P85">
        <v>100</v>
      </c>
      <c r="Q85">
        <v>0</v>
      </c>
      <c r="R85">
        <v>0</v>
      </c>
      <c r="S85">
        <v>57</v>
      </c>
      <c r="T85">
        <v>134</v>
      </c>
      <c r="U85">
        <v>0.27400000000000002</v>
      </c>
      <c r="V85">
        <v>0.34599999999999997</v>
      </c>
      <c r="W85">
        <v>0.55800000000000005</v>
      </c>
      <c r="X85">
        <v>0.90500000000000003</v>
      </c>
      <c r="Y85">
        <v>139</v>
      </c>
      <c r="Z85">
        <v>296</v>
      </c>
      <c r="AA85">
        <v>9</v>
      </c>
      <c r="AB85">
        <v>3</v>
      </c>
      <c r="AC85">
        <v>0</v>
      </c>
      <c r="AD85">
        <v>2</v>
      </c>
      <c r="AE85">
        <v>1</v>
      </c>
      <c r="AF85">
        <v>3.3</v>
      </c>
      <c r="AG85">
        <v>1.4</v>
      </c>
      <c r="AH85">
        <v>3.4</v>
      </c>
      <c r="AI85">
        <v>-1.4</v>
      </c>
      <c r="AJ85">
        <v>28</v>
      </c>
      <c r="AK85">
        <v>1</v>
      </c>
      <c r="AL85">
        <v>-1</v>
      </c>
      <c r="AM85">
        <v>0</v>
      </c>
      <c r="AN85">
        <v>-1</v>
      </c>
      <c r="AO85" t="s">
        <v>1141</v>
      </c>
      <c r="AP85" t="s">
        <v>1038</v>
      </c>
    </row>
    <row r="86" spans="1:42" x14ac:dyDescent="0.45">
      <c r="A86">
        <v>81</v>
      </c>
      <c r="B86" t="s">
        <v>1897</v>
      </c>
      <c r="C86">
        <v>1991</v>
      </c>
      <c r="D86">
        <v>31</v>
      </c>
      <c r="E86" t="s">
        <v>129</v>
      </c>
      <c r="F86" t="s">
        <v>1026</v>
      </c>
      <c r="G86">
        <v>153</v>
      </c>
      <c r="H86">
        <v>634</v>
      </c>
      <c r="I86">
        <v>534</v>
      </c>
      <c r="J86">
        <v>84</v>
      </c>
      <c r="K86">
        <v>148</v>
      </c>
      <c r="L86">
        <v>84</v>
      </c>
      <c r="M86">
        <v>34</v>
      </c>
      <c r="N86">
        <v>1</v>
      </c>
      <c r="O86">
        <v>29</v>
      </c>
      <c r="P86">
        <v>93</v>
      </c>
      <c r="Q86">
        <v>5</v>
      </c>
      <c r="R86">
        <v>6</v>
      </c>
      <c r="S86">
        <v>95</v>
      </c>
      <c r="T86">
        <v>117</v>
      </c>
      <c r="U86">
        <v>0.27700000000000002</v>
      </c>
      <c r="V86">
        <v>0.38500000000000001</v>
      </c>
      <c r="W86">
        <v>0.50700000000000001</v>
      </c>
      <c r="X86">
        <v>0.89200000000000002</v>
      </c>
      <c r="Y86">
        <v>141</v>
      </c>
      <c r="Z86">
        <v>271</v>
      </c>
      <c r="AA86">
        <v>9</v>
      </c>
      <c r="AB86">
        <v>1</v>
      </c>
      <c r="AC86">
        <v>0</v>
      </c>
      <c r="AD86">
        <v>4</v>
      </c>
      <c r="AE86">
        <v>13</v>
      </c>
      <c r="AF86">
        <v>3.3</v>
      </c>
      <c r="AG86">
        <v>1.1000000000000001</v>
      </c>
      <c r="AH86">
        <v>3.3</v>
      </c>
      <c r="AI86">
        <v>-1.5</v>
      </c>
      <c r="AJ86">
        <v>29</v>
      </c>
      <c r="AK86">
        <v>1</v>
      </c>
      <c r="AL86">
        <v>-5</v>
      </c>
      <c r="AM86">
        <v>-4</v>
      </c>
      <c r="AN86">
        <v>0</v>
      </c>
      <c r="AO86" t="s">
        <v>1916</v>
      </c>
      <c r="AP86" t="s">
        <v>1898</v>
      </c>
    </row>
    <row r="87" spans="1:42" x14ac:dyDescent="0.45">
      <c r="A87">
        <v>82</v>
      </c>
      <c r="B87" t="s">
        <v>1917</v>
      </c>
      <c r="C87">
        <v>2005</v>
      </c>
      <c r="D87">
        <v>33</v>
      </c>
      <c r="E87" t="s">
        <v>153</v>
      </c>
      <c r="F87" t="s">
        <v>1026</v>
      </c>
      <c r="G87">
        <v>162</v>
      </c>
      <c r="H87">
        <v>690</v>
      </c>
      <c r="I87">
        <v>614</v>
      </c>
      <c r="J87">
        <v>92</v>
      </c>
      <c r="K87">
        <v>172</v>
      </c>
      <c r="L87">
        <v>118</v>
      </c>
      <c r="M87">
        <v>32</v>
      </c>
      <c r="N87">
        <v>2</v>
      </c>
      <c r="O87">
        <v>20</v>
      </c>
      <c r="P87">
        <v>89</v>
      </c>
      <c r="Q87">
        <v>9</v>
      </c>
      <c r="R87">
        <v>4</v>
      </c>
      <c r="S87">
        <v>71</v>
      </c>
      <c r="T87">
        <v>99</v>
      </c>
      <c r="U87">
        <v>0.28000000000000003</v>
      </c>
      <c r="V87">
        <v>0.35499999999999998</v>
      </c>
      <c r="W87">
        <v>0.436</v>
      </c>
      <c r="X87">
        <v>0.79200000000000004</v>
      </c>
      <c r="Y87">
        <v>115</v>
      </c>
      <c r="Z87">
        <v>268</v>
      </c>
      <c r="AA87">
        <v>12</v>
      </c>
      <c r="AB87">
        <v>2</v>
      </c>
      <c r="AC87">
        <v>0</v>
      </c>
      <c r="AD87">
        <v>3</v>
      </c>
      <c r="AE87">
        <v>6</v>
      </c>
      <c r="AF87">
        <v>3.2</v>
      </c>
      <c r="AG87">
        <v>0.8</v>
      </c>
      <c r="AH87">
        <v>2.8</v>
      </c>
      <c r="AI87">
        <v>-0.6</v>
      </c>
      <c r="AJ87">
        <v>13</v>
      </c>
      <c r="AK87">
        <v>1</v>
      </c>
      <c r="AL87">
        <v>0</v>
      </c>
      <c r="AM87">
        <v>1</v>
      </c>
      <c r="AN87">
        <v>5</v>
      </c>
      <c r="AO87" t="s">
        <v>1918</v>
      </c>
      <c r="AP87" t="s">
        <v>1919</v>
      </c>
    </row>
    <row r="88" spans="1:42" x14ac:dyDescent="0.45">
      <c r="A88">
        <v>83</v>
      </c>
      <c r="B88" t="s">
        <v>1920</v>
      </c>
      <c r="C88">
        <v>1977</v>
      </c>
      <c r="D88">
        <v>21</v>
      </c>
      <c r="E88" t="s">
        <v>86</v>
      </c>
      <c r="F88" t="s">
        <v>1026</v>
      </c>
      <c r="G88">
        <v>160</v>
      </c>
      <c r="H88">
        <v>666</v>
      </c>
      <c r="I88">
        <v>611</v>
      </c>
      <c r="J88">
        <v>81</v>
      </c>
      <c r="K88">
        <v>173</v>
      </c>
      <c r="L88">
        <v>115</v>
      </c>
      <c r="M88">
        <v>29</v>
      </c>
      <c r="N88">
        <v>2</v>
      </c>
      <c r="O88">
        <v>27</v>
      </c>
      <c r="P88">
        <v>88</v>
      </c>
      <c r="Q88">
        <v>0</v>
      </c>
      <c r="R88">
        <v>1</v>
      </c>
      <c r="S88">
        <v>48</v>
      </c>
      <c r="T88">
        <v>104</v>
      </c>
      <c r="U88">
        <v>0.28299999999999997</v>
      </c>
      <c r="V88">
        <v>0.33300000000000002</v>
      </c>
      <c r="W88">
        <v>0.47</v>
      </c>
      <c r="X88">
        <v>0.80300000000000005</v>
      </c>
      <c r="Y88">
        <v>123</v>
      </c>
      <c r="Z88">
        <v>287</v>
      </c>
      <c r="AA88">
        <v>22</v>
      </c>
      <c r="AB88">
        <v>1</v>
      </c>
      <c r="AC88">
        <v>0</v>
      </c>
      <c r="AD88">
        <v>6</v>
      </c>
      <c r="AE88">
        <v>6</v>
      </c>
      <c r="AF88">
        <v>3.2</v>
      </c>
      <c r="AG88">
        <v>1</v>
      </c>
      <c r="AH88">
        <v>2.9</v>
      </c>
      <c r="AI88">
        <v>-0.9</v>
      </c>
      <c r="AJ88">
        <v>18</v>
      </c>
      <c r="AK88">
        <v>-2</v>
      </c>
      <c r="AL88">
        <v>1</v>
      </c>
      <c r="AM88">
        <v>-1</v>
      </c>
      <c r="AN88">
        <v>4</v>
      </c>
      <c r="AO88" t="s">
        <v>1921</v>
      </c>
      <c r="AP88" t="s">
        <v>1922</v>
      </c>
    </row>
    <row r="89" spans="1:42" x14ac:dyDescent="0.45">
      <c r="A89">
        <v>84</v>
      </c>
      <c r="B89" t="s">
        <v>1923</v>
      </c>
      <c r="C89">
        <v>1978</v>
      </c>
      <c r="D89">
        <v>38</v>
      </c>
      <c r="E89" t="s">
        <v>1924</v>
      </c>
      <c r="F89" t="s">
        <v>1026</v>
      </c>
      <c r="G89">
        <v>145</v>
      </c>
      <c r="H89">
        <v>593</v>
      </c>
      <c r="I89">
        <v>528</v>
      </c>
      <c r="J89">
        <v>70</v>
      </c>
      <c r="K89">
        <v>149</v>
      </c>
      <c r="L89">
        <v>96</v>
      </c>
      <c r="M89">
        <v>21</v>
      </c>
      <c r="N89">
        <v>1</v>
      </c>
      <c r="O89">
        <v>31</v>
      </c>
      <c r="P89">
        <v>99</v>
      </c>
      <c r="Q89">
        <v>1</v>
      </c>
      <c r="R89">
        <v>1</v>
      </c>
      <c r="S89">
        <v>57</v>
      </c>
      <c r="T89">
        <v>57</v>
      </c>
      <c r="U89">
        <v>0.28199999999999997</v>
      </c>
      <c r="V89">
        <v>0.34799999999999998</v>
      </c>
      <c r="W89">
        <v>0.502</v>
      </c>
      <c r="X89">
        <v>0.85</v>
      </c>
      <c r="Y89">
        <v>138</v>
      </c>
      <c r="Z89">
        <v>265</v>
      </c>
      <c r="AA89">
        <v>15</v>
      </c>
      <c r="AB89">
        <v>0</v>
      </c>
      <c r="AC89">
        <v>1</v>
      </c>
      <c r="AD89">
        <v>7</v>
      </c>
      <c r="AE89">
        <v>7</v>
      </c>
      <c r="AF89">
        <v>3.2</v>
      </c>
      <c r="AG89">
        <v>1.1000000000000001</v>
      </c>
      <c r="AH89">
        <v>3.3</v>
      </c>
      <c r="AI89">
        <v>-1.4</v>
      </c>
      <c r="AJ89">
        <v>26</v>
      </c>
      <c r="AK89">
        <v>-2</v>
      </c>
      <c r="AL89">
        <v>0</v>
      </c>
      <c r="AM89">
        <v>-2</v>
      </c>
      <c r="AN89">
        <v>0</v>
      </c>
      <c r="AO89" t="s">
        <v>252</v>
      </c>
      <c r="AP89" t="s">
        <v>1925</v>
      </c>
    </row>
    <row r="90" spans="1:42" x14ac:dyDescent="0.45">
      <c r="A90">
        <v>85</v>
      </c>
      <c r="B90" t="s">
        <v>1822</v>
      </c>
      <c r="C90">
        <v>2012</v>
      </c>
      <c r="D90">
        <v>36</v>
      </c>
      <c r="E90" t="s">
        <v>37</v>
      </c>
      <c r="F90" t="s">
        <v>1026</v>
      </c>
      <c r="G90">
        <v>90</v>
      </c>
      <c r="H90">
        <v>383</v>
      </c>
      <c r="I90">
        <v>324</v>
      </c>
      <c r="J90">
        <v>65</v>
      </c>
      <c r="K90">
        <v>103</v>
      </c>
      <c r="L90">
        <v>54</v>
      </c>
      <c r="M90">
        <v>26</v>
      </c>
      <c r="N90">
        <v>0</v>
      </c>
      <c r="O90">
        <v>23</v>
      </c>
      <c r="P90">
        <v>60</v>
      </c>
      <c r="Q90">
        <v>0</v>
      </c>
      <c r="R90">
        <v>1</v>
      </c>
      <c r="S90">
        <v>56</v>
      </c>
      <c r="T90">
        <v>51</v>
      </c>
      <c r="U90">
        <v>0.318</v>
      </c>
      <c r="V90">
        <v>0.41499999999999998</v>
      </c>
      <c r="W90">
        <v>0.61099999999999999</v>
      </c>
      <c r="X90">
        <v>1.026</v>
      </c>
      <c r="Y90">
        <v>173</v>
      </c>
      <c r="Z90">
        <v>198</v>
      </c>
      <c r="AA90">
        <v>6</v>
      </c>
      <c r="AB90">
        <v>0</v>
      </c>
      <c r="AC90">
        <v>0</v>
      </c>
      <c r="AD90">
        <v>3</v>
      </c>
      <c r="AE90">
        <v>13</v>
      </c>
      <c r="AF90">
        <v>3.2</v>
      </c>
      <c r="AG90">
        <v>1.8</v>
      </c>
      <c r="AH90">
        <v>3.4</v>
      </c>
      <c r="AI90">
        <v>-1</v>
      </c>
      <c r="AJ90">
        <v>30</v>
      </c>
      <c r="AK90">
        <v>0</v>
      </c>
      <c r="AL90">
        <v>-4</v>
      </c>
      <c r="AM90">
        <v>-4</v>
      </c>
      <c r="AN90">
        <v>-1</v>
      </c>
      <c r="AO90" t="s">
        <v>440</v>
      </c>
      <c r="AP90" t="s">
        <v>1824</v>
      </c>
    </row>
    <row r="91" spans="1:42" x14ac:dyDescent="0.45">
      <c r="A91">
        <v>86</v>
      </c>
      <c r="B91" t="s">
        <v>1834</v>
      </c>
      <c r="C91">
        <v>2011</v>
      </c>
      <c r="D91">
        <v>32</v>
      </c>
      <c r="E91" t="s">
        <v>79</v>
      </c>
      <c r="F91" t="s">
        <v>1026</v>
      </c>
      <c r="G91">
        <v>145</v>
      </c>
      <c r="H91">
        <v>595</v>
      </c>
      <c r="I91">
        <v>540</v>
      </c>
      <c r="J91">
        <v>76</v>
      </c>
      <c r="K91">
        <v>178</v>
      </c>
      <c r="L91">
        <v>126</v>
      </c>
      <c r="M91">
        <v>40</v>
      </c>
      <c r="N91">
        <v>0</v>
      </c>
      <c r="O91">
        <v>12</v>
      </c>
      <c r="P91">
        <v>103</v>
      </c>
      <c r="Q91">
        <v>1</v>
      </c>
      <c r="R91">
        <v>0</v>
      </c>
      <c r="S91">
        <v>46</v>
      </c>
      <c r="T91">
        <v>51</v>
      </c>
      <c r="U91">
        <v>0.33</v>
      </c>
      <c r="V91">
        <v>0.38</v>
      </c>
      <c r="W91">
        <v>0.47</v>
      </c>
      <c r="X91">
        <v>0.85</v>
      </c>
      <c r="Y91">
        <v>131</v>
      </c>
      <c r="Z91">
        <v>254</v>
      </c>
      <c r="AA91">
        <v>20</v>
      </c>
      <c r="AB91">
        <v>2</v>
      </c>
      <c r="AC91">
        <v>0</v>
      </c>
      <c r="AD91">
        <v>7</v>
      </c>
      <c r="AE91">
        <v>6</v>
      </c>
      <c r="AF91">
        <v>3.2</v>
      </c>
      <c r="AG91">
        <v>1</v>
      </c>
      <c r="AH91">
        <v>3.3</v>
      </c>
      <c r="AI91">
        <v>-1</v>
      </c>
      <c r="AJ91">
        <v>24</v>
      </c>
      <c r="AK91">
        <v>-2</v>
      </c>
      <c r="AL91">
        <v>-3</v>
      </c>
      <c r="AM91">
        <v>-5</v>
      </c>
      <c r="AN91">
        <v>-1</v>
      </c>
      <c r="AO91" t="s">
        <v>1926</v>
      </c>
      <c r="AP91" t="s">
        <v>1836</v>
      </c>
    </row>
    <row r="92" spans="1:42" x14ac:dyDescent="0.45">
      <c r="A92">
        <v>87</v>
      </c>
      <c r="B92" t="s">
        <v>1816</v>
      </c>
      <c r="C92">
        <v>2006</v>
      </c>
      <c r="D92">
        <v>38</v>
      </c>
      <c r="E92" t="s">
        <v>48</v>
      </c>
      <c r="F92" t="s">
        <v>1026</v>
      </c>
      <c r="G92">
        <v>137</v>
      </c>
      <c r="H92">
        <v>559</v>
      </c>
      <c r="I92">
        <v>466</v>
      </c>
      <c r="J92">
        <v>77</v>
      </c>
      <c r="K92">
        <v>126</v>
      </c>
      <c r="L92">
        <v>76</v>
      </c>
      <c r="M92">
        <v>11</v>
      </c>
      <c r="N92">
        <v>0</v>
      </c>
      <c r="O92">
        <v>39</v>
      </c>
      <c r="P92">
        <v>114</v>
      </c>
      <c r="Q92">
        <v>0</v>
      </c>
      <c r="R92">
        <v>0</v>
      </c>
      <c r="S92">
        <v>81</v>
      </c>
      <c r="T92">
        <v>81</v>
      </c>
      <c r="U92">
        <v>0.27</v>
      </c>
      <c r="V92">
        <v>0.38100000000000001</v>
      </c>
      <c r="W92">
        <v>0.54500000000000004</v>
      </c>
      <c r="X92">
        <v>0.92600000000000005</v>
      </c>
      <c r="Y92">
        <v>140</v>
      </c>
      <c r="Z92">
        <v>254</v>
      </c>
      <c r="AA92">
        <v>13</v>
      </c>
      <c r="AB92">
        <v>6</v>
      </c>
      <c r="AC92">
        <v>0</v>
      </c>
      <c r="AD92">
        <v>6</v>
      </c>
      <c r="AE92">
        <v>3</v>
      </c>
      <c r="AF92">
        <v>3.2</v>
      </c>
      <c r="AG92">
        <v>1.1000000000000001</v>
      </c>
      <c r="AH92">
        <v>3.2</v>
      </c>
      <c r="AI92">
        <v>-1.2</v>
      </c>
      <c r="AJ92">
        <v>30</v>
      </c>
      <c r="AK92">
        <v>-2</v>
      </c>
      <c r="AL92">
        <v>-4</v>
      </c>
      <c r="AM92">
        <v>-6</v>
      </c>
      <c r="AN92">
        <v>0</v>
      </c>
      <c r="AO92" t="s">
        <v>252</v>
      </c>
      <c r="AP92" t="s">
        <v>1818</v>
      </c>
    </row>
    <row r="93" spans="1:42" x14ac:dyDescent="0.45">
      <c r="A93">
        <v>88</v>
      </c>
      <c r="B93" t="s">
        <v>1927</v>
      </c>
      <c r="C93">
        <v>1976</v>
      </c>
      <c r="D93">
        <v>28</v>
      </c>
      <c r="E93" t="s">
        <v>129</v>
      </c>
      <c r="F93" t="s">
        <v>1026</v>
      </c>
      <c r="G93">
        <v>122</v>
      </c>
      <c r="H93">
        <v>491</v>
      </c>
      <c r="I93">
        <v>417</v>
      </c>
      <c r="J93">
        <v>73</v>
      </c>
      <c r="K93">
        <v>120</v>
      </c>
      <c r="L93">
        <v>102</v>
      </c>
      <c r="M93">
        <v>12</v>
      </c>
      <c r="N93">
        <v>3</v>
      </c>
      <c r="O93">
        <v>3</v>
      </c>
      <c r="P93">
        <v>61</v>
      </c>
      <c r="Q93">
        <v>12</v>
      </c>
      <c r="R93">
        <v>4</v>
      </c>
      <c r="S93">
        <v>67</v>
      </c>
      <c r="T93">
        <v>43</v>
      </c>
      <c r="U93">
        <v>0.28799999999999998</v>
      </c>
      <c r="V93">
        <v>0.38400000000000001</v>
      </c>
      <c r="W93">
        <v>0.35299999999999998</v>
      </c>
      <c r="X93">
        <v>0.73699999999999999</v>
      </c>
      <c r="Y93">
        <v>115</v>
      </c>
      <c r="Z93">
        <v>147</v>
      </c>
      <c r="AA93">
        <v>5</v>
      </c>
      <c r="AB93">
        <v>1</v>
      </c>
      <c r="AC93">
        <v>2</v>
      </c>
      <c r="AD93">
        <v>4</v>
      </c>
      <c r="AE93">
        <v>2</v>
      </c>
      <c r="AF93">
        <v>3.1</v>
      </c>
      <c r="AG93">
        <v>1.4</v>
      </c>
      <c r="AH93">
        <v>2.7</v>
      </c>
      <c r="AI93">
        <v>-0.3</v>
      </c>
      <c r="AJ93">
        <v>8</v>
      </c>
      <c r="AK93">
        <v>2</v>
      </c>
      <c r="AL93">
        <v>4</v>
      </c>
      <c r="AM93">
        <v>6</v>
      </c>
      <c r="AN93">
        <v>5</v>
      </c>
      <c r="AO93" t="s">
        <v>1928</v>
      </c>
      <c r="AP93" t="s">
        <v>1929</v>
      </c>
    </row>
    <row r="94" spans="1:42" x14ac:dyDescent="0.45">
      <c r="A94">
        <v>89</v>
      </c>
      <c r="B94" t="s">
        <v>1158</v>
      </c>
      <c r="C94">
        <v>2021</v>
      </c>
      <c r="D94">
        <v>33</v>
      </c>
      <c r="E94" t="s">
        <v>37</v>
      </c>
      <c r="F94" t="s">
        <v>1026</v>
      </c>
      <c r="G94">
        <v>148</v>
      </c>
      <c r="H94">
        <v>634</v>
      </c>
      <c r="I94">
        <v>570</v>
      </c>
      <c r="J94">
        <v>92</v>
      </c>
      <c r="K94">
        <v>163</v>
      </c>
      <c r="L94">
        <v>90</v>
      </c>
      <c r="M94">
        <v>42</v>
      </c>
      <c r="N94">
        <v>3</v>
      </c>
      <c r="O94">
        <v>28</v>
      </c>
      <c r="P94">
        <v>99</v>
      </c>
      <c r="Q94">
        <v>0</v>
      </c>
      <c r="R94">
        <v>0</v>
      </c>
      <c r="S94">
        <v>55</v>
      </c>
      <c r="T94">
        <v>150</v>
      </c>
      <c r="U94">
        <v>0.28599999999999998</v>
      </c>
      <c r="V94">
        <v>0.34899999999999998</v>
      </c>
      <c r="W94">
        <v>0.51800000000000002</v>
      </c>
      <c r="X94">
        <v>0.86699999999999999</v>
      </c>
      <c r="Y94">
        <v>128</v>
      </c>
      <c r="Z94">
        <v>295</v>
      </c>
      <c r="AA94">
        <v>18</v>
      </c>
      <c r="AB94">
        <v>3</v>
      </c>
      <c r="AC94">
        <v>0</v>
      </c>
      <c r="AD94">
        <v>5</v>
      </c>
      <c r="AE94">
        <v>6</v>
      </c>
      <c r="AF94">
        <v>3.1</v>
      </c>
      <c r="AG94">
        <v>1</v>
      </c>
      <c r="AH94">
        <v>2.9</v>
      </c>
      <c r="AI94">
        <v>-0.9</v>
      </c>
      <c r="AJ94">
        <v>21</v>
      </c>
      <c r="AK94">
        <v>-2</v>
      </c>
      <c r="AL94">
        <v>0</v>
      </c>
      <c r="AM94">
        <v>-2</v>
      </c>
      <c r="AN94">
        <v>2</v>
      </c>
      <c r="AO94" t="s">
        <v>1930</v>
      </c>
      <c r="AP94" t="s">
        <v>1160</v>
      </c>
    </row>
    <row r="95" spans="1:42" x14ac:dyDescent="0.45">
      <c r="A95">
        <v>90</v>
      </c>
      <c r="B95" t="s">
        <v>1822</v>
      </c>
      <c r="C95">
        <v>2015</v>
      </c>
      <c r="D95">
        <v>39</v>
      </c>
      <c r="E95" t="s">
        <v>37</v>
      </c>
      <c r="F95" t="s">
        <v>1026</v>
      </c>
      <c r="G95">
        <v>146</v>
      </c>
      <c r="H95">
        <v>614</v>
      </c>
      <c r="I95">
        <v>528</v>
      </c>
      <c r="J95">
        <v>73</v>
      </c>
      <c r="K95">
        <v>144</v>
      </c>
      <c r="L95">
        <v>70</v>
      </c>
      <c r="M95">
        <v>37</v>
      </c>
      <c r="N95">
        <v>0</v>
      </c>
      <c r="O95">
        <v>37</v>
      </c>
      <c r="P95">
        <v>108</v>
      </c>
      <c r="Q95">
        <v>0</v>
      </c>
      <c r="R95">
        <v>1</v>
      </c>
      <c r="S95">
        <v>77</v>
      </c>
      <c r="T95">
        <v>95</v>
      </c>
      <c r="U95">
        <v>0.27300000000000002</v>
      </c>
      <c r="V95">
        <v>0.36</v>
      </c>
      <c r="W95">
        <v>0.55300000000000005</v>
      </c>
      <c r="X95">
        <v>0.91300000000000003</v>
      </c>
      <c r="Y95">
        <v>140</v>
      </c>
      <c r="Z95">
        <v>292</v>
      </c>
      <c r="AA95">
        <v>16</v>
      </c>
      <c r="AB95">
        <v>0</v>
      </c>
      <c r="AC95">
        <v>0</v>
      </c>
      <c r="AD95">
        <v>9</v>
      </c>
      <c r="AE95">
        <v>16</v>
      </c>
      <c r="AF95">
        <v>3.1</v>
      </c>
      <c r="AG95">
        <v>1</v>
      </c>
      <c r="AH95">
        <v>3.3</v>
      </c>
      <c r="AI95">
        <v>-1.5</v>
      </c>
      <c r="AJ95">
        <v>27</v>
      </c>
      <c r="AK95">
        <v>-2</v>
      </c>
      <c r="AL95">
        <v>-3</v>
      </c>
      <c r="AM95">
        <v>-5</v>
      </c>
      <c r="AN95">
        <v>-2</v>
      </c>
      <c r="AO95" t="s">
        <v>1823</v>
      </c>
      <c r="AP95" t="s">
        <v>1824</v>
      </c>
    </row>
    <row r="96" spans="1:42" x14ac:dyDescent="0.45">
      <c r="A96">
        <v>91</v>
      </c>
      <c r="B96" t="s">
        <v>1923</v>
      </c>
      <c r="C96">
        <v>1976</v>
      </c>
      <c r="D96">
        <v>36</v>
      </c>
      <c r="E96" t="s">
        <v>70</v>
      </c>
      <c r="F96" t="s">
        <v>1026</v>
      </c>
      <c r="G96">
        <v>152</v>
      </c>
      <c r="H96">
        <v>628</v>
      </c>
      <c r="I96">
        <v>552</v>
      </c>
      <c r="J96">
        <v>67</v>
      </c>
      <c r="K96">
        <v>171</v>
      </c>
      <c r="L96">
        <v>124</v>
      </c>
      <c r="M96">
        <v>34</v>
      </c>
      <c r="N96">
        <v>0</v>
      </c>
      <c r="O96">
        <v>13</v>
      </c>
      <c r="P96">
        <v>83</v>
      </c>
      <c r="Q96">
        <v>1</v>
      </c>
      <c r="R96">
        <v>1</v>
      </c>
      <c r="S96">
        <v>67</v>
      </c>
      <c r="T96">
        <v>45</v>
      </c>
      <c r="U96">
        <v>0.31</v>
      </c>
      <c r="V96">
        <v>0.379</v>
      </c>
      <c r="W96">
        <v>0.442</v>
      </c>
      <c r="X96">
        <v>0.82099999999999995</v>
      </c>
      <c r="Y96">
        <v>143</v>
      </c>
      <c r="Z96">
        <v>244</v>
      </c>
      <c r="AA96">
        <v>18</v>
      </c>
      <c r="AB96">
        <v>0</v>
      </c>
      <c r="AC96">
        <v>0</v>
      </c>
      <c r="AD96">
        <v>9</v>
      </c>
      <c r="AE96">
        <v>9</v>
      </c>
      <c r="AF96">
        <v>3.1</v>
      </c>
      <c r="AG96">
        <v>0.9</v>
      </c>
      <c r="AH96">
        <v>3.2</v>
      </c>
      <c r="AI96">
        <v>-1.6</v>
      </c>
      <c r="AJ96">
        <v>25</v>
      </c>
      <c r="AK96">
        <v>-2</v>
      </c>
      <c r="AL96">
        <v>-2</v>
      </c>
      <c r="AM96">
        <v>-4</v>
      </c>
      <c r="AN96">
        <v>-1</v>
      </c>
      <c r="AO96" t="s">
        <v>1921</v>
      </c>
      <c r="AP96" t="s">
        <v>1925</v>
      </c>
    </row>
    <row r="97" spans="1:42" x14ac:dyDescent="0.45">
      <c r="A97">
        <v>92</v>
      </c>
      <c r="B97" t="s">
        <v>1897</v>
      </c>
      <c r="C97">
        <v>1994</v>
      </c>
      <c r="D97">
        <v>34</v>
      </c>
      <c r="E97" t="s">
        <v>1861</v>
      </c>
      <c r="F97" t="s">
        <v>1026</v>
      </c>
      <c r="G97">
        <v>108</v>
      </c>
      <c r="H97">
        <v>468</v>
      </c>
      <c r="I97">
        <v>392</v>
      </c>
      <c r="J97">
        <v>72</v>
      </c>
      <c r="K97">
        <v>122</v>
      </c>
      <c r="L97">
        <v>77</v>
      </c>
      <c r="M97">
        <v>18</v>
      </c>
      <c r="N97">
        <v>1</v>
      </c>
      <c r="O97">
        <v>26</v>
      </c>
      <c r="P97">
        <v>84</v>
      </c>
      <c r="Q97">
        <v>3</v>
      </c>
      <c r="R97">
        <v>2</v>
      </c>
      <c r="S97">
        <v>69</v>
      </c>
      <c r="T97">
        <v>84</v>
      </c>
      <c r="U97">
        <v>0.311</v>
      </c>
      <c r="V97">
        <v>0.41</v>
      </c>
      <c r="W97">
        <v>0.56100000000000005</v>
      </c>
      <c r="X97">
        <v>0.97099999999999997</v>
      </c>
      <c r="Y97">
        <v>148</v>
      </c>
      <c r="Z97">
        <v>220</v>
      </c>
      <c r="AA97">
        <v>12</v>
      </c>
      <c r="AB97">
        <v>1</v>
      </c>
      <c r="AC97">
        <v>0</v>
      </c>
      <c r="AD97">
        <v>6</v>
      </c>
      <c r="AE97">
        <v>11</v>
      </c>
      <c r="AF97">
        <v>3.1</v>
      </c>
      <c r="AG97">
        <v>1.5</v>
      </c>
      <c r="AH97">
        <v>3.1</v>
      </c>
      <c r="AI97">
        <v>-0.9</v>
      </c>
      <c r="AJ97">
        <v>27</v>
      </c>
      <c r="AK97">
        <v>-1</v>
      </c>
      <c r="AL97">
        <v>-1</v>
      </c>
      <c r="AM97">
        <v>-1</v>
      </c>
      <c r="AN97">
        <v>0</v>
      </c>
      <c r="AO97" t="s">
        <v>1866</v>
      </c>
      <c r="AP97" t="s">
        <v>1898</v>
      </c>
    </row>
    <row r="98" spans="1:42" x14ac:dyDescent="0.45">
      <c r="A98">
        <v>93</v>
      </c>
      <c r="B98" t="s">
        <v>914</v>
      </c>
      <c r="C98">
        <v>2021</v>
      </c>
      <c r="D98">
        <v>31</v>
      </c>
      <c r="E98" t="s">
        <v>103</v>
      </c>
      <c r="F98" t="s">
        <v>1026</v>
      </c>
      <c r="G98">
        <v>139</v>
      </c>
      <c r="H98">
        <v>579</v>
      </c>
      <c r="I98">
        <v>510</v>
      </c>
      <c r="J98">
        <v>64</v>
      </c>
      <c r="K98">
        <v>139</v>
      </c>
      <c r="L98">
        <v>85</v>
      </c>
      <c r="M98">
        <v>19</v>
      </c>
      <c r="N98">
        <v>0</v>
      </c>
      <c r="O98">
        <v>35</v>
      </c>
      <c r="P98">
        <v>97</v>
      </c>
      <c r="Q98">
        <v>0</v>
      </c>
      <c r="R98">
        <v>0</v>
      </c>
      <c r="S98">
        <v>63</v>
      </c>
      <c r="T98">
        <v>157</v>
      </c>
      <c r="U98">
        <v>0.27300000000000002</v>
      </c>
      <c r="V98">
        <v>0.35399999999999998</v>
      </c>
      <c r="W98">
        <v>0.51600000000000001</v>
      </c>
      <c r="X98">
        <v>0.87</v>
      </c>
      <c r="Y98">
        <v>136</v>
      </c>
      <c r="Z98">
        <v>263</v>
      </c>
      <c r="AA98">
        <v>22</v>
      </c>
      <c r="AB98">
        <v>3</v>
      </c>
      <c r="AC98">
        <v>0</v>
      </c>
      <c r="AD98">
        <v>3</v>
      </c>
      <c r="AE98">
        <v>1</v>
      </c>
      <c r="AF98">
        <v>3.1</v>
      </c>
      <c r="AG98">
        <v>1.1000000000000001</v>
      </c>
      <c r="AH98">
        <v>3</v>
      </c>
      <c r="AI98">
        <v>-1</v>
      </c>
      <c r="AJ98">
        <v>27</v>
      </c>
      <c r="AK98">
        <v>-4</v>
      </c>
      <c r="AL98">
        <v>-2</v>
      </c>
      <c r="AM98">
        <v>-6</v>
      </c>
      <c r="AN98">
        <v>0</v>
      </c>
      <c r="AO98" t="s">
        <v>1865</v>
      </c>
      <c r="AP98" t="s">
        <v>684</v>
      </c>
    </row>
    <row r="99" spans="1:42" x14ac:dyDescent="0.45">
      <c r="A99">
        <v>94</v>
      </c>
      <c r="B99" t="s">
        <v>1923</v>
      </c>
      <c r="C99">
        <v>1975</v>
      </c>
      <c r="D99">
        <v>35</v>
      </c>
      <c r="E99" t="s">
        <v>70</v>
      </c>
      <c r="F99" t="s">
        <v>1026</v>
      </c>
      <c r="G99">
        <v>118</v>
      </c>
      <c r="H99">
        <v>436</v>
      </c>
      <c r="I99">
        <v>383</v>
      </c>
      <c r="J99">
        <v>57</v>
      </c>
      <c r="K99">
        <v>118</v>
      </c>
      <c r="L99">
        <v>80</v>
      </c>
      <c r="M99">
        <v>19</v>
      </c>
      <c r="N99">
        <v>1</v>
      </c>
      <c r="O99">
        <v>18</v>
      </c>
      <c r="P99">
        <v>64</v>
      </c>
      <c r="Q99">
        <v>2</v>
      </c>
      <c r="R99">
        <v>2</v>
      </c>
      <c r="S99">
        <v>45</v>
      </c>
      <c r="T99">
        <v>31</v>
      </c>
      <c r="U99">
        <v>0.308</v>
      </c>
      <c r="V99">
        <v>0.378</v>
      </c>
      <c r="W99">
        <v>0.504</v>
      </c>
      <c r="X99">
        <v>0.88200000000000001</v>
      </c>
      <c r="Y99">
        <v>149</v>
      </c>
      <c r="Z99">
        <v>193</v>
      </c>
      <c r="AA99">
        <v>16</v>
      </c>
      <c r="AB99">
        <v>2</v>
      </c>
      <c r="AC99">
        <v>0</v>
      </c>
      <c r="AD99">
        <v>6</v>
      </c>
      <c r="AE99">
        <v>3</v>
      </c>
      <c r="AF99">
        <v>3.1</v>
      </c>
      <c r="AG99">
        <v>1.6</v>
      </c>
      <c r="AH99">
        <v>3.1</v>
      </c>
      <c r="AI99">
        <v>-0.9</v>
      </c>
      <c r="AJ99">
        <v>27</v>
      </c>
      <c r="AK99">
        <v>-2</v>
      </c>
      <c r="AL99">
        <v>-1</v>
      </c>
      <c r="AM99">
        <v>-4</v>
      </c>
      <c r="AN99">
        <v>0</v>
      </c>
      <c r="AO99" t="s">
        <v>1931</v>
      </c>
      <c r="AP99" t="s">
        <v>1925</v>
      </c>
    </row>
    <row r="100" spans="1:42" x14ac:dyDescent="0.45">
      <c r="A100">
        <v>95</v>
      </c>
      <c r="B100" t="s">
        <v>891</v>
      </c>
      <c r="C100">
        <v>2021</v>
      </c>
      <c r="D100">
        <v>24</v>
      </c>
      <c r="E100" t="s">
        <v>33</v>
      </c>
      <c r="F100" t="s">
        <v>1026</v>
      </c>
      <c r="G100">
        <v>144</v>
      </c>
      <c r="H100">
        <v>598</v>
      </c>
      <c r="I100">
        <v>537</v>
      </c>
      <c r="J100">
        <v>92</v>
      </c>
      <c r="K100">
        <v>149</v>
      </c>
      <c r="L100">
        <v>80</v>
      </c>
      <c r="M100">
        <v>35</v>
      </c>
      <c r="N100">
        <v>1</v>
      </c>
      <c r="O100">
        <v>33</v>
      </c>
      <c r="P100">
        <v>104</v>
      </c>
      <c r="Q100">
        <v>1</v>
      </c>
      <c r="R100">
        <v>0</v>
      </c>
      <c r="S100">
        <v>50</v>
      </c>
      <c r="T100">
        <v>145</v>
      </c>
      <c r="U100">
        <v>0.27700000000000002</v>
      </c>
      <c r="V100">
        <v>0.34599999999999997</v>
      </c>
      <c r="W100">
        <v>0.53100000000000003</v>
      </c>
      <c r="X100">
        <v>0.877</v>
      </c>
      <c r="Y100">
        <v>136</v>
      </c>
      <c r="Z100">
        <v>285</v>
      </c>
      <c r="AA100">
        <v>16</v>
      </c>
      <c r="AB100">
        <v>8</v>
      </c>
      <c r="AC100">
        <v>0</v>
      </c>
      <c r="AD100">
        <v>3</v>
      </c>
      <c r="AE100">
        <v>3</v>
      </c>
      <c r="AF100">
        <v>3.1</v>
      </c>
      <c r="AG100">
        <v>1.1000000000000001</v>
      </c>
      <c r="AH100">
        <v>3.2</v>
      </c>
      <c r="AI100">
        <v>-1.2</v>
      </c>
      <c r="AJ100">
        <v>24</v>
      </c>
      <c r="AK100">
        <v>-2</v>
      </c>
      <c r="AL100">
        <v>0</v>
      </c>
      <c r="AM100">
        <v>-2</v>
      </c>
      <c r="AN100">
        <v>-2</v>
      </c>
      <c r="AO100" t="s">
        <v>1819</v>
      </c>
      <c r="AP100" t="s">
        <v>56</v>
      </c>
    </row>
    <row r="101" spans="1:42" x14ac:dyDescent="0.45">
      <c r="A101">
        <v>96</v>
      </c>
      <c r="B101" t="s">
        <v>815</v>
      </c>
      <c r="C101">
        <v>2024</v>
      </c>
      <c r="D101">
        <v>29</v>
      </c>
      <c r="E101" t="s">
        <v>811</v>
      </c>
      <c r="F101" t="s">
        <v>1023</v>
      </c>
      <c r="G101">
        <v>54</v>
      </c>
      <c r="H101">
        <v>244</v>
      </c>
      <c r="I101">
        <v>216</v>
      </c>
      <c r="J101">
        <v>40</v>
      </c>
      <c r="K101">
        <v>71</v>
      </c>
      <c r="L101">
        <v>39</v>
      </c>
      <c r="M101">
        <v>17</v>
      </c>
      <c r="N101">
        <v>2</v>
      </c>
      <c r="O101">
        <v>13</v>
      </c>
      <c r="P101">
        <v>35</v>
      </c>
      <c r="Q101">
        <v>13</v>
      </c>
      <c r="R101">
        <v>0</v>
      </c>
      <c r="S101">
        <v>24</v>
      </c>
      <c r="T101">
        <v>48</v>
      </c>
      <c r="U101">
        <v>0.32900000000000001</v>
      </c>
      <c r="V101">
        <v>0.39500000000000002</v>
      </c>
      <c r="W101">
        <v>0.60599999999999998</v>
      </c>
      <c r="X101">
        <v>1.002</v>
      </c>
      <c r="Y101">
        <v>183</v>
      </c>
      <c r="Z101">
        <v>131</v>
      </c>
      <c r="AA101">
        <v>4</v>
      </c>
      <c r="AB101">
        <v>1</v>
      </c>
      <c r="AC101">
        <v>0</v>
      </c>
      <c r="AD101">
        <v>2</v>
      </c>
      <c r="AE101">
        <v>0</v>
      </c>
      <c r="AF101">
        <v>3.1</v>
      </c>
      <c r="AG101">
        <v>2.2999999999999998</v>
      </c>
      <c r="AH101">
        <v>3</v>
      </c>
      <c r="AI101">
        <v>-0.5</v>
      </c>
      <c r="AJ101">
        <v>23</v>
      </c>
      <c r="AK101">
        <v>1</v>
      </c>
      <c r="AL101">
        <v>3</v>
      </c>
      <c r="AM101">
        <v>4</v>
      </c>
      <c r="AN101">
        <v>0</v>
      </c>
      <c r="AO101" t="s">
        <v>1027</v>
      </c>
      <c r="AP101" t="s">
        <v>1028</v>
      </c>
    </row>
    <row r="102" spans="1:42" x14ac:dyDescent="0.45">
      <c r="A102">
        <v>97</v>
      </c>
      <c r="B102" t="s">
        <v>1932</v>
      </c>
      <c r="C102">
        <v>2016</v>
      </c>
      <c r="D102">
        <v>29</v>
      </c>
      <c r="E102" t="s">
        <v>33</v>
      </c>
      <c r="F102" t="s">
        <v>1026</v>
      </c>
      <c r="G102">
        <v>128</v>
      </c>
      <c r="H102">
        <v>499</v>
      </c>
      <c r="I102">
        <v>447</v>
      </c>
      <c r="J102">
        <v>58</v>
      </c>
      <c r="K102">
        <v>112</v>
      </c>
      <c r="L102">
        <v>61</v>
      </c>
      <c r="M102">
        <v>19</v>
      </c>
      <c r="N102">
        <v>0</v>
      </c>
      <c r="O102">
        <v>32</v>
      </c>
      <c r="P102">
        <v>72</v>
      </c>
      <c r="Q102">
        <v>2</v>
      </c>
      <c r="R102">
        <v>1</v>
      </c>
      <c r="S102">
        <v>43</v>
      </c>
      <c r="T102">
        <v>127</v>
      </c>
      <c r="U102">
        <v>0.251</v>
      </c>
      <c r="V102">
        <v>0.31900000000000001</v>
      </c>
      <c r="W102">
        <v>0.50800000000000001</v>
      </c>
      <c r="X102">
        <v>0.82599999999999996</v>
      </c>
      <c r="Y102">
        <v>125</v>
      </c>
      <c r="Z102">
        <v>227</v>
      </c>
      <c r="AA102">
        <v>12</v>
      </c>
      <c r="AB102">
        <v>4</v>
      </c>
      <c r="AC102">
        <v>0</v>
      </c>
      <c r="AD102">
        <v>5</v>
      </c>
      <c r="AE102">
        <v>6</v>
      </c>
      <c r="AF102">
        <v>3</v>
      </c>
      <c r="AG102">
        <v>1.3</v>
      </c>
      <c r="AH102">
        <v>2.8</v>
      </c>
      <c r="AI102">
        <v>0</v>
      </c>
      <c r="AJ102">
        <v>15</v>
      </c>
      <c r="AK102">
        <v>-1</v>
      </c>
      <c r="AL102">
        <v>-1</v>
      </c>
      <c r="AM102">
        <v>-2</v>
      </c>
      <c r="AN102">
        <v>2</v>
      </c>
      <c r="AO102" t="s">
        <v>1912</v>
      </c>
      <c r="AP102" t="s">
        <v>1933</v>
      </c>
    </row>
    <row r="103" spans="1:42" x14ac:dyDescent="0.45">
      <c r="A103">
        <v>98</v>
      </c>
      <c r="B103" t="s">
        <v>1934</v>
      </c>
      <c r="C103">
        <v>2012</v>
      </c>
      <c r="D103">
        <v>26</v>
      </c>
      <c r="E103" t="s">
        <v>112</v>
      </c>
      <c r="F103" t="s">
        <v>1026</v>
      </c>
      <c r="G103">
        <v>161</v>
      </c>
      <c r="H103">
        <v>679</v>
      </c>
      <c r="I103">
        <v>614</v>
      </c>
      <c r="J103">
        <v>72</v>
      </c>
      <c r="K103">
        <v>192</v>
      </c>
      <c r="L103">
        <v>130</v>
      </c>
      <c r="M103">
        <v>32</v>
      </c>
      <c r="N103">
        <v>1</v>
      </c>
      <c r="O103">
        <v>29</v>
      </c>
      <c r="P103">
        <v>107</v>
      </c>
      <c r="Q103">
        <v>2</v>
      </c>
      <c r="R103">
        <v>1</v>
      </c>
      <c r="S103">
        <v>54</v>
      </c>
      <c r="T103">
        <v>111</v>
      </c>
      <c r="U103">
        <v>0.313</v>
      </c>
      <c r="V103">
        <v>0.373</v>
      </c>
      <c r="W103">
        <v>0.51</v>
      </c>
      <c r="X103">
        <v>0.88200000000000001</v>
      </c>
      <c r="Y103">
        <v>138</v>
      </c>
      <c r="Z103">
        <v>313</v>
      </c>
      <c r="AA103">
        <v>20</v>
      </c>
      <c r="AB103">
        <v>7</v>
      </c>
      <c r="AC103">
        <v>0</v>
      </c>
      <c r="AD103">
        <v>4</v>
      </c>
      <c r="AE103">
        <v>9</v>
      </c>
      <c r="AF103">
        <v>3</v>
      </c>
      <c r="AG103">
        <v>0.5</v>
      </c>
      <c r="AH103">
        <v>3.5</v>
      </c>
      <c r="AI103">
        <v>-2</v>
      </c>
      <c r="AJ103">
        <v>28</v>
      </c>
      <c r="AK103">
        <v>-2</v>
      </c>
      <c r="AL103">
        <v>-3</v>
      </c>
      <c r="AM103">
        <v>-5</v>
      </c>
      <c r="AN103">
        <v>-3</v>
      </c>
      <c r="AO103" t="s">
        <v>1827</v>
      </c>
      <c r="AP103" t="s">
        <v>1935</v>
      </c>
    </row>
    <row r="104" spans="1:42" x14ac:dyDescent="0.45">
      <c r="A104">
        <v>99</v>
      </c>
      <c r="B104" t="s">
        <v>1874</v>
      </c>
      <c r="C104">
        <v>1988</v>
      </c>
      <c r="D104">
        <v>37</v>
      </c>
      <c r="E104" t="s">
        <v>1861</v>
      </c>
      <c r="F104" t="s">
        <v>1026</v>
      </c>
      <c r="G104">
        <v>135</v>
      </c>
      <c r="H104">
        <v>590</v>
      </c>
      <c r="I104">
        <v>484</v>
      </c>
      <c r="J104">
        <v>80</v>
      </c>
      <c r="K104">
        <v>117</v>
      </c>
      <c r="L104">
        <v>72</v>
      </c>
      <c r="M104">
        <v>18</v>
      </c>
      <c r="N104">
        <v>2</v>
      </c>
      <c r="O104">
        <v>25</v>
      </c>
      <c r="P104">
        <v>64</v>
      </c>
      <c r="Q104">
        <v>3</v>
      </c>
      <c r="R104">
        <v>4</v>
      </c>
      <c r="S104">
        <v>81</v>
      </c>
      <c r="T104">
        <v>63</v>
      </c>
      <c r="U104">
        <v>0.24199999999999999</v>
      </c>
      <c r="V104">
        <v>0.36199999999999999</v>
      </c>
      <c r="W104">
        <v>0.442</v>
      </c>
      <c r="X104">
        <v>0.80500000000000005</v>
      </c>
      <c r="Y104">
        <v>128</v>
      </c>
      <c r="Z104">
        <v>214</v>
      </c>
      <c r="AA104">
        <v>12</v>
      </c>
      <c r="AB104">
        <v>14</v>
      </c>
      <c r="AC104">
        <v>5</v>
      </c>
      <c r="AD104">
        <v>6</v>
      </c>
      <c r="AE104">
        <v>5</v>
      </c>
      <c r="AF104">
        <v>3</v>
      </c>
      <c r="AG104">
        <v>1.2</v>
      </c>
      <c r="AH104">
        <v>3</v>
      </c>
      <c r="AI104">
        <v>-1.2</v>
      </c>
      <c r="AJ104">
        <v>21</v>
      </c>
      <c r="AK104">
        <v>-1</v>
      </c>
      <c r="AL104">
        <v>2</v>
      </c>
      <c r="AM104">
        <v>1</v>
      </c>
      <c r="AN104">
        <v>0</v>
      </c>
      <c r="AO104" t="s">
        <v>252</v>
      </c>
      <c r="AP104" t="s">
        <v>1875</v>
      </c>
    </row>
    <row r="105" spans="1:42" x14ac:dyDescent="0.45">
      <c r="A105">
        <v>100</v>
      </c>
      <c r="B105" t="s">
        <v>1936</v>
      </c>
      <c r="C105">
        <v>1994</v>
      </c>
      <c r="D105">
        <v>35</v>
      </c>
      <c r="E105" t="s">
        <v>97</v>
      </c>
      <c r="F105" t="s">
        <v>1026</v>
      </c>
      <c r="G105">
        <v>112</v>
      </c>
      <c r="H105">
        <v>505</v>
      </c>
      <c r="I105">
        <v>433</v>
      </c>
      <c r="J105">
        <v>72</v>
      </c>
      <c r="K105">
        <v>138</v>
      </c>
      <c r="L105">
        <v>97</v>
      </c>
      <c r="M105">
        <v>19</v>
      </c>
      <c r="N105">
        <v>2</v>
      </c>
      <c r="O105">
        <v>20</v>
      </c>
      <c r="P105">
        <v>98</v>
      </c>
      <c r="Q105">
        <v>8</v>
      </c>
      <c r="R105">
        <v>1</v>
      </c>
      <c r="S105">
        <v>62</v>
      </c>
      <c r="T105">
        <v>75</v>
      </c>
      <c r="U105">
        <v>0.31900000000000001</v>
      </c>
      <c r="V105">
        <v>0.40600000000000003</v>
      </c>
      <c r="W105">
        <v>0.51</v>
      </c>
      <c r="X105">
        <v>0.91600000000000004</v>
      </c>
      <c r="Y105">
        <v>137</v>
      </c>
      <c r="Z105">
        <v>221</v>
      </c>
      <c r="AA105">
        <v>14</v>
      </c>
      <c r="AB105">
        <v>5</v>
      </c>
      <c r="AC105">
        <v>0</v>
      </c>
      <c r="AD105">
        <v>5</v>
      </c>
      <c r="AE105">
        <v>4</v>
      </c>
      <c r="AF105">
        <v>3</v>
      </c>
      <c r="AG105">
        <v>1.3</v>
      </c>
      <c r="AH105">
        <v>3.3</v>
      </c>
      <c r="AI105">
        <v>-1.1000000000000001</v>
      </c>
      <c r="AJ105">
        <v>27</v>
      </c>
      <c r="AK105">
        <v>0</v>
      </c>
      <c r="AL105">
        <v>1</v>
      </c>
      <c r="AM105">
        <v>0</v>
      </c>
      <c r="AN105">
        <v>-2</v>
      </c>
      <c r="AO105" t="s">
        <v>1832</v>
      </c>
      <c r="AP105" t="s">
        <v>1937</v>
      </c>
    </row>
    <row r="106" spans="1:42" x14ac:dyDescent="0.45">
      <c r="A106">
        <v>101</v>
      </c>
      <c r="B106" t="s">
        <v>1938</v>
      </c>
      <c r="C106">
        <v>2007</v>
      </c>
      <c r="D106">
        <v>38</v>
      </c>
      <c r="E106" t="s">
        <v>79</v>
      </c>
      <c r="F106" t="s">
        <v>1026</v>
      </c>
      <c r="G106">
        <v>133</v>
      </c>
      <c r="H106">
        <v>593</v>
      </c>
      <c r="I106">
        <v>494</v>
      </c>
      <c r="J106">
        <v>107</v>
      </c>
      <c r="K106">
        <v>131</v>
      </c>
      <c r="L106">
        <v>85</v>
      </c>
      <c r="M106">
        <v>20</v>
      </c>
      <c r="N106">
        <v>1</v>
      </c>
      <c r="O106">
        <v>25</v>
      </c>
      <c r="P106">
        <v>75</v>
      </c>
      <c r="Q106">
        <v>22</v>
      </c>
      <c r="R106">
        <v>5</v>
      </c>
      <c r="S106">
        <v>84</v>
      </c>
      <c r="T106">
        <v>71</v>
      </c>
      <c r="U106">
        <v>0.26500000000000001</v>
      </c>
      <c r="V106">
        <v>0.378</v>
      </c>
      <c r="W106">
        <v>0.46200000000000002</v>
      </c>
      <c r="X106">
        <v>0.83899999999999997</v>
      </c>
      <c r="Y106">
        <v>119</v>
      </c>
      <c r="Z106">
        <v>228</v>
      </c>
      <c r="AA106">
        <v>10</v>
      </c>
      <c r="AB106">
        <v>9</v>
      </c>
      <c r="AC106">
        <v>0</v>
      </c>
      <c r="AD106">
        <v>6</v>
      </c>
      <c r="AE106">
        <v>2</v>
      </c>
      <c r="AF106">
        <v>3</v>
      </c>
      <c r="AG106">
        <v>1</v>
      </c>
      <c r="AH106">
        <v>2.8</v>
      </c>
      <c r="AI106">
        <v>-0.9</v>
      </c>
      <c r="AJ106">
        <v>15</v>
      </c>
      <c r="AK106">
        <v>1</v>
      </c>
      <c r="AL106">
        <v>3</v>
      </c>
      <c r="AM106">
        <v>4</v>
      </c>
      <c r="AN106">
        <v>2</v>
      </c>
      <c r="AO106" t="s">
        <v>1939</v>
      </c>
      <c r="AP106" t="s">
        <v>1940</v>
      </c>
    </row>
    <row r="107" spans="1:42" x14ac:dyDescent="0.45">
      <c r="A107">
        <v>102</v>
      </c>
      <c r="B107" t="s">
        <v>1876</v>
      </c>
      <c r="C107">
        <v>2001</v>
      </c>
      <c r="D107">
        <v>36</v>
      </c>
      <c r="E107" t="s">
        <v>70</v>
      </c>
      <c r="F107" t="s">
        <v>1026</v>
      </c>
      <c r="G107">
        <v>124</v>
      </c>
      <c r="H107">
        <v>515</v>
      </c>
      <c r="I107">
        <v>439</v>
      </c>
      <c r="J107">
        <v>83</v>
      </c>
      <c r="K107">
        <v>123</v>
      </c>
      <c r="L107">
        <v>65</v>
      </c>
      <c r="M107">
        <v>29</v>
      </c>
      <c r="N107">
        <v>1</v>
      </c>
      <c r="O107">
        <v>28</v>
      </c>
      <c r="P107">
        <v>74</v>
      </c>
      <c r="Q107">
        <v>5</v>
      </c>
      <c r="R107">
        <v>1</v>
      </c>
      <c r="S107">
        <v>62</v>
      </c>
      <c r="T107">
        <v>85</v>
      </c>
      <c r="U107">
        <v>0.28000000000000003</v>
      </c>
      <c r="V107">
        <v>0.36899999999999999</v>
      </c>
      <c r="W107">
        <v>0.54200000000000004</v>
      </c>
      <c r="X107">
        <v>0.91100000000000003</v>
      </c>
      <c r="Y107">
        <v>137</v>
      </c>
      <c r="Z107">
        <v>238</v>
      </c>
      <c r="AA107">
        <v>16</v>
      </c>
      <c r="AB107">
        <v>5</v>
      </c>
      <c r="AC107">
        <v>0</v>
      </c>
      <c r="AD107">
        <v>9</v>
      </c>
      <c r="AE107">
        <v>2</v>
      </c>
      <c r="AF107">
        <v>3</v>
      </c>
      <c r="AG107">
        <v>1.2</v>
      </c>
      <c r="AH107">
        <v>3.3</v>
      </c>
      <c r="AI107">
        <v>-1.2</v>
      </c>
      <c r="AJ107">
        <v>24</v>
      </c>
      <c r="AK107">
        <v>-2</v>
      </c>
      <c r="AL107">
        <v>2</v>
      </c>
      <c r="AM107">
        <v>1</v>
      </c>
      <c r="AN107">
        <v>-3</v>
      </c>
      <c r="AO107" t="s">
        <v>1941</v>
      </c>
      <c r="AP107" t="s">
        <v>1877</v>
      </c>
    </row>
    <row r="108" spans="1:42" x14ac:dyDescent="0.45">
      <c r="A108">
        <v>103</v>
      </c>
      <c r="B108" t="s">
        <v>1891</v>
      </c>
      <c r="C108">
        <v>1974</v>
      </c>
      <c r="D108">
        <v>24</v>
      </c>
      <c r="E108" t="s">
        <v>70</v>
      </c>
      <c r="F108" t="s">
        <v>1026</v>
      </c>
      <c r="G108">
        <v>135</v>
      </c>
      <c r="H108">
        <v>509</v>
      </c>
      <c r="I108">
        <v>454</v>
      </c>
      <c r="J108">
        <v>74</v>
      </c>
      <c r="K108">
        <v>132</v>
      </c>
      <c r="L108">
        <v>93</v>
      </c>
      <c r="M108">
        <v>16</v>
      </c>
      <c r="N108">
        <v>4</v>
      </c>
      <c r="O108">
        <v>19</v>
      </c>
      <c r="P108">
        <v>59</v>
      </c>
      <c r="Q108">
        <v>5</v>
      </c>
      <c r="R108">
        <v>6</v>
      </c>
      <c r="S108">
        <v>48</v>
      </c>
      <c r="T108">
        <v>51</v>
      </c>
      <c r="U108">
        <v>0.29099999999999998</v>
      </c>
      <c r="V108">
        <v>0.36299999999999999</v>
      </c>
      <c r="W108">
        <v>0.46899999999999997</v>
      </c>
      <c r="X108">
        <v>0.83299999999999996</v>
      </c>
      <c r="Y108">
        <v>140</v>
      </c>
      <c r="Z108">
        <v>213</v>
      </c>
      <c r="AA108">
        <v>7</v>
      </c>
      <c r="AB108">
        <v>5</v>
      </c>
      <c r="AC108">
        <v>0</v>
      </c>
      <c r="AD108">
        <v>2</v>
      </c>
      <c r="AE108">
        <v>10</v>
      </c>
      <c r="AF108">
        <v>3</v>
      </c>
      <c r="AG108">
        <v>1.2</v>
      </c>
      <c r="AH108">
        <v>3.3</v>
      </c>
      <c r="AI108">
        <v>-1.4</v>
      </c>
      <c r="AJ108">
        <v>23</v>
      </c>
      <c r="AK108">
        <v>2</v>
      </c>
      <c r="AL108">
        <v>-1</v>
      </c>
      <c r="AM108">
        <v>1</v>
      </c>
      <c r="AN108">
        <v>-2</v>
      </c>
      <c r="AO108" t="s">
        <v>1942</v>
      </c>
      <c r="AP108" t="s">
        <v>1893</v>
      </c>
    </row>
    <row r="109" spans="1:42" x14ac:dyDescent="0.45">
      <c r="A109">
        <v>104</v>
      </c>
      <c r="B109" t="s">
        <v>1894</v>
      </c>
      <c r="C109">
        <v>1984</v>
      </c>
      <c r="D109">
        <v>35</v>
      </c>
      <c r="E109" t="s">
        <v>103</v>
      </c>
      <c r="F109" t="s">
        <v>1026</v>
      </c>
      <c r="G109">
        <v>134</v>
      </c>
      <c r="H109">
        <v>558</v>
      </c>
      <c r="I109">
        <v>493</v>
      </c>
      <c r="J109">
        <v>84</v>
      </c>
      <c r="K109">
        <v>129</v>
      </c>
      <c r="L109">
        <v>72</v>
      </c>
      <c r="M109">
        <v>29</v>
      </c>
      <c r="N109">
        <v>1</v>
      </c>
      <c r="O109">
        <v>27</v>
      </c>
      <c r="P109">
        <v>89</v>
      </c>
      <c r="Q109">
        <v>1</v>
      </c>
      <c r="R109">
        <v>1</v>
      </c>
      <c r="S109">
        <v>38</v>
      </c>
      <c r="T109">
        <v>68</v>
      </c>
      <c r="U109">
        <v>0.26200000000000001</v>
      </c>
      <c r="V109">
        <v>0.34100000000000003</v>
      </c>
      <c r="W109">
        <v>0.48899999999999999</v>
      </c>
      <c r="X109">
        <v>0.83</v>
      </c>
      <c r="Y109">
        <v>131</v>
      </c>
      <c r="Z109">
        <v>241</v>
      </c>
      <c r="AA109">
        <v>10</v>
      </c>
      <c r="AB109">
        <v>23</v>
      </c>
      <c r="AC109">
        <v>1</v>
      </c>
      <c r="AD109">
        <v>3</v>
      </c>
      <c r="AE109">
        <v>6</v>
      </c>
      <c r="AF109">
        <v>3</v>
      </c>
      <c r="AG109">
        <v>1.2</v>
      </c>
      <c r="AH109">
        <v>3.1</v>
      </c>
      <c r="AI109">
        <v>-1.3</v>
      </c>
      <c r="AJ109">
        <v>23</v>
      </c>
      <c r="AK109">
        <v>-1</v>
      </c>
      <c r="AL109">
        <v>1</v>
      </c>
      <c r="AM109">
        <v>0</v>
      </c>
      <c r="AN109">
        <v>0</v>
      </c>
      <c r="AO109" t="s">
        <v>1943</v>
      </c>
      <c r="AP109" t="s">
        <v>1896</v>
      </c>
    </row>
    <row r="110" spans="1:42" x14ac:dyDescent="0.45">
      <c r="A110">
        <v>105</v>
      </c>
      <c r="B110" t="s">
        <v>1944</v>
      </c>
      <c r="C110">
        <v>1994</v>
      </c>
      <c r="D110">
        <v>29</v>
      </c>
      <c r="E110" t="s">
        <v>161</v>
      </c>
      <c r="F110" t="s">
        <v>1026</v>
      </c>
      <c r="G110">
        <v>111</v>
      </c>
      <c r="H110">
        <v>505</v>
      </c>
      <c r="I110">
        <v>429</v>
      </c>
      <c r="J110">
        <v>88</v>
      </c>
      <c r="K110">
        <v>121</v>
      </c>
      <c r="L110">
        <v>69</v>
      </c>
      <c r="M110">
        <v>19</v>
      </c>
      <c r="N110">
        <v>2</v>
      </c>
      <c r="O110">
        <v>31</v>
      </c>
      <c r="P110">
        <v>90</v>
      </c>
      <c r="Q110">
        <v>15</v>
      </c>
      <c r="R110">
        <v>8</v>
      </c>
      <c r="S110">
        <v>69</v>
      </c>
      <c r="T110">
        <v>114</v>
      </c>
      <c r="U110">
        <v>0.28199999999999997</v>
      </c>
      <c r="V110">
        <v>0.38600000000000001</v>
      </c>
      <c r="W110">
        <v>0.55200000000000005</v>
      </c>
      <c r="X110">
        <v>0.93899999999999995</v>
      </c>
      <c r="Y110">
        <v>140</v>
      </c>
      <c r="Z110">
        <v>237</v>
      </c>
      <c r="AA110">
        <v>20</v>
      </c>
      <c r="AB110">
        <v>5</v>
      </c>
      <c r="AC110">
        <v>0</v>
      </c>
      <c r="AD110">
        <v>2</v>
      </c>
      <c r="AE110">
        <v>8</v>
      </c>
      <c r="AF110">
        <v>3</v>
      </c>
      <c r="AG110">
        <v>1.3</v>
      </c>
      <c r="AH110">
        <v>3</v>
      </c>
      <c r="AI110">
        <v>-0.9</v>
      </c>
      <c r="AJ110">
        <v>26</v>
      </c>
      <c r="AK110">
        <v>-3</v>
      </c>
      <c r="AL110">
        <v>1</v>
      </c>
      <c r="AM110">
        <v>-2</v>
      </c>
      <c r="AN110">
        <v>0</v>
      </c>
      <c r="AO110" t="s">
        <v>1027</v>
      </c>
      <c r="AP110" t="s">
        <v>1945</v>
      </c>
    </row>
    <row r="111" spans="1:42" x14ac:dyDescent="0.45">
      <c r="A111">
        <v>106</v>
      </c>
      <c r="B111" t="s">
        <v>1944</v>
      </c>
      <c r="C111">
        <v>1996</v>
      </c>
      <c r="D111">
        <v>31</v>
      </c>
      <c r="E111" t="s">
        <v>37</v>
      </c>
      <c r="F111" t="s">
        <v>1026</v>
      </c>
      <c r="G111">
        <v>96</v>
      </c>
      <c r="H111">
        <v>432</v>
      </c>
      <c r="I111">
        <v>360</v>
      </c>
      <c r="J111">
        <v>68</v>
      </c>
      <c r="K111">
        <v>104</v>
      </c>
      <c r="L111">
        <v>53</v>
      </c>
      <c r="M111">
        <v>22</v>
      </c>
      <c r="N111">
        <v>1</v>
      </c>
      <c r="O111">
        <v>28</v>
      </c>
      <c r="P111">
        <v>82</v>
      </c>
      <c r="Q111">
        <v>3</v>
      </c>
      <c r="R111">
        <v>1</v>
      </c>
      <c r="S111">
        <v>63</v>
      </c>
      <c r="T111">
        <v>82</v>
      </c>
      <c r="U111">
        <v>0.28899999999999998</v>
      </c>
      <c r="V111">
        <v>0.4</v>
      </c>
      <c r="W111">
        <v>0.58899999999999997</v>
      </c>
      <c r="X111">
        <v>0.98899999999999999</v>
      </c>
      <c r="Y111">
        <v>146</v>
      </c>
      <c r="Z111">
        <v>212</v>
      </c>
      <c r="AA111">
        <v>7</v>
      </c>
      <c r="AB111">
        <v>6</v>
      </c>
      <c r="AC111">
        <v>0</v>
      </c>
      <c r="AD111">
        <v>3</v>
      </c>
      <c r="AE111">
        <v>3</v>
      </c>
      <c r="AF111">
        <v>3</v>
      </c>
      <c r="AG111">
        <v>1.5</v>
      </c>
      <c r="AH111">
        <v>3</v>
      </c>
      <c r="AI111">
        <v>-0.7</v>
      </c>
      <c r="AJ111">
        <v>25</v>
      </c>
      <c r="AK111">
        <v>0</v>
      </c>
      <c r="AL111">
        <v>-1</v>
      </c>
      <c r="AM111">
        <v>0</v>
      </c>
      <c r="AN111">
        <v>-1</v>
      </c>
      <c r="AO111" t="s">
        <v>1941</v>
      </c>
      <c r="AP111" t="s">
        <v>1945</v>
      </c>
    </row>
    <row r="112" spans="1:42" x14ac:dyDescent="0.45">
      <c r="A112">
        <v>107</v>
      </c>
      <c r="B112" t="s">
        <v>1946</v>
      </c>
      <c r="C112">
        <v>2010</v>
      </c>
      <c r="D112">
        <v>36</v>
      </c>
      <c r="E112" t="s">
        <v>79</v>
      </c>
      <c r="F112" t="s">
        <v>1026</v>
      </c>
      <c r="G112">
        <v>145</v>
      </c>
      <c r="H112">
        <v>613</v>
      </c>
      <c r="I112">
        <v>539</v>
      </c>
      <c r="J112">
        <v>81</v>
      </c>
      <c r="K112">
        <v>146</v>
      </c>
      <c r="L112">
        <v>97</v>
      </c>
      <c r="M112">
        <v>36</v>
      </c>
      <c r="N112">
        <v>5</v>
      </c>
      <c r="O112">
        <v>8</v>
      </c>
      <c r="P112">
        <v>51</v>
      </c>
      <c r="Q112">
        <v>11</v>
      </c>
      <c r="R112">
        <v>1</v>
      </c>
      <c r="S112">
        <v>69</v>
      </c>
      <c r="T112">
        <v>90</v>
      </c>
      <c r="U112">
        <v>0.27100000000000002</v>
      </c>
      <c r="V112">
        <v>0.35499999999999998</v>
      </c>
      <c r="W112">
        <v>0.40100000000000002</v>
      </c>
      <c r="X112">
        <v>0.75600000000000001</v>
      </c>
      <c r="Y112">
        <v>105</v>
      </c>
      <c r="Z112">
        <v>216</v>
      </c>
      <c r="AA112">
        <v>5</v>
      </c>
      <c r="AB112">
        <v>2</v>
      </c>
      <c r="AC112">
        <v>2</v>
      </c>
      <c r="AD112">
        <v>1</v>
      </c>
      <c r="AE112">
        <v>2</v>
      </c>
      <c r="AF112">
        <v>3</v>
      </c>
      <c r="AG112">
        <v>0.7</v>
      </c>
      <c r="AH112">
        <v>2.6</v>
      </c>
      <c r="AI112">
        <v>-0.7</v>
      </c>
      <c r="AJ112">
        <v>6</v>
      </c>
      <c r="AK112">
        <v>3</v>
      </c>
      <c r="AL112">
        <v>4</v>
      </c>
      <c r="AM112">
        <v>7</v>
      </c>
      <c r="AN112">
        <v>3</v>
      </c>
      <c r="AO112" t="s">
        <v>1947</v>
      </c>
      <c r="AP112" t="s">
        <v>1948</v>
      </c>
    </row>
    <row r="113" spans="1:42" x14ac:dyDescent="0.45">
      <c r="A113">
        <v>108</v>
      </c>
      <c r="B113" t="s">
        <v>1949</v>
      </c>
      <c r="C113">
        <v>2015</v>
      </c>
      <c r="D113">
        <v>39</v>
      </c>
      <c r="E113" t="s">
        <v>103</v>
      </c>
      <c r="F113" t="s">
        <v>1026</v>
      </c>
      <c r="G113">
        <v>151</v>
      </c>
      <c r="H113">
        <v>620</v>
      </c>
      <c r="I113">
        <v>523</v>
      </c>
      <c r="J113">
        <v>83</v>
      </c>
      <c r="K113">
        <v>131</v>
      </c>
      <c r="L113">
        <v>75</v>
      </c>
      <c r="M113">
        <v>22</v>
      </c>
      <c r="N113">
        <v>1</v>
      </c>
      <c r="O113">
        <v>33</v>
      </c>
      <c r="P113">
        <v>86</v>
      </c>
      <c r="Q113">
        <v>4</v>
      </c>
      <c r="R113">
        <v>0</v>
      </c>
      <c r="S113">
        <v>84</v>
      </c>
      <c r="T113">
        <v>145</v>
      </c>
      <c r="U113">
        <v>0.25</v>
      </c>
      <c r="V113">
        <v>0.35599999999999998</v>
      </c>
      <c r="W113">
        <v>0.48599999999999999</v>
      </c>
      <c r="X113">
        <v>0.84199999999999997</v>
      </c>
      <c r="Y113">
        <v>129</v>
      </c>
      <c r="Z113">
        <v>254</v>
      </c>
      <c r="AA113">
        <v>17</v>
      </c>
      <c r="AB113">
        <v>6</v>
      </c>
      <c r="AC113">
        <v>0</v>
      </c>
      <c r="AD113">
        <v>7</v>
      </c>
      <c r="AE113">
        <v>5</v>
      </c>
      <c r="AF113">
        <v>3</v>
      </c>
      <c r="AG113">
        <v>0.8</v>
      </c>
      <c r="AH113">
        <v>3</v>
      </c>
      <c r="AI113">
        <v>-1.3</v>
      </c>
      <c r="AJ113">
        <v>20</v>
      </c>
      <c r="AK113">
        <v>-1</v>
      </c>
      <c r="AL113">
        <v>0</v>
      </c>
      <c r="AM113">
        <v>-1</v>
      </c>
      <c r="AN113">
        <v>-1</v>
      </c>
      <c r="AO113" t="s">
        <v>1950</v>
      </c>
      <c r="AP113" t="s">
        <v>1951</v>
      </c>
    </row>
    <row r="114" spans="1:42" x14ac:dyDescent="0.45">
      <c r="A114">
        <v>109</v>
      </c>
      <c r="B114" t="s">
        <v>1854</v>
      </c>
      <c r="C114">
        <v>2018</v>
      </c>
      <c r="D114">
        <v>37</v>
      </c>
      <c r="E114" t="s">
        <v>153</v>
      </c>
      <c r="F114" t="s">
        <v>1026</v>
      </c>
      <c r="G114">
        <v>144</v>
      </c>
      <c r="H114">
        <v>591</v>
      </c>
      <c r="I114">
        <v>519</v>
      </c>
      <c r="J114">
        <v>70</v>
      </c>
      <c r="K114">
        <v>133</v>
      </c>
      <c r="L114">
        <v>77</v>
      </c>
      <c r="M114">
        <v>18</v>
      </c>
      <c r="N114">
        <v>1</v>
      </c>
      <c r="O114">
        <v>37</v>
      </c>
      <c r="P114">
        <v>97</v>
      </c>
      <c r="Q114">
        <v>1</v>
      </c>
      <c r="R114">
        <v>0</v>
      </c>
      <c r="S114">
        <v>55</v>
      </c>
      <c r="T114">
        <v>122</v>
      </c>
      <c r="U114">
        <v>0.25600000000000001</v>
      </c>
      <c r="V114">
        <v>0.34200000000000003</v>
      </c>
      <c r="W114">
        <v>0.50900000000000001</v>
      </c>
      <c r="X114">
        <v>0.85</v>
      </c>
      <c r="Y114">
        <v>135</v>
      </c>
      <c r="Z114">
        <v>264</v>
      </c>
      <c r="AA114">
        <v>15</v>
      </c>
      <c r="AB114">
        <v>14</v>
      </c>
      <c r="AC114">
        <v>0</v>
      </c>
      <c r="AD114">
        <v>3</v>
      </c>
      <c r="AE114">
        <v>5</v>
      </c>
      <c r="AF114">
        <v>2.9</v>
      </c>
      <c r="AG114">
        <v>0.9</v>
      </c>
      <c r="AH114">
        <v>2.7</v>
      </c>
      <c r="AI114">
        <v>-1</v>
      </c>
      <c r="AJ114">
        <v>22</v>
      </c>
      <c r="AK114">
        <v>-2</v>
      </c>
      <c r="AL114">
        <v>-1</v>
      </c>
      <c r="AM114">
        <v>-4</v>
      </c>
      <c r="AN114">
        <v>1</v>
      </c>
      <c r="AO114" t="s">
        <v>1129</v>
      </c>
      <c r="AP114" t="s">
        <v>1856</v>
      </c>
    </row>
    <row r="115" spans="1:42" x14ac:dyDescent="0.45">
      <c r="A115">
        <v>110</v>
      </c>
      <c r="B115" t="s">
        <v>1952</v>
      </c>
      <c r="C115">
        <v>2002</v>
      </c>
      <c r="D115">
        <v>27</v>
      </c>
      <c r="E115" t="s">
        <v>1887</v>
      </c>
      <c r="F115" t="s">
        <v>1026</v>
      </c>
      <c r="G115">
        <v>130</v>
      </c>
      <c r="H115">
        <v>479</v>
      </c>
      <c r="I115">
        <v>429</v>
      </c>
      <c r="J115">
        <v>75</v>
      </c>
      <c r="K115">
        <v>124</v>
      </c>
      <c r="L115">
        <v>64</v>
      </c>
      <c r="M115">
        <v>35</v>
      </c>
      <c r="N115">
        <v>6</v>
      </c>
      <c r="O115">
        <v>19</v>
      </c>
      <c r="P115">
        <v>59</v>
      </c>
      <c r="Q115">
        <v>10</v>
      </c>
      <c r="R115">
        <v>3</v>
      </c>
      <c r="S115">
        <v>32</v>
      </c>
      <c r="T115">
        <v>44</v>
      </c>
      <c r="U115">
        <v>0.28899999999999998</v>
      </c>
      <c r="V115">
        <v>0.35699999999999998</v>
      </c>
      <c r="W115">
        <v>0.53100000000000003</v>
      </c>
      <c r="X115">
        <v>0.88800000000000001</v>
      </c>
      <c r="Y115">
        <v>133</v>
      </c>
      <c r="Z115">
        <v>228</v>
      </c>
      <c r="AA115">
        <v>7</v>
      </c>
      <c r="AB115">
        <v>15</v>
      </c>
      <c r="AC115">
        <v>0</v>
      </c>
      <c r="AD115">
        <v>3</v>
      </c>
      <c r="AE115">
        <v>6</v>
      </c>
      <c r="AF115">
        <v>2.9</v>
      </c>
      <c r="AG115">
        <v>1.2</v>
      </c>
      <c r="AH115">
        <v>3.1</v>
      </c>
      <c r="AI115">
        <v>-1.1000000000000001</v>
      </c>
      <c r="AJ115">
        <v>20</v>
      </c>
      <c r="AK115">
        <v>1</v>
      </c>
      <c r="AL115">
        <v>3</v>
      </c>
      <c r="AM115">
        <v>4</v>
      </c>
      <c r="AN115">
        <v>-1</v>
      </c>
      <c r="AO115" t="s">
        <v>1907</v>
      </c>
      <c r="AP115" t="s">
        <v>1953</v>
      </c>
    </row>
    <row r="116" spans="1:42" x14ac:dyDescent="0.45">
      <c r="A116">
        <v>111</v>
      </c>
      <c r="B116" t="s">
        <v>1828</v>
      </c>
      <c r="C116">
        <v>2007</v>
      </c>
      <c r="D116">
        <v>30</v>
      </c>
      <c r="E116" t="s">
        <v>70</v>
      </c>
      <c r="F116" t="s">
        <v>1026</v>
      </c>
      <c r="G116">
        <v>152</v>
      </c>
      <c r="H116">
        <v>661</v>
      </c>
      <c r="I116">
        <v>545</v>
      </c>
      <c r="J116">
        <v>80</v>
      </c>
      <c r="K116">
        <v>145</v>
      </c>
      <c r="L116">
        <v>94</v>
      </c>
      <c r="M116">
        <v>25</v>
      </c>
      <c r="N116">
        <v>2</v>
      </c>
      <c r="O116">
        <v>24</v>
      </c>
      <c r="P116">
        <v>100</v>
      </c>
      <c r="Q116">
        <v>1</v>
      </c>
      <c r="R116">
        <v>1</v>
      </c>
      <c r="S116">
        <v>102</v>
      </c>
      <c r="T116">
        <v>115</v>
      </c>
      <c r="U116">
        <v>0.26600000000000001</v>
      </c>
      <c r="V116">
        <v>0.38500000000000001</v>
      </c>
      <c r="W116">
        <v>0.45100000000000001</v>
      </c>
      <c r="X116">
        <v>0.83699999999999997</v>
      </c>
      <c r="Y116">
        <v>120</v>
      </c>
      <c r="Z116">
        <v>246</v>
      </c>
      <c r="AA116">
        <v>15</v>
      </c>
      <c r="AB116">
        <v>7</v>
      </c>
      <c r="AC116">
        <v>0</v>
      </c>
      <c r="AD116">
        <v>5</v>
      </c>
      <c r="AE116">
        <v>17</v>
      </c>
      <c r="AF116">
        <v>2.9</v>
      </c>
      <c r="AG116">
        <v>0.6</v>
      </c>
      <c r="AH116">
        <v>2.8</v>
      </c>
      <c r="AI116">
        <v>-1.2</v>
      </c>
      <c r="AJ116">
        <v>17</v>
      </c>
      <c r="AK116">
        <v>0</v>
      </c>
      <c r="AL116">
        <v>0</v>
      </c>
      <c r="AM116">
        <v>0</v>
      </c>
      <c r="AN116">
        <v>1</v>
      </c>
      <c r="AO116" t="s">
        <v>1827</v>
      </c>
      <c r="AP116" t="s">
        <v>1829</v>
      </c>
    </row>
    <row r="117" spans="1:42" x14ac:dyDescent="0.45">
      <c r="A117">
        <v>112</v>
      </c>
      <c r="B117" t="s">
        <v>1954</v>
      </c>
      <c r="C117">
        <v>2018</v>
      </c>
      <c r="D117">
        <v>30</v>
      </c>
      <c r="E117" t="s">
        <v>48</v>
      </c>
      <c r="F117" t="s">
        <v>1026</v>
      </c>
      <c r="G117">
        <v>151</v>
      </c>
      <c r="H117">
        <v>654</v>
      </c>
      <c r="I117">
        <v>576</v>
      </c>
      <c r="J117">
        <v>98</v>
      </c>
      <c r="K117">
        <v>142</v>
      </c>
      <c r="L117">
        <v>65</v>
      </c>
      <c r="M117">
        <v>28</v>
      </c>
      <c r="N117">
        <v>1</v>
      </c>
      <c r="O117">
        <v>48</v>
      </c>
      <c r="P117">
        <v>123</v>
      </c>
      <c r="Q117">
        <v>0</v>
      </c>
      <c r="R117">
        <v>0</v>
      </c>
      <c r="S117">
        <v>59</v>
      </c>
      <c r="T117">
        <v>175</v>
      </c>
      <c r="U117">
        <v>0.247</v>
      </c>
      <c r="V117">
        <v>0.32600000000000001</v>
      </c>
      <c r="W117">
        <v>0.54900000000000004</v>
      </c>
      <c r="X117">
        <v>0.874</v>
      </c>
      <c r="Y117">
        <v>137</v>
      </c>
      <c r="Z117">
        <v>316</v>
      </c>
      <c r="AA117">
        <v>16</v>
      </c>
      <c r="AB117">
        <v>12</v>
      </c>
      <c r="AC117">
        <v>0</v>
      </c>
      <c r="AD117">
        <v>7</v>
      </c>
      <c r="AE117">
        <v>5</v>
      </c>
      <c r="AF117">
        <v>2.9</v>
      </c>
      <c r="AG117">
        <v>0.7</v>
      </c>
      <c r="AH117">
        <v>3.2</v>
      </c>
      <c r="AI117">
        <v>-1.7</v>
      </c>
      <c r="AJ117">
        <v>26</v>
      </c>
      <c r="AK117">
        <v>-1</v>
      </c>
      <c r="AL117">
        <v>-2</v>
      </c>
      <c r="AM117">
        <v>-4</v>
      </c>
      <c r="AN117">
        <v>-5</v>
      </c>
      <c r="AO117" t="s">
        <v>1858</v>
      </c>
      <c r="AP117" t="s">
        <v>1955</v>
      </c>
    </row>
    <row r="118" spans="1:42" x14ac:dyDescent="0.45">
      <c r="A118">
        <v>113</v>
      </c>
      <c r="B118" t="s">
        <v>1956</v>
      </c>
      <c r="C118">
        <v>1984</v>
      </c>
      <c r="D118">
        <v>36</v>
      </c>
      <c r="E118" t="s">
        <v>90</v>
      </c>
      <c r="F118" t="s">
        <v>1026</v>
      </c>
      <c r="G118">
        <v>127</v>
      </c>
      <c r="H118">
        <v>415</v>
      </c>
      <c r="I118">
        <v>359</v>
      </c>
      <c r="J118">
        <v>51</v>
      </c>
      <c r="K118">
        <v>109</v>
      </c>
      <c r="L118">
        <v>69</v>
      </c>
      <c r="M118">
        <v>23</v>
      </c>
      <c r="N118">
        <v>1</v>
      </c>
      <c r="O118">
        <v>16</v>
      </c>
      <c r="P118">
        <v>61</v>
      </c>
      <c r="Q118">
        <v>0</v>
      </c>
      <c r="R118">
        <v>1</v>
      </c>
      <c r="S118">
        <v>50</v>
      </c>
      <c r="T118">
        <v>62</v>
      </c>
      <c r="U118">
        <v>0.30399999999999999</v>
      </c>
      <c r="V118">
        <v>0.39</v>
      </c>
      <c r="W118">
        <v>0.50700000000000001</v>
      </c>
      <c r="X118">
        <v>0.89700000000000002</v>
      </c>
      <c r="Y118">
        <v>143</v>
      </c>
      <c r="Z118">
        <v>182</v>
      </c>
      <c r="AA118">
        <v>9</v>
      </c>
      <c r="AB118">
        <v>3</v>
      </c>
      <c r="AC118">
        <v>0</v>
      </c>
      <c r="AD118">
        <v>3</v>
      </c>
      <c r="AE118">
        <v>4</v>
      </c>
      <c r="AF118">
        <v>2.9</v>
      </c>
      <c r="AG118">
        <v>1.5</v>
      </c>
      <c r="AH118">
        <v>2.9</v>
      </c>
      <c r="AI118">
        <v>-1.1000000000000001</v>
      </c>
      <c r="AJ118">
        <v>26</v>
      </c>
      <c r="AK118">
        <v>-1</v>
      </c>
      <c r="AL118">
        <v>-1</v>
      </c>
      <c r="AM118">
        <v>-1</v>
      </c>
      <c r="AN118">
        <v>0</v>
      </c>
      <c r="AO118" t="s">
        <v>1837</v>
      </c>
      <c r="AP118" t="s">
        <v>1957</v>
      </c>
    </row>
    <row r="119" spans="1:42" x14ac:dyDescent="0.45">
      <c r="A119">
        <v>114</v>
      </c>
      <c r="B119" t="s">
        <v>1958</v>
      </c>
      <c r="C119">
        <v>2013</v>
      </c>
      <c r="D119">
        <v>30</v>
      </c>
      <c r="E119" t="s">
        <v>153</v>
      </c>
      <c r="F119" t="s">
        <v>1026</v>
      </c>
      <c r="G119">
        <v>156</v>
      </c>
      <c r="H119">
        <v>657</v>
      </c>
      <c r="I119">
        <v>602</v>
      </c>
      <c r="J119">
        <v>64</v>
      </c>
      <c r="K119">
        <v>167</v>
      </c>
      <c r="L119">
        <v>110</v>
      </c>
      <c r="M119">
        <v>34</v>
      </c>
      <c r="N119">
        <v>0</v>
      </c>
      <c r="O119">
        <v>23</v>
      </c>
      <c r="P119">
        <v>80</v>
      </c>
      <c r="Q119">
        <v>0</v>
      </c>
      <c r="R119">
        <v>0</v>
      </c>
      <c r="S119">
        <v>49</v>
      </c>
      <c r="T119">
        <v>114</v>
      </c>
      <c r="U119">
        <v>0.27700000000000002</v>
      </c>
      <c r="V119">
        <v>0.33600000000000002</v>
      </c>
      <c r="W119">
        <v>0.44900000000000001</v>
      </c>
      <c r="X119">
        <v>0.78500000000000003</v>
      </c>
      <c r="Y119">
        <v>123</v>
      </c>
      <c r="Z119">
        <v>270</v>
      </c>
      <c r="AA119">
        <v>21</v>
      </c>
      <c r="AB119">
        <v>5</v>
      </c>
      <c r="AC119">
        <v>0</v>
      </c>
      <c r="AD119">
        <v>1</v>
      </c>
      <c r="AE119">
        <v>6</v>
      </c>
      <c r="AF119">
        <v>2.9</v>
      </c>
      <c r="AG119">
        <v>0.6</v>
      </c>
      <c r="AH119">
        <v>2.7</v>
      </c>
      <c r="AI119">
        <v>-1.2</v>
      </c>
      <c r="AJ119">
        <v>19</v>
      </c>
      <c r="AK119">
        <v>-1</v>
      </c>
      <c r="AL119">
        <v>-2</v>
      </c>
      <c r="AM119">
        <v>-3</v>
      </c>
      <c r="AN119">
        <v>0</v>
      </c>
      <c r="AO119" t="s">
        <v>1827</v>
      </c>
      <c r="AP119" t="s">
        <v>1959</v>
      </c>
    </row>
    <row r="120" spans="1:42" x14ac:dyDescent="0.45">
      <c r="A120">
        <v>115</v>
      </c>
      <c r="B120" t="s">
        <v>1960</v>
      </c>
      <c r="C120">
        <v>1991</v>
      </c>
      <c r="D120">
        <v>32</v>
      </c>
      <c r="E120" t="s">
        <v>48</v>
      </c>
      <c r="F120" t="s">
        <v>1026</v>
      </c>
      <c r="G120">
        <v>141</v>
      </c>
      <c r="H120">
        <v>566</v>
      </c>
      <c r="I120">
        <v>488</v>
      </c>
      <c r="J120">
        <v>76</v>
      </c>
      <c r="K120">
        <v>144</v>
      </c>
      <c r="L120">
        <v>98</v>
      </c>
      <c r="M120">
        <v>25</v>
      </c>
      <c r="N120">
        <v>1</v>
      </c>
      <c r="O120">
        <v>20</v>
      </c>
      <c r="P120">
        <v>90</v>
      </c>
      <c r="Q120">
        <v>0</v>
      </c>
      <c r="R120">
        <v>1</v>
      </c>
      <c r="S120">
        <v>72</v>
      </c>
      <c r="T120">
        <v>67</v>
      </c>
      <c r="U120">
        <v>0.29499999999999998</v>
      </c>
      <c r="V120">
        <v>0.38300000000000001</v>
      </c>
      <c r="W120">
        <v>0.47299999999999998</v>
      </c>
      <c r="X120">
        <v>0.85699999999999998</v>
      </c>
      <c r="Y120">
        <v>143</v>
      </c>
      <c r="Z120">
        <v>231</v>
      </c>
      <c r="AA120">
        <v>12</v>
      </c>
      <c r="AB120">
        <v>1</v>
      </c>
      <c r="AC120">
        <v>0</v>
      </c>
      <c r="AD120">
        <v>5</v>
      </c>
      <c r="AE120">
        <v>22</v>
      </c>
      <c r="AF120">
        <v>2.9</v>
      </c>
      <c r="AG120">
        <v>0.9</v>
      </c>
      <c r="AH120">
        <v>3.1</v>
      </c>
      <c r="AI120">
        <v>-1.5</v>
      </c>
      <c r="AJ120">
        <v>22</v>
      </c>
      <c r="AK120">
        <v>1</v>
      </c>
      <c r="AL120">
        <v>0</v>
      </c>
      <c r="AM120">
        <v>1</v>
      </c>
      <c r="AN120">
        <v>-2</v>
      </c>
      <c r="AO120" t="s">
        <v>1961</v>
      </c>
      <c r="AP120" t="s">
        <v>1962</v>
      </c>
    </row>
    <row r="121" spans="1:42" x14ac:dyDescent="0.45">
      <c r="A121">
        <v>116</v>
      </c>
      <c r="B121" t="s">
        <v>1963</v>
      </c>
      <c r="C121">
        <v>1990</v>
      </c>
      <c r="D121">
        <v>29</v>
      </c>
      <c r="E121" t="s">
        <v>153</v>
      </c>
      <c r="F121" t="s">
        <v>1026</v>
      </c>
      <c r="G121">
        <v>140</v>
      </c>
      <c r="H121">
        <v>592</v>
      </c>
      <c r="I121">
        <v>494</v>
      </c>
      <c r="J121">
        <v>63</v>
      </c>
      <c r="K121">
        <v>140</v>
      </c>
      <c r="L121">
        <v>102</v>
      </c>
      <c r="M121">
        <v>21</v>
      </c>
      <c r="N121">
        <v>0</v>
      </c>
      <c r="O121">
        <v>17</v>
      </c>
      <c r="P121">
        <v>68</v>
      </c>
      <c r="Q121">
        <v>0</v>
      </c>
      <c r="R121">
        <v>2</v>
      </c>
      <c r="S121">
        <v>85</v>
      </c>
      <c r="T121">
        <v>68</v>
      </c>
      <c r="U121">
        <v>0.28299999999999997</v>
      </c>
      <c r="V121">
        <v>0.38700000000000001</v>
      </c>
      <c r="W121">
        <v>0.42899999999999999</v>
      </c>
      <c r="X121">
        <v>0.81599999999999995</v>
      </c>
      <c r="Y121">
        <v>129</v>
      </c>
      <c r="Z121">
        <v>212</v>
      </c>
      <c r="AA121">
        <v>9</v>
      </c>
      <c r="AB121">
        <v>4</v>
      </c>
      <c r="AC121">
        <v>0</v>
      </c>
      <c r="AD121">
        <v>9</v>
      </c>
      <c r="AE121">
        <v>10</v>
      </c>
      <c r="AF121">
        <v>2.9</v>
      </c>
      <c r="AG121">
        <v>0.8</v>
      </c>
      <c r="AH121">
        <v>2.7</v>
      </c>
      <c r="AI121">
        <v>-0.9</v>
      </c>
      <c r="AJ121">
        <v>17</v>
      </c>
      <c r="AK121">
        <v>0</v>
      </c>
      <c r="AL121">
        <v>-2</v>
      </c>
      <c r="AM121">
        <v>-2</v>
      </c>
      <c r="AN121">
        <v>3</v>
      </c>
      <c r="AO121" t="s">
        <v>1817</v>
      </c>
      <c r="AP121" t="s">
        <v>1964</v>
      </c>
    </row>
    <row r="122" spans="1:42" x14ac:dyDescent="0.45">
      <c r="A122">
        <v>117</v>
      </c>
      <c r="B122" t="s">
        <v>1965</v>
      </c>
      <c r="C122">
        <v>2006</v>
      </c>
      <c r="D122">
        <v>35</v>
      </c>
      <c r="E122" t="s">
        <v>103</v>
      </c>
      <c r="F122" t="s">
        <v>1026</v>
      </c>
      <c r="G122">
        <v>139</v>
      </c>
      <c r="H122">
        <v>579</v>
      </c>
      <c r="I122">
        <v>446</v>
      </c>
      <c r="J122">
        <v>92</v>
      </c>
      <c r="K122">
        <v>113</v>
      </c>
      <c r="L122">
        <v>51</v>
      </c>
      <c r="M122">
        <v>25</v>
      </c>
      <c r="N122">
        <v>0</v>
      </c>
      <c r="O122">
        <v>37</v>
      </c>
      <c r="P122">
        <v>113</v>
      </c>
      <c r="Q122">
        <v>2</v>
      </c>
      <c r="R122">
        <v>0</v>
      </c>
      <c r="S122">
        <v>110</v>
      </c>
      <c r="T122">
        <v>106</v>
      </c>
      <c r="U122">
        <v>0.253</v>
      </c>
      <c r="V122">
        <v>0.41299999999999998</v>
      </c>
      <c r="W122">
        <v>0.55800000000000005</v>
      </c>
      <c r="X122">
        <v>0.97099999999999997</v>
      </c>
      <c r="Y122">
        <v>148</v>
      </c>
      <c r="Z122">
        <v>249</v>
      </c>
      <c r="AA122">
        <v>10</v>
      </c>
      <c r="AB122">
        <v>16</v>
      </c>
      <c r="AC122">
        <v>0</v>
      </c>
      <c r="AD122">
        <v>7</v>
      </c>
      <c r="AE122">
        <v>12</v>
      </c>
      <c r="AF122">
        <v>2.9</v>
      </c>
      <c r="AG122">
        <v>0.8</v>
      </c>
      <c r="AH122">
        <v>4.0999999999999996</v>
      </c>
      <c r="AI122">
        <v>-2.2000000000000002</v>
      </c>
      <c r="AJ122">
        <v>34</v>
      </c>
      <c r="AK122">
        <v>0</v>
      </c>
      <c r="AL122">
        <v>-3</v>
      </c>
      <c r="AM122">
        <v>-3</v>
      </c>
      <c r="AN122">
        <v>-13</v>
      </c>
      <c r="AO122" t="s">
        <v>1817</v>
      </c>
      <c r="AP122" t="s">
        <v>1966</v>
      </c>
    </row>
    <row r="123" spans="1:42" x14ac:dyDescent="0.45">
      <c r="A123">
        <v>118</v>
      </c>
      <c r="B123" t="s">
        <v>1967</v>
      </c>
      <c r="C123">
        <v>1982</v>
      </c>
      <c r="D123">
        <v>32</v>
      </c>
      <c r="E123" t="s">
        <v>70</v>
      </c>
      <c r="F123" t="s">
        <v>1026</v>
      </c>
      <c r="G123">
        <v>161</v>
      </c>
      <c r="H123">
        <v>708</v>
      </c>
      <c r="I123">
        <v>589</v>
      </c>
      <c r="J123">
        <v>90</v>
      </c>
      <c r="K123">
        <v>161</v>
      </c>
      <c r="L123">
        <v>102</v>
      </c>
      <c r="M123">
        <v>26</v>
      </c>
      <c r="N123">
        <v>1</v>
      </c>
      <c r="O123">
        <v>32</v>
      </c>
      <c r="P123">
        <v>116</v>
      </c>
      <c r="Q123">
        <v>6</v>
      </c>
      <c r="R123">
        <v>7</v>
      </c>
      <c r="S123">
        <v>109</v>
      </c>
      <c r="T123">
        <v>81</v>
      </c>
      <c r="U123">
        <v>0.27300000000000002</v>
      </c>
      <c r="V123">
        <v>0.38600000000000001</v>
      </c>
      <c r="W123">
        <v>0.48399999999999999</v>
      </c>
      <c r="X123">
        <v>0.87</v>
      </c>
      <c r="Y123">
        <v>138</v>
      </c>
      <c r="Z123">
        <v>285</v>
      </c>
      <c r="AA123">
        <v>21</v>
      </c>
      <c r="AB123">
        <v>2</v>
      </c>
      <c r="AC123">
        <v>3</v>
      </c>
      <c r="AD123">
        <v>5</v>
      </c>
      <c r="AE123">
        <v>18</v>
      </c>
      <c r="AF123">
        <v>2.8</v>
      </c>
      <c r="AG123">
        <v>0.7</v>
      </c>
      <c r="AH123">
        <v>3</v>
      </c>
      <c r="AI123">
        <v>-1.7</v>
      </c>
      <c r="AJ123">
        <v>27</v>
      </c>
      <c r="AK123">
        <v>-3</v>
      </c>
      <c r="AL123">
        <v>-2</v>
      </c>
      <c r="AM123">
        <v>-5</v>
      </c>
      <c r="AN123">
        <v>-1</v>
      </c>
      <c r="AO123" t="s">
        <v>1823</v>
      </c>
      <c r="AP123" t="s">
        <v>1968</v>
      </c>
    </row>
    <row r="124" spans="1:42" x14ac:dyDescent="0.45">
      <c r="A124">
        <v>119</v>
      </c>
      <c r="B124" t="s">
        <v>1967</v>
      </c>
      <c r="C124">
        <v>1984</v>
      </c>
      <c r="D124">
        <v>34</v>
      </c>
      <c r="E124" t="s">
        <v>70</v>
      </c>
      <c r="F124" t="s">
        <v>1026</v>
      </c>
      <c r="G124">
        <v>155</v>
      </c>
      <c r="H124">
        <v>690</v>
      </c>
      <c r="I124">
        <v>587</v>
      </c>
      <c r="J124">
        <v>91</v>
      </c>
      <c r="K124">
        <v>159</v>
      </c>
      <c r="L124">
        <v>100</v>
      </c>
      <c r="M124">
        <v>26</v>
      </c>
      <c r="N124">
        <v>0</v>
      </c>
      <c r="O124">
        <v>33</v>
      </c>
      <c r="P124">
        <v>99</v>
      </c>
      <c r="Q124">
        <v>6</v>
      </c>
      <c r="R124">
        <v>5</v>
      </c>
      <c r="S124">
        <v>91</v>
      </c>
      <c r="T124">
        <v>79</v>
      </c>
      <c r="U124">
        <v>0.27100000000000002</v>
      </c>
      <c r="V124">
        <v>0.36599999999999999</v>
      </c>
      <c r="W124">
        <v>0.48399999999999999</v>
      </c>
      <c r="X124">
        <v>0.85</v>
      </c>
      <c r="Y124">
        <v>132</v>
      </c>
      <c r="Z124">
        <v>284</v>
      </c>
      <c r="AA124">
        <v>9</v>
      </c>
      <c r="AB124">
        <v>2</v>
      </c>
      <c r="AC124">
        <v>0</v>
      </c>
      <c r="AD124">
        <v>9</v>
      </c>
      <c r="AE124">
        <v>11</v>
      </c>
      <c r="AF124">
        <v>2.8</v>
      </c>
      <c r="AG124">
        <v>0.7</v>
      </c>
      <c r="AH124">
        <v>3.1</v>
      </c>
      <c r="AI124">
        <v>-1.8</v>
      </c>
      <c r="AJ124">
        <v>23</v>
      </c>
      <c r="AK124">
        <v>0</v>
      </c>
      <c r="AL124">
        <v>1</v>
      </c>
      <c r="AM124">
        <v>1</v>
      </c>
      <c r="AN124">
        <v>-1</v>
      </c>
      <c r="AO124" t="s">
        <v>1832</v>
      </c>
      <c r="AP124" t="s">
        <v>1968</v>
      </c>
    </row>
    <row r="125" spans="1:42" x14ac:dyDescent="0.45">
      <c r="A125">
        <v>120</v>
      </c>
      <c r="B125" t="s">
        <v>1969</v>
      </c>
      <c r="C125">
        <v>1988</v>
      </c>
      <c r="D125">
        <v>32</v>
      </c>
      <c r="E125" t="s">
        <v>103</v>
      </c>
      <c r="F125" t="s">
        <v>1026</v>
      </c>
      <c r="G125">
        <v>150</v>
      </c>
      <c r="H125">
        <v>616</v>
      </c>
      <c r="I125">
        <v>496</v>
      </c>
      <c r="J125">
        <v>81</v>
      </c>
      <c r="K125">
        <v>120</v>
      </c>
      <c r="L125">
        <v>79</v>
      </c>
      <c r="M125">
        <v>14</v>
      </c>
      <c r="N125">
        <v>0</v>
      </c>
      <c r="O125">
        <v>27</v>
      </c>
      <c r="P125">
        <v>93</v>
      </c>
      <c r="Q125">
        <v>3</v>
      </c>
      <c r="R125">
        <v>2</v>
      </c>
      <c r="S125">
        <v>113</v>
      </c>
      <c r="T125">
        <v>141</v>
      </c>
      <c r="U125">
        <v>0.24199999999999999</v>
      </c>
      <c r="V125">
        <v>0.38100000000000001</v>
      </c>
      <c r="W125">
        <v>0.433</v>
      </c>
      <c r="X125">
        <v>0.81499999999999995</v>
      </c>
      <c r="Y125">
        <v>130</v>
      </c>
      <c r="Z125">
        <v>215</v>
      </c>
      <c r="AA125">
        <v>14</v>
      </c>
      <c r="AB125">
        <v>2</v>
      </c>
      <c r="AC125">
        <v>0</v>
      </c>
      <c r="AD125">
        <v>5</v>
      </c>
      <c r="AE125">
        <v>6</v>
      </c>
      <c r="AF125">
        <v>2.8</v>
      </c>
      <c r="AG125">
        <v>0.9</v>
      </c>
      <c r="AH125">
        <v>3.1</v>
      </c>
      <c r="AI125">
        <v>-1.4</v>
      </c>
      <c r="AJ125">
        <v>23</v>
      </c>
      <c r="AK125">
        <v>-1</v>
      </c>
      <c r="AL125">
        <v>-1</v>
      </c>
      <c r="AM125">
        <v>-2</v>
      </c>
      <c r="AN125">
        <v>-2</v>
      </c>
      <c r="AO125" t="s">
        <v>1970</v>
      </c>
      <c r="AP125" t="s">
        <v>1971</v>
      </c>
    </row>
    <row r="126" spans="1:42" x14ac:dyDescent="0.45">
      <c r="A126">
        <v>121</v>
      </c>
      <c r="B126" t="s">
        <v>1816</v>
      </c>
      <c r="C126">
        <v>2004</v>
      </c>
      <c r="D126">
        <v>36</v>
      </c>
      <c r="E126" t="s">
        <v>97</v>
      </c>
      <c r="F126" t="s">
        <v>1026</v>
      </c>
      <c r="G126">
        <v>74</v>
      </c>
      <c r="H126">
        <v>311</v>
      </c>
      <c r="I126">
        <v>240</v>
      </c>
      <c r="J126">
        <v>53</v>
      </c>
      <c r="K126">
        <v>65</v>
      </c>
      <c r="L126">
        <v>31</v>
      </c>
      <c r="M126">
        <v>16</v>
      </c>
      <c r="N126">
        <v>0</v>
      </c>
      <c r="O126">
        <v>18</v>
      </c>
      <c r="P126">
        <v>49</v>
      </c>
      <c r="Q126">
        <v>0</v>
      </c>
      <c r="R126">
        <v>2</v>
      </c>
      <c r="S126">
        <v>64</v>
      </c>
      <c r="T126">
        <v>57</v>
      </c>
      <c r="U126">
        <v>0.27100000000000002</v>
      </c>
      <c r="V126">
        <v>0.434</v>
      </c>
      <c r="W126">
        <v>0.56299999999999994</v>
      </c>
      <c r="X126">
        <v>0.997</v>
      </c>
      <c r="Y126">
        <v>156</v>
      </c>
      <c r="Z126">
        <v>135</v>
      </c>
      <c r="AA126">
        <v>2</v>
      </c>
      <c r="AB126">
        <v>6</v>
      </c>
      <c r="AC126">
        <v>0</v>
      </c>
      <c r="AD126">
        <v>1</v>
      </c>
      <c r="AE126">
        <v>3</v>
      </c>
      <c r="AF126">
        <v>2.8</v>
      </c>
      <c r="AG126">
        <v>1.7</v>
      </c>
      <c r="AH126">
        <v>2.7</v>
      </c>
      <c r="AI126">
        <v>-0.4</v>
      </c>
      <c r="AJ126">
        <v>23</v>
      </c>
      <c r="AK126">
        <v>1</v>
      </c>
      <c r="AL126">
        <v>-1</v>
      </c>
      <c r="AM126">
        <v>0</v>
      </c>
      <c r="AN126">
        <v>1</v>
      </c>
      <c r="AO126" t="s">
        <v>1364</v>
      </c>
      <c r="AP126" t="s">
        <v>1818</v>
      </c>
    </row>
    <row r="127" spans="1:42" x14ac:dyDescent="0.45">
      <c r="A127">
        <v>122</v>
      </c>
      <c r="B127" t="s">
        <v>1960</v>
      </c>
      <c r="C127">
        <v>1996</v>
      </c>
      <c r="D127">
        <v>37</v>
      </c>
      <c r="E127" t="s">
        <v>97</v>
      </c>
      <c r="F127" t="s">
        <v>1026</v>
      </c>
      <c r="G127">
        <v>143</v>
      </c>
      <c r="H127">
        <v>572</v>
      </c>
      <c r="I127">
        <v>495</v>
      </c>
      <c r="J127">
        <v>80</v>
      </c>
      <c r="K127">
        <v>154</v>
      </c>
      <c r="L127">
        <v>103</v>
      </c>
      <c r="M127">
        <v>29</v>
      </c>
      <c r="N127">
        <v>0</v>
      </c>
      <c r="O127">
        <v>22</v>
      </c>
      <c r="P127">
        <v>95</v>
      </c>
      <c r="Q127">
        <v>3</v>
      </c>
      <c r="R127">
        <v>1</v>
      </c>
      <c r="S127">
        <v>73</v>
      </c>
      <c r="T127">
        <v>62</v>
      </c>
      <c r="U127">
        <v>0.311</v>
      </c>
      <c r="V127">
        <v>0.39900000000000002</v>
      </c>
      <c r="W127">
        <v>0.503</v>
      </c>
      <c r="X127">
        <v>0.90200000000000002</v>
      </c>
      <c r="Y127">
        <v>132</v>
      </c>
      <c r="Z127">
        <v>249</v>
      </c>
      <c r="AA127">
        <v>20</v>
      </c>
      <c r="AB127">
        <v>1</v>
      </c>
      <c r="AC127">
        <v>0</v>
      </c>
      <c r="AD127">
        <v>3</v>
      </c>
      <c r="AE127">
        <v>7</v>
      </c>
      <c r="AF127">
        <v>2.8</v>
      </c>
      <c r="AG127">
        <v>0.9</v>
      </c>
      <c r="AH127">
        <v>2.7</v>
      </c>
      <c r="AI127">
        <v>-1</v>
      </c>
      <c r="AJ127">
        <v>25</v>
      </c>
      <c r="AK127">
        <v>-4</v>
      </c>
      <c r="AL127">
        <v>-2</v>
      </c>
      <c r="AM127">
        <v>-5</v>
      </c>
      <c r="AN127">
        <v>0</v>
      </c>
      <c r="AO127" t="s">
        <v>1065</v>
      </c>
      <c r="AP127" t="s">
        <v>1962</v>
      </c>
    </row>
    <row r="128" spans="1:42" x14ac:dyDescent="0.45">
      <c r="A128">
        <v>123</v>
      </c>
      <c r="B128" t="s">
        <v>1848</v>
      </c>
      <c r="C128">
        <v>2017</v>
      </c>
      <c r="D128">
        <v>34</v>
      </c>
      <c r="E128" t="s">
        <v>70</v>
      </c>
      <c r="F128" t="s">
        <v>1026</v>
      </c>
      <c r="G128">
        <v>157</v>
      </c>
      <c r="H128">
        <v>669</v>
      </c>
      <c r="I128">
        <v>554</v>
      </c>
      <c r="J128">
        <v>96</v>
      </c>
      <c r="K128">
        <v>143</v>
      </c>
      <c r="L128">
        <v>84</v>
      </c>
      <c r="M128">
        <v>20</v>
      </c>
      <c r="N128">
        <v>1</v>
      </c>
      <c r="O128">
        <v>38</v>
      </c>
      <c r="P128">
        <v>107</v>
      </c>
      <c r="Q128">
        <v>2</v>
      </c>
      <c r="R128">
        <v>0</v>
      </c>
      <c r="S128">
        <v>104</v>
      </c>
      <c r="T128">
        <v>133</v>
      </c>
      <c r="U128">
        <v>0.25800000000000001</v>
      </c>
      <c r="V128">
        <v>0.377</v>
      </c>
      <c r="W128">
        <v>0.504</v>
      </c>
      <c r="X128">
        <v>0.88100000000000001</v>
      </c>
      <c r="Y128">
        <v>128</v>
      </c>
      <c r="Z128">
        <v>279</v>
      </c>
      <c r="AA128">
        <v>18</v>
      </c>
      <c r="AB128">
        <v>5</v>
      </c>
      <c r="AC128">
        <v>0</v>
      </c>
      <c r="AD128">
        <v>5</v>
      </c>
      <c r="AE128">
        <v>5</v>
      </c>
      <c r="AF128">
        <v>2.8</v>
      </c>
      <c r="AG128">
        <v>0.5</v>
      </c>
      <c r="AH128">
        <v>3</v>
      </c>
      <c r="AI128">
        <v>-1.5</v>
      </c>
      <c r="AJ128">
        <v>25</v>
      </c>
      <c r="AK128">
        <v>-3</v>
      </c>
      <c r="AL128">
        <v>-3</v>
      </c>
      <c r="AM128">
        <v>-5</v>
      </c>
      <c r="AN128">
        <v>-2</v>
      </c>
      <c r="AO128" t="s">
        <v>1827</v>
      </c>
      <c r="AP128" t="s">
        <v>1850</v>
      </c>
    </row>
    <row r="129" spans="1:42" x14ac:dyDescent="0.45">
      <c r="A129">
        <v>124</v>
      </c>
      <c r="B129" t="s">
        <v>1822</v>
      </c>
      <c r="C129">
        <v>2010</v>
      </c>
      <c r="D129">
        <v>34</v>
      </c>
      <c r="E129" t="s">
        <v>37</v>
      </c>
      <c r="F129" t="s">
        <v>1026</v>
      </c>
      <c r="G129">
        <v>145</v>
      </c>
      <c r="H129">
        <v>606</v>
      </c>
      <c r="I129">
        <v>518</v>
      </c>
      <c r="J129">
        <v>86</v>
      </c>
      <c r="K129">
        <v>140</v>
      </c>
      <c r="L129">
        <v>71</v>
      </c>
      <c r="M129">
        <v>36</v>
      </c>
      <c r="N129">
        <v>1</v>
      </c>
      <c r="O129">
        <v>32</v>
      </c>
      <c r="P129">
        <v>102</v>
      </c>
      <c r="Q129">
        <v>0</v>
      </c>
      <c r="R129">
        <v>1</v>
      </c>
      <c r="S129">
        <v>82</v>
      </c>
      <c r="T129">
        <v>145</v>
      </c>
      <c r="U129">
        <v>0.27</v>
      </c>
      <c r="V129">
        <v>0.37</v>
      </c>
      <c r="W129">
        <v>0.52900000000000003</v>
      </c>
      <c r="X129">
        <v>0.89900000000000002</v>
      </c>
      <c r="Y129">
        <v>137</v>
      </c>
      <c r="Z129">
        <v>274</v>
      </c>
      <c r="AA129">
        <v>12</v>
      </c>
      <c r="AB129">
        <v>2</v>
      </c>
      <c r="AC129">
        <v>0</v>
      </c>
      <c r="AD129">
        <v>4</v>
      </c>
      <c r="AE129">
        <v>14</v>
      </c>
      <c r="AF129">
        <v>2.8</v>
      </c>
      <c r="AG129">
        <v>0.6</v>
      </c>
      <c r="AH129">
        <v>2.8</v>
      </c>
      <c r="AI129">
        <v>-1.3</v>
      </c>
      <c r="AJ129">
        <v>20</v>
      </c>
      <c r="AK129">
        <v>1</v>
      </c>
      <c r="AL129">
        <v>-3</v>
      </c>
      <c r="AM129">
        <v>-3</v>
      </c>
      <c r="AN129">
        <v>0</v>
      </c>
      <c r="AO129" t="s">
        <v>1830</v>
      </c>
      <c r="AP129" t="s">
        <v>1824</v>
      </c>
    </row>
    <row r="130" spans="1:42" x14ac:dyDescent="0.45">
      <c r="A130">
        <v>125</v>
      </c>
      <c r="B130" t="s">
        <v>815</v>
      </c>
      <c r="C130">
        <v>2018</v>
      </c>
      <c r="D130">
        <v>23</v>
      </c>
      <c r="E130" t="s">
        <v>41</v>
      </c>
      <c r="F130" t="s">
        <v>1026</v>
      </c>
      <c r="G130">
        <v>104</v>
      </c>
      <c r="H130">
        <v>367</v>
      </c>
      <c r="I130">
        <v>326</v>
      </c>
      <c r="J130">
        <v>59</v>
      </c>
      <c r="K130">
        <v>93</v>
      </c>
      <c r="L130">
        <v>48</v>
      </c>
      <c r="M130">
        <v>21</v>
      </c>
      <c r="N130">
        <v>2</v>
      </c>
      <c r="O130">
        <v>22</v>
      </c>
      <c r="P130">
        <v>61</v>
      </c>
      <c r="Q130">
        <v>10</v>
      </c>
      <c r="R130">
        <v>4</v>
      </c>
      <c r="S130">
        <v>37</v>
      </c>
      <c r="T130">
        <v>102</v>
      </c>
      <c r="U130">
        <v>0.28499999999999998</v>
      </c>
      <c r="V130">
        <v>0.36099999999999999</v>
      </c>
      <c r="W130">
        <v>0.56399999999999995</v>
      </c>
      <c r="X130">
        <v>0.92500000000000004</v>
      </c>
      <c r="Y130">
        <v>151</v>
      </c>
      <c r="Z130">
        <v>184</v>
      </c>
      <c r="AA130">
        <v>2</v>
      </c>
      <c r="AB130">
        <v>2</v>
      </c>
      <c r="AC130">
        <v>0</v>
      </c>
      <c r="AD130">
        <v>1</v>
      </c>
      <c r="AE130">
        <v>2</v>
      </c>
      <c r="AF130">
        <v>2.7</v>
      </c>
      <c r="AG130">
        <v>1.6</v>
      </c>
      <c r="AH130">
        <v>2.6</v>
      </c>
      <c r="AI130">
        <v>-0.6</v>
      </c>
      <c r="AJ130">
        <v>21</v>
      </c>
      <c r="AK130">
        <v>2</v>
      </c>
      <c r="AL130">
        <v>-1</v>
      </c>
      <c r="AM130">
        <v>1</v>
      </c>
      <c r="AN130">
        <v>0</v>
      </c>
      <c r="AO130" t="s">
        <v>1972</v>
      </c>
      <c r="AP130" t="s">
        <v>1028</v>
      </c>
    </row>
    <row r="131" spans="1:42" x14ac:dyDescent="0.45">
      <c r="A131">
        <v>126</v>
      </c>
      <c r="B131" t="s">
        <v>1973</v>
      </c>
      <c r="C131">
        <v>2018</v>
      </c>
      <c r="D131">
        <v>35</v>
      </c>
      <c r="E131" t="s">
        <v>161</v>
      </c>
      <c r="F131" t="s">
        <v>1026</v>
      </c>
      <c r="G131">
        <v>146</v>
      </c>
      <c r="H131">
        <v>665</v>
      </c>
      <c r="I131">
        <v>560</v>
      </c>
      <c r="J131">
        <v>83</v>
      </c>
      <c r="K131">
        <v>148</v>
      </c>
      <c r="L131">
        <v>96</v>
      </c>
      <c r="M131">
        <v>30</v>
      </c>
      <c r="N131">
        <v>1</v>
      </c>
      <c r="O131">
        <v>21</v>
      </c>
      <c r="P131">
        <v>62</v>
      </c>
      <c r="Q131">
        <v>6</v>
      </c>
      <c r="R131">
        <v>1</v>
      </c>
      <c r="S131">
        <v>92</v>
      </c>
      <c r="T131">
        <v>156</v>
      </c>
      <c r="U131">
        <v>0.26400000000000001</v>
      </c>
      <c r="V131">
        <v>0.377</v>
      </c>
      <c r="W131">
        <v>0.434</v>
      </c>
      <c r="X131">
        <v>0.81</v>
      </c>
      <c r="Y131">
        <v>114</v>
      </c>
      <c r="Z131">
        <v>243</v>
      </c>
      <c r="AA131">
        <v>11</v>
      </c>
      <c r="AB131">
        <v>10</v>
      </c>
      <c r="AC131">
        <v>1</v>
      </c>
      <c r="AD131">
        <v>2</v>
      </c>
      <c r="AE131">
        <v>2</v>
      </c>
      <c r="AF131">
        <v>2.7</v>
      </c>
      <c r="AG131">
        <v>0.6</v>
      </c>
      <c r="AH131">
        <v>3.3</v>
      </c>
      <c r="AI131">
        <v>-1.6</v>
      </c>
      <c r="AJ131">
        <v>17</v>
      </c>
      <c r="AK131">
        <v>1</v>
      </c>
      <c r="AL131">
        <v>3</v>
      </c>
      <c r="AM131">
        <v>4</v>
      </c>
      <c r="AN131">
        <v>-7</v>
      </c>
      <c r="AO131" t="s">
        <v>1865</v>
      </c>
      <c r="AP131" t="s">
        <v>1974</v>
      </c>
    </row>
    <row r="132" spans="1:42" x14ac:dyDescent="0.45">
      <c r="A132">
        <v>127</v>
      </c>
      <c r="B132" t="s">
        <v>1857</v>
      </c>
      <c r="C132">
        <v>1980</v>
      </c>
      <c r="D132">
        <v>34</v>
      </c>
      <c r="E132" t="s">
        <v>112</v>
      </c>
      <c r="F132" t="s">
        <v>1026</v>
      </c>
      <c r="G132">
        <v>124</v>
      </c>
      <c r="H132">
        <v>532</v>
      </c>
      <c r="I132">
        <v>489</v>
      </c>
      <c r="J132">
        <v>73</v>
      </c>
      <c r="K132">
        <v>145</v>
      </c>
      <c r="L132">
        <v>87</v>
      </c>
      <c r="M132">
        <v>39</v>
      </c>
      <c r="N132">
        <v>5</v>
      </c>
      <c r="O132">
        <v>14</v>
      </c>
      <c r="P132">
        <v>83</v>
      </c>
      <c r="Q132">
        <v>10</v>
      </c>
      <c r="R132">
        <v>2</v>
      </c>
      <c r="S132">
        <v>29</v>
      </c>
      <c r="T132">
        <v>56</v>
      </c>
      <c r="U132">
        <v>0.29699999999999999</v>
      </c>
      <c r="V132">
        <v>0.34200000000000003</v>
      </c>
      <c r="W132">
        <v>0.48299999999999998</v>
      </c>
      <c r="X132">
        <v>0.82499999999999996</v>
      </c>
      <c r="Y132">
        <v>124</v>
      </c>
      <c r="Z132">
        <v>236</v>
      </c>
      <c r="AA132">
        <v>13</v>
      </c>
      <c r="AB132">
        <v>8</v>
      </c>
      <c r="AC132">
        <v>0</v>
      </c>
      <c r="AD132">
        <v>6</v>
      </c>
      <c r="AE132">
        <v>4</v>
      </c>
      <c r="AF132">
        <v>2.7</v>
      </c>
      <c r="AG132">
        <v>1</v>
      </c>
      <c r="AH132">
        <v>2.8</v>
      </c>
      <c r="AI132">
        <v>-1</v>
      </c>
      <c r="AJ132">
        <v>19</v>
      </c>
      <c r="AK132">
        <v>0</v>
      </c>
      <c r="AL132">
        <v>2</v>
      </c>
      <c r="AM132">
        <v>1</v>
      </c>
      <c r="AN132">
        <v>0</v>
      </c>
      <c r="AO132" t="s">
        <v>1141</v>
      </c>
      <c r="AP132" t="s">
        <v>1859</v>
      </c>
    </row>
    <row r="133" spans="1:42" x14ac:dyDescent="0.45">
      <c r="A133">
        <v>128</v>
      </c>
      <c r="B133" t="s">
        <v>1944</v>
      </c>
      <c r="C133">
        <v>1999</v>
      </c>
      <c r="D133">
        <v>34</v>
      </c>
      <c r="E133" t="s">
        <v>1975</v>
      </c>
      <c r="F133" t="s">
        <v>1026</v>
      </c>
      <c r="G133">
        <v>113</v>
      </c>
      <c r="H133">
        <v>502</v>
      </c>
      <c r="I133">
        <v>430</v>
      </c>
      <c r="J133">
        <v>75</v>
      </c>
      <c r="K133">
        <v>120</v>
      </c>
      <c r="L133">
        <v>67</v>
      </c>
      <c r="M133">
        <v>18</v>
      </c>
      <c r="N133">
        <v>1</v>
      </c>
      <c r="O133">
        <v>34</v>
      </c>
      <c r="P133">
        <v>95</v>
      </c>
      <c r="Q133">
        <v>3</v>
      </c>
      <c r="R133">
        <v>0</v>
      </c>
      <c r="S133">
        <v>58</v>
      </c>
      <c r="T133">
        <v>135</v>
      </c>
      <c r="U133">
        <v>0.27900000000000003</v>
      </c>
      <c r="V133">
        <v>0.36899999999999999</v>
      </c>
      <c r="W133">
        <v>0.56299999999999994</v>
      </c>
      <c r="X133">
        <v>0.93100000000000005</v>
      </c>
      <c r="Y133">
        <v>134</v>
      </c>
      <c r="Z133">
        <v>242</v>
      </c>
      <c r="AA133">
        <v>14</v>
      </c>
      <c r="AB133">
        <v>7</v>
      </c>
      <c r="AC133">
        <v>0</v>
      </c>
      <c r="AD133">
        <v>7</v>
      </c>
      <c r="AE133">
        <v>3</v>
      </c>
      <c r="AF133">
        <v>2.7</v>
      </c>
      <c r="AG133">
        <v>1</v>
      </c>
      <c r="AH133">
        <v>2.8</v>
      </c>
      <c r="AI133">
        <v>-1</v>
      </c>
      <c r="AJ133">
        <v>19</v>
      </c>
      <c r="AK133">
        <v>-1</v>
      </c>
      <c r="AL133">
        <v>3</v>
      </c>
      <c r="AM133">
        <v>1</v>
      </c>
      <c r="AN133">
        <v>-1</v>
      </c>
      <c r="AO133" t="s">
        <v>1976</v>
      </c>
      <c r="AP133" t="s">
        <v>1945</v>
      </c>
    </row>
    <row r="134" spans="1:42" x14ac:dyDescent="0.45">
      <c r="A134">
        <v>129</v>
      </c>
      <c r="B134" t="s">
        <v>1977</v>
      </c>
      <c r="C134">
        <v>1997</v>
      </c>
      <c r="D134">
        <v>27</v>
      </c>
      <c r="E134" t="s">
        <v>161</v>
      </c>
      <c r="F134" t="s">
        <v>1026</v>
      </c>
      <c r="G134">
        <v>133</v>
      </c>
      <c r="H134">
        <v>579</v>
      </c>
      <c r="I134">
        <v>533</v>
      </c>
      <c r="J134">
        <v>87</v>
      </c>
      <c r="K134">
        <v>158</v>
      </c>
      <c r="L134">
        <v>89</v>
      </c>
      <c r="M134">
        <v>24</v>
      </c>
      <c r="N134">
        <v>3</v>
      </c>
      <c r="O134">
        <v>42</v>
      </c>
      <c r="P134">
        <v>131</v>
      </c>
      <c r="Q134">
        <v>0</v>
      </c>
      <c r="R134">
        <v>0</v>
      </c>
      <c r="S134">
        <v>33</v>
      </c>
      <c r="T134">
        <v>107</v>
      </c>
      <c r="U134">
        <v>0.29599999999999999</v>
      </c>
      <c r="V134">
        <v>0.33500000000000002</v>
      </c>
      <c r="W134">
        <v>0.58899999999999997</v>
      </c>
      <c r="X134">
        <v>0.92400000000000004</v>
      </c>
      <c r="Y134">
        <v>131</v>
      </c>
      <c r="Z134">
        <v>314</v>
      </c>
      <c r="AA134">
        <v>12</v>
      </c>
      <c r="AB134">
        <v>3</v>
      </c>
      <c r="AC134">
        <v>0</v>
      </c>
      <c r="AD134">
        <v>10</v>
      </c>
      <c r="AE134">
        <v>7</v>
      </c>
      <c r="AF134">
        <v>2.7</v>
      </c>
      <c r="AG134">
        <v>0.7</v>
      </c>
      <c r="AH134">
        <v>3.4</v>
      </c>
      <c r="AI134">
        <v>-1.5</v>
      </c>
      <c r="AJ134">
        <v>20</v>
      </c>
      <c r="AK134">
        <v>-1</v>
      </c>
      <c r="AL134">
        <v>2</v>
      </c>
      <c r="AM134">
        <v>1</v>
      </c>
      <c r="AN134">
        <v>-7</v>
      </c>
      <c r="AO134" t="s">
        <v>1855</v>
      </c>
      <c r="AP134" t="s">
        <v>1978</v>
      </c>
    </row>
    <row r="135" spans="1:42" x14ac:dyDescent="0.45">
      <c r="A135">
        <v>130</v>
      </c>
      <c r="B135" t="s">
        <v>1979</v>
      </c>
      <c r="C135">
        <v>1981</v>
      </c>
      <c r="D135">
        <v>30</v>
      </c>
      <c r="E135" t="s">
        <v>97</v>
      </c>
      <c r="F135" t="s">
        <v>1026</v>
      </c>
      <c r="G135">
        <v>104</v>
      </c>
      <c r="H135">
        <v>441</v>
      </c>
      <c r="I135">
        <v>378</v>
      </c>
      <c r="J135">
        <v>55</v>
      </c>
      <c r="K135">
        <v>100</v>
      </c>
      <c r="L135">
        <v>63</v>
      </c>
      <c r="M135">
        <v>15</v>
      </c>
      <c r="N135">
        <v>1</v>
      </c>
      <c r="O135">
        <v>21</v>
      </c>
      <c r="P135">
        <v>62</v>
      </c>
      <c r="Q135">
        <v>0</v>
      </c>
      <c r="R135">
        <v>0</v>
      </c>
      <c r="S135">
        <v>58</v>
      </c>
      <c r="T135">
        <v>80</v>
      </c>
      <c r="U135">
        <v>0.26500000000000001</v>
      </c>
      <c r="V135">
        <v>0.36499999999999999</v>
      </c>
      <c r="W135">
        <v>0.47599999999999998</v>
      </c>
      <c r="X135">
        <v>0.84099999999999997</v>
      </c>
      <c r="Y135">
        <v>145</v>
      </c>
      <c r="Z135">
        <v>180</v>
      </c>
      <c r="AA135">
        <v>10</v>
      </c>
      <c r="AB135">
        <v>3</v>
      </c>
      <c r="AC135">
        <v>0</v>
      </c>
      <c r="AD135">
        <v>2</v>
      </c>
      <c r="AE135">
        <v>1</v>
      </c>
      <c r="AF135">
        <v>2.7</v>
      </c>
      <c r="AG135">
        <v>1.3</v>
      </c>
      <c r="AH135">
        <v>2.8</v>
      </c>
      <c r="AI135">
        <v>-1.1000000000000001</v>
      </c>
      <c r="AJ135">
        <v>22</v>
      </c>
      <c r="AK135">
        <v>-1</v>
      </c>
      <c r="AL135">
        <v>-1</v>
      </c>
      <c r="AM135">
        <v>-1</v>
      </c>
      <c r="AN135">
        <v>0</v>
      </c>
      <c r="AO135" t="s">
        <v>252</v>
      </c>
      <c r="AP135" t="s">
        <v>1980</v>
      </c>
    </row>
    <row r="136" spans="1:42" x14ac:dyDescent="0.45">
      <c r="A136">
        <v>131</v>
      </c>
      <c r="B136" t="s">
        <v>1981</v>
      </c>
      <c r="C136">
        <v>2009</v>
      </c>
      <c r="D136">
        <v>35</v>
      </c>
      <c r="E136" t="s">
        <v>103</v>
      </c>
      <c r="F136" t="s">
        <v>1026</v>
      </c>
      <c r="G136">
        <v>142</v>
      </c>
      <c r="H136">
        <v>528</v>
      </c>
      <c r="I136">
        <v>456</v>
      </c>
      <c r="J136">
        <v>62</v>
      </c>
      <c r="K136">
        <v>125</v>
      </c>
      <c r="L136">
        <v>75</v>
      </c>
      <c r="M136">
        <v>21</v>
      </c>
      <c r="N136">
        <v>1</v>
      </c>
      <c r="O136">
        <v>28</v>
      </c>
      <c r="P136">
        <v>90</v>
      </c>
      <c r="Q136">
        <v>0</v>
      </c>
      <c r="R136">
        <v>1</v>
      </c>
      <c r="S136">
        <v>64</v>
      </c>
      <c r="T136">
        <v>75</v>
      </c>
      <c r="U136">
        <v>0.27400000000000002</v>
      </c>
      <c r="V136">
        <v>0.36699999999999999</v>
      </c>
      <c r="W136">
        <v>0.50900000000000001</v>
      </c>
      <c r="X136">
        <v>0.876</v>
      </c>
      <c r="Y136">
        <v>123</v>
      </c>
      <c r="Z136">
        <v>232</v>
      </c>
      <c r="AA136">
        <v>4</v>
      </c>
      <c r="AB136">
        <v>4</v>
      </c>
      <c r="AC136">
        <v>0</v>
      </c>
      <c r="AD136">
        <v>2</v>
      </c>
      <c r="AE136">
        <v>1</v>
      </c>
      <c r="AF136">
        <v>2.7</v>
      </c>
      <c r="AG136">
        <v>0.8</v>
      </c>
      <c r="AH136">
        <v>2.7</v>
      </c>
      <c r="AI136">
        <v>-1</v>
      </c>
      <c r="AJ136">
        <v>16</v>
      </c>
      <c r="AK136">
        <v>3</v>
      </c>
      <c r="AL136">
        <v>0</v>
      </c>
      <c r="AM136">
        <v>2</v>
      </c>
      <c r="AN136">
        <v>0</v>
      </c>
      <c r="AO136" t="s">
        <v>1065</v>
      </c>
      <c r="AP136" t="s">
        <v>1982</v>
      </c>
    </row>
    <row r="137" spans="1:42" x14ac:dyDescent="0.45">
      <c r="A137">
        <v>132</v>
      </c>
      <c r="B137" t="s">
        <v>1958</v>
      </c>
      <c r="C137">
        <v>2015</v>
      </c>
      <c r="D137">
        <v>32</v>
      </c>
      <c r="E137" t="s">
        <v>112</v>
      </c>
      <c r="F137" t="s">
        <v>1026</v>
      </c>
      <c r="G137">
        <v>158</v>
      </c>
      <c r="H137">
        <v>639</v>
      </c>
      <c r="I137">
        <v>569</v>
      </c>
      <c r="J137">
        <v>81</v>
      </c>
      <c r="K137">
        <v>165</v>
      </c>
      <c r="L137">
        <v>100</v>
      </c>
      <c r="M137">
        <v>41</v>
      </c>
      <c r="N137">
        <v>2</v>
      </c>
      <c r="O137">
        <v>22</v>
      </c>
      <c r="P137">
        <v>106</v>
      </c>
      <c r="Q137">
        <v>0</v>
      </c>
      <c r="R137">
        <v>0</v>
      </c>
      <c r="S137">
        <v>58</v>
      </c>
      <c r="T137">
        <v>103</v>
      </c>
      <c r="U137">
        <v>0.28999999999999998</v>
      </c>
      <c r="V137">
        <v>0.36199999999999999</v>
      </c>
      <c r="W137">
        <v>0.48499999999999999</v>
      </c>
      <c r="X137">
        <v>0.84699999999999998</v>
      </c>
      <c r="Y137">
        <v>127</v>
      </c>
      <c r="Z137">
        <v>276</v>
      </c>
      <c r="AA137">
        <v>24</v>
      </c>
      <c r="AB137">
        <v>8</v>
      </c>
      <c r="AC137">
        <v>0</v>
      </c>
      <c r="AD137">
        <v>4</v>
      </c>
      <c r="AE137">
        <v>4</v>
      </c>
      <c r="AF137">
        <v>2.7</v>
      </c>
      <c r="AG137">
        <v>0.4</v>
      </c>
      <c r="AH137">
        <v>2.6</v>
      </c>
      <c r="AI137">
        <v>-1.3</v>
      </c>
      <c r="AJ137">
        <v>21</v>
      </c>
      <c r="AK137">
        <v>-3</v>
      </c>
      <c r="AL137">
        <v>-3</v>
      </c>
      <c r="AM137">
        <v>-6</v>
      </c>
      <c r="AN137">
        <v>0</v>
      </c>
      <c r="AO137" t="s">
        <v>1823</v>
      </c>
      <c r="AP137" t="s">
        <v>1959</v>
      </c>
    </row>
    <row r="138" spans="1:42" x14ac:dyDescent="0.45">
      <c r="A138">
        <v>133</v>
      </c>
      <c r="B138" t="s">
        <v>1891</v>
      </c>
      <c r="C138">
        <v>1982</v>
      </c>
      <c r="D138">
        <v>32</v>
      </c>
      <c r="E138" t="s">
        <v>103</v>
      </c>
      <c r="F138" t="s">
        <v>1026</v>
      </c>
      <c r="G138">
        <v>108</v>
      </c>
      <c r="H138">
        <v>382</v>
      </c>
      <c r="I138">
        <v>316</v>
      </c>
      <c r="J138">
        <v>49</v>
      </c>
      <c r="K138">
        <v>86</v>
      </c>
      <c r="L138">
        <v>45</v>
      </c>
      <c r="M138">
        <v>21</v>
      </c>
      <c r="N138">
        <v>2</v>
      </c>
      <c r="O138">
        <v>18</v>
      </c>
      <c r="P138">
        <v>57</v>
      </c>
      <c r="Q138">
        <v>6</v>
      </c>
      <c r="R138">
        <v>3</v>
      </c>
      <c r="S138">
        <v>58</v>
      </c>
      <c r="T138">
        <v>47</v>
      </c>
      <c r="U138">
        <v>0.27200000000000002</v>
      </c>
      <c r="V138">
        <v>0.38700000000000001</v>
      </c>
      <c r="W138">
        <v>0.52200000000000002</v>
      </c>
      <c r="X138">
        <v>0.91</v>
      </c>
      <c r="Y138">
        <v>150</v>
      </c>
      <c r="Z138">
        <v>165</v>
      </c>
      <c r="AA138">
        <v>4</v>
      </c>
      <c r="AB138">
        <v>4</v>
      </c>
      <c r="AC138">
        <v>0</v>
      </c>
      <c r="AD138">
        <v>4</v>
      </c>
      <c r="AE138">
        <v>2</v>
      </c>
      <c r="AF138">
        <v>2.7</v>
      </c>
      <c r="AG138">
        <v>1.5</v>
      </c>
      <c r="AH138">
        <v>2.9</v>
      </c>
      <c r="AI138">
        <v>-1</v>
      </c>
      <c r="AJ138">
        <v>24</v>
      </c>
      <c r="AK138">
        <v>0</v>
      </c>
      <c r="AL138">
        <v>0</v>
      </c>
      <c r="AM138">
        <v>0</v>
      </c>
      <c r="AN138">
        <v>-2</v>
      </c>
      <c r="AO138" t="s">
        <v>1983</v>
      </c>
      <c r="AP138" t="s">
        <v>1893</v>
      </c>
    </row>
    <row r="139" spans="1:42" x14ac:dyDescent="0.45">
      <c r="A139">
        <v>134</v>
      </c>
      <c r="B139" t="s">
        <v>1874</v>
      </c>
      <c r="C139">
        <v>1991</v>
      </c>
      <c r="D139">
        <v>40</v>
      </c>
      <c r="E139" t="s">
        <v>161</v>
      </c>
      <c r="F139" t="s">
        <v>1026</v>
      </c>
      <c r="G139">
        <v>123</v>
      </c>
      <c r="H139">
        <v>476</v>
      </c>
      <c r="I139">
        <v>407</v>
      </c>
      <c r="J139">
        <v>76</v>
      </c>
      <c r="K139">
        <v>113</v>
      </c>
      <c r="L139">
        <v>77</v>
      </c>
      <c r="M139">
        <v>17</v>
      </c>
      <c r="N139">
        <v>2</v>
      </c>
      <c r="O139">
        <v>17</v>
      </c>
      <c r="P139">
        <v>49</v>
      </c>
      <c r="Q139">
        <v>1</v>
      </c>
      <c r="R139">
        <v>1</v>
      </c>
      <c r="S139">
        <v>58</v>
      </c>
      <c r="T139">
        <v>70</v>
      </c>
      <c r="U139">
        <v>0.27800000000000002</v>
      </c>
      <c r="V139">
        <v>0.377</v>
      </c>
      <c r="W139">
        <v>0.45500000000000002</v>
      </c>
      <c r="X139">
        <v>0.83099999999999996</v>
      </c>
      <c r="Y139">
        <v>132</v>
      </c>
      <c r="Z139">
        <v>185</v>
      </c>
      <c r="AA139">
        <v>7</v>
      </c>
      <c r="AB139">
        <v>8</v>
      </c>
      <c r="AC139">
        <v>1</v>
      </c>
      <c r="AD139">
        <v>2</v>
      </c>
      <c r="AE139">
        <v>7</v>
      </c>
      <c r="AF139">
        <v>2.6</v>
      </c>
      <c r="AG139">
        <v>1</v>
      </c>
      <c r="AH139">
        <v>2.7</v>
      </c>
      <c r="AI139">
        <v>-1</v>
      </c>
      <c r="AJ139">
        <v>19</v>
      </c>
      <c r="AK139">
        <v>0</v>
      </c>
      <c r="AL139">
        <v>1</v>
      </c>
      <c r="AM139">
        <v>1</v>
      </c>
      <c r="AN139">
        <v>0</v>
      </c>
      <c r="AO139" t="s">
        <v>1065</v>
      </c>
      <c r="AP139" t="s">
        <v>1875</v>
      </c>
    </row>
    <row r="140" spans="1:42" x14ac:dyDescent="0.45">
      <c r="A140">
        <v>135</v>
      </c>
      <c r="B140" t="s">
        <v>1822</v>
      </c>
      <c r="C140">
        <v>2014</v>
      </c>
      <c r="D140">
        <v>38</v>
      </c>
      <c r="E140" t="s">
        <v>37</v>
      </c>
      <c r="F140" t="s">
        <v>1026</v>
      </c>
      <c r="G140">
        <v>142</v>
      </c>
      <c r="H140">
        <v>602</v>
      </c>
      <c r="I140">
        <v>518</v>
      </c>
      <c r="J140">
        <v>59</v>
      </c>
      <c r="K140">
        <v>136</v>
      </c>
      <c r="L140">
        <v>74</v>
      </c>
      <c r="M140">
        <v>27</v>
      </c>
      <c r="N140">
        <v>0</v>
      </c>
      <c r="O140">
        <v>35</v>
      </c>
      <c r="P140">
        <v>104</v>
      </c>
      <c r="Q140">
        <v>0</v>
      </c>
      <c r="R140">
        <v>0</v>
      </c>
      <c r="S140">
        <v>75</v>
      </c>
      <c r="T140">
        <v>95</v>
      </c>
      <c r="U140">
        <v>0.26300000000000001</v>
      </c>
      <c r="V140">
        <v>0.35499999999999998</v>
      </c>
      <c r="W140">
        <v>0.51700000000000002</v>
      </c>
      <c r="X140">
        <v>0.873</v>
      </c>
      <c r="Y140">
        <v>141</v>
      </c>
      <c r="Z140">
        <v>268</v>
      </c>
      <c r="AA140">
        <v>18</v>
      </c>
      <c r="AB140">
        <v>3</v>
      </c>
      <c r="AC140">
        <v>0</v>
      </c>
      <c r="AD140">
        <v>6</v>
      </c>
      <c r="AE140">
        <v>22</v>
      </c>
      <c r="AF140">
        <v>2.6</v>
      </c>
      <c r="AG140">
        <v>0.6</v>
      </c>
      <c r="AH140">
        <v>2.7</v>
      </c>
      <c r="AI140">
        <v>-1.3</v>
      </c>
      <c r="AJ140">
        <v>21</v>
      </c>
      <c r="AK140">
        <v>-1</v>
      </c>
      <c r="AL140">
        <v>-4</v>
      </c>
      <c r="AM140">
        <v>-5</v>
      </c>
      <c r="AN140">
        <v>-1</v>
      </c>
      <c r="AO140" t="s">
        <v>1830</v>
      </c>
      <c r="AP140" t="s">
        <v>1824</v>
      </c>
    </row>
    <row r="141" spans="1:42" x14ac:dyDescent="0.45">
      <c r="A141">
        <v>136</v>
      </c>
      <c r="B141" t="s">
        <v>827</v>
      </c>
      <c r="C141">
        <v>2020</v>
      </c>
      <c r="D141">
        <v>29</v>
      </c>
      <c r="E141" t="s">
        <v>828</v>
      </c>
      <c r="F141" t="s">
        <v>1023</v>
      </c>
      <c r="G141">
        <v>60</v>
      </c>
      <c r="H141">
        <v>267</v>
      </c>
      <c r="I141">
        <v>228</v>
      </c>
      <c r="J141">
        <v>38</v>
      </c>
      <c r="K141">
        <v>77</v>
      </c>
      <c r="L141">
        <v>45</v>
      </c>
      <c r="M141">
        <v>14</v>
      </c>
      <c r="N141">
        <v>0</v>
      </c>
      <c r="O141">
        <v>18</v>
      </c>
      <c r="P141">
        <v>56</v>
      </c>
      <c r="Q141">
        <v>0</v>
      </c>
      <c r="R141">
        <v>0</v>
      </c>
      <c r="S141">
        <v>38</v>
      </c>
      <c r="T141">
        <v>60</v>
      </c>
      <c r="U141">
        <v>0.33800000000000002</v>
      </c>
      <c r="V141">
        <v>0.43099999999999999</v>
      </c>
      <c r="W141">
        <v>0.63600000000000001</v>
      </c>
      <c r="X141">
        <v>1.0669999999999999</v>
      </c>
      <c r="Y141">
        <v>177</v>
      </c>
      <c r="Z141">
        <v>145</v>
      </c>
      <c r="AA141">
        <v>3</v>
      </c>
      <c r="AB141">
        <v>0</v>
      </c>
      <c r="AC141">
        <v>0</v>
      </c>
      <c r="AD141">
        <v>1</v>
      </c>
      <c r="AE141">
        <v>3</v>
      </c>
      <c r="AF141">
        <v>2.6</v>
      </c>
      <c r="AG141">
        <v>1.8</v>
      </c>
      <c r="AH141">
        <v>2.8</v>
      </c>
      <c r="AI141">
        <v>-0.6</v>
      </c>
      <c r="AJ141">
        <v>24</v>
      </c>
      <c r="AK141">
        <v>0</v>
      </c>
      <c r="AL141">
        <v>0</v>
      </c>
      <c r="AM141">
        <v>0</v>
      </c>
      <c r="AN141">
        <v>-2</v>
      </c>
      <c r="AO141" t="s">
        <v>1127</v>
      </c>
      <c r="AP141" t="s">
        <v>1038</v>
      </c>
    </row>
    <row r="142" spans="1:42" x14ac:dyDescent="0.45">
      <c r="A142">
        <v>137</v>
      </c>
      <c r="B142" t="s">
        <v>1960</v>
      </c>
      <c r="C142">
        <v>1989</v>
      </c>
      <c r="D142">
        <v>30</v>
      </c>
      <c r="E142" t="s">
        <v>1264</v>
      </c>
      <c r="F142" t="s">
        <v>1026</v>
      </c>
      <c r="G142">
        <v>146</v>
      </c>
      <c r="H142">
        <v>583</v>
      </c>
      <c r="I142">
        <v>505</v>
      </c>
      <c r="J142">
        <v>73</v>
      </c>
      <c r="K142">
        <v>156</v>
      </c>
      <c r="L142">
        <v>110</v>
      </c>
      <c r="M142">
        <v>29</v>
      </c>
      <c r="N142">
        <v>1</v>
      </c>
      <c r="O142">
        <v>16</v>
      </c>
      <c r="P142">
        <v>72</v>
      </c>
      <c r="Q142">
        <v>0</v>
      </c>
      <c r="R142">
        <v>3</v>
      </c>
      <c r="S142">
        <v>73</v>
      </c>
      <c r="T142">
        <v>79</v>
      </c>
      <c r="U142">
        <v>0.309</v>
      </c>
      <c r="V142">
        <v>0.39500000000000002</v>
      </c>
      <c r="W142">
        <v>0.46500000000000002</v>
      </c>
      <c r="X142">
        <v>0.86</v>
      </c>
      <c r="Y142">
        <v>144</v>
      </c>
      <c r="Z142">
        <v>235</v>
      </c>
      <c r="AA142">
        <v>15</v>
      </c>
      <c r="AB142">
        <v>1</v>
      </c>
      <c r="AC142">
        <v>0</v>
      </c>
      <c r="AD142">
        <v>4</v>
      </c>
      <c r="AE142">
        <v>13</v>
      </c>
      <c r="AF142">
        <v>2.6</v>
      </c>
      <c r="AG142">
        <v>0.7</v>
      </c>
      <c r="AH142">
        <v>3.5</v>
      </c>
      <c r="AI142">
        <v>-2.1</v>
      </c>
      <c r="AJ142">
        <v>28</v>
      </c>
      <c r="AK142">
        <v>-1</v>
      </c>
      <c r="AL142">
        <v>-2</v>
      </c>
      <c r="AM142">
        <v>-3</v>
      </c>
      <c r="AN142">
        <v>-8</v>
      </c>
      <c r="AO142" t="s">
        <v>1888</v>
      </c>
      <c r="AP142" t="s">
        <v>1962</v>
      </c>
    </row>
    <row r="143" spans="1:42" x14ac:dyDescent="0.45">
      <c r="A143">
        <v>138</v>
      </c>
      <c r="B143" t="s">
        <v>1984</v>
      </c>
      <c r="C143">
        <v>1973</v>
      </c>
      <c r="D143">
        <v>24</v>
      </c>
      <c r="E143" t="s">
        <v>103</v>
      </c>
      <c r="F143" t="s">
        <v>1026</v>
      </c>
      <c r="G143">
        <v>100</v>
      </c>
      <c r="H143">
        <v>338</v>
      </c>
      <c r="I143">
        <v>301</v>
      </c>
      <c r="J143">
        <v>45</v>
      </c>
      <c r="K143">
        <v>99</v>
      </c>
      <c r="L143">
        <v>73</v>
      </c>
      <c r="M143">
        <v>13</v>
      </c>
      <c r="N143">
        <v>1</v>
      </c>
      <c r="O143">
        <v>12</v>
      </c>
      <c r="P143">
        <v>57</v>
      </c>
      <c r="Q143">
        <v>2</v>
      </c>
      <c r="R143">
        <v>0</v>
      </c>
      <c r="S143">
        <v>34</v>
      </c>
      <c r="T143">
        <v>25</v>
      </c>
      <c r="U143">
        <v>0.32900000000000001</v>
      </c>
      <c r="V143">
        <v>0.39500000000000002</v>
      </c>
      <c r="W143">
        <v>0.498</v>
      </c>
      <c r="X143">
        <v>0.89300000000000002</v>
      </c>
      <c r="Y143">
        <v>155</v>
      </c>
      <c r="Z143">
        <v>150</v>
      </c>
      <c r="AA143">
        <v>7</v>
      </c>
      <c r="AB143">
        <v>0</v>
      </c>
      <c r="AC143">
        <v>1</v>
      </c>
      <c r="AD143">
        <v>2</v>
      </c>
      <c r="AE143">
        <v>4</v>
      </c>
      <c r="AF143">
        <v>2.6</v>
      </c>
      <c r="AG143">
        <v>1.4</v>
      </c>
      <c r="AH143">
        <v>2.8</v>
      </c>
      <c r="AI143">
        <v>-0.9</v>
      </c>
      <c r="AJ143">
        <v>21</v>
      </c>
      <c r="AK143">
        <v>0</v>
      </c>
      <c r="AL143">
        <v>1</v>
      </c>
      <c r="AM143">
        <v>1</v>
      </c>
      <c r="AN143">
        <v>-2</v>
      </c>
      <c r="AO143" t="s">
        <v>1907</v>
      </c>
      <c r="AP143" t="s">
        <v>1985</v>
      </c>
    </row>
    <row r="144" spans="1:42" x14ac:dyDescent="0.45">
      <c r="A144">
        <v>139</v>
      </c>
      <c r="B144" t="s">
        <v>1986</v>
      </c>
      <c r="C144">
        <v>1994</v>
      </c>
      <c r="D144">
        <v>26</v>
      </c>
      <c r="E144" t="s">
        <v>112</v>
      </c>
      <c r="F144" t="s">
        <v>1026</v>
      </c>
      <c r="G144">
        <v>101</v>
      </c>
      <c r="H144">
        <v>375</v>
      </c>
      <c r="I144">
        <v>312</v>
      </c>
      <c r="J144">
        <v>64</v>
      </c>
      <c r="K144">
        <v>88</v>
      </c>
      <c r="L144">
        <v>38</v>
      </c>
      <c r="M144">
        <v>25</v>
      </c>
      <c r="N144">
        <v>1</v>
      </c>
      <c r="O144">
        <v>24</v>
      </c>
      <c r="P144">
        <v>65</v>
      </c>
      <c r="Q144">
        <v>4</v>
      </c>
      <c r="R144">
        <v>3</v>
      </c>
      <c r="S144">
        <v>56</v>
      </c>
      <c r="T144">
        <v>62</v>
      </c>
      <c r="U144">
        <v>0.28199999999999997</v>
      </c>
      <c r="V144">
        <v>0.38800000000000001</v>
      </c>
      <c r="W144">
        <v>0.59899999999999998</v>
      </c>
      <c r="X144">
        <v>0.98699999999999999</v>
      </c>
      <c r="Y144">
        <v>147</v>
      </c>
      <c r="Z144">
        <v>187</v>
      </c>
      <c r="AA144">
        <v>4</v>
      </c>
      <c r="AB144">
        <v>1</v>
      </c>
      <c r="AC144">
        <v>0</v>
      </c>
      <c r="AD144">
        <v>5</v>
      </c>
      <c r="AE144">
        <v>3</v>
      </c>
      <c r="AF144">
        <v>2.6</v>
      </c>
      <c r="AG144">
        <v>1.3</v>
      </c>
      <c r="AH144">
        <v>2.7</v>
      </c>
      <c r="AI144">
        <v>-0.8</v>
      </c>
      <c r="AJ144">
        <v>21</v>
      </c>
      <c r="AK144">
        <v>1</v>
      </c>
      <c r="AL144">
        <v>-1</v>
      </c>
      <c r="AM144">
        <v>1</v>
      </c>
      <c r="AN144">
        <v>-1</v>
      </c>
      <c r="AO144" t="s">
        <v>1907</v>
      </c>
      <c r="AP144" t="s">
        <v>1987</v>
      </c>
    </row>
    <row r="145" spans="1:42" x14ac:dyDescent="0.45">
      <c r="A145">
        <v>140</v>
      </c>
      <c r="B145" t="s">
        <v>1944</v>
      </c>
      <c r="C145">
        <v>1995</v>
      </c>
      <c r="D145">
        <v>30</v>
      </c>
      <c r="E145" t="s">
        <v>37</v>
      </c>
      <c r="F145" t="s">
        <v>1026</v>
      </c>
      <c r="G145">
        <v>102</v>
      </c>
      <c r="H145">
        <v>450</v>
      </c>
      <c r="I145">
        <v>396</v>
      </c>
      <c r="J145">
        <v>64</v>
      </c>
      <c r="K145">
        <v>121</v>
      </c>
      <c r="L145">
        <v>71</v>
      </c>
      <c r="M145">
        <v>25</v>
      </c>
      <c r="N145">
        <v>1</v>
      </c>
      <c r="O145">
        <v>24</v>
      </c>
      <c r="P145">
        <v>81</v>
      </c>
      <c r="Q145">
        <v>4</v>
      </c>
      <c r="R145">
        <v>0</v>
      </c>
      <c r="S145">
        <v>42</v>
      </c>
      <c r="T145">
        <v>93</v>
      </c>
      <c r="U145">
        <v>0.30599999999999999</v>
      </c>
      <c r="V145">
        <v>0.378</v>
      </c>
      <c r="W145">
        <v>0.55600000000000005</v>
      </c>
      <c r="X145">
        <v>0.93300000000000005</v>
      </c>
      <c r="Y145">
        <v>137</v>
      </c>
      <c r="Z145">
        <v>220</v>
      </c>
      <c r="AA145">
        <v>9</v>
      </c>
      <c r="AB145">
        <v>7</v>
      </c>
      <c r="AC145">
        <v>0</v>
      </c>
      <c r="AD145">
        <v>5</v>
      </c>
      <c r="AE145">
        <v>4</v>
      </c>
      <c r="AF145">
        <v>2.6</v>
      </c>
      <c r="AG145">
        <v>1.1000000000000001</v>
      </c>
      <c r="AH145">
        <v>2.6</v>
      </c>
      <c r="AI145">
        <v>-0.9</v>
      </c>
      <c r="AJ145">
        <v>21</v>
      </c>
      <c r="AK145">
        <v>0</v>
      </c>
      <c r="AL145">
        <v>0</v>
      </c>
      <c r="AM145">
        <v>-1</v>
      </c>
      <c r="AN145">
        <v>0</v>
      </c>
      <c r="AO145" t="s">
        <v>1988</v>
      </c>
      <c r="AP145" t="s">
        <v>1945</v>
      </c>
    </row>
    <row r="146" spans="1:42" x14ac:dyDescent="0.45">
      <c r="A146">
        <v>141</v>
      </c>
      <c r="B146" t="s">
        <v>1874</v>
      </c>
      <c r="C146">
        <v>1992</v>
      </c>
      <c r="D146">
        <v>41</v>
      </c>
      <c r="E146" t="s">
        <v>161</v>
      </c>
      <c r="F146" t="s">
        <v>1026</v>
      </c>
      <c r="G146">
        <v>107</v>
      </c>
      <c r="H146">
        <v>391</v>
      </c>
      <c r="I146">
        <v>320</v>
      </c>
      <c r="J146">
        <v>53</v>
      </c>
      <c r="K146">
        <v>89</v>
      </c>
      <c r="L146">
        <v>61</v>
      </c>
      <c r="M146">
        <v>18</v>
      </c>
      <c r="N146">
        <v>0</v>
      </c>
      <c r="O146">
        <v>10</v>
      </c>
      <c r="P146">
        <v>39</v>
      </c>
      <c r="Q146">
        <v>1</v>
      </c>
      <c r="R146">
        <v>0</v>
      </c>
      <c r="S146">
        <v>62</v>
      </c>
      <c r="T146">
        <v>58</v>
      </c>
      <c r="U146">
        <v>0.27800000000000002</v>
      </c>
      <c r="V146">
        <v>0.40699999999999997</v>
      </c>
      <c r="W146">
        <v>0.42799999999999999</v>
      </c>
      <c r="X146">
        <v>0.83499999999999996</v>
      </c>
      <c r="Y146">
        <v>138</v>
      </c>
      <c r="Z146">
        <v>137</v>
      </c>
      <c r="AA146">
        <v>7</v>
      </c>
      <c r="AB146">
        <v>8</v>
      </c>
      <c r="AC146">
        <v>0</v>
      </c>
      <c r="AD146">
        <v>1</v>
      </c>
      <c r="AE146">
        <v>2</v>
      </c>
      <c r="AF146">
        <v>2.6</v>
      </c>
      <c r="AG146">
        <v>1.2</v>
      </c>
      <c r="AH146">
        <v>2.6</v>
      </c>
      <c r="AI146">
        <v>-0.9</v>
      </c>
      <c r="AJ146">
        <v>19</v>
      </c>
      <c r="AK146">
        <v>0</v>
      </c>
      <c r="AL146">
        <v>0</v>
      </c>
      <c r="AM146">
        <v>0</v>
      </c>
      <c r="AN146">
        <v>0</v>
      </c>
      <c r="AO146" t="s">
        <v>755</v>
      </c>
      <c r="AP146" t="s">
        <v>1875</v>
      </c>
    </row>
    <row r="147" spans="1:42" x14ac:dyDescent="0.45">
      <c r="A147">
        <v>142</v>
      </c>
      <c r="B147" t="s">
        <v>1989</v>
      </c>
      <c r="C147">
        <v>1988</v>
      </c>
      <c r="D147">
        <v>33</v>
      </c>
      <c r="E147" t="s">
        <v>1990</v>
      </c>
      <c r="F147" t="s">
        <v>1026</v>
      </c>
      <c r="G147">
        <v>117</v>
      </c>
      <c r="H147">
        <v>371</v>
      </c>
      <c r="I147">
        <v>297</v>
      </c>
      <c r="J147">
        <v>54</v>
      </c>
      <c r="K147">
        <v>78</v>
      </c>
      <c r="L147">
        <v>41</v>
      </c>
      <c r="M147">
        <v>13</v>
      </c>
      <c r="N147">
        <v>0</v>
      </c>
      <c r="O147">
        <v>24</v>
      </c>
      <c r="P147">
        <v>54</v>
      </c>
      <c r="Q147">
        <v>1</v>
      </c>
      <c r="R147">
        <v>0</v>
      </c>
      <c r="S147">
        <v>70</v>
      </c>
      <c r="T147">
        <v>61</v>
      </c>
      <c r="U147">
        <v>0.26300000000000001</v>
      </c>
      <c r="V147">
        <v>0.40200000000000002</v>
      </c>
      <c r="W147">
        <v>0.54900000000000004</v>
      </c>
      <c r="X147">
        <v>0.95</v>
      </c>
      <c r="Y147">
        <v>162</v>
      </c>
      <c r="Z147">
        <v>163</v>
      </c>
      <c r="AA147">
        <v>6</v>
      </c>
      <c r="AB147">
        <v>1</v>
      </c>
      <c r="AC147">
        <v>0</v>
      </c>
      <c r="AD147">
        <v>3</v>
      </c>
      <c r="AE147">
        <v>5</v>
      </c>
      <c r="AF147">
        <v>2.6</v>
      </c>
      <c r="AG147">
        <v>1.4</v>
      </c>
      <c r="AH147">
        <v>2.6</v>
      </c>
      <c r="AI147">
        <v>-0.9</v>
      </c>
      <c r="AJ147">
        <v>23</v>
      </c>
      <c r="AK147">
        <v>0</v>
      </c>
      <c r="AL147">
        <v>-2</v>
      </c>
      <c r="AM147">
        <v>-2</v>
      </c>
      <c r="AN147">
        <v>0</v>
      </c>
      <c r="AO147" t="s">
        <v>1991</v>
      </c>
      <c r="AP147" t="s">
        <v>1992</v>
      </c>
    </row>
    <row r="148" spans="1:42" x14ac:dyDescent="0.45">
      <c r="A148">
        <v>143</v>
      </c>
      <c r="B148" t="s">
        <v>1993</v>
      </c>
      <c r="C148">
        <v>1986</v>
      </c>
      <c r="D148">
        <v>37</v>
      </c>
      <c r="E148" t="s">
        <v>79</v>
      </c>
      <c r="F148" t="s">
        <v>1026</v>
      </c>
      <c r="G148">
        <v>81</v>
      </c>
      <c r="H148">
        <v>243</v>
      </c>
      <c r="I148">
        <v>210</v>
      </c>
      <c r="J148">
        <v>32</v>
      </c>
      <c r="K148">
        <v>70</v>
      </c>
      <c r="L148">
        <v>43</v>
      </c>
      <c r="M148">
        <v>13</v>
      </c>
      <c r="N148">
        <v>1</v>
      </c>
      <c r="O148">
        <v>13</v>
      </c>
      <c r="P148">
        <v>51</v>
      </c>
      <c r="Q148">
        <v>0</v>
      </c>
      <c r="R148">
        <v>1</v>
      </c>
      <c r="S148">
        <v>28</v>
      </c>
      <c r="T148">
        <v>28</v>
      </c>
      <c r="U148">
        <v>0.33300000000000002</v>
      </c>
      <c r="V148">
        <v>0.41199999999999998</v>
      </c>
      <c r="W148">
        <v>0.59</v>
      </c>
      <c r="X148">
        <v>1.002</v>
      </c>
      <c r="Y148">
        <v>170</v>
      </c>
      <c r="Z148">
        <v>124</v>
      </c>
      <c r="AA148">
        <v>0</v>
      </c>
      <c r="AB148">
        <v>2</v>
      </c>
      <c r="AC148">
        <v>0</v>
      </c>
      <c r="AD148">
        <v>3</v>
      </c>
      <c r="AE148">
        <v>0</v>
      </c>
      <c r="AF148">
        <v>2.6</v>
      </c>
      <c r="AG148">
        <v>1.8</v>
      </c>
      <c r="AH148">
        <v>2.2999999999999998</v>
      </c>
      <c r="AI148">
        <v>-0.3</v>
      </c>
      <c r="AJ148">
        <v>20</v>
      </c>
      <c r="AK148">
        <v>1</v>
      </c>
      <c r="AL148">
        <v>0</v>
      </c>
      <c r="AM148">
        <v>0</v>
      </c>
      <c r="AN148">
        <v>3</v>
      </c>
      <c r="AO148" t="s">
        <v>1994</v>
      </c>
      <c r="AP148" t="s">
        <v>1995</v>
      </c>
    </row>
    <row r="149" spans="1:42" x14ac:dyDescent="0.45">
      <c r="A149">
        <v>144</v>
      </c>
      <c r="B149" t="s">
        <v>1813</v>
      </c>
      <c r="C149">
        <v>2002</v>
      </c>
      <c r="D149">
        <v>39</v>
      </c>
      <c r="E149" t="s">
        <v>153</v>
      </c>
      <c r="F149" t="s">
        <v>1026</v>
      </c>
      <c r="G149">
        <v>97</v>
      </c>
      <c r="H149">
        <v>407</v>
      </c>
      <c r="I149">
        <v>328</v>
      </c>
      <c r="J149">
        <v>42</v>
      </c>
      <c r="K149">
        <v>91</v>
      </c>
      <c r="L149">
        <v>53</v>
      </c>
      <c r="M149">
        <v>23</v>
      </c>
      <c r="N149">
        <v>0</v>
      </c>
      <c r="O149">
        <v>15</v>
      </c>
      <c r="P149">
        <v>59</v>
      </c>
      <c r="Q149">
        <v>1</v>
      </c>
      <c r="R149">
        <v>1</v>
      </c>
      <c r="S149">
        <v>67</v>
      </c>
      <c r="T149">
        <v>69</v>
      </c>
      <c r="U149">
        <v>0.27700000000000002</v>
      </c>
      <c r="V149">
        <v>0.40300000000000002</v>
      </c>
      <c r="W149">
        <v>0.48499999999999999</v>
      </c>
      <c r="X149">
        <v>0.88800000000000001</v>
      </c>
      <c r="Y149">
        <v>139</v>
      </c>
      <c r="Z149">
        <v>159</v>
      </c>
      <c r="AA149">
        <v>6</v>
      </c>
      <c r="AB149">
        <v>6</v>
      </c>
      <c r="AC149">
        <v>0</v>
      </c>
      <c r="AD149">
        <v>6</v>
      </c>
      <c r="AE149">
        <v>8</v>
      </c>
      <c r="AF149">
        <v>2.6</v>
      </c>
      <c r="AG149">
        <v>1.1000000000000001</v>
      </c>
      <c r="AH149">
        <v>2.6</v>
      </c>
      <c r="AI149">
        <v>-0.8</v>
      </c>
      <c r="AJ149">
        <v>21</v>
      </c>
      <c r="AK149">
        <v>1</v>
      </c>
      <c r="AL149">
        <v>-2</v>
      </c>
      <c r="AM149">
        <v>-1</v>
      </c>
      <c r="AN149">
        <v>0</v>
      </c>
      <c r="AO149" t="s">
        <v>1159</v>
      </c>
      <c r="AP149" t="s">
        <v>1815</v>
      </c>
    </row>
    <row r="150" spans="1:42" x14ac:dyDescent="0.45">
      <c r="A150">
        <v>145</v>
      </c>
      <c r="B150" t="s">
        <v>1960</v>
      </c>
      <c r="C150">
        <v>1999</v>
      </c>
      <c r="D150">
        <v>40</v>
      </c>
      <c r="E150" t="s">
        <v>1996</v>
      </c>
      <c r="F150" t="s">
        <v>1026</v>
      </c>
      <c r="G150">
        <v>135</v>
      </c>
      <c r="H150">
        <v>486</v>
      </c>
      <c r="I150">
        <v>430</v>
      </c>
      <c r="J150">
        <v>62</v>
      </c>
      <c r="K150">
        <v>134</v>
      </c>
      <c r="L150">
        <v>90</v>
      </c>
      <c r="M150">
        <v>18</v>
      </c>
      <c r="N150">
        <v>1</v>
      </c>
      <c r="O150">
        <v>25</v>
      </c>
      <c r="P150">
        <v>103</v>
      </c>
      <c r="Q150">
        <v>1</v>
      </c>
      <c r="R150">
        <v>2</v>
      </c>
      <c r="S150">
        <v>54</v>
      </c>
      <c r="T150">
        <v>48</v>
      </c>
      <c r="U150">
        <v>0.312</v>
      </c>
      <c r="V150">
        <v>0.38700000000000001</v>
      </c>
      <c r="W150">
        <v>0.53300000000000003</v>
      </c>
      <c r="X150">
        <v>0.91900000000000004</v>
      </c>
      <c r="Y150">
        <v>136</v>
      </c>
      <c r="Z150">
        <v>229</v>
      </c>
      <c r="AA150">
        <v>16</v>
      </c>
      <c r="AB150">
        <v>0</v>
      </c>
      <c r="AC150">
        <v>0</v>
      </c>
      <c r="AD150">
        <v>2</v>
      </c>
      <c r="AE150">
        <v>3</v>
      </c>
      <c r="AF150">
        <v>2.6</v>
      </c>
      <c r="AG150">
        <v>0.9</v>
      </c>
      <c r="AH150">
        <v>2.6</v>
      </c>
      <c r="AI150">
        <v>-1</v>
      </c>
      <c r="AJ150">
        <v>23</v>
      </c>
      <c r="AK150">
        <v>-2</v>
      </c>
      <c r="AL150">
        <v>-1</v>
      </c>
      <c r="AM150">
        <v>-3</v>
      </c>
      <c r="AN150">
        <v>0</v>
      </c>
      <c r="AO150" t="s">
        <v>1065</v>
      </c>
      <c r="AP150" t="s">
        <v>1962</v>
      </c>
    </row>
    <row r="151" spans="1:42" x14ac:dyDescent="0.45">
      <c r="A151">
        <v>146</v>
      </c>
      <c r="B151" t="s">
        <v>1997</v>
      </c>
      <c r="C151">
        <v>2005</v>
      </c>
      <c r="D151">
        <v>31</v>
      </c>
      <c r="E151" t="s">
        <v>161</v>
      </c>
      <c r="F151" t="s">
        <v>1026</v>
      </c>
      <c r="G151">
        <v>128</v>
      </c>
      <c r="H151">
        <v>518</v>
      </c>
      <c r="I151">
        <v>435</v>
      </c>
      <c r="J151">
        <v>97</v>
      </c>
      <c r="K151">
        <v>109</v>
      </c>
      <c r="L151">
        <v>58</v>
      </c>
      <c r="M151">
        <v>17</v>
      </c>
      <c r="N151">
        <v>5</v>
      </c>
      <c r="O151">
        <v>29</v>
      </c>
      <c r="P151">
        <v>65</v>
      </c>
      <c r="Q151">
        <v>5</v>
      </c>
      <c r="R151">
        <v>3</v>
      </c>
      <c r="S151">
        <v>76</v>
      </c>
      <c r="T151">
        <v>121</v>
      </c>
      <c r="U151">
        <v>0.251</v>
      </c>
      <c r="V151">
        <v>0.36699999999999999</v>
      </c>
      <c r="W151">
        <v>0.51300000000000001</v>
      </c>
      <c r="X151">
        <v>0.879</v>
      </c>
      <c r="Y151">
        <v>126</v>
      </c>
      <c r="Z151">
        <v>223</v>
      </c>
      <c r="AA151">
        <v>7</v>
      </c>
      <c r="AB151">
        <v>5</v>
      </c>
      <c r="AC151">
        <v>0</v>
      </c>
      <c r="AD151">
        <v>2</v>
      </c>
      <c r="AE151">
        <v>0</v>
      </c>
      <c r="AF151">
        <v>2.5</v>
      </c>
      <c r="AG151">
        <v>0.7</v>
      </c>
      <c r="AH151">
        <v>3.1</v>
      </c>
      <c r="AI151">
        <v>-1.3</v>
      </c>
      <c r="AJ151">
        <v>17</v>
      </c>
      <c r="AK151">
        <v>0</v>
      </c>
      <c r="AL151">
        <v>3</v>
      </c>
      <c r="AM151">
        <v>3</v>
      </c>
      <c r="AN151">
        <v>-5</v>
      </c>
      <c r="AO151" t="s">
        <v>1998</v>
      </c>
      <c r="AP151" t="s">
        <v>1999</v>
      </c>
    </row>
    <row r="152" spans="1:42" x14ac:dyDescent="0.45">
      <c r="A152">
        <v>147</v>
      </c>
      <c r="B152" t="s">
        <v>831</v>
      </c>
      <c r="C152">
        <v>2022</v>
      </c>
      <c r="D152">
        <v>29</v>
      </c>
      <c r="E152" t="s">
        <v>823</v>
      </c>
      <c r="F152" t="s">
        <v>1023</v>
      </c>
      <c r="G152">
        <v>99</v>
      </c>
      <c r="H152">
        <v>426</v>
      </c>
      <c r="I152">
        <v>370</v>
      </c>
      <c r="J152">
        <v>63</v>
      </c>
      <c r="K152">
        <v>106</v>
      </c>
      <c r="L152">
        <v>59</v>
      </c>
      <c r="M152">
        <v>28</v>
      </c>
      <c r="N152">
        <v>1</v>
      </c>
      <c r="O152">
        <v>18</v>
      </c>
      <c r="P152">
        <v>65</v>
      </c>
      <c r="Q152">
        <v>11</v>
      </c>
      <c r="R152">
        <v>4</v>
      </c>
      <c r="S152">
        <v>46</v>
      </c>
      <c r="T152">
        <v>87</v>
      </c>
      <c r="U152">
        <v>0.28599999999999998</v>
      </c>
      <c r="V152">
        <v>0.36399999999999999</v>
      </c>
      <c r="W152">
        <v>0.51400000000000001</v>
      </c>
      <c r="X152">
        <v>0.877</v>
      </c>
      <c r="Y152">
        <v>146</v>
      </c>
      <c r="Z152">
        <v>190</v>
      </c>
      <c r="AA152">
        <v>13</v>
      </c>
      <c r="AB152">
        <v>3</v>
      </c>
      <c r="AC152">
        <v>0</v>
      </c>
      <c r="AD152">
        <v>7</v>
      </c>
      <c r="AE152">
        <v>9</v>
      </c>
      <c r="AF152">
        <v>2.5</v>
      </c>
      <c r="AG152">
        <v>1.2</v>
      </c>
      <c r="AH152">
        <v>2.6</v>
      </c>
      <c r="AI152">
        <v>-0.9</v>
      </c>
      <c r="AJ152">
        <v>21</v>
      </c>
      <c r="AK152">
        <v>0</v>
      </c>
      <c r="AL152">
        <v>-1</v>
      </c>
      <c r="AM152">
        <v>-1</v>
      </c>
      <c r="AN152">
        <v>-1</v>
      </c>
      <c r="AO152" t="s">
        <v>1255</v>
      </c>
      <c r="AP152" t="s">
        <v>1037</v>
      </c>
    </row>
    <row r="153" spans="1:42" x14ac:dyDescent="0.45">
      <c r="A153">
        <v>148</v>
      </c>
      <c r="B153" t="s">
        <v>2000</v>
      </c>
      <c r="C153">
        <v>1984</v>
      </c>
      <c r="D153">
        <v>35</v>
      </c>
      <c r="E153" t="s">
        <v>48</v>
      </c>
      <c r="F153" t="s">
        <v>1026</v>
      </c>
      <c r="G153">
        <v>147</v>
      </c>
      <c r="H153">
        <v>613</v>
      </c>
      <c r="I153">
        <v>549</v>
      </c>
      <c r="J153">
        <v>68</v>
      </c>
      <c r="K153">
        <v>147</v>
      </c>
      <c r="L153">
        <v>88</v>
      </c>
      <c r="M153">
        <v>23</v>
      </c>
      <c r="N153">
        <v>1</v>
      </c>
      <c r="O153">
        <v>35</v>
      </c>
      <c r="P153">
        <v>118</v>
      </c>
      <c r="Q153">
        <v>2</v>
      </c>
      <c r="R153">
        <v>1</v>
      </c>
      <c r="S153">
        <v>44</v>
      </c>
      <c r="T153">
        <v>119</v>
      </c>
      <c r="U153">
        <v>0.26800000000000002</v>
      </c>
      <c r="V153">
        <v>0.32100000000000001</v>
      </c>
      <c r="W153">
        <v>0.505</v>
      </c>
      <c r="X153">
        <v>0.82599999999999996</v>
      </c>
      <c r="Y153">
        <v>133</v>
      </c>
      <c r="Z153">
        <v>277</v>
      </c>
      <c r="AA153">
        <v>7</v>
      </c>
      <c r="AB153">
        <v>6</v>
      </c>
      <c r="AC153">
        <v>0</v>
      </c>
      <c r="AD153">
        <v>14</v>
      </c>
      <c r="AE153">
        <v>8</v>
      </c>
      <c r="AF153">
        <v>2.5</v>
      </c>
      <c r="AG153">
        <v>0.6</v>
      </c>
      <c r="AH153">
        <v>2.6</v>
      </c>
      <c r="AI153">
        <v>-1.4</v>
      </c>
      <c r="AJ153">
        <v>19</v>
      </c>
      <c r="AK153">
        <v>-1</v>
      </c>
      <c r="AL153">
        <v>0</v>
      </c>
      <c r="AM153">
        <v>0</v>
      </c>
      <c r="AN153">
        <v>0</v>
      </c>
      <c r="AO153" t="s">
        <v>1890</v>
      </c>
      <c r="AP153" t="s">
        <v>2001</v>
      </c>
    </row>
    <row r="154" spans="1:42" x14ac:dyDescent="0.45">
      <c r="A154">
        <v>149</v>
      </c>
      <c r="B154" t="s">
        <v>1946</v>
      </c>
      <c r="C154">
        <v>2011</v>
      </c>
      <c r="D154">
        <v>37</v>
      </c>
      <c r="E154" t="s">
        <v>66</v>
      </c>
      <c r="F154" t="s">
        <v>1026</v>
      </c>
      <c r="G154">
        <v>150</v>
      </c>
      <c r="H154">
        <v>647</v>
      </c>
      <c r="I154">
        <v>582</v>
      </c>
      <c r="J154">
        <v>79</v>
      </c>
      <c r="K154">
        <v>152</v>
      </c>
      <c r="L154">
        <v>100</v>
      </c>
      <c r="M154">
        <v>29</v>
      </c>
      <c r="N154">
        <v>7</v>
      </c>
      <c r="O154">
        <v>16</v>
      </c>
      <c r="P154">
        <v>73</v>
      </c>
      <c r="Q154">
        <v>19</v>
      </c>
      <c r="R154">
        <v>6</v>
      </c>
      <c r="S154">
        <v>51</v>
      </c>
      <c r="T154">
        <v>92</v>
      </c>
      <c r="U154">
        <v>0.26100000000000001</v>
      </c>
      <c r="V154">
        <v>0.32600000000000001</v>
      </c>
      <c r="W154">
        <v>0.41799999999999998</v>
      </c>
      <c r="X154">
        <v>0.74299999999999999</v>
      </c>
      <c r="Y154">
        <v>109</v>
      </c>
      <c r="Z154">
        <v>243</v>
      </c>
      <c r="AA154">
        <v>4</v>
      </c>
      <c r="AB154">
        <v>7</v>
      </c>
      <c r="AC154">
        <v>2</v>
      </c>
      <c r="AD154">
        <v>5</v>
      </c>
      <c r="AE154">
        <v>1</v>
      </c>
      <c r="AF154">
        <v>2.5</v>
      </c>
      <c r="AG154">
        <v>0.2</v>
      </c>
      <c r="AH154">
        <v>2.9</v>
      </c>
      <c r="AI154">
        <v>-1.7</v>
      </c>
      <c r="AJ154">
        <v>11</v>
      </c>
      <c r="AK154">
        <v>4</v>
      </c>
      <c r="AL154">
        <v>2</v>
      </c>
      <c r="AM154">
        <v>6</v>
      </c>
      <c r="AN154">
        <v>-3</v>
      </c>
      <c r="AO154" t="s">
        <v>2002</v>
      </c>
      <c r="AP154" t="s">
        <v>1948</v>
      </c>
    </row>
    <row r="155" spans="1:42" x14ac:dyDescent="0.45">
      <c r="A155">
        <v>150</v>
      </c>
      <c r="B155" t="s">
        <v>1854</v>
      </c>
      <c r="C155">
        <v>2021</v>
      </c>
      <c r="D155">
        <v>40</v>
      </c>
      <c r="E155" t="s">
        <v>2003</v>
      </c>
      <c r="F155" t="s">
        <v>1026</v>
      </c>
      <c r="G155">
        <v>140</v>
      </c>
      <c r="H155">
        <v>584</v>
      </c>
      <c r="I155">
        <v>513</v>
      </c>
      <c r="J155">
        <v>79</v>
      </c>
      <c r="K155">
        <v>136</v>
      </c>
      <c r="L155">
        <v>82</v>
      </c>
      <c r="M155">
        <v>21</v>
      </c>
      <c r="N155">
        <v>1</v>
      </c>
      <c r="O155">
        <v>32</v>
      </c>
      <c r="P155">
        <v>86</v>
      </c>
      <c r="Q155">
        <v>3</v>
      </c>
      <c r="R155">
        <v>0</v>
      </c>
      <c r="S155">
        <v>51</v>
      </c>
      <c r="T155">
        <v>126</v>
      </c>
      <c r="U155">
        <v>0.26500000000000001</v>
      </c>
      <c r="V155">
        <v>0.33400000000000002</v>
      </c>
      <c r="W155">
        <v>0.497</v>
      </c>
      <c r="X155">
        <v>0.83199999999999996</v>
      </c>
      <c r="Y155">
        <v>129</v>
      </c>
      <c r="Z155">
        <v>255</v>
      </c>
      <c r="AA155">
        <v>14</v>
      </c>
      <c r="AB155">
        <v>7</v>
      </c>
      <c r="AC155">
        <v>0</v>
      </c>
      <c r="AD155">
        <v>9</v>
      </c>
      <c r="AE155">
        <v>10</v>
      </c>
      <c r="AF155">
        <v>2.5</v>
      </c>
      <c r="AG155">
        <v>0.5</v>
      </c>
      <c r="AH155">
        <v>2.4</v>
      </c>
      <c r="AI155">
        <v>-1.2</v>
      </c>
      <c r="AJ155">
        <v>18</v>
      </c>
      <c r="AK155">
        <v>-2</v>
      </c>
      <c r="AL155">
        <v>0</v>
      </c>
      <c r="AM155">
        <v>-2</v>
      </c>
      <c r="AN155">
        <v>0</v>
      </c>
      <c r="AO155" t="s">
        <v>1830</v>
      </c>
      <c r="AP155" t="s">
        <v>1856</v>
      </c>
    </row>
    <row r="156" spans="1:42" x14ac:dyDescent="0.45">
      <c r="A156">
        <v>151</v>
      </c>
      <c r="B156" t="s">
        <v>1989</v>
      </c>
      <c r="C156">
        <v>1987</v>
      </c>
      <c r="D156">
        <v>32</v>
      </c>
      <c r="E156" t="s">
        <v>153</v>
      </c>
      <c r="F156" t="s">
        <v>1026</v>
      </c>
      <c r="G156">
        <v>120</v>
      </c>
      <c r="H156">
        <v>424</v>
      </c>
      <c r="I156">
        <v>332</v>
      </c>
      <c r="J156">
        <v>68</v>
      </c>
      <c r="K156">
        <v>86</v>
      </c>
      <c r="L156">
        <v>45</v>
      </c>
      <c r="M156">
        <v>13</v>
      </c>
      <c r="N156">
        <v>1</v>
      </c>
      <c r="O156">
        <v>27</v>
      </c>
      <c r="P156">
        <v>68</v>
      </c>
      <c r="Q156">
        <v>1</v>
      </c>
      <c r="R156">
        <v>1</v>
      </c>
      <c r="S156">
        <v>80</v>
      </c>
      <c r="T156">
        <v>75</v>
      </c>
      <c r="U156">
        <v>0.25900000000000001</v>
      </c>
      <c r="V156">
        <v>0.41</v>
      </c>
      <c r="W156">
        <v>0.54800000000000004</v>
      </c>
      <c r="X156">
        <v>0.95899999999999996</v>
      </c>
      <c r="Y156">
        <v>147</v>
      </c>
      <c r="Z156">
        <v>182</v>
      </c>
      <c r="AA156">
        <v>7</v>
      </c>
      <c r="AB156">
        <v>8</v>
      </c>
      <c r="AC156">
        <v>0</v>
      </c>
      <c r="AD156">
        <v>4</v>
      </c>
      <c r="AE156">
        <v>5</v>
      </c>
      <c r="AF156">
        <v>2.5</v>
      </c>
      <c r="AG156">
        <v>1.1000000000000001</v>
      </c>
      <c r="AH156">
        <v>2.5</v>
      </c>
      <c r="AI156">
        <v>-1</v>
      </c>
      <c r="AJ156">
        <v>22</v>
      </c>
      <c r="AK156">
        <v>0</v>
      </c>
      <c r="AL156">
        <v>-1</v>
      </c>
      <c r="AM156">
        <v>-1</v>
      </c>
      <c r="AN156">
        <v>0</v>
      </c>
      <c r="AO156" t="s">
        <v>1837</v>
      </c>
      <c r="AP156" t="s">
        <v>1992</v>
      </c>
    </row>
    <row r="157" spans="1:42" x14ac:dyDescent="0.45">
      <c r="A157">
        <v>152</v>
      </c>
      <c r="B157" t="s">
        <v>1960</v>
      </c>
      <c r="C157">
        <v>1993</v>
      </c>
      <c r="D157">
        <v>34</v>
      </c>
      <c r="E157" t="s">
        <v>86</v>
      </c>
      <c r="F157" t="s">
        <v>1026</v>
      </c>
      <c r="G157">
        <v>118</v>
      </c>
      <c r="H157">
        <v>480</v>
      </c>
      <c r="I157">
        <v>416</v>
      </c>
      <c r="J157">
        <v>64</v>
      </c>
      <c r="K157">
        <v>130</v>
      </c>
      <c r="L157">
        <v>88</v>
      </c>
      <c r="M157">
        <v>22</v>
      </c>
      <c r="N157">
        <v>0</v>
      </c>
      <c r="O157">
        <v>20</v>
      </c>
      <c r="P157">
        <v>78</v>
      </c>
      <c r="Q157">
        <v>0</v>
      </c>
      <c r="R157">
        <v>0</v>
      </c>
      <c r="S157">
        <v>57</v>
      </c>
      <c r="T157">
        <v>52</v>
      </c>
      <c r="U157">
        <v>0.313</v>
      </c>
      <c r="V157">
        <v>0.39</v>
      </c>
      <c r="W157">
        <v>0.51</v>
      </c>
      <c r="X157">
        <v>0.9</v>
      </c>
      <c r="Y157">
        <v>137</v>
      </c>
      <c r="Z157">
        <v>212</v>
      </c>
      <c r="AA157">
        <v>14</v>
      </c>
      <c r="AB157">
        <v>0</v>
      </c>
      <c r="AC157">
        <v>1</v>
      </c>
      <c r="AD157">
        <v>6</v>
      </c>
      <c r="AE157">
        <v>9</v>
      </c>
      <c r="AF157">
        <v>2.5</v>
      </c>
      <c r="AG157">
        <v>0.7</v>
      </c>
      <c r="AH157">
        <v>2.6</v>
      </c>
      <c r="AI157">
        <v>-1.1000000000000001</v>
      </c>
      <c r="AJ157">
        <v>20</v>
      </c>
      <c r="AK157">
        <v>-1</v>
      </c>
      <c r="AL157">
        <v>-1</v>
      </c>
      <c r="AM157">
        <v>-2</v>
      </c>
      <c r="AN157">
        <v>0</v>
      </c>
      <c r="AO157" t="s">
        <v>252</v>
      </c>
      <c r="AP157" t="s">
        <v>1962</v>
      </c>
    </row>
    <row r="158" spans="1:42" x14ac:dyDescent="0.45">
      <c r="A158">
        <v>153</v>
      </c>
      <c r="B158" t="s">
        <v>815</v>
      </c>
      <c r="C158">
        <v>2019</v>
      </c>
      <c r="D158">
        <v>24</v>
      </c>
      <c r="E158" t="s">
        <v>41</v>
      </c>
      <c r="F158" t="s">
        <v>1026</v>
      </c>
      <c r="G158">
        <v>106</v>
      </c>
      <c r="H158">
        <v>425</v>
      </c>
      <c r="I158">
        <v>384</v>
      </c>
      <c r="J158">
        <v>51</v>
      </c>
      <c r="K158">
        <v>110</v>
      </c>
      <c r="L158">
        <v>67</v>
      </c>
      <c r="M158">
        <v>20</v>
      </c>
      <c r="N158">
        <v>5</v>
      </c>
      <c r="O158">
        <v>18</v>
      </c>
      <c r="P158">
        <v>62</v>
      </c>
      <c r="Q158">
        <v>12</v>
      </c>
      <c r="R158">
        <v>3</v>
      </c>
      <c r="S158">
        <v>33</v>
      </c>
      <c r="T158">
        <v>110</v>
      </c>
      <c r="U158">
        <v>0.28599999999999998</v>
      </c>
      <c r="V158">
        <v>0.34300000000000003</v>
      </c>
      <c r="W158">
        <v>0.505</v>
      </c>
      <c r="X158">
        <v>0.84799999999999998</v>
      </c>
      <c r="Y158">
        <v>121</v>
      </c>
      <c r="Z158">
        <v>194</v>
      </c>
      <c r="AA158">
        <v>6</v>
      </c>
      <c r="AB158">
        <v>2</v>
      </c>
      <c r="AC158">
        <v>0</v>
      </c>
      <c r="AD158">
        <v>4</v>
      </c>
      <c r="AE158">
        <v>1</v>
      </c>
      <c r="AF158">
        <v>2.5</v>
      </c>
      <c r="AG158">
        <v>1</v>
      </c>
      <c r="AH158">
        <v>2.4</v>
      </c>
      <c r="AI158">
        <v>-0.7</v>
      </c>
      <c r="AJ158">
        <v>14</v>
      </c>
      <c r="AK158">
        <v>3</v>
      </c>
      <c r="AL158">
        <v>0</v>
      </c>
      <c r="AM158">
        <v>3</v>
      </c>
      <c r="AN158">
        <v>0</v>
      </c>
      <c r="AO158" t="s">
        <v>755</v>
      </c>
      <c r="AP158" t="s">
        <v>1028</v>
      </c>
    </row>
    <row r="159" spans="1:42" x14ac:dyDescent="0.45">
      <c r="A159">
        <v>154</v>
      </c>
      <c r="B159" t="s">
        <v>1920</v>
      </c>
      <c r="C159">
        <v>1995</v>
      </c>
      <c r="D159">
        <v>39</v>
      </c>
      <c r="E159" t="s">
        <v>70</v>
      </c>
      <c r="F159" t="s">
        <v>1026</v>
      </c>
      <c r="G159">
        <v>113</v>
      </c>
      <c r="H159">
        <v>480</v>
      </c>
      <c r="I159">
        <v>436</v>
      </c>
      <c r="J159">
        <v>68</v>
      </c>
      <c r="K159">
        <v>141</v>
      </c>
      <c r="L159">
        <v>99</v>
      </c>
      <c r="M159">
        <v>21</v>
      </c>
      <c r="N159">
        <v>0</v>
      </c>
      <c r="O159">
        <v>21</v>
      </c>
      <c r="P159">
        <v>82</v>
      </c>
      <c r="Q159">
        <v>5</v>
      </c>
      <c r="R159">
        <v>1</v>
      </c>
      <c r="S159">
        <v>39</v>
      </c>
      <c r="T159">
        <v>65</v>
      </c>
      <c r="U159">
        <v>0.32300000000000001</v>
      </c>
      <c r="V159">
        <v>0.375</v>
      </c>
      <c r="W159">
        <v>0.51600000000000001</v>
      </c>
      <c r="X159">
        <v>0.89100000000000001</v>
      </c>
      <c r="Y159">
        <v>129</v>
      </c>
      <c r="Z159">
        <v>225</v>
      </c>
      <c r="AA159">
        <v>12</v>
      </c>
      <c r="AB159">
        <v>0</v>
      </c>
      <c r="AC159">
        <v>0</v>
      </c>
      <c r="AD159">
        <v>5</v>
      </c>
      <c r="AE159">
        <v>5</v>
      </c>
      <c r="AF159">
        <v>2.4</v>
      </c>
      <c r="AG159">
        <v>0.8</v>
      </c>
      <c r="AH159">
        <v>2.1</v>
      </c>
      <c r="AI159">
        <v>-0.5</v>
      </c>
      <c r="AJ159">
        <v>15</v>
      </c>
      <c r="AK159">
        <v>-2</v>
      </c>
      <c r="AL159">
        <v>0</v>
      </c>
      <c r="AM159">
        <v>-2</v>
      </c>
      <c r="AN159">
        <v>4</v>
      </c>
      <c r="AO159" t="s">
        <v>1817</v>
      </c>
      <c r="AP159" t="s">
        <v>1922</v>
      </c>
    </row>
    <row r="160" spans="1:42" x14ac:dyDescent="0.45">
      <c r="A160">
        <v>155</v>
      </c>
      <c r="B160" t="s">
        <v>1897</v>
      </c>
      <c r="C160">
        <v>1997</v>
      </c>
      <c r="D160">
        <v>37</v>
      </c>
      <c r="E160" t="s">
        <v>112</v>
      </c>
      <c r="F160" t="s">
        <v>1026</v>
      </c>
      <c r="G160">
        <v>140</v>
      </c>
      <c r="H160">
        <v>567</v>
      </c>
      <c r="I160">
        <v>477</v>
      </c>
      <c r="J160">
        <v>71</v>
      </c>
      <c r="K160">
        <v>133</v>
      </c>
      <c r="L160">
        <v>83</v>
      </c>
      <c r="M160">
        <v>20</v>
      </c>
      <c r="N160">
        <v>0</v>
      </c>
      <c r="O160">
        <v>30</v>
      </c>
      <c r="P160">
        <v>90</v>
      </c>
      <c r="Q160">
        <v>6</v>
      </c>
      <c r="R160">
        <v>3</v>
      </c>
      <c r="S160">
        <v>85</v>
      </c>
      <c r="T160">
        <v>96</v>
      </c>
      <c r="U160">
        <v>0.27900000000000003</v>
      </c>
      <c r="V160">
        <v>0.38600000000000001</v>
      </c>
      <c r="W160">
        <v>0.50900000000000001</v>
      </c>
      <c r="X160">
        <v>0.89600000000000002</v>
      </c>
      <c r="Y160">
        <v>131</v>
      </c>
      <c r="Z160">
        <v>243</v>
      </c>
      <c r="AA160">
        <v>15</v>
      </c>
      <c r="AB160">
        <v>1</v>
      </c>
      <c r="AC160">
        <v>0</v>
      </c>
      <c r="AD160">
        <v>4</v>
      </c>
      <c r="AE160">
        <v>16</v>
      </c>
      <c r="AF160">
        <v>2.4</v>
      </c>
      <c r="AG160">
        <v>0.4</v>
      </c>
      <c r="AH160">
        <v>2.4</v>
      </c>
      <c r="AI160">
        <v>-1.1000000000000001</v>
      </c>
      <c r="AJ160">
        <v>18</v>
      </c>
      <c r="AK160">
        <v>-1</v>
      </c>
      <c r="AL160">
        <v>-1</v>
      </c>
      <c r="AM160">
        <v>-2</v>
      </c>
      <c r="AN160">
        <v>0</v>
      </c>
      <c r="AO160" t="s">
        <v>252</v>
      </c>
      <c r="AP160" t="s">
        <v>1898</v>
      </c>
    </row>
    <row r="161" spans="1:42" x14ac:dyDescent="0.45">
      <c r="A161">
        <v>156</v>
      </c>
      <c r="B161" t="s">
        <v>1979</v>
      </c>
      <c r="C161">
        <v>1982</v>
      </c>
      <c r="D161">
        <v>31</v>
      </c>
      <c r="E161" t="s">
        <v>97</v>
      </c>
      <c r="F161" t="s">
        <v>1026</v>
      </c>
      <c r="G161">
        <v>159</v>
      </c>
      <c r="H161">
        <v>686</v>
      </c>
      <c r="I161">
        <v>583</v>
      </c>
      <c r="J161">
        <v>87</v>
      </c>
      <c r="K161">
        <v>170</v>
      </c>
      <c r="L161">
        <v>114</v>
      </c>
      <c r="M161">
        <v>37</v>
      </c>
      <c r="N161">
        <v>1</v>
      </c>
      <c r="O161">
        <v>18</v>
      </c>
      <c r="P161">
        <v>102</v>
      </c>
      <c r="Q161">
        <v>1</v>
      </c>
      <c r="R161">
        <v>1</v>
      </c>
      <c r="S161">
        <v>89</v>
      </c>
      <c r="T161">
        <v>120</v>
      </c>
      <c r="U161">
        <v>0.29199999999999998</v>
      </c>
      <c r="V161">
        <v>0.38600000000000001</v>
      </c>
      <c r="W161">
        <v>0.45100000000000001</v>
      </c>
      <c r="X161">
        <v>0.83699999999999997</v>
      </c>
      <c r="Y161">
        <v>130</v>
      </c>
      <c r="Z161">
        <v>263</v>
      </c>
      <c r="AA161">
        <v>19</v>
      </c>
      <c r="AB161">
        <v>6</v>
      </c>
      <c r="AC161">
        <v>0</v>
      </c>
      <c r="AD161">
        <v>8</v>
      </c>
      <c r="AE161">
        <v>11</v>
      </c>
      <c r="AF161">
        <v>2.4</v>
      </c>
      <c r="AG161">
        <v>0.2</v>
      </c>
      <c r="AH161">
        <v>2.5</v>
      </c>
      <c r="AI161">
        <v>-1.7</v>
      </c>
      <c r="AJ161">
        <v>19</v>
      </c>
      <c r="AK161">
        <v>-1</v>
      </c>
      <c r="AL161">
        <v>0</v>
      </c>
      <c r="AM161">
        <v>-1</v>
      </c>
      <c r="AN161">
        <v>0</v>
      </c>
      <c r="AO161" t="s">
        <v>252</v>
      </c>
      <c r="AP161" t="s">
        <v>1980</v>
      </c>
    </row>
    <row r="162" spans="1:42" x14ac:dyDescent="0.45">
      <c r="A162">
        <v>157</v>
      </c>
      <c r="B162" t="s">
        <v>1200</v>
      </c>
      <c r="C162">
        <v>2015</v>
      </c>
      <c r="D162">
        <v>22</v>
      </c>
      <c r="E162" t="s">
        <v>129</v>
      </c>
      <c r="F162" t="s">
        <v>1026</v>
      </c>
      <c r="G162">
        <v>80</v>
      </c>
      <c r="H162">
        <v>335</v>
      </c>
      <c r="I162">
        <v>279</v>
      </c>
      <c r="J162">
        <v>46</v>
      </c>
      <c r="K162">
        <v>75</v>
      </c>
      <c r="L162">
        <v>39</v>
      </c>
      <c r="M162">
        <v>17</v>
      </c>
      <c r="N162">
        <v>1</v>
      </c>
      <c r="O162">
        <v>18</v>
      </c>
      <c r="P162">
        <v>52</v>
      </c>
      <c r="Q162">
        <v>1</v>
      </c>
      <c r="R162">
        <v>1</v>
      </c>
      <c r="S162">
        <v>53</v>
      </c>
      <c r="T162">
        <v>119</v>
      </c>
      <c r="U162">
        <v>0.26900000000000002</v>
      </c>
      <c r="V162">
        <v>0.38500000000000001</v>
      </c>
      <c r="W162">
        <v>0.53</v>
      </c>
      <c r="X162">
        <v>0.91600000000000004</v>
      </c>
      <c r="Y162">
        <v>149</v>
      </c>
      <c r="Z162">
        <v>148</v>
      </c>
      <c r="AA162">
        <v>4</v>
      </c>
      <c r="AB162">
        <v>1</v>
      </c>
      <c r="AC162">
        <v>0</v>
      </c>
      <c r="AD162">
        <v>2</v>
      </c>
      <c r="AE162">
        <v>1</v>
      </c>
      <c r="AF162">
        <v>2.4</v>
      </c>
      <c r="AG162">
        <v>1.2</v>
      </c>
      <c r="AH162">
        <v>2.4</v>
      </c>
      <c r="AI162">
        <v>-0.6</v>
      </c>
      <c r="AJ162">
        <v>20</v>
      </c>
      <c r="AK162">
        <v>0</v>
      </c>
      <c r="AL162">
        <v>-2</v>
      </c>
      <c r="AM162">
        <v>-3</v>
      </c>
      <c r="AN162">
        <v>0</v>
      </c>
      <c r="AO162" t="s">
        <v>2004</v>
      </c>
      <c r="AP162" t="s">
        <v>627</v>
      </c>
    </row>
    <row r="163" spans="1:42" x14ac:dyDescent="0.45">
      <c r="A163">
        <v>158</v>
      </c>
      <c r="B163" t="s">
        <v>2005</v>
      </c>
      <c r="C163">
        <v>1990</v>
      </c>
      <c r="D163">
        <v>27</v>
      </c>
      <c r="E163" t="s">
        <v>70</v>
      </c>
      <c r="F163" t="s">
        <v>1026</v>
      </c>
      <c r="G163">
        <v>140</v>
      </c>
      <c r="H163">
        <v>569</v>
      </c>
      <c r="I163">
        <v>528</v>
      </c>
      <c r="J163">
        <v>62</v>
      </c>
      <c r="K163">
        <v>158</v>
      </c>
      <c r="L163">
        <v>110</v>
      </c>
      <c r="M163">
        <v>32</v>
      </c>
      <c r="N163">
        <v>4</v>
      </c>
      <c r="O163">
        <v>12</v>
      </c>
      <c r="P163">
        <v>70</v>
      </c>
      <c r="Q163">
        <v>4</v>
      </c>
      <c r="R163">
        <v>3</v>
      </c>
      <c r="S163">
        <v>31</v>
      </c>
      <c r="T163">
        <v>71</v>
      </c>
      <c r="U163">
        <v>0.29899999999999999</v>
      </c>
      <c r="V163">
        <v>0.34100000000000003</v>
      </c>
      <c r="W163">
        <v>0.443</v>
      </c>
      <c r="X163">
        <v>0.78400000000000003</v>
      </c>
      <c r="Y163">
        <v>119</v>
      </c>
      <c r="Z163">
        <v>234</v>
      </c>
      <c r="AA163">
        <v>11</v>
      </c>
      <c r="AB163">
        <v>4</v>
      </c>
      <c r="AC163">
        <v>3</v>
      </c>
      <c r="AD163">
        <v>3</v>
      </c>
      <c r="AE163">
        <v>4</v>
      </c>
      <c r="AF163">
        <v>2.4</v>
      </c>
      <c r="AG163">
        <v>0.4</v>
      </c>
      <c r="AH163">
        <v>2.4</v>
      </c>
      <c r="AI163">
        <v>-1.2</v>
      </c>
      <c r="AJ163">
        <v>14</v>
      </c>
      <c r="AK163">
        <v>1</v>
      </c>
      <c r="AL163">
        <v>0</v>
      </c>
      <c r="AM163">
        <v>1</v>
      </c>
      <c r="AN163">
        <v>1</v>
      </c>
      <c r="AO163" t="s">
        <v>2006</v>
      </c>
      <c r="AP163" t="s">
        <v>2007</v>
      </c>
    </row>
    <row r="164" spans="1:42" x14ac:dyDescent="0.45">
      <c r="A164">
        <v>159</v>
      </c>
      <c r="B164" t="s">
        <v>2008</v>
      </c>
      <c r="C164">
        <v>1990</v>
      </c>
      <c r="D164">
        <v>28</v>
      </c>
      <c r="E164" t="s">
        <v>97</v>
      </c>
      <c r="F164" t="s">
        <v>1026</v>
      </c>
      <c r="G164">
        <v>112</v>
      </c>
      <c r="H164">
        <v>369</v>
      </c>
      <c r="I164">
        <v>325</v>
      </c>
      <c r="J164">
        <v>43</v>
      </c>
      <c r="K164">
        <v>89</v>
      </c>
      <c r="L164">
        <v>46</v>
      </c>
      <c r="M164">
        <v>27</v>
      </c>
      <c r="N164">
        <v>3</v>
      </c>
      <c r="O164">
        <v>13</v>
      </c>
      <c r="P164">
        <v>58</v>
      </c>
      <c r="Q164">
        <v>1</v>
      </c>
      <c r="R164">
        <v>1</v>
      </c>
      <c r="S164">
        <v>37</v>
      </c>
      <c r="T164">
        <v>66</v>
      </c>
      <c r="U164">
        <v>0.27400000000000002</v>
      </c>
      <c r="V164">
        <v>0.34699999999999998</v>
      </c>
      <c r="W164">
        <v>0.495</v>
      </c>
      <c r="X164">
        <v>0.84199999999999997</v>
      </c>
      <c r="Y164">
        <v>136</v>
      </c>
      <c r="Z164">
        <v>161</v>
      </c>
      <c r="AA164">
        <v>4</v>
      </c>
      <c r="AB164">
        <v>2</v>
      </c>
      <c r="AC164">
        <v>0</v>
      </c>
      <c r="AD164">
        <v>5</v>
      </c>
      <c r="AE164">
        <v>7</v>
      </c>
      <c r="AF164">
        <v>2.4</v>
      </c>
      <c r="AG164">
        <v>1.1000000000000001</v>
      </c>
      <c r="AH164">
        <v>1.8</v>
      </c>
      <c r="AI164">
        <v>-0.1</v>
      </c>
      <c r="AJ164">
        <v>12</v>
      </c>
      <c r="AK164">
        <v>0</v>
      </c>
      <c r="AL164">
        <v>0</v>
      </c>
      <c r="AM164">
        <v>0</v>
      </c>
      <c r="AN164">
        <v>6</v>
      </c>
      <c r="AO164" t="s">
        <v>2009</v>
      </c>
      <c r="AP164" t="s">
        <v>2010</v>
      </c>
    </row>
    <row r="165" spans="1:42" x14ac:dyDescent="0.45">
      <c r="A165">
        <v>160</v>
      </c>
      <c r="B165" t="s">
        <v>1828</v>
      </c>
      <c r="C165">
        <v>2010</v>
      </c>
      <c r="D165">
        <v>33</v>
      </c>
      <c r="E165" t="s">
        <v>70</v>
      </c>
      <c r="F165" t="s">
        <v>1026</v>
      </c>
      <c r="G165">
        <v>118</v>
      </c>
      <c r="H165">
        <v>462</v>
      </c>
      <c r="I165">
        <v>396</v>
      </c>
      <c r="J165">
        <v>46</v>
      </c>
      <c r="K165">
        <v>110</v>
      </c>
      <c r="L165">
        <v>68</v>
      </c>
      <c r="M165">
        <v>29</v>
      </c>
      <c r="N165">
        <v>0</v>
      </c>
      <c r="O165">
        <v>13</v>
      </c>
      <c r="P165">
        <v>50</v>
      </c>
      <c r="Q165">
        <v>2</v>
      </c>
      <c r="R165">
        <v>1</v>
      </c>
      <c r="S165">
        <v>51</v>
      </c>
      <c r="T165">
        <v>94</v>
      </c>
      <c r="U165">
        <v>0.27800000000000002</v>
      </c>
      <c r="V165">
        <v>0.374</v>
      </c>
      <c r="W165">
        <v>0.44900000000000001</v>
      </c>
      <c r="X165">
        <v>0.82399999999999995</v>
      </c>
      <c r="Y165">
        <v>130</v>
      </c>
      <c r="Z165">
        <v>178</v>
      </c>
      <c r="AA165">
        <v>2</v>
      </c>
      <c r="AB165">
        <v>12</v>
      </c>
      <c r="AC165">
        <v>0</v>
      </c>
      <c r="AD165">
        <v>3</v>
      </c>
      <c r="AE165">
        <v>10</v>
      </c>
      <c r="AF165">
        <v>2.4</v>
      </c>
      <c r="AG165">
        <v>0.7</v>
      </c>
      <c r="AH165">
        <v>2.4</v>
      </c>
      <c r="AI165">
        <v>-1</v>
      </c>
      <c r="AJ165">
        <v>17</v>
      </c>
      <c r="AK165">
        <v>1</v>
      </c>
      <c r="AL165">
        <v>-2</v>
      </c>
      <c r="AM165">
        <v>-1</v>
      </c>
      <c r="AN165">
        <v>0</v>
      </c>
      <c r="AO165" t="s">
        <v>1065</v>
      </c>
      <c r="AP165" t="s">
        <v>1829</v>
      </c>
    </row>
    <row r="166" spans="1:42" x14ac:dyDescent="0.45">
      <c r="A166">
        <v>161</v>
      </c>
      <c r="B166" t="s">
        <v>1816</v>
      </c>
      <c r="C166">
        <v>1999</v>
      </c>
      <c r="D166">
        <v>31</v>
      </c>
      <c r="E166" t="s">
        <v>97</v>
      </c>
      <c r="F166" t="s">
        <v>1026</v>
      </c>
      <c r="G166">
        <v>135</v>
      </c>
      <c r="H166">
        <v>590</v>
      </c>
      <c r="I166">
        <v>486</v>
      </c>
      <c r="J166">
        <v>74</v>
      </c>
      <c r="K166">
        <v>148</v>
      </c>
      <c r="L166">
        <v>97</v>
      </c>
      <c r="M166">
        <v>36</v>
      </c>
      <c r="N166">
        <v>0</v>
      </c>
      <c r="O166">
        <v>15</v>
      </c>
      <c r="P166">
        <v>77</v>
      </c>
      <c r="Q166">
        <v>3</v>
      </c>
      <c r="R166">
        <v>3</v>
      </c>
      <c r="S166">
        <v>87</v>
      </c>
      <c r="T166">
        <v>66</v>
      </c>
      <c r="U166">
        <v>0.30499999999999999</v>
      </c>
      <c r="V166">
        <v>0.41399999999999998</v>
      </c>
      <c r="W166">
        <v>0.47099999999999997</v>
      </c>
      <c r="X166">
        <v>0.88500000000000001</v>
      </c>
      <c r="Y166">
        <v>125</v>
      </c>
      <c r="Z166">
        <v>229</v>
      </c>
      <c r="AA166">
        <v>15</v>
      </c>
      <c r="AB166">
        <v>9</v>
      </c>
      <c r="AC166">
        <v>0</v>
      </c>
      <c r="AD166">
        <v>8</v>
      </c>
      <c r="AE166">
        <v>13</v>
      </c>
      <c r="AF166">
        <v>2.2999999999999998</v>
      </c>
      <c r="AG166">
        <v>0.3</v>
      </c>
      <c r="AH166">
        <v>3</v>
      </c>
      <c r="AI166">
        <v>-1.5</v>
      </c>
      <c r="AJ166">
        <v>22</v>
      </c>
      <c r="AK166">
        <v>-2</v>
      </c>
      <c r="AL166">
        <v>-2</v>
      </c>
      <c r="AM166">
        <v>-3</v>
      </c>
      <c r="AN166">
        <v>-6</v>
      </c>
      <c r="AO166" t="s">
        <v>1817</v>
      </c>
      <c r="AP166" t="s">
        <v>1818</v>
      </c>
    </row>
    <row r="167" spans="1:42" x14ac:dyDescent="0.45">
      <c r="A167">
        <v>162</v>
      </c>
      <c r="B167" t="s">
        <v>2011</v>
      </c>
      <c r="C167">
        <v>2018</v>
      </c>
      <c r="D167">
        <v>28</v>
      </c>
      <c r="E167" t="s">
        <v>66</v>
      </c>
      <c r="F167" t="s">
        <v>1026</v>
      </c>
      <c r="G167">
        <v>140</v>
      </c>
      <c r="H167">
        <v>560</v>
      </c>
      <c r="I167">
        <v>501</v>
      </c>
      <c r="J167">
        <v>68</v>
      </c>
      <c r="K167">
        <v>127</v>
      </c>
      <c r="L167">
        <v>68</v>
      </c>
      <c r="M167">
        <v>28</v>
      </c>
      <c r="N167">
        <v>1</v>
      </c>
      <c r="O167">
        <v>30</v>
      </c>
      <c r="P167">
        <v>74</v>
      </c>
      <c r="Q167">
        <v>1</v>
      </c>
      <c r="R167">
        <v>2</v>
      </c>
      <c r="S167">
        <v>37</v>
      </c>
      <c r="T167">
        <v>145</v>
      </c>
      <c r="U167">
        <v>0.253</v>
      </c>
      <c r="V167">
        <v>0.32300000000000001</v>
      </c>
      <c r="W167">
        <v>0.49299999999999999</v>
      </c>
      <c r="X167">
        <v>0.81599999999999995</v>
      </c>
      <c r="Y167">
        <v>123</v>
      </c>
      <c r="Z167">
        <v>247</v>
      </c>
      <c r="AA167">
        <v>11</v>
      </c>
      <c r="AB167">
        <v>17</v>
      </c>
      <c r="AC167">
        <v>0</v>
      </c>
      <c r="AD167">
        <v>5</v>
      </c>
      <c r="AE167">
        <v>2</v>
      </c>
      <c r="AF167">
        <v>2.2999999999999998</v>
      </c>
      <c r="AG167">
        <v>0.4</v>
      </c>
      <c r="AH167">
        <v>2.1</v>
      </c>
      <c r="AI167">
        <v>-0.7</v>
      </c>
      <c r="AJ167">
        <v>14</v>
      </c>
      <c r="AK167">
        <v>-1</v>
      </c>
      <c r="AL167">
        <v>-2</v>
      </c>
      <c r="AM167">
        <v>-3</v>
      </c>
      <c r="AN167">
        <v>1</v>
      </c>
      <c r="AO167" t="s">
        <v>1907</v>
      </c>
      <c r="AP167" t="s">
        <v>2012</v>
      </c>
    </row>
    <row r="168" spans="1:42" x14ac:dyDescent="0.45">
      <c r="A168">
        <v>163</v>
      </c>
      <c r="B168" t="s">
        <v>1979</v>
      </c>
      <c r="C168">
        <v>1983</v>
      </c>
      <c r="D168">
        <v>32</v>
      </c>
      <c r="E168" t="s">
        <v>97</v>
      </c>
      <c r="F168" t="s">
        <v>1026</v>
      </c>
      <c r="G168">
        <v>144</v>
      </c>
      <c r="H168">
        <v>593</v>
      </c>
      <c r="I168">
        <v>502</v>
      </c>
      <c r="J168">
        <v>73</v>
      </c>
      <c r="K168">
        <v>128</v>
      </c>
      <c r="L168">
        <v>69</v>
      </c>
      <c r="M168">
        <v>26</v>
      </c>
      <c r="N168">
        <v>1</v>
      </c>
      <c r="O168">
        <v>32</v>
      </c>
      <c r="P168">
        <v>95</v>
      </c>
      <c r="Q168">
        <v>2</v>
      </c>
      <c r="R168">
        <v>1</v>
      </c>
      <c r="S168">
        <v>70</v>
      </c>
      <c r="T168">
        <v>117</v>
      </c>
      <c r="U168">
        <v>0.255</v>
      </c>
      <c r="V168">
        <v>0.35199999999999998</v>
      </c>
      <c r="W168">
        <v>0.502</v>
      </c>
      <c r="X168">
        <v>0.85399999999999998</v>
      </c>
      <c r="Y168">
        <v>129</v>
      </c>
      <c r="Z168">
        <v>252</v>
      </c>
      <c r="AA168">
        <v>10</v>
      </c>
      <c r="AB168">
        <v>11</v>
      </c>
      <c r="AC168">
        <v>0</v>
      </c>
      <c r="AD168">
        <v>10</v>
      </c>
      <c r="AE168">
        <v>6</v>
      </c>
      <c r="AF168">
        <v>2.2999999999999998</v>
      </c>
      <c r="AG168">
        <v>0.4</v>
      </c>
      <c r="AH168">
        <v>2.2999999999999998</v>
      </c>
      <c r="AI168">
        <v>-1.3</v>
      </c>
      <c r="AJ168">
        <v>18</v>
      </c>
      <c r="AK168">
        <v>0</v>
      </c>
      <c r="AL168">
        <v>-2</v>
      </c>
      <c r="AM168">
        <v>-2</v>
      </c>
      <c r="AN168">
        <v>0</v>
      </c>
      <c r="AO168" t="s">
        <v>1830</v>
      </c>
      <c r="AP168" t="s">
        <v>1980</v>
      </c>
    </row>
    <row r="169" spans="1:42" x14ac:dyDescent="0.45">
      <c r="A169">
        <v>164</v>
      </c>
      <c r="B169" t="s">
        <v>1969</v>
      </c>
      <c r="C169">
        <v>1991</v>
      </c>
      <c r="D169">
        <v>35</v>
      </c>
      <c r="E169" t="s">
        <v>37</v>
      </c>
      <c r="F169" t="s">
        <v>1026</v>
      </c>
      <c r="G169">
        <v>140</v>
      </c>
      <c r="H169">
        <v>587</v>
      </c>
      <c r="I169">
        <v>481</v>
      </c>
      <c r="J169">
        <v>75</v>
      </c>
      <c r="K169">
        <v>120</v>
      </c>
      <c r="L169">
        <v>73</v>
      </c>
      <c r="M169">
        <v>18</v>
      </c>
      <c r="N169">
        <v>1</v>
      </c>
      <c r="O169">
        <v>28</v>
      </c>
      <c r="P169">
        <v>87</v>
      </c>
      <c r="Q169">
        <v>0</v>
      </c>
      <c r="R169">
        <v>2</v>
      </c>
      <c r="S169">
        <v>96</v>
      </c>
      <c r="T169">
        <v>133</v>
      </c>
      <c r="U169">
        <v>0.249</v>
      </c>
      <c r="V169">
        <v>0.374</v>
      </c>
      <c r="W169">
        <v>0.46600000000000003</v>
      </c>
      <c r="X169">
        <v>0.84</v>
      </c>
      <c r="Y169">
        <v>127</v>
      </c>
      <c r="Z169">
        <v>224</v>
      </c>
      <c r="AA169">
        <v>17</v>
      </c>
      <c r="AB169">
        <v>3</v>
      </c>
      <c r="AC169">
        <v>0</v>
      </c>
      <c r="AD169">
        <v>5</v>
      </c>
      <c r="AE169">
        <v>3</v>
      </c>
      <c r="AF169">
        <v>2.2999999999999998</v>
      </c>
      <c r="AG169">
        <v>0.3</v>
      </c>
      <c r="AH169">
        <v>2.4</v>
      </c>
      <c r="AI169">
        <v>-1.3</v>
      </c>
      <c r="AJ169">
        <v>19</v>
      </c>
      <c r="AK169">
        <v>-2</v>
      </c>
      <c r="AL169">
        <v>-3</v>
      </c>
      <c r="AM169">
        <v>-5</v>
      </c>
      <c r="AN169">
        <v>0</v>
      </c>
      <c r="AO169" t="s">
        <v>252</v>
      </c>
      <c r="AP169" t="s">
        <v>1971</v>
      </c>
    </row>
    <row r="170" spans="1:42" x14ac:dyDescent="0.45">
      <c r="A170">
        <v>165</v>
      </c>
      <c r="B170" t="s">
        <v>1897</v>
      </c>
      <c r="C170">
        <v>1996</v>
      </c>
      <c r="D170">
        <v>36</v>
      </c>
      <c r="E170" t="s">
        <v>1861</v>
      </c>
      <c r="F170" t="s">
        <v>1026</v>
      </c>
      <c r="G170">
        <v>145</v>
      </c>
      <c r="H170">
        <v>623</v>
      </c>
      <c r="I170">
        <v>530</v>
      </c>
      <c r="J170">
        <v>73</v>
      </c>
      <c r="K170">
        <v>155</v>
      </c>
      <c r="L170">
        <v>103</v>
      </c>
      <c r="M170">
        <v>24</v>
      </c>
      <c r="N170">
        <v>0</v>
      </c>
      <c r="O170">
        <v>28</v>
      </c>
      <c r="P170">
        <v>95</v>
      </c>
      <c r="Q170">
        <v>5</v>
      </c>
      <c r="R170">
        <v>2</v>
      </c>
      <c r="S170">
        <v>86</v>
      </c>
      <c r="T170">
        <v>99</v>
      </c>
      <c r="U170">
        <v>0.29199999999999998</v>
      </c>
      <c r="V170">
        <v>0.38700000000000001</v>
      </c>
      <c r="W170">
        <v>0.496</v>
      </c>
      <c r="X170">
        <v>0.88400000000000001</v>
      </c>
      <c r="Y170">
        <v>124</v>
      </c>
      <c r="Z170">
        <v>263</v>
      </c>
      <c r="AA170">
        <v>18</v>
      </c>
      <c r="AB170">
        <v>0</v>
      </c>
      <c r="AC170">
        <v>1</v>
      </c>
      <c r="AD170">
        <v>6</v>
      </c>
      <c r="AE170">
        <v>11</v>
      </c>
      <c r="AF170">
        <v>2.2999999999999998</v>
      </c>
      <c r="AG170">
        <v>0.2</v>
      </c>
      <c r="AH170">
        <v>2.2000000000000002</v>
      </c>
      <c r="AI170">
        <v>-1</v>
      </c>
      <c r="AJ170">
        <v>19</v>
      </c>
      <c r="AK170">
        <v>-4</v>
      </c>
      <c r="AL170">
        <v>-3</v>
      </c>
      <c r="AM170">
        <v>-7</v>
      </c>
      <c r="AN170">
        <v>0</v>
      </c>
      <c r="AO170" t="s">
        <v>252</v>
      </c>
      <c r="AP170" t="s">
        <v>1898</v>
      </c>
    </row>
    <row r="171" spans="1:42" x14ac:dyDescent="0.45">
      <c r="A171">
        <v>166</v>
      </c>
      <c r="B171" t="s">
        <v>2013</v>
      </c>
      <c r="C171">
        <v>1975</v>
      </c>
      <c r="D171">
        <v>28</v>
      </c>
      <c r="E171" t="s">
        <v>112</v>
      </c>
      <c r="F171" t="s">
        <v>1026</v>
      </c>
      <c r="G171">
        <v>93</v>
      </c>
      <c r="H171">
        <v>275</v>
      </c>
      <c r="I171">
        <v>231</v>
      </c>
      <c r="J171">
        <v>35</v>
      </c>
      <c r="K171">
        <v>60</v>
      </c>
      <c r="L171">
        <v>33</v>
      </c>
      <c r="M171">
        <v>11</v>
      </c>
      <c r="N171">
        <v>0</v>
      </c>
      <c r="O171">
        <v>16</v>
      </c>
      <c r="P171">
        <v>44</v>
      </c>
      <c r="Q171">
        <v>0</v>
      </c>
      <c r="R171">
        <v>1</v>
      </c>
      <c r="S171">
        <v>39</v>
      </c>
      <c r="T171">
        <v>79</v>
      </c>
      <c r="U171">
        <v>0.26</v>
      </c>
      <c r="V171">
        <v>0.36899999999999999</v>
      </c>
      <c r="W171">
        <v>0.51500000000000001</v>
      </c>
      <c r="X171">
        <v>0.88400000000000001</v>
      </c>
      <c r="Y171">
        <v>145</v>
      </c>
      <c r="Z171">
        <v>119</v>
      </c>
      <c r="AA171">
        <v>6</v>
      </c>
      <c r="AB171">
        <v>2</v>
      </c>
      <c r="AC171">
        <v>1</v>
      </c>
      <c r="AD171">
        <v>2</v>
      </c>
      <c r="AE171">
        <v>1</v>
      </c>
      <c r="AF171">
        <v>2.2999999999999998</v>
      </c>
      <c r="AG171">
        <v>1.3</v>
      </c>
      <c r="AH171">
        <v>1.6</v>
      </c>
      <c r="AI171">
        <v>0.2</v>
      </c>
      <c r="AJ171">
        <v>12</v>
      </c>
      <c r="AK171">
        <v>-1</v>
      </c>
      <c r="AL171">
        <v>-1</v>
      </c>
      <c r="AM171">
        <v>-2</v>
      </c>
      <c r="AN171">
        <v>6</v>
      </c>
      <c r="AO171" t="s">
        <v>1907</v>
      </c>
      <c r="AP171" t="s">
        <v>2014</v>
      </c>
    </row>
    <row r="172" spans="1:42" x14ac:dyDescent="0.45">
      <c r="A172">
        <v>167</v>
      </c>
      <c r="B172" t="s">
        <v>1874</v>
      </c>
      <c r="C172">
        <v>1989</v>
      </c>
      <c r="D172">
        <v>38</v>
      </c>
      <c r="E172" t="s">
        <v>1861</v>
      </c>
      <c r="F172" t="s">
        <v>1026</v>
      </c>
      <c r="G172">
        <v>142</v>
      </c>
      <c r="H172">
        <v>610</v>
      </c>
      <c r="I172">
        <v>544</v>
      </c>
      <c r="J172">
        <v>59</v>
      </c>
      <c r="K172">
        <v>154</v>
      </c>
      <c r="L172">
        <v>113</v>
      </c>
      <c r="M172">
        <v>25</v>
      </c>
      <c r="N172">
        <v>2</v>
      </c>
      <c r="O172">
        <v>14</v>
      </c>
      <c r="P172">
        <v>59</v>
      </c>
      <c r="Q172">
        <v>0</v>
      </c>
      <c r="R172">
        <v>2</v>
      </c>
      <c r="S172">
        <v>56</v>
      </c>
      <c r="T172">
        <v>87</v>
      </c>
      <c r="U172">
        <v>0.28299999999999997</v>
      </c>
      <c r="V172">
        <v>0.35399999999999998</v>
      </c>
      <c r="W172">
        <v>0.41399999999999998</v>
      </c>
      <c r="X172">
        <v>0.76800000000000002</v>
      </c>
      <c r="Y172">
        <v>118</v>
      </c>
      <c r="Z172">
        <v>225</v>
      </c>
      <c r="AA172">
        <v>6</v>
      </c>
      <c r="AB172">
        <v>6</v>
      </c>
      <c r="AC172">
        <v>0</v>
      </c>
      <c r="AD172">
        <v>4</v>
      </c>
      <c r="AE172">
        <v>3</v>
      </c>
      <c r="AF172">
        <v>2.2999999999999998</v>
      </c>
      <c r="AG172">
        <v>0.2</v>
      </c>
      <c r="AH172">
        <v>2.2999999999999998</v>
      </c>
      <c r="AI172">
        <v>-1.3</v>
      </c>
      <c r="AJ172">
        <v>15</v>
      </c>
      <c r="AK172">
        <v>0</v>
      </c>
      <c r="AL172">
        <v>-2</v>
      </c>
      <c r="AM172">
        <v>-1</v>
      </c>
      <c r="AN172">
        <v>0</v>
      </c>
      <c r="AO172" t="s">
        <v>252</v>
      </c>
      <c r="AP172" t="s">
        <v>1875</v>
      </c>
    </row>
    <row r="173" spans="1:42" x14ac:dyDescent="0.45">
      <c r="A173">
        <v>168</v>
      </c>
      <c r="B173" t="s">
        <v>2015</v>
      </c>
      <c r="C173">
        <v>1975</v>
      </c>
      <c r="D173">
        <v>25</v>
      </c>
      <c r="E173" t="s">
        <v>37</v>
      </c>
      <c r="F173" t="s">
        <v>1026</v>
      </c>
      <c r="G173">
        <v>106</v>
      </c>
      <c r="H173">
        <v>333</v>
      </c>
      <c r="I173">
        <v>305</v>
      </c>
      <c r="J173">
        <v>49</v>
      </c>
      <c r="K173">
        <v>95</v>
      </c>
      <c r="L173">
        <v>58</v>
      </c>
      <c r="M173">
        <v>17</v>
      </c>
      <c r="N173">
        <v>6</v>
      </c>
      <c r="O173">
        <v>14</v>
      </c>
      <c r="P173">
        <v>44</v>
      </c>
      <c r="Q173">
        <v>1</v>
      </c>
      <c r="R173">
        <v>4</v>
      </c>
      <c r="S173">
        <v>19</v>
      </c>
      <c r="T173">
        <v>33</v>
      </c>
      <c r="U173">
        <v>0.311</v>
      </c>
      <c r="V173">
        <v>0.35499999999999998</v>
      </c>
      <c r="W173">
        <v>0.54400000000000004</v>
      </c>
      <c r="X173">
        <v>0.89900000000000002</v>
      </c>
      <c r="Y173">
        <v>143</v>
      </c>
      <c r="Z173">
        <v>166</v>
      </c>
      <c r="AA173">
        <v>3</v>
      </c>
      <c r="AB173">
        <v>3</v>
      </c>
      <c r="AC173">
        <v>3</v>
      </c>
      <c r="AD173">
        <v>3</v>
      </c>
      <c r="AE173">
        <v>6</v>
      </c>
      <c r="AF173">
        <v>2.2999999999999998</v>
      </c>
      <c r="AG173">
        <v>1.1000000000000001</v>
      </c>
      <c r="AH173">
        <v>1.9</v>
      </c>
      <c r="AI173">
        <v>-0.3</v>
      </c>
      <c r="AJ173">
        <v>15</v>
      </c>
      <c r="AK173">
        <v>2</v>
      </c>
      <c r="AL173">
        <v>-4</v>
      </c>
      <c r="AM173">
        <v>-2</v>
      </c>
      <c r="AN173">
        <v>4</v>
      </c>
      <c r="AO173" t="s">
        <v>1907</v>
      </c>
      <c r="AP173" t="s">
        <v>2016</v>
      </c>
    </row>
    <row r="174" spans="1:42" x14ac:dyDescent="0.45">
      <c r="A174">
        <v>169</v>
      </c>
      <c r="B174" t="s">
        <v>2017</v>
      </c>
      <c r="C174">
        <v>2010</v>
      </c>
      <c r="D174">
        <v>31</v>
      </c>
      <c r="E174" t="s">
        <v>48</v>
      </c>
      <c r="F174" t="s">
        <v>1026</v>
      </c>
      <c r="G174">
        <v>112</v>
      </c>
      <c r="H174">
        <v>425</v>
      </c>
      <c r="I174">
        <v>349</v>
      </c>
      <c r="J174">
        <v>50</v>
      </c>
      <c r="K174">
        <v>95</v>
      </c>
      <c r="L174">
        <v>63</v>
      </c>
      <c r="M174">
        <v>19</v>
      </c>
      <c r="N174">
        <v>0</v>
      </c>
      <c r="O174">
        <v>13</v>
      </c>
      <c r="P174">
        <v>52</v>
      </c>
      <c r="Q174">
        <v>2</v>
      </c>
      <c r="R174">
        <v>2</v>
      </c>
      <c r="S174">
        <v>68</v>
      </c>
      <c r="T174">
        <v>127</v>
      </c>
      <c r="U174">
        <v>0.27200000000000002</v>
      </c>
      <c r="V174">
        <v>0.39500000000000002</v>
      </c>
      <c r="W174">
        <v>0.438</v>
      </c>
      <c r="X174">
        <v>0.83399999999999996</v>
      </c>
      <c r="Y174">
        <v>129</v>
      </c>
      <c r="Z174">
        <v>153</v>
      </c>
      <c r="AA174">
        <v>6</v>
      </c>
      <c r="AB174">
        <v>5</v>
      </c>
      <c r="AC174">
        <v>0</v>
      </c>
      <c r="AD174">
        <v>3</v>
      </c>
      <c r="AE174">
        <v>0</v>
      </c>
      <c r="AF174">
        <v>2.2999999999999998</v>
      </c>
      <c r="AG174">
        <v>0.7</v>
      </c>
      <c r="AH174">
        <v>2.2000000000000002</v>
      </c>
      <c r="AI174">
        <v>-0.9</v>
      </c>
      <c r="AJ174">
        <v>15</v>
      </c>
      <c r="AK174">
        <v>1</v>
      </c>
      <c r="AL174">
        <v>-1</v>
      </c>
      <c r="AM174">
        <v>0</v>
      </c>
      <c r="AN174">
        <v>0</v>
      </c>
      <c r="AO174" t="s">
        <v>1941</v>
      </c>
      <c r="AP174" t="s">
        <v>2018</v>
      </c>
    </row>
    <row r="175" spans="1:42" x14ac:dyDescent="0.45">
      <c r="A175">
        <v>170</v>
      </c>
      <c r="B175" t="s">
        <v>2019</v>
      </c>
      <c r="C175">
        <v>1996</v>
      </c>
      <c r="D175">
        <v>31</v>
      </c>
      <c r="E175" t="s">
        <v>48</v>
      </c>
      <c r="F175" t="s">
        <v>1026</v>
      </c>
      <c r="G175">
        <v>153</v>
      </c>
      <c r="H175">
        <v>643</v>
      </c>
      <c r="I175">
        <v>586</v>
      </c>
      <c r="J175">
        <v>101</v>
      </c>
      <c r="K175">
        <v>170</v>
      </c>
      <c r="L175">
        <v>101</v>
      </c>
      <c r="M175">
        <v>32</v>
      </c>
      <c r="N175">
        <v>1</v>
      </c>
      <c r="O175">
        <v>36</v>
      </c>
      <c r="P175">
        <v>106</v>
      </c>
      <c r="Q175">
        <v>0</v>
      </c>
      <c r="R175">
        <v>3</v>
      </c>
      <c r="S175">
        <v>47</v>
      </c>
      <c r="T175">
        <v>122</v>
      </c>
      <c r="U175">
        <v>0.28999999999999998</v>
      </c>
      <c r="V175">
        <v>0.34399999999999997</v>
      </c>
      <c r="W175">
        <v>0.53200000000000003</v>
      </c>
      <c r="X175">
        <v>0.876</v>
      </c>
      <c r="Y175">
        <v>117</v>
      </c>
      <c r="Z175">
        <v>312</v>
      </c>
      <c r="AA175">
        <v>16</v>
      </c>
      <c r="AB175">
        <v>4</v>
      </c>
      <c r="AC175">
        <v>0</v>
      </c>
      <c r="AD175">
        <v>6</v>
      </c>
      <c r="AE175">
        <v>0</v>
      </c>
      <c r="AF175">
        <v>2.2000000000000002</v>
      </c>
      <c r="AG175">
        <v>0.1</v>
      </c>
      <c r="AH175">
        <v>1.9</v>
      </c>
      <c r="AI175">
        <v>-0.7</v>
      </c>
      <c r="AJ175">
        <v>14</v>
      </c>
      <c r="AK175">
        <v>-2</v>
      </c>
      <c r="AL175">
        <v>-5</v>
      </c>
      <c r="AM175">
        <v>-7</v>
      </c>
      <c r="AN175">
        <v>2</v>
      </c>
      <c r="AO175" t="s">
        <v>1865</v>
      </c>
      <c r="AP175" t="s">
        <v>2020</v>
      </c>
    </row>
    <row r="176" spans="1:42" x14ac:dyDescent="0.45">
      <c r="A176">
        <v>171</v>
      </c>
      <c r="B176" t="s">
        <v>1960</v>
      </c>
      <c r="C176">
        <v>1995</v>
      </c>
      <c r="D176">
        <v>36</v>
      </c>
      <c r="E176" t="s">
        <v>86</v>
      </c>
      <c r="F176" t="s">
        <v>1026</v>
      </c>
      <c r="G176">
        <v>127</v>
      </c>
      <c r="H176">
        <v>459</v>
      </c>
      <c r="I176">
        <v>385</v>
      </c>
      <c r="J176">
        <v>60</v>
      </c>
      <c r="K176">
        <v>115</v>
      </c>
      <c r="L176">
        <v>71</v>
      </c>
      <c r="M176">
        <v>19</v>
      </c>
      <c r="N176">
        <v>1</v>
      </c>
      <c r="O176">
        <v>24</v>
      </c>
      <c r="P176">
        <v>63</v>
      </c>
      <c r="Q176">
        <v>0</v>
      </c>
      <c r="R176">
        <v>2</v>
      </c>
      <c r="S176">
        <v>70</v>
      </c>
      <c r="T176">
        <v>45</v>
      </c>
      <c r="U176">
        <v>0.29899999999999999</v>
      </c>
      <c r="V176">
        <v>0.40300000000000002</v>
      </c>
      <c r="W176">
        <v>0.54</v>
      </c>
      <c r="X176">
        <v>0.94299999999999995</v>
      </c>
      <c r="Y176">
        <v>142</v>
      </c>
      <c r="Z176">
        <v>208</v>
      </c>
      <c r="AA176">
        <v>17</v>
      </c>
      <c r="AB176">
        <v>0</v>
      </c>
      <c r="AC176">
        <v>0</v>
      </c>
      <c r="AD176">
        <v>4</v>
      </c>
      <c r="AE176">
        <v>13</v>
      </c>
      <c r="AF176">
        <v>2.2000000000000002</v>
      </c>
      <c r="AG176">
        <v>0.7</v>
      </c>
      <c r="AH176">
        <v>2.2999999999999998</v>
      </c>
      <c r="AI176">
        <v>-1.1000000000000001</v>
      </c>
      <c r="AJ176">
        <v>22</v>
      </c>
      <c r="AK176">
        <v>-3</v>
      </c>
      <c r="AL176">
        <v>-1</v>
      </c>
      <c r="AM176">
        <v>-4</v>
      </c>
      <c r="AN176">
        <v>0</v>
      </c>
      <c r="AO176" t="s">
        <v>1065</v>
      </c>
      <c r="AP176" t="s">
        <v>1962</v>
      </c>
    </row>
    <row r="177" spans="1:42" x14ac:dyDescent="0.45">
      <c r="A177">
        <v>172</v>
      </c>
      <c r="B177" t="s">
        <v>1989</v>
      </c>
      <c r="C177">
        <v>1984</v>
      </c>
      <c r="D177">
        <v>29</v>
      </c>
      <c r="E177" t="s">
        <v>153</v>
      </c>
      <c r="F177" t="s">
        <v>1026</v>
      </c>
      <c r="G177">
        <v>101</v>
      </c>
      <c r="H177">
        <v>360</v>
      </c>
      <c r="I177">
        <v>290</v>
      </c>
      <c r="J177">
        <v>52</v>
      </c>
      <c r="K177">
        <v>70</v>
      </c>
      <c r="L177">
        <v>37</v>
      </c>
      <c r="M177">
        <v>9</v>
      </c>
      <c r="N177">
        <v>0</v>
      </c>
      <c r="O177">
        <v>24</v>
      </c>
      <c r="P177">
        <v>51</v>
      </c>
      <c r="Q177">
        <v>3</v>
      </c>
      <c r="R177">
        <v>3</v>
      </c>
      <c r="S177">
        <v>61</v>
      </c>
      <c r="T177">
        <v>73</v>
      </c>
      <c r="U177">
        <v>0.24099999999999999</v>
      </c>
      <c r="V177">
        <v>0.378</v>
      </c>
      <c r="W177">
        <v>0.52100000000000002</v>
      </c>
      <c r="X177">
        <v>0.89800000000000002</v>
      </c>
      <c r="Y177">
        <v>149</v>
      </c>
      <c r="Z177">
        <v>151</v>
      </c>
      <c r="AA177">
        <v>1</v>
      </c>
      <c r="AB177">
        <v>5</v>
      </c>
      <c r="AC177">
        <v>0</v>
      </c>
      <c r="AD177">
        <v>4</v>
      </c>
      <c r="AE177">
        <v>5</v>
      </c>
      <c r="AF177">
        <v>2.2000000000000002</v>
      </c>
      <c r="AG177">
        <v>1.1000000000000001</v>
      </c>
      <c r="AH177">
        <v>2.2000000000000002</v>
      </c>
      <c r="AI177">
        <v>-0.8</v>
      </c>
      <c r="AJ177">
        <v>18</v>
      </c>
      <c r="AK177">
        <v>0</v>
      </c>
      <c r="AL177">
        <v>0</v>
      </c>
      <c r="AM177">
        <v>0</v>
      </c>
      <c r="AN177">
        <v>1</v>
      </c>
      <c r="AO177" t="s">
        <v>1991</v>
      </c>
      <c r="AP177" t="s">
        <v>1992</v>
      </c>
    </row>
    <row r="178" spans="1:42" x14ac:dyDescent="0.45">
      <c r="A178">
        <v>173</v>
      </c>
      <c r="B178" t="s">
        <v>2021</v>
      </c>
      <c r="C178">
        <v>2016</v>
      </c>
      <c r="D178">
        <v>39</v>
      </c>
      <c r="E178" t="s">
        <v>2022</v>
      </c>
      <c r="F178" t="s">
        <v>1026</v>
      </c>
      <c r="G178">
        <v>151</v>
      </c>
      <c r="H178">
        <v>593</v>
      </c>
      <c r="I178">
        <v>552</v>
      </c>
      <c r="J178">
        <v>73</v>
      </c>
      <c r="K178">
        <v>163</v>
      </c>
      <c r="L178">
        <v>101</v>
      </c>
      <c r="M178">
        <v>33</v>
      </c>
      <c r="N178">
        <v>0</v>
      </c>
      <c r="O178">
        <v>29</v>
      </c>
      <c r="P178">
        <v>93</v>
      </c>
      <c r="Q178">
        <v>1</v>
      </c>
      <c r="R178">
        <v>0</v>
      </c>
      <c r="S178">
        <v>35</v>
      </c>
      <c r="T178">
        <v>101</v>
      </c>
      <c r="U178">
        <v>0.29499999999999998</v>
      </c>
      <c r="V178">
        <v>0.33700000000000002</v>
      </c>
      <c r="W178">
        <v>0.51300000000000001</v>
      </c>
      <c r="X178">
        <v>0.85</v>
      </c>
      <c r="Y178">
        <v>122</v>
      </c>
      <c r="Z178">
        <v>283</v>
      </c>
      <c r="AA178">
        <v>19</v>
      </c>
      <c r="AB178">
        <v>2</v>
      </c>
      <c r="AC178">
        <v>0</v>
      </c>
      <c r="AD178">
        <v>4</v>
      </c>
      <c r="AE178">
        <v>4</v>
      </c>
      <c r="AF178">
        <v>2.2000000000000002</v>
      </c>
      <c r="AG178">
        <v>0.1</v>
      </c>
      <c r="AH178">
        <v>2.6</v>
      </c>
      <c r="AI178">
        <v>-1.3</v>
      </c>
      <c r="AJ178">
        <v>14</v>
      </c>
      <c r="AK178">
        <v>-1</v>
      </c>
      <c r="AL178">
        <v>0</v>
      </c>
      <c r="AM178">
        <v>0</v>
      </c>
      <c r="AN178">
        <v>-4</v>
      </c>
      <c r="AO178" t="s">
        <v>2023</v>
      </c>
      <c r="AP178" t="s">
        <v>2024</v>
      </c>
    </row>
    <row r="179" spans="1:42" x14ac:dyDescent="0.45">
      <c r="A179">
        <v>174</v>
      </c>
      <c r="B179" t="s">
        <v>1934</v>
      </c>
      <c r="C179">
        <v>2011</v>
      </c>
      <c r="D179">
        <v>25</v>
      </c>
      <c r="E179" t="s">
        <v>112</v>
      </c>
      <c r="F179" t="s">
        <v>1026</v>
      </c>
      <c r="G179">
        <v>159</v>
      </c>
      <c r="H179">
        <v>673</v>
      </c>
      <c r="I179">
        <v>597</v>
      </c>
      <c r="J179">
        <v>74</v>
      </c>
      <c r="K179">
        <v>174</v>
      </c>
      <c r="L179">
        <v>111</v>
      </c>
      <c r="M179">
        <v>44</v>
      </c>
      <c r="N179">
        <v>0</v>
      </c>
      <c r="O179">
        <v>19</v>
      </c>
      <c r="P179">
        <v>95</v>
      </c>
      <c r="Q179">
        <v>2</v>
      </c>
      <c r="R179">
        <v>1</v>
      </c>
      <c r="S179">
        <v>66</v>
      </c>
      <c r="T179">
        <v>95</v>
      </c>
      <c r="U179">
        <v>0.29099999999999998</v>
      </c>
      <c r="V179">
        <v>0.36099999999999999</v>
      </c>
      <c r="W179">
        <v>0.46100000000000002</v>
      </c>
      <c r="X179">
        <v>0.82199999999999995</v>
      </c>
      <c r="Y179">
        <v>125</v>
      </c>
      <c r="Z179">
        <v>275</v>
      </c>
      <c r="AA179">
        <v>16</v>
      </c>
      <c r="AB179">
        <v>3</v>
      </c>
      <c r="AC179">
        <v>0</v>
      </c>
      <c r="AD179">
        <v>7</v>
      </c>
      <c r="AE179">
        <v>15</v>
      </c>
      <c r="AF179">
        <v>2.2000000000000002</v>
      </c>
      <c r="AG179">
        <v>-0.2</v>
      </c>
      <c r="AH179">
        <v>2.5</v>
      </c>
      <c r="AI179">
        <v>-1.7</v>
      </c>
      <c r="AJ179">
        <v>18</v>
      </c>
      <c r="AK179">
        <v>-2</v>
      </c>
      <c r="AL179">
        <v>-2</v>
      </c>
      <c r="AM179">
        <v>-4</v>
      </c>
      <c r="AN179">
        <v>-2</v>
      </c>
      <c r="AO179" t="s">
        <v>1827</v>
      </c>
      <c r="AP179" t="s">
        <v>1935</v>
      </c>
    </row>
    <row r="180" spans="1:42" x14ac:dyDescent="0.45">
      <c r="A180">
        <v>175</v>
      </c>
      <c r="B180" t="s">
        <v>851</v>
      </c>
      <c r="C180">
        <v>2023</v>
      </c>
      <c r="D180">
        <v>28</v>
      </c>
      <c r="E180" t="s">
        <v>48</v>
      </c>
      <c r="F180" t="s">
        <v>1026</v>
      </c>
      <c r="G180">
        <v>137</v>
      </c>
      <c r="H180">
        <v>526</v>
      </c>
      <c r="I180">
        <v>463</v>
      </c>
      <c r="J180">
        <v>61</v>
      </c>
      <c r="K180">
        <v>114</v>
      </c>
      <c r="L180">
        <v>63</v>
      </c>
      <c r="M180">
        <v>20</v>
      </c>
      <c r="N180">
        <v>1</v>
      </c>
      <c r="O180">
        <v>30</v>
      </c>
      <c r="P180">
        <v>69</v>
      </c>
      <c r="Q180">
        <v>4</v>
      </c>
      <c r="R180">
        <v>0</v>
      </c>
      <c r="S180">
        <v>49</v>
      </c>
      <c r="T180">
        <v>172</v>
      </c>
      <c r="U180">
        <v>0.246</v>
      </c>
      <c r="V180">
        <v>0.32900000000000001</v>
      </c>
      <c r="W180">
        <v>0.48799999999999999</v>
      </c>
      <c r="X180">
        <v>0.81699999999999995</v>
      </c>
      <c r="Y180">
        <v>127</v>
      </c>
      <c r="Z180">
        <v>226</v>
      </c>
      <c r="AA180">
        <v>11</v>
      </c>
      <c r="AB180">
        <v>10</v>
      </c>
      <c r="AC180">
        <v>0</v>
      </c>
      <c r="AD180">
        <v>4</v>
      </c>
      <c r="AE180">
        <v>1</v>
      </c>
      <c r="AF180">
        <v>2.2000000000000002</v>
      </c>
      <c r="AG180">
        <v>0.5</v>
      </c>
      <c r="AH180">
        <v>2.6</v>
      </c>
      <c r="AI180">
        <v>-1.3</v>
      </c>
      <c r="AJ180">
        <v>19</v>
      </c>
      <c r="AK180">
        <v>-1</v>
      </c>
      <c r="AL180">
        <v>-1</v>
      </c>
      <c r="AM180">
        <v>-2</v>
      </c>
      <c r="AN180">
        <v>-4</v>
      </c>
      <c r="AO180" t="s">
        <v>1902</v>
      </c>
      <c r="AP180" t="s">
        <v>613</v>
      </c>
    </row>
    <row r="181" spans="1:42" x14ac:dyDescent="0.45">
      <c r="A181">
        <v>176</v>
      </c>
      <c r="B181" t="s">
        <v>1936</v>
      </c>
      <c r="C181">
        <v>1993</v>
      </c>
      <c r="D181">
        <v>34</v>
      </c>
      <c r="E181" t="s">
        <v>161</v>
      </c>
      <c r="F181" t="s">
        <v>1026</v>
      </c>
      <c r="G181">
        <v>144</v>
      </c>
      <c r="H181">
        <v>607</v>
      </c>
      <c r="I181">
        <v>532</v>
      </c>
      <c r="J181">
        <v>85</v>
      </c>
      <c r="K181">
        <v>154</v>
      </c>
      <c r="L181">
        <v>106</v>
      </c>
      <c r="M181">
        <v>31</v>
      </c>
      <c r="N181">
        <v>3</v>
      </c>
      <c r="O181">
        <v>14</v>
      </c>
      <c r="P181">
        <v>84</v>
      </c>
      <c r="Q181">
        <v>9</v>
      </c>
      <c r="R181">
        <v>3</v>
      </c>
      <c r="S181">
        <v>62</v>
      </c>
      <c r="T181">
        <v>95</v>
      </c>
      <c r="U181">
        <v>0.28899999999999998</v>
      </c>
      <c r="V181">
        <v>0.36</v>
      </c>
      <c r="W181">
        <v>0.438</v>
      </c>
      <c r="X181">
        <v>0.79800000000000004</v>
      </c>
      <c r="Y181">
        <v>118</v>
      </c>
      <c r="Z181">
        <v>233</v>
      </c>
      <c r="AA181">
        <v>16</v>
      </c>
      <c r="AB181">
        <v>1</v>
      </c>
      <c r="AC181">
        <v>5</v>
      </c>
      <c r="AD181">
        <v>7</v>
      </c>
      <c r="AE181">
        <v>4</v>
      </c>
      <c r="AF181">
        <v>2.2000000000000002</v>
      </c>
      <c r="AG181">
        <v>0</v>
      </c>
      <c r="AH181">
        <v>2.2999999999999998</v>
      </c>
      <c r="AI181">
        <v>-1.4</v>
      </c>
      <c r="AJ181">
        <v>11</v>
      </c>
      <c r="AK181">
        <v>-1</v>
      </c>
      <c r="AL181">
        <v>4</v>
      </c>
      <c r="AM181">
        <v>2</v>
      </c>
      <c r="AN181">
        <v>0</v>
      </c>
      <c r="AO181" t="s">
        <v>252</v>
      </c>
      <c r="AP181" t="s">
        <v>1937</v>
      </c>
    </row>
    <row r="182" spans="1:42" x14ac:dyDescent="0.45">
      <c r="A182">
        <v>177</v>
      </c>
      <c r="B182" t="s">
        <v>2025</v>
      </c>
      <c r="C182">
        <v>1998</v>
      </c>
      <c r="D182">
        <v>35</v>
      </c>
      <c r="E182" t="s">
        <v>2026</v>
      </c>
      <c r="F182" t="s">
        <v>1026</v>
      </c>
      <c r="G182">
        <v>145</v>
      </c>
      <c r="H182">
        <v>593</v>
      </c>
      <c r="I182">
        <v>497</v>
      </c>
      <c r="J182">
        <v>74</v>
      </c>
      <c r="K182">
        <v>127</v>
      </c>
      <c r="L182">
        <v>73</v>
      </c>
      <c r="M182">
        <v>25</v>
      </c>
      <c r="N182">
        <v>0</v>
      </c>
      <c r="O182">
        <v>29</v>
      </c>
      <c r="P182">
        <v>79</v>
      </c>
      <c r="Q182">
        <v>3</v>
      </c>
      <c r="R182">
        <v>1</v>
      </c>
      <c r="S182">
        <v>82</v>
      </c>
      <c r="T182">
        <v>129</v>
      </c>
      <c r="U182">
        <v>0.25600000000000001</v>
      </c>
      <c r="V182">
        <v>0.36399999999999999</v>
      </c>
      <c r="W182">
        <v>0.48099999999999998</v>
      </c>
      <c r="X182">
        <v>0.84499999999999997</v>
      </c>
      <c r="Y182">
        <v>118</v>
      </c>
      <c r="Z182">
        <v>239</v>
      </c>
      <c r="AA182">
        <v>12</v>
      </c>
      <c r="AB182">
        <v>7</v>
      </c>
      <c r="AC182">
        <v>0</v>
      </c>
      <c r="AD182">
        <v>7</v>
      </c>
      <c r="AE182">
        <v>5</v>
      </c>
      <c r="AF182">
        <v>2.2000000000000002</v>
      </c>
      <c r="AG182">
        <v>0.1</v>
      </c>
      <c r="AH182">
        <v>2.2000000000000002</v>
      </c>
      <c r="AI182">
        <v>-1.1000000000000001</v>
      </c>
      <c r="AJ182">
        <v>15</v>
      </c>
      <c r="AK182">
        <v>-2</v>
      </c>
      <c r="AL182">
        <v>0</v>
      </c>
      <c r="AM182">
        <v>-2</v>
      </c>
      <c r="AN182">
        <v>0</v>
      </c>
      <c r="AO182" t="s">
        <v>2027</v>
      </c>
      <c r="AP182" t="s">
        <v>2028</v>
      </c>
    </row>
    <row r="183" spans="1:42" x14ac:dyDescent="0.45">
      <c r="A183">
        <v>178</v>
      </c>
      <c r="B183" t="s">
        <v>1816</v>
      </c>
      <c r="C183">
        <v>2007</v>
      </c>
      <c r="D183">
        <v>39</v>
      </c>
      <c r="E183" t="s">
        <v>90</v>
      </c>
      <c r="F183" t="s">
        <v>1026</v>
      </c>
      <c r="G183">
        <v>155</v>
      </c>
      <c r="H183">
        <v>624</v>
      </c>
      <c r="I183">
        <v>531</v>
      </c>
      <c r="J183">
        <v>63</v>
      </c>
      <c r="K183">
        <v>147</v>
      </c>
      <c r="L183">
        <v>91</v>
      </c>
      <c r="M183">
        <v>30</v>
      </c>
      <c r="N183">
        <v>0</v>
      </c>
      <c r="O183">
        <v>26</v>
      </c>
      <c r="P183">
        <v>95</v>
      </c>
      <c r="Q183">
        <v>0</v>
      </c>
      <c r="R183">
        <v>0</v>
      </c>
      <c r="S183">
        <v>81</v>
      </c>
      <c r="T183">
        <v>94</v>
      </c>
      <c r="U183">
        <v>0.27700000000000002</v>
      </c>
      <c r="V183">
        <v>0.377</v>
      </c>
      <c r="W183">
        <v>0.48</v>
      </c>
      <c r="X183">
        <v>0.85699999999999998</v>
      </c>
      <c r="Y183">
        <v>125</v>
      </c>
      <c r="Z183">
        <v>255</v>
      </c>
      <c r="AA183">
        <v>14</v>
      </c>
      <c r="AB183">
        <v>7</v>
      </c>
      <c r="AC183">
        <v>0</v>
      </c>
      <c r="AD183">
        <v>5</v>
      </c>
      <c r="AE183">
        <v>3</v>
      </c>
      <c r="AF183">
        <v>2.2000000000000002</v>
      </c>
      <c r="AG183">
        <v>-0.1</v>
      </c>
      <c r="AH183">
        <v>2.2000000000000002</v>
      </c>
      <c r="AI183">
        <v>-1.3</v>
      </c>
      <c r="AJ183">
        <v>19</v>
      </c>
      <c r="AK183">
        <v>-3</v>
      </c>
      <c r="AL183">
        <v>-4</v>
      </c>
      <c r="AM183">
        <v>-7</v>
      </c>
      <c r="AN183">
        <v>0</v>
      </c>
      <c r="AO183" t="s">
        <v>252</v>
      </c>
      <c r="AP183" t="s">
        <v>1818</v>
      </c>
    </row>
    <row r="184" spans="1:42" x14ac:dyDescent="0.45">
      <c r="A184">
        <v>179</v>
      </c>
      <c r="B184" t="s">
        <v>2029</v>
      </c>
      <c r="C184">
        <v>1980</v>
      </c>
      <c r="D184">
        <v>34</v>
      </c>
      <c r="E184" t="s">
        <v>79</v>
      </c>
      <c r="F184" t="s">
        <v>1026</v>
      </c>
      <c r="G184">
        <v>120</v>
      </c>
      <c r="H184">
        <v>408</v>
      </c>
      <c r="I184">
        <v>347</v>
      </c>
      <c r="J184">
        <v>61</v>
      </c>
      <c r="K184">
        <v>103</v>
      </c>
      <c r="L184">
        <v>66</v>
      </c>
      <c r="M184">
        <v>19</v>
      </c>
      <c r="N184">
        <v>1</v>
      </c>
      <c r="O184">
        <v>17</v>
      </c>
      <c r="P184">
        <v>60</v>
      </c>
      <c r="Q184">
        <v>4</v>
      </c>
      <c r="R184">
        <v>3</v>
      </c>
      <c r="S184">
        <v>52</v>
      </c>
      <c r="T184">
        <v>52</v>
      </c>
      <c r="U184">
        <v>0.29699999999999999</v>
      </c>
      <c r="V184">
        <v>0.39300000000000002</v>
      </c>
      <c r="W184">
        <v>0.504</v>
      </c>
      <c r="X184">
        <v>0.89700000000000002</v>
      </c>
      <c r="Y184">
        <v>143</v>
      </c>
      <c r="Z184">
        <v>175</v>
      </c>
      <c r="AA184">
        <v>10</v>
      </c>
      <c r="AB184">
        <v>5</v>
      </c>
      <c r="AC184">
        <v>1</v>
      </c>
      <c r="AD184">
        <v>3</v>
      </c>
      <c r="AE184">
        <v>6</v>
      </c>
      <c r="AF184">
        <v>2.2000000000000002</v>
      </c>
      <c r="AG184">
        <v>0.9</v>
      </c>
      <c r="AH184">
        <v>2.6</v>
      </c>
      <c r="AI184">
        <v>-1.2</v>
      </c>
      <c r="AJ184">
        <v>22</v>
      </c>
      <c r="AK184">
        <v>0</v>
      </c>
      <c r="AL184">
        <v>-3</v>
      </c>
      <c r="AM184">
        <v>-2</v>
      </c>
      <c r="AN184">
        <v>-4</v>
      </c>
      <c r="AO184" t="s">
        <v>2030</v>
      </c>
      <c r="AP184" t="s">
        <v>2031</v>
      </c>
    </row>
    <row r="185" spans="1:42" x14ac:dyDescent="0.45">
      <c r="A185">
        <v>180</v>
      </c>
      <c r="B185" t="s">
        <v>2032</v>
      </c>
      <c r="C185">
        <v>1998</v>
      </c>
      <c r="D185">
        <v>32</v>
      </c>
      <c r="E185" t="s">
        <v>70</v>
      </c>
      <c r="F185" t="s">
        <v>1026</v>
      </c>
      <c r="G185">
        <v>146</v>
      </c>
      <c r="H185">
        <v>625</v>
      </c>
      <c r="I185">
        <v>540</v>
      </c>
      <c r="J185">
        <v>94</v>
      </c>
      <c r="K185">
        <v>151</v>
      </c>
      <c r="L185">
        <v>89</v>
      </c>
      <c r="M185">
        <v>39</v>
      </c>
      <c r="N185">
        <v>2</v>
      </c>
      <c r="O185">
        <v>21</v>
      </c>
      <c r="P185">
        <v>88</v>
      </c>
      <c r="Q185">
        <v>9</v>
      </c>
      <c r="R185">
        <v>3</v>
      </c>
      <c r="S185">
        <v>76</v>
      </c>
      <c r="T185">
        <v>98</v>
      </c>
      <c r="U185">
        <v>0.28000000000000003</v>
      </c>
      <c r="V185">
        <v>0.36299999999999999</v>
      </c>
      <c r="W185">
        <v>0.47599999999999998</v>
      </c>
      <c r="X185">
        <v>0.83899999999999997</v>
      </c>
      <c r="Y185">
        <v>114</v>
      </c>
      <c r="Z185">
        <v>257</v>
      </c>
      <c r="AA185">
        <v>9</v>
      </c>
      <c r="AB185">
        <v>0</v>
      </c>
      <c r="AC185">
        <v>0</v>
      </c>
      <c r="AD185">
        <v>9</v>
      </c>
      <c r="AE185">
        <v>7</v>
      </c>
      <c r="AF185">
        <v>2.1</v>
      </c>
      <c r="AG185">
        <v>-0.1</v>
      </c>
      <c r="AH185">
        <v>2.2000000000000002</v>
      </c>
      <c r="AI185">
        <v>-1.2</v>
      </c>
      <c r="AJ185">
        <v>9</v>
      </c>
      <c r="AK185">
        <v>2</v>
      </c>
      <c r="AL185">
        <v>0</v>
      </c>
      <c r="AM185">
        <v>2</v>
      </c>
      <c r="AN185">
        <v>0</v>
      </c>
      <c r="AO185" t="s">
        <v>1942</v>
      </c>
      <c r="AP185" t="s">
        <v>2033</v>
      </c>
    </row>
    <row r="186" spans="1:42" x14ac:dyDescent="0.45">
      <c r="A186">
        <v>181</v>
      </c>
      <c r="B186" t="s">
        <v>2034</v>
      </c>
      <c r="C186">
        <v>1988</v>
      </c>
      <c r="D186">
        <v>32</v>
      </c>
      <c r="E186" t="s">
        <v>90</v>
      </c>
      <c r="F186" t="s">
        <v>1026</v>
      </c>
      <c r="G186">
        <v>119</v>
      </c>
      <c r="H186">
        <v>399</v>
      </c>
      <c r="I186">
        <v>337</v>
      </c>
      <c r="J186">
        <v>49</v>
      </c>
      <c r="K186">
        <v>101</v>
      </c>
      <c r="L186">
        <v>67</v>
      </c>
      <c r="M186">
        <v>21</v>
      </c>
      <c r="N186">
        <v>1</v>
      </c>
      <c r="O186">
        <v>12</v>
      </c>
      <c r="P186">
        <v>48</v>
      </c>
      <c r="Q186">
        <v>1</v>
      </c>
      <c r="R186">
        <v>0</v>
      </c>
      <c r="S186">
        <v>56</v>
      </c>
      <c r="T186">
        <v>57</v>
      </c>
      <c r="U186">
        <v>0.3</v>
      </c>
      <c r="V186">
        <v>0.39500000000000002</v>
      </c>
      <c r="W186">
        <v>0.47499999999999998</v>
      </c>
      <c r="X186">
        <v>0.87</v>
      </c>
      <c r="Y186">
        <v>143</v>
      </c>
      <c r="Z186">
        <v>160</v>
      </c>
      <c r="AA186">
        <v>10</v>
      </c>
      <c r="AB186">
        <v>0</v>
      </c>
      <c r="AC186">
        <v>2</v>
      </c>
      <c r="AD186">
        <v>4</v>
      </c>
      <c r="AE186">
        <v>3</v>
      </c>
      <c r="AF186">
        <v>2.1</v>
      </c>
      <c r="AG186">
        <v>0.9</v>
      </c>
      <c r="AH186">
        <v>2.2999999999999998</v>
      </c>
      <c r="AI186">
        <v>-1.2</v>
      </c>
      <c r="AJ186">
        <v>22</v>
      </c>
      <c r="AK186">
        <v>-1</v>
      </c>
      <c r="AL186">
        <v>-1</v>
      </c>
      <c r="AM186">
        <v>-2</v>
      </c>
      <c r="AN186">
        <v>-2</v>
      </c>
      <c r="AO186" t="s">
        <v>2035</v>
      </c>
      <c r="AP186" t="s">
        <v>2036</v>
      </c>
    </row>
    <row r="187" spans="1:42" x14ac:dyDescent="0.45">
      <c r="A187">
        <v>182</v>
      </c>
      <c r="B187" t="s">
        <v>967</v>
      </c>
      <c r="C187">
        <v>2023</v>
      </c>
      <c r="D187">
        <v>32</v>
      </c>
      <c r="E187" t="s">
        <v>161</v>
      </c>
      <c r="F187" t="s">
        <v>1026</v>
      </c>
      <c r="G187">
        <v>87</v>
      </c>
      <c r="H187">
        <v>344</v>
      </c>
      <c r="I187">
        <v>296</v>
      </c>
      <c r="J187">
        <v>45</v>
      </c>
      <c r="K187">
        <v>80</v>
      </c>
      <c r="L187">
        <v>50</v>
      </c>
      <c r="M187">
        <v>11</v>
      </c>
      <c r="N187">
        <v>0</v>
      </c>
      <c r="O187">
        <v>19</v>
      </c>
      <c r="P187">
        <v>50</v>
      </c>
      <c r="Q187">
        <v>0</v>
      </c>
      <c r="R187">
        <v>0</v>
      </c>
      <c r="S187">
        <v>44</v>
      </c>
      <c r="T187">
        <v>82</v>
      </c>
      <c r="U187">
        <v>0.27</v>
      </c>
      <c r="V187">
        <v>0.37</v>
      </c>
      <c r="W187">
        <v>0.5</v>
      </c>
      <c r="X187">
        <v>0.87</v>
      </c>
      <c r="Y187">
        <v>137</v>
      </c>
      <c r="Z187">
        <v>148</v>
      </c>
      <c r="AA187">
        <v>6</v>
      </c>
      <c r="AB187">
        <v>3</v>
      </c>
      <c r="AC187">
        <v>0</v>
      </c>
      <c r="AD187">
        <v>0</v>
      </c>
      <c r="AE187">
        <v>1</v>
      </c>
      <c r="AF187">
        <v>2.1</v>
      </c>
      <c r="AG187">
        <v>1</v>
      </c>
      <c r="AH187">
        <v>2.2999999999999998</v>
      </c>
      <c r="AI187">
        <v>-0.5</v>
      </c>
      <c r="AJ187">
        <v>16</v>
      </c>
      <c r="AK187">
        <v>-1</v>
      </c>
      <c r="AL187">
        <v>0</v>
      </c>
      <c r="AM187">
        <v>-2</v>
      </c>
      <c r="AN187">
        <v>-2</v>
      </c>
      <c r="AO187" t="s">
        <v>1350</v>
      </c>
      <c r="AP187" t="s">
        <v>253</v>
      </c>
    </row>
    <row r="188" spans="1:42" x14ac:dyDescent="0.45">
      <c r="A188">
        <v>183</v>
      </c>
      <c r="B188" t="s">
        <v>1891</v>
      </c>
      <c r="C188">
        <v>1973</v>
      </c>
      <c r="D188">
        <v>23</v>
      </c>
      <c r="E188" t="s">
        <v>70</v>
      </c>
      <c r="F188" t="s">
        <v>1026</v>
      </c>
      <c r="G188">
        <v>113</v>
      </c>
      <c r="H188">
        <v>432</v>
      </c>
      <c r="I188">
        <v>390</v>
      </c>
      <c r="J188">
        <v>56</v>
      </c>
      <c r="K188">
        <v>104</v>
      </c>
      <c r="L188">
        <v>70</v>
      </c>
      <c r="M188">
        <v>11</v>
      </c>
      <c r="N188">
        <v>3</v>
      </c>
      <c r="O188">
        <v>20</v>
      </c>
      <c r="P188">
        <v>44</v>
      </c>
      <c r="Q188">
        <v>3</v>
      </c>
      <c r="R188">
        <v>4</v>
      </c>
      <c r="S188">
        <v>34</v>
      </c>
      <c r="T188">
        <v>37</v>
      </c>
      <c r="U188">
        <v>0.26700000000000002</v>
      </c>
      <c r="V188">
        <v>0.32900000000000001</v>
      </c>
      <c r="W188">
        <v>0.46400000000000002</v>
      </c>
      <c r="X188">
        <v>0.79300000000000004</v>
      </c>
      <c r="Y188">
        <v>120</v>
      </c>
      <c r="Z188">
        <v>181</v>
      </c>
      <c r="AA188">
        <v>4</v>
      </c>
      <c r="AB188">
        <v>3</v>
      </c>
      <c r="AC188">
        <v>3</v>
      </c>
      <c r="AD188">
        <v>2</v>
      </c>
      <c r="AE188">
        <v>1</v>
      </c>
      <c r="AF188">
        <v>2.1</v>
      </c>
      <c r="AG188">
        <v>0.6</v>
      </c>
      <c r="AH188">
        <v>2.2000000000000002</v>
      </c>
      <c r="AI188">
        <v>-0.9</v>
      </c>
      <c r="AJ188">
        <v>11</v>
      </c>
      <c r="AK188">
        <v>2</v>
      </c>
      <c r="AL188">
        <v>0</v>
      </c>
      <c r="AM188">
        <v>3</v>
      </c>
      <c r="AN188">
        <v>-1</v>
      </c>
      <c r="AO188" t="s">
        <v>2037</v>
      </c>
      <c r="AP188" t="s">
        <v>1893</v>
      </c>
    </row>
    <row r="189" spans="1:42" x14ac:dyDescent="0.45">
      <c r="A189">
        <v>184</v>
      </c>
      <c r="B189" t="s">
        <v>2038</v>
      </c>
      <c r="C189">
        <v>1979</v>
      </c>
      <c r="D189">
        <v>31</v>
      </c>
      <c r="E189" t="s">
        <v>103</v>
      </c>
      <c r="F189" t="s">
        <v>1026</v>
      </c>
      <c r="G189">
        <v>106</v>
      </c>
      <c r="H189">
        <v>336</v>
      </c>
      <c r="I189">
        <v>295</v>
      </c>
      <c r="J189">
        <v>60</v>
      </c>
      <c r="K189">
        <v>85</v>
      </c>
      <c r="L189">
        <v>44</v>
      </c>
      <c r="M189">
        <v>15</v>
      </c>
      <c r="N189">
        <v>3</v>
      </c>
      <c r="O189">
        <v>23</v>
      </c>
      <c r="P189">
        <v>53</v>
      </c>
      <c r="Q189">
        <v>0</v>
      </c>
      <c r="R189">
        <v>2</v>
      </c>
      <c r="S189">
        <v>38</v>
      </c>
      <c r="T189">
        <v>25</v>
      </c>
      <c r="U189">
        <v>0.28799999999999998</v>
      </c>
      <c r="V189">
        <v>0.36699999999999999</v>
      </c>
      <c r="W189">
        <v>0.59299999999999997</v>
      </c>
      <c r="X189">
        <v>0.96</v>
      </c>
      <c r="Y189">
        <v>157</v>
      </c>
      <c r="Z189">
        <v>175</v>
      </c>
      <c r="AA189">
        <v>12</v>
      </c>
      <c r="AB189">
        <v>0</v>
      </c>
      <c r="AC189">
        <v>1</v>
      </c>
      <c r="AD189">
        <v>2</v>
      </c>
      <c r="AE189">
        <v>11</v>
      </c>
      <c r="AF189">
        <v>2.1</v>
      </c>
      <c r="AG189">
        <v>1</v>
      </c>
      <c r="AH189">
        <v>2.1</v>
      </c>
      <c r="AI189">
        <v>-0.8</v>
      </c>
      <c r="AJ189">
        <v>20</v>
      </c>
      <c r="AK189">
        <v>-2</v>
      </c>
      <c r="AL189">
        <v>-1</v>
      </c>
      <c r="AM189">
        <v>-2</v>
      </c>
      <c r="AN189">
        <v>0</v>
      </c>
      <c r="AO189" t="s">
        <v>1907</v>
      </c>
      <c r="AP189" t="s">
        <v>2039</v>
      </c>
    </row>
    <row r="190" spans="1:42" x14ac:dyDescent="0.45">
      <c r="A190">
        <v>185</v>
      </c>
      <c r="B190" t="s">
        <v>960</v>
      </c>
      <c r="C190">
        <v>2023</v>
      </c>
      <c r="D190">
        <v>38</v>
      </c>
      <c r="E190" t="s">
        <v>37</v>
      </c>
      <c r="F190" t="s">
        <v>1026</v>
      </c>
      <c r="G190">
        <v>146</v>
      </c>
      <c r="H190">
        <v>626</v>
      </c>
      <c r="I190">
        <v>558</v>
      </c>
      <c r="J190">
        <v>86</v>
      </c>
      <c r="K190">
        <v>154</v>
      </c>
      <c r="L190">
        <v>100</v>
      </c>
      <c r="M190">
        <v>31</v>
      </c>
      <c r="N190">
        <v>0</v>
      </c>
      <c r="O190">
        <v>23</v>
      </c>
      <c r="P190">
        <v>96</v>
      </c>
      <c r="Q190">
        <v>4</v>
      </c>
      <c r="R190">
        <v>1</v>
      </c>
      <c r="S190">
        <v>51</v>
      </c>
      <c r="T190">
        <v>110</v>
      </c>
      <c r="U190">
        <v>0.27600000000000002</v>
      </c>
      <c r="V190">
        <v>0.34499999999999997</v>
      </c>
      <c r="W190">
        <v>0.45500000000000002</v>
      </c>
      <c r="X190">
        <v>0.8</v>
      </c>
      <c r="Y190">
        <v>114</v>
      </c>
      <c r="Z190">
        <v>254</v>
      </c>
      <c r="AA190">
        <v>10</v>
      </c>
      <c r="AB190">
        <v>11</v>
      </c>
      <c r="AC190">
        <v>0</v>
      </c>
      <c r="AD190">
        <v>6</v>
      </c>
      <c r="AE190">
        <v>0</v>
      </c>
      <c r="AF190">
        <v>2.1</v>
      </c>
      <c r="AG190">
        <v>0.1</v>
      </c>
      <c r="AH190">
        <v>2.1</v>
      </c>
      <c r="AI190">
        <v>-1</v>
      </c>
      <c r="AJ190">
        <v>12</v>
      </c>
      <c r="AK190">
        <v>0</v>
      </c>
      <c r="AL190">
        <v>-1</v>
      </c>
      <c r="AM190">
        <v>-2</v>
      </c>
      <c r="AN190">
        <v>0</v>
      </c>
      <c r="AO190" t="s">
        <v>2040</v>
      </c>
      <c r="AP190" t="s">
        <v>721</v>
      </c>
    </row>
    <row r="191" spans="1:42" x14ac:dyDescent="0.45">
      <c r="A191">
        <v>186</v>
      </c>
      <c r="B191" t="s">
        <v>1874</v>
      </c>
      <c r="C191">
        <v>1990</v>
      </c>
      <c r="D191">
        <v>39</v>
      </c>
      <c r="E191" t="s">
        <v>1861</v>
      </c>
      <c r="F191" t="s">
        <v>1026</v>
      </c>
      <c r="G191">
        <v>96</v>
      </c>
      <c r="H191">
        <v>390</v>
      </c>
      <c r="I191">
        <v>330</v>
      </c>
      <c r="J191">
        <v>47</v>
      </c>
      <c r="K191">
        <v>90</v>
      </c>
      <c r="L191">
        <v>56</v>
      </c>
      <c r="M191">
        <v>18</v>
      </c>
      <c r="N191">
        <v>2</v>
      </c>
      <c r="O191">
        <v>14</v>
      </c>
      <c r="P191">
        <v>51</v>
      </c>
      <c r="Q191">
        <v>0</v>
      </c>
      <c r="R191">
        <v>0</v>
      </c>
      <c r="S191">
        <v>50</v>
      </c>
      <c r="T191">
        <v>45</v>
      </c>
      <c r="U191">
        <v>0.27300000000000002</v>
      </c>
      <c r="V191">
        <v>0.374</v>
      </c>
      <c r="W191">
        <v>0.46700000000000003</v>
      </c>
      <c r="X191">
        <v>0.84099999999999997</v>
      </c>
      <c r="Y191">
        <v>138</v>
      </c>
      <c r="Z191">
        <v>154</v>
      </c>
      <c r="AA191">
        <v>11</v>
      </c>
      <c r="AB191">
        <v>6</v>
      </c>
      <c r="AC191">
        <v>0</v>
      </c>
      <c r="AD191">
        <v>4</v>
      </c>
      <c r="AE191">
        <v>2</v>
      </c>
      <c r="AF191">
        <v>2.1</v>
      </c>
      <c r="AG191">
        <v>0.7</v>
      </c>
      <c r="AH191">
        <v>2.2000000000000002</v>
      </c>
      <c r="AI191">
        <v>-0.9</v>
      </c>
      <c r="AJ191">
        <v>17</v>
      </c>
      <c r="AK191">
        <v>-1</v>
      </c>
      <c r="AL191">
        <v>-1</v>
      </c>
      <c r="AM191">
        <v>-2</v>
      </c>
      <c r="AN191">
        <v>0</v>
      </c>
      <c r="AO191" t="s">
        <v>1159</v>
      </c>
      <c r="AP191" t="s">
        <v>1875</v>
      </c>
    </row>
    <row r="192" spans="1:42" x14ac:dyDescent="0.45">
      <c r="A192">
        <v>187</v>
      </c>
      <c r="B192" t="s">
        <v>2041</v>
      </c>
      <c r="C192">
        <v>2022</v>
      </c>
      <c r="D192">
        <v>42</v>
      </c>
      <c r="E192" t="s">
        <v>888</v>
      </c>
      <c r="F192" t="s">
        <v>1023</v>
      </c>
      <c r="G192">
        <v>109</v>
      </c>
      <c r="H192">
        <v>351</v>
      </c>
      <c r="I192">
        <v>307</v>
      </c>
      <c r="J192">
        <v>42</v>
      </c>
      <c r="K192">
        <v>83</v>
      </c>
      <c r="L192">
        <v>45</v>
      </c>
      <c r="M192">
        <v>14</v>
      </c>
      <c r="N192">
        <v>0</v>
      </c>
      <c r="O192">
        <v>24</v>
      </c>
      <c r="P192">
        <v>68</v>
      </c>
      <c r="Q192">
        <v>1</v>
      </c>
      <c r="R192">
        <v>2</v>
      </c>
      <c r="S192">
        <v>28</v>
      </c>
      <c r="T192">
        <v>55</v>
      </c>
      <c r="U192">
        <v>0.27</v>
      </c>
      <c r="V192">
        <v>0.34499999999999997</v>
      </c>
      <c r="W192">
        <v>0.55000000000000004</v>
      </c>
      <c r="X192">
        <v>0.89500000000000002</v>
      </c>
      <c r="Y192">
        <v>151</v>
      </c>
      <c r="Z192">
        <v>169</v>
      </c>
      <c r="AA192">
        <v>13</v>
      </c>
      <c r="AB192">
        <v>10</v>
      </c>
      <c r="AC192">
        <v>0</v>
      </c>
      <c r="AD192">
        <v>6</v>
      </c>
      <c r="AE192">
        <v>1</v>
      </c>
      <c r="AF192">
        <v>2.1</v>
      </c>
      <c r="AG192">
        <v>1</v>
      </c>
      <c r="AH192">
        <v>2.1</v>
      </c>
      <c r="AI192">
        <v>-0.7</v>
      </c>
      <c r="AJ192">
        <v>21</v>
      </c>
      <c r="AK192">
        <v>-2</v>
      </c>
      <c r="AL192">
        <v>-3</v>
      </c>
      <c r="AM192">
        <v>-5</v>
      </c>
      <c r="AN192">
        <v>0</v>
      </c>
      <c r="AO192" t="s">
        <v>2042</v>
      </c>
      <c r="AP192" t="s">
        <v>2043</v>
      </c>
    </row>
    <row r="193" spans="1:42" x14ac:dyDescent="0.45">
      <c r="A193">
        <v>188</v>
      </c>
      <c r="B193" t="s">
        <v>2044</v>
      </c>
      <c r="C193">
        <v>2001</v>
      </c>
      <c r="D193">
        <v>35</v>
      </c>
      <c r="E193" t="s">
        <v>1975</v>
      </c>
      <c r="F193" t="s">
        <v>1026</v>
      </c>
      <c r="G193">
        <v>136</v>
      </c>
      <c r="H193">
        <v>562</v>
      </c>
      <c r="I193">
        <v>485</v>
      </c>
      <c r="J193">
        <v>74</v>
      </c>
      <c r="K193">
        <v>113</v>
      </c>
      <c r="L193">
        <v>64</v>
      </c>
      <c r="M193">
        <v>25</v>
      </c>
      <c r="N193">
        <v>0</v>
      </c>
      <c r="O193">
        <v>24</v>
      </c>
      <c r="P193">
        <v>82</v>
      </c>
      <c r="Q193">
        <v>11</v>
      </c>
      <c r="R193">
        <v>5</v>
      </c>
      <c r="S193">
        <v>71</v>
      </c>
      <c r="T193">
        <v>130</v>
      </c>
      <c r="U193">
        <v>0.23300000000000001</v>
      </c>
      <c r="V193">
        <v>0.33300000000000002</v>
      </c>
      <c r="W193">
        <v>0.433</v>
      </c>
      <c r="X193">
        <v>0.76600000000000001</v>
      </c>
      <c r="Y193">
        <v>103</v>
      </c>
      <c r="Z193">
        <v>210</v>
      </c>
      <c r="AA193">
        <v>10</v>
      </c>
      <c r="AB193">
        <v>3</v>
      </c>
      <c r="AC193">
        <v>0</v>
      </c>
      <c r="AD193">
        <v>3</v>
      </c>
      <c r="AE193">
        <v>7</v>
      </c>
      <c r="AF193">
        <v>2.1</v>
      </c>
      <c r="AG193">
        <v>0.1</v>
      </c>
      <c r="AH193">
        <v>1.9</v>
      </c>
      <c r="AI193">
        <v>-0.6</v>
      </c>
      <c r="AJ193">
        <v>5</v>
      </c>
      <c r="AK193">
        <v>1</v>
      </c>
      <c r="AL193">
        <v>1</v>
      </c>
      <c r="AM193">
        <v>2</v>
      </c>
      <c r="AN193">
        <v>2</v>
      </c>
      <c r="AO193" t="s">
        <v>1819</v>
      </c>
      <c r="AP193" t="s">
        <v>2045</v>
      </c>
    </row>
    <row r="194" spans="1:42" x14ac:dyDescent="0.45">
      <c r="A194">
        <v>189</v>
      </c>
      <c r="B194" t="s">
        <v>1857</v>
      </c>
      <c r="C194">
        <v>1983</v>
      </c>
      <c r="D194">
        <v>37</v>
      </c>
      <c r="E194" t="s">
        <v>112</v>
      </c>
      <c r="F194" t="s">
        <v>1026</v>
      </c>
      <c r="G194">
        <v>157</v>
      </c>
      <c r="H194">
        <v>654</v>
      </c>
      <c r="I194">
        <v>589</v>
      </c>
      <c r="J194">
        <v>84</v>
      </c>
      <c r="K194">
        <v>183</v>
      </c>
      <c r="L194">
        <v>124</v>
      </c>
      <c r="M194">
        <v>41</v>
      </c>
      <c r="N194">
        <v>6</v>
      </c>
      <c r="O194">
        <v>12</v>
      </c>
      <c r="P194">
        <v>82</v>
      </c>
      <c r="Q194">
        <v>2</v>
      </c>
      <c r="R194">
        <v>3</v>
      </c>
      <c r="S194">
        <v>50</v>
      </c>
      <c r="T194">
        <v>68</v>
      </c>
      <c r="U194">
        <v>0.311</v>
      </c>
      <c r="V194">
        <v>0.372</v>
      </c>
      <c r="W194">
        <v>0.46200000000000002</v>
      </c>
      <c r="X194">
        <v>0.83299999999999996</v>
      </c>
      <c r="Y194">
        <v>129</v>
      </c>
      <c r="Z194">
        <v>272</v>
      </c>
      <c r="AA194">
        <v>18</v>
      </c>
      <c r="AB194">
        <v>10</v>
      </c>
      <c r="AC194">
        <v>0</v>
      </c>
      <c r="AD194">
        <v>5</v>
      </c>
      <c r="AE194">
        <v>7</v>
      </c>
      <c r="AF194">
        <v>2.1</v>
      </c>
      <c r="AG194">
        <v>0</v>
      </c>
      <c r="AH194">
        <v>2.1</v>
      </c>
      <c r="AI194">
        <v>-1.6</v>
      </c>
      <c r="AJ194">
        <v>21</v>
      </c>
      <c r="AK194">
        <v>-3</v>
      </c>
      <c r="AL194">
        <v>-4</v>
      </c>
      <c r="AM194">
        <v>-7</v>
      </c>
      <c r="AN194">
        <v>0</v>
      </c>
      <c r="AO194" t="s">
        <v>252</v>
      </c>
      <c r="AP194" t="s">
        <v>1859</v>
      </c>
    </row>
    <row r="195" spans="1:42" x14ac:dyDescent="0.45">
      <c r="A195">
        <v>190</v>
      </c>
      <c r="B195" t="s">
        <v>1851</v>
      </c>
      <c r="C195">
        <v>2008</v>
      </c>
      <c r="D195">
        <v>37</v>
      </c>
      <c r="E195" t="s">
        <v>97</v>
      </c>
      <c r="F195" t="s">
        <v>1026</v>
      </c>
      <c r="G195">
        <v>149</v>
      </c>
      <c r="H195">
        <v>602</v>
      </c>
      <c r="I195">
        <v>503</v>
      </c>
      <c r="J195">
        <v>93</v>
      </c>
      <c r="K195">
        <v>123</v>
      </c>
      <c r="L195">
        <v>61</v>
      </c>
      <c r="M195">
        <v>28</v>
      </c>
      <c r="N195">
        <v>0</v>
      </c>
      <c r="O195">
        <v>34</v>
      </c>
      <c r="P195">
        <v>90</v>
      </c>
      <c r="Q195">
        <v>1</v>
      </c>
      <c r="R195">
        <v>0</v>
      </c>
      <c r="S195">
        <v>91</v>
      </c>
      <c r="T195">
        <v>147</v>
      </c>
      <c r="U195">
        <v>0.245</v>
      </c>
      <c r="V195">
        <v>0.36199999999999999</v>
      </c>
      <c r="W195">
        <v>0.503</v>
      </c>
      <c r="X195">
        <v>0.86499999999999999</v>
      </c>
      <c r="Y195">
        <v>124</v>
      </c>
      <c r="Z195">
        <v>253</v>
      </c>
      <c r="AA195">
        <v>17</v>
      </c>
      <c r="AB195">
        <v>4</v>
      </c>
      <c r="AC195">
        <v>0</v>
      </c>
      <c r="AD195">
        <v>4</v>
      </c>
      <c r="AE195">
        <v>9</v>
      </c>
      <c r="AF195">
        <v>2.1</v>
      </c>
      <c r="AG195">
        <v>-0.1</v>
      </c>
      <c r="AH195">
        <v>2</v>
      </c>
      <c r="AI195">
        <v>-1.2</v>
      </c>
      <c r="AJ195">
        <v>14</v>
      </c>
      <c r="AK195">
        <v>-2</v>
      </c>
      <c r="AL195">
        <v>-1</v>
      </c>
      <c r="AM195">
        <v>-3</v>
      </c>
      <c r="AN195">
        <v>0</v>
      </c>
      <c r="AO195" t="s">
        <v>1065</v>
      </c>
      <c r="AP195" t="s">
        <v>1852</v>
      </c>
    </row>
    <row r="196" spans="1:42" x14ac:dyDescent="0.45">
      <c r="A196">
        <v>191</v>
      </c>
      <c r="B196" t="s">
        <v>2046</v>
      </c>
      <c r="C196">
        <v>1982</v>
      </c>
      <c r="D196">
        <v>35</v>
      </c>
      <c r="E196" t="s">
        <v>817</v>
      </c>
      <c r="F196" t="s">
        <v>1026</v>
      </c>
      <c r="G196">
        <v>96</v>
      </c>
      <c r="H196">
        <v>313</v>
      </c>
      <c r="I196">
        <v>275</v>
      </c>
      <c r="J196">
        <v>40</v>
      </c>
      <c r="K196">
        <v>78</v>
      </c>
      <c r="L196">
        <v>45</v>
      </c>
      <c r="M196">
        <v>14</v>
      </c>
      <c r="N196">
        <v>3</v>
      </c>
      <c r="O196">
        <v>16</v>
      </c>
      <c r="P196">
        <v>55</v>
      </c>
      <c r="Q196">
        <v>0</v>
      </c>
      <c r="R196">
        <v>2</v>
      </c>
      <c r="S196">
        <v>32</v>
      </c>
      <c r="T196">
        <v>38</v>
      </c>
      <c r="U196">
        <v>0.28399999999999997</v>
      </c>
      <c r="V196">
        <v>0.36</v>
      </c>
      <c r="W196">
        <v>0.53100000000000003</v>
      </c>
      <c r="X196">
        <v>0.89100000000000001</v>
      </c>
      <c r="Y196">
        <v>148</v>
      </c>
      <c r="Z196">
        <v>146</v>
      </c>
      <c r="AA196">
        <v>4</v>
      </c>
      <c r="AB196">
        <v>1</v>
      </c>
      <c r="AC196">
        <v>5</v>
      </c>
      <c r="AD196">
        <v>0</v>
      </c>
      <c r="AE196">
        <v>2</v>
      </c>
      <c r="AF196">
        <v>2.1</v>
      </c>
      <c r="AG196">
        <v>1.1000000000000001</v>
      </c>
      <c r="AH196">
        <v>2.1</v>
      </c>
      <c r="AI196">
        <v>-0.7</v>
      </c>
      <c r="AJ196">
        <v>18</v>
      </c>
      <c r="AK196">
        <v>0</v>
      </c>
      <c r="AL196">
        <v>-2</v>
      </c>
      <c r="AM196">
        <v>-2</v>
      </c>
      <c r="AN196">
        <v>0</v>
      </c>
      <c r="AO196" t="s">
        <v>2047</v>
      </c>
      <c r="AP196" t="s">
        <v>2048</v>
      </c>
    </row>
    <row r="197" spans="1:42" x14ac:dyDescent="0.45">
      <c r="A197">
        <v>192</v>
      </c>
      <c r="B197" t="s">
        <v>1958</v>
      </c>
      <c r="C197">
        <v>2012</v>
      </c>
      <c r="D197">
        <v>29</v>
      </c>
      <c r="E197" t="s">
        <v>41</v>
      </c>
      <c r="F197" t="s">
        <v>1026</v>
      </c>
      <c r="G197">
        <v>134</v>
      </c>
      <c r="H197">
        <v>522</v>
      </c>
      <c r="I197">
        <v>484</v>
      </c>
      <c r="J197">
        <v>61</v>
      </c>
      <c r="K197">
        <v>132</v>
      </c>
      <c r="L197">
        <v>83</v>
      </c>
      <c r="M197">
        <v>26</v>
      </c>
      <c r="N197">
        <v>1</v>
      </c>
      <c r="O197">
        <v>22</v>
      </c>
      <c r="P197">
        <v>73</v>
      </c>
      <c r="Q197">
        <v>0</v>
      </c>
      <c r="R197">
        <v>1</v>
      </c>
      <c r="S197">
        <v>31</v>
      </c>
      <c r="T197">
        <v>116</v>
      </c>
      <c r="U197">
        <v>0.27300000000000002</v>
      </c>
      <c r="V197">
        <v>0.32</v>
      </c>
      <c r="W197">
        <v>0.46700000000000003</v>
      </c>
      <c r="X197">
        <v>0.78700000000000003</v>
      </c>
      <c r="Y197">
        <v>119</v>
      </c>
      <c r="Z197">
        <v>226</v>
      </c>
      <c r="AA197">
        <v>11</v>
      </c>
      <c r="AB197">
        <v>4</v>
      </c>
      <c r="AC197">
        <v>0</v>
      </c>
      <c r="AD197">
        <v>3</v>
      </c>
      <c r="AE197">
        <v>1</v>
      </c>
      <c r="AF197">
        <v>2.1</v>
      </c>
      <c r="AG197">
        <v>0.2</v>
      </c>
      <c r="AH197">
        <v>2.2999999999999998</v>
      </c>
      <c r="AI197">
        <v>-1.2</v>
      </c>
      <c r="AJ197">
        <v>16</v>
      </c>
      <c r="AK197">
        <v>-1</v>
      </c>
      <c r="AL197">
        <v>-2</v>
      </c>
      <c r="AM197">
        <v>-3</v>
      </c>
      <c r="AN197">
        <v>-1</v>
      </c>
      <c r="AO197" t="s">
        <v>1907</v>
      </c>
      <c r="AP197" t="s">
        <v>1959</v>
      </c>
    </row>
    <row r="198" spans="1:42" x14ac:dyDescent="0.45">
      <c r="A198">
        <v>193</v>
      </c>
      <c r="B198" t="s">
        <v>1217</v>
      </c>
      <c r="C198">
        <v>2023</v>
      </c>
      <c r="D198">
        <v>28</v>
      </c>
      <c r="E198" t="s">
        <v>66</v>
      </c>
      <c r="F198" t="s">
        <v>1026</v>
      </c>
      <c r="G198">
        <v>122</v>
      </c>
      <c r="H198">
        <v>434</v>
      </c>
      <c r="I198">
        <v>400</v>
      </c>
      <c r="J198">
        <v>58</v>
      </c>
      <c r="K198">
        <v>125</v>
      </c>
      <c r="L198">
        <v>92</v>
      </c>
      <c r="M198">
        <v>19</v>
      </c>
      <c r="N198">
        <v>2</v>
      </c>
      <c r="O198">
        <v>12</v>
      </c>
      <c r="P198">
        <v>68</v>
      </c>
      <c r="Q198">
        <v>5</v>
      </c>
      <c r="R198">
        <v>3</v>
      </c>
      <c r="S198">
        <v>22</v>
      </c>
      <c r="T198">
        <v>79</v>
      </c>
      <c r="U198">
        <v>0.313</v>
      </c>
      <c r="V198">
        <v>0.35299999999999998</v>
      </c>
      <c r="W198">
        <v>0.46</v>
      </c>
      <c r="X198">
        <v>0.81299999999999994</v>
      </c>
      <c r="Y198">
        <v>125</v>
      </c>
      <c r="Z198">
        <v>184</v>
      </c>
      <c r="AA198">
        <v>7</v>
      </c>
      <c r="AB198">
        <v>6</v>
      </c>
      <c r="AC198">
        <v>0</v>
      </c>
      <c r="AD198">
        <v>6</v>
      </c>
      <c r="AE198">
        <v>0</v>
      </c>
      <c r="AF198">
        <v>2.1</v>
      </c>
      <c r="AG198">
        <v>0.7</v>
      </c>
      <c r="AH198">
        <v>2.2999999999999998</v>
      </c>
      <c r="AI198">
        <v>-1.1000000000000001</v>
      </c>
      <c r="AJ198">
        <v>15</v>
      </c>
      <c r="AK198">
        <v>2</v>
      </c>
      <c r="AL198">
        <v>0</v>
      </c>
      <c r="AM198">
        <v>2</v>
      </c>
      <c r="AN198">
        <v>-2</v>
      </c>
      <c r="AO198" t="s">
        <v>2049</v>
      </c>
      <c r="AP198" t="s">
        <v>564</v>
      </c>
    </row>
    <row r="199" spans="1:42" x14ac:dyDescent="0.45">
      <c r="A199">
        <v>194</v>
      </c>
      <c r="B199" t="s">
        <v>2050</v>
      </c>
      <c r="C199">
        <v>2003</v>
      </c>
      <c r="D199">
        <v>29</v>
      </c>
      <c r="E199" t="s">
        <v>112</v>
      </c>
      <c r="F199" t="s">
        <v>1026</v>
      </c>
      <c r="G199">
        <v>108</v>
      </c>
      <c r="H199">
        <v>463</v>
      </c>
      <c r="I199">
        <v>392</v>
      </c>
      <c r="J199">
        <v>62</v>
      </c>
      <c r="K199">
        <v>115</v>
      </c>
      <c r="L199">
        <v>80</v>
      </c>
      <c r="M199">
        <v>18</v>
      </c>
      <c r="N199">
        <v>1</v>
      </c>
      <c r="O199">
        <v>16</v>
      </c>
      <c r="P199">
        <v>83</v>
      </c>
      <c r="Q199">
        <v>3</v>
      </c>
      <c r="R199">
        <v>2</v>
      </c>
      <c r="S199">
        <v>64</v>
      </c>
      <c r="T199">
        <v>56</v>
      </c>
      <c r="U199">
        <v>0.29299999999999998</v>
      </c>
      <c r="V199">
        <v>0.39100000000000001</v>
      </c>
      <c r="W199">
        <v>0.46700000000000003</v>
      </c>
      <c r="X199">
        <v>0.85799999999999998</v>
      </c>
      <c r="Y199">
        <v>120</v>
      </c>
      <c r="Z199">
        <v>183</v>
      </c>
      <c r="AA199">
        <v>13</v>
      </c>
      <c r="AB199">
        <v>2</v>
      </c>
      <c r="AC199">
        <v>0</v>
      </c>
      <c r="AD199">
        <v>5</v>
      </c>
      <c r="AE199">
        <v>5</v>
      </c>
      <c r="AF199">
        <v>2.1</v>
      </c>
      <c r="AG199">
        <v>0.4</v>
      </c>
      <c r="AH199">
        <v>2.2000000000000002</v>
      </c>
      <c r="AI199">
        <v>-0.9</v>
      </c>
      <c r="AJ199">
        <v>15</v>
      </c>
      <c r="AK199">
        <v>-2</v>
      </c>
      <c r="AL199">
        <v>0</v>
      </c>
      <c r="AM199">
        <v>-2</v>
      </c>
      <c r="AN199">
        <v>-1</v>
      </c>
      <c r="AO199" t="s">
        <v>1817</v>
      </c>
      <c r="AP199" t="s">
        <v>2051</v>
      </c>
    </row>
    <row r="200" spans="1:42" x14ac:dyDescent="0.45">
      <c r="A200">
        <v>195</v>
      </c>
      <c r="B200" t="s">
        <v>1984</v>
      </c>
      <c r="C200">
        <v>1974</v>
      </c>
      <c r="D200">
        <v>25</v>
      </c>
      <c r="E200" t="s">
        <v>103</v>
      </c>
      <c r="F200" t="s">
        <v>1026</v>
      </c>
      <c r="G200">
        <v>90</v>
      </c>
      <c r="H200">
        <v>301</v>
      </c>
      <c r="I200">
        <v>264</v>
      </c>
      <c r="J200">
        <v>39</v>
      </c>
      <c r="K200">
        <v>82</v>
      </c>
      <c r="L200">
        <v>59</v>
      </c>
      <c r="M200">
        <v>11</v>
      </c>
      <c r="N200">
        <v>2</v>
      </c>
      <c r="O200">
        <v>10</v>
      </c>
      <c r="P200">
        <v>48</v>
      </c>
      <c r="Q200">
        <v>2</v>
      </c>
      <c r="R200">
        <v>1</v>
      </c>
      <c r="S200">
        <v>29</v>
      </c>
      <c r="T200">
        <v>33</v>
      </c>
      <c r="U200">
        <v>0.311</v>
      </c>
      <c r="V200">
        <v>0.375</v>
      </c>
      <c r="W200">
        <v>0.48099999999999998</v>
      </c>
      <c r="X200">
        <v>0.85599999999999998</v>
      </c>
      <c r="Y200">
        <v>147</v>
      </c>
      <c r="Z200">
        <v>127</v>
      </c>
      <c r="AA200">
        <v>5</v>
      </c>
      <c r="AB200">
        <v>2</v>
      </c>
      <c r="AC200">
        <v>0</v>
      </c>
      <c r="AD200">
        <v>6</v>
      </c>
      <c r="AE200">
        <v>2</v>
      </c>
      <c r="AF200">
        <v>2.1</v>
      </c>
      <c r="AG200">
        <v>1</v>
      </c>
      <c r="AH200">
        <v>1.8</v>
      </c>
      <c r="AI200">
        <v>-0.4</v>
      </c>
      <c r="AJ200">
        <v>13</v>
      </c>
      <c r="AK200">
        <v>0</v>
      </c>
      <c r="AL200">
        <v>0</v>
      </c>
      <c r="AM200">
        <v>0</v>
      </c>
      <c r="AN200">
        <v>2</v>
      </c>
      <c r="AO200" t="s">
        <v>2052</v>
      </c>
      <c r="AP200" t="s">
        <v>1985</v>
      </c>
    </row>
    <row r="201" spans="1:42" x14ac:dyDescent="0.45">
      <c r="A201">
        <v>196</v>
      </c>
      <c r="B201" t="s">
        <v>2053</v>
      </c>
      <c r="C201">
        <v>2015</v>
      </c>
      <c r="D201">
        <v>31</v>
      </c>
      <c r="E201" t="s">
        <v>161</v>
      </c>
      <c r="F201" t="s">
        <v>1026</v>
      </c>
      <c r="G201">
        <v>158</v>
      </c>
      <c r="H201">
        <v>693</v>
      </c>
      <c r="I201">
        <v>613</v>
      </c>
      <c r="J201">
        <v>78</v>
      </c>
      <c r="K201">
        <v>187</v>
      </c>
      <c r="L201">
        <v>136</v>
      </c>
      <c r="M201">
        <v>28</v>
      </c>
      <c r="N201">
        <v>0</v>
      </c>
      <c r="O201">
        <v>23</v>
      </c>
      <c r="P201">
        <v>98</v>
      </c>
      <c r="Q201">
        <v>0</v>
      </c>
      <c r="R201">
        <v>0</v>
      </c>
      <c r="S201">
        <v>64</v>
      </c>
      <c r="T201">
        <v>88</v>
      </c>
      <c r="U201">
        <v>0.30499999999999999</v>
      </c>
      <c r="V201">
        <v>0.378</v>
      </c>
      <c r="W201">
        <v>0.46300000000000002</v>
      </c>
      <c r="X201">
        <v>0.84099999999999997</v>
      </c>
      <c r="Y201">
        <v>126</v>
      </c>
      <c r="Z201">
        <v>284</v>
      </c>
      <c r="AA201">
        <v>21</v>
      </c>
      <c r="AB201">
        <v>11</v>
      </c>
      <c r="AC201">
        <v>0</v>
      </c>
      <c r="AD201">
        <v>5</v>
      </c>
      <c r="AE201">
        <v>14</v>
      </c>
      <c r="AF201">
        <v>2</v>
      </c>
      <c r="AG201">
        <v>-0.3</v>
      </c>
      <c r="AH201">
        <v>2.4</v>
      </c>
      <c r="AI201">
        <v>-1.9</v>
      </c>
      <c r="AJ201">
        <v>19</v>
      </c>
      <c r="AK201">
        <v>-2</v>
      </c>
      <c r="AL201">
        <v>-3</v>
      </c>
      <c r="AM201">
        <v>-5</v>
      </c>
      <c r="AN201">
        <v>-4</v>
      </c>
      <c r="AO201" t="s">
        <v>1827</v>
      </c>
      <c r="AP201" t="s">
        <v>2054</v>
      </c>
    </row>
    <row r="202" spans="1:42" x14ac:dyDescent="0.45">
      <c r="A202">
        <v>197</v>
      </c>
      <c r="B202" t="s">
        <v>2055</v>
      </c>
      <c r="C202">
        <v>2023</v>
      </c>
      <c r="D202">
        <v>35</v>
      </c>
      <c r="E202" t="s">
        <v>90</v>
      </c>
      <c r="F202" t="s">
        <v>1026</v>
      </c>
      <c r="G202">
        <v>103</v>
      </c>
      <c r="H202">
        <v>404</v>
      </c>
      <c r="I202">
        <v>339</v>
      </c>
      <c r="J202">
        <v>53</v>
      </c>
      <c r="K202">
        <v>86</v>
      </c>
      <c r="L202">
        <v>44</v>
      </c>
      <c r="M202">
        <v>23</v>
      </c>
      <c r="N202">
        <v>0</v>
      </c>
      <c r="O202">
        <v>19</v>
      </c>
      <c r="P202">
        <v>43</v>
      </c>
      <c r="Q202">
        <v>0</v>
      </c>
      <c r="R202">
        <v>0</v>
      </c>
      <c r="S202">
        <v>61</v>
      </c>
      <c r="T202">
        <v>141</v>
      </c>
      <c r="U202">
        <v>0.254</v>
      </c>
      <c r="V202">
        <v>0.36899999999999999</v>
      </c>
      <c r="W202">
        <v>0.49</v>
      </c>
      <c r="X202">
        <v>0.85799999999999998</v>
      </c>
      <c r="Y202">
        <v>136</v>
      </c>
      <c r="Z202">
        <v>166</v>
      </c>
      <c r="AA202">
        <v>5</v>
      </c>
      <c r="AB202">
        <v>2</v>
      </c>
      <c r="AC202">
        <v>0</v>
      </c>
      <c r="AD202">
        <v>2</v>
      </c>
      <c r="AE202">
        <v>1</v>
      </c>
      <c r="AF202">
        <v>2</v>
      </c>
      <c r="AG202">
        <v>0.7</v>
      </c>
      <c r="AH202">
        <v>2.2000000000000002</v>
      </c>
      <c r="AI202">
        <v>-0.9</v>
      </c>
      <c r="AJ202">
        <v>19</v>
      </c>
      <c r="AK202">
        <v>-1</v>
      </c>
      <c r="AL202">
        <v>-2</v>
      </c>
      <c r="AM202">
        <v>-3</v>
      </c>
      <c r="AN202">
        <v>-2</v>
      </c>
      <c r="AO202" t="s">
        <v>1817</v>
      </c>
      <c r="AP202" t="s">
        <v>2056</v>
      </c>
    </row>
    <row r="203" spans="1:42" x14ac:dyDescent="0.45">
      <c r="A203">
        <v>198</v>
      </c>
      <c r="B203" t="s">
        <v>1884</v>
      </c>
      <c r="C203">
        <v>1986</v>
      </c>
      <c r="D203">
        <v>35</v>
      </c>
      <c r="E203" t="s">
        <v>103</v>
      </c>
      <c r="F203" t="s">
        <v>1026</v>
      </c>
      <c r="G203">
        <v>146</v>
      </c>
      <c r="H203">
        <v>546</v>
      </c>
      <c r="I203">
        <v>490</v>
      </c>
      <c r="J203">
        <v>64</v>
      </c>
      <c r="K203">
        <v>148</v>
      </c>
      <c r="L203">
        <v>106</v>
      </c>
      <c r="M203">
        <v>26</v>
      </c>
      <c r="N203">
        <v>2</v>
      </c>
      <c r="O203">
        <v>14</v>
      </c>
      <c r="P203">
        <v>78</v>
      </c>
      <c r="Q203">
        <v>3</v>
      </c>
      <c r="R203">
        <v>2</v>
      </c>
      <c r="S203">
        <v>49</v>
      </c>
      <c r="T203">
        <v>87</v>
      </c>
      <c r="U203">
        <v>0.30199999999999999</v>
      </c>
      <c r="V203">
        <v>0.36199999999999999</v>
      </c>
      <c r="W203">
        <v>0.44900000000000001</v>
      </c>
      <c r="X203">
        <v>0.81100000000000005</v>
      </c>
      <c r="Y203">
        <v>121</v>
      </c>
      <c r="Z203">
        <v>220</v>
      </c>
      <c r="AA203">
        <v>17</v>
      </c>
      <c r="AB203">
        <v>0</v>
      </c>
      <c r="AC203">
        <v>2</v>
      </c>
      <c r="AD203">
        <v>5</v>
      </c>
      <c r="AE203">
        <v>13</v>
      </c>
      <c r="AF203">
        <v>2</v>
      </c>
      <c r="AG203">
        <v>0.3</v>
      </c>
      <c r="AH203">
        <v>2</v>
      </c>
      <c r="AI203">
        <v>-1.2</v>
      </c>
      <c r="AJ203">
        <v>14</v>
      </c>
      <c r="AK203">
        <v>-1</v>
      </c>
      <c r="AL203">
        <v>1</v>
      </c>
      <c r="AM203">
        <v>0</v>
      </c>
      <c r="AN203">
        <v>1</v>
      </c>
      <c r="AO203" t="s">
        <v>2057</v>
      </c>
      <c r="AP203" t="s">
        <v>1885</v>
      </c>
    </row>
    <row r="204" spans="1:42" x14ac:dyDescent="0.45">
      <c r="A204">
        <v>199</v>
      </c>
      <c r="B204" t="s">
        <v>2058</v>
      </c>
      <c r="C204">
        <v>1986</v>
      </c>
      <c r="D204">
        <v>32</v>
      </c>
      <c r="E204" t="s">
        <v>161</v>
      </c>
      <c r="F204" t="s">
        <v>1026</v>
      </c>
      <c r="G204">
        <v>129</v>
      </c>
      <c r="H204">
        <v>524</v>
      </c>
      <c r="I204">
        <v>464</v>
      </c>
      <c r="J204">
        <v>67</v>
      </c>
      <c r="K204">
        <v>128</v>
      </c>
      <c r="L204">
        <v>77</v>
      </c>
      <c r="M204">
        <v>22</v>
      </c>
      <c r="N204">
        <v>1</v>
      </c>
      <c r="O204">
        <v>28</v>
      </c>
      <c r="P204">
        <v>94</v>
      </c>
      <c r="Q204">
        <v>3</v>
      </c>
      <c r="R204">
        <v>1</v>
      </c>
      <c r="S204">
        <v>52</v>
      </c>
      <c r="T204">
        <v>114</v>
      </c>
      <c r="U204">
        <v>0.27600000000000002</v>
      </c>
      <c r="V204">
        <v>0.34699999999999998</v>
      </c>
      <c r="W204">
        <v>0.50900000000000001</v>
      </c>
      <c r="X204">
        <v>0.85599999999999998</v>
      </c>
      <c r="Y204">
        <v>128</v>
      </c>
      <c r="Z204">
        <v>236</v>
      </c>
      <c r="AA204">
        <v>16</v>
      </c>
      <c r="AB204">
        <v>2</v>
      </c>
      <c r="AC204">
        <v>0</v>
      </c>
      <c r="AD204">
        <v>6</v>
      </c>
      <c r="AE204">
        <v>7</v>
      </c>
      <c r="AF204">
        <v>2</v>
      </c>
      <c r="AG204">
        <v>0.4</v>
      </c>
      <c r="AH204">
        <v>2.2000000000000002</v>
      </c>
      <c r="AI204">
        <v>-1</v>
      </c>
      <c r="AJ204">
        <v>14</v>
      </c>
      <c r="AK204">
        <v>-2</v>
      </c>
      <c r="AL204">
        <v>0</v>
      </c>
      <c r="AM204">
        <v>-1</v>
      </c>
      <c r="AN204">
        <v>-1</v>
      </c>
      <c r="AO204" t="s">
        <v>2059</v>
      </c>
      <c r="AP204" t="s">
        <v>2060</v>
      </c>
    </row>
    <row r="205" spans="1:42" x14ac:dyDescent="0.45">
      <c r="A205">
        <v>200</v>
      </c>
      <c r="B205" t="s">
        <v>2061</v>
      </c>
      <c r="C205">
        <v>1982</v>
      </c>
      <c r="D205">
        <v>33</v>
      </c>
      <c r="E205" t="s">
        <v>153</v>
      </c>
      <c r="F205" t="s">
        <v>1026</v>
      </c>
      <c r="G205">
        <v>131</v>
      </c>
      <c r="H205">
        <v>556</v>
      </c>
      <c r="I205">
        <v>503</v>
      </c>
      <c r="J205">
        <v>61</v>
      </c>
      <c r="K205">
        <v>147</v>
      </c>
      <c r="L205">
        <v>97</v>
      </c>
      <c r="M205">
        <v>28</v>
      </c>
      <c r="N205">
        <v>1</v>
      </c>
      <c r="O205">
        <v>21</v>
      </c>
      <c r="P205">
        <v>62</v>
      </c>
      <c r="Q205">
        <v>2</v>
      </c>
      <c r="R205">
        <v>1</v>
      </c>
      <c r="S205">
        <v>49</v>
      </c>
      <c r="T205">
        <v>89</v>
      </c>
      <c r="U205">
        <v>0.29199999999999998</v>
      </c>
      <c r="V205">
        <v>0.35399999999999998</v>
      </c>
      <c r="W205">
        <v>0.47699999999999998</v>
      </c>
      <c r="X205">
        <v>0.83099999999999996</v>
      </c>
      <c r="Y205">
        <v>124</v>
      </c>
      <c r="Z205">
        <v>240</v>
      </c>
      <c r="AA205">
        <v>9</v>
      </c>
      <c r="AB205">
        <v>1</v>
      </c>
      <c r="AC205">
        <v>0</v>
      </c>
      <c r="AD205">
        <v>3</v>
      </c>
      <c r="AE205">
        <v>4</v>
      </c>
      <c r="AF205">
        <v>2</v>
      </c>
      <c r="AG205">
        <v>0.2</v>
      </c>
      <c r="AH205">
        <v>2.1</v>
      </c>
      <c r="AI205">
        <v>-1.2</v>
      </c>
      <c r="AJ205">
        <v>16</v>
      </c>
      <c r="AK205">
        <v>0</v>
      </c>
      <c r="AL205">
        <v>-2</v>
      </c>
      <c r="AM205">
        <v>-2</v>
      </c>
      <c r="AN205">
        <v>0</v>
      </c>
      <c r="AO205" t="s">
        <v>252</v>
      </c>
      <c r="AP205" t="s">
        <v>2062</v>
      </c>
    </row>
    <row r="208" spans="1:42" x14ac:dyDescent="0.45">
      <c r="A208" t="s">
        <v>1351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E495-BCF9-4FD2-9779-5DDF90AD23DB}">
  <dimension ref="A1:W161"/>
  <sheetViews>
    <sheetView workbookViewId="0">
      <selection activeCell="L3" sqref="L3"/>
    </sheetView>
  </sheetViews>
  <sheetFormatPr defaultRowHeight="14.25" x14ac:dyDescent="0.45"/>
  <cols>
    <col min="2" max="2" width="18.86328125" customWidth="1"/>
  </cols>
  <sheetData>
    <row r="1" spans="1:23" x14ac:dyDescent="0.45">
      <c r="A1" t="s">
        <v>794</v>
      </c>
      <c r="B1" t="s">
        <v>3</v>
      </c>
      <c r="C1" t="s">
        <v>795</v>
      </c>
      <c r="D1" t="s">
        <v>6</v>
      </c>
      <c r="E1" t="s">
        <v>7</v>
      </c>
      <c r="F1" t="s">
        <v>13</v>
      </c>
      <c r="G1" t="s">
        <v>9</v>
      </c>
      <c r="H1" t="s">
        <v>14</v>
      </c>
      <c r="I1" t="s">
        <v>15</v>
      </c>
      <c r="J1" t="s">
        <v>796</v>
      </c>
      <c r="K1" t="s">
        <v>797</v>
      </c>
      <c r="L1" t="s">
        <v>798</v>
      </c>
      <c r="M1" t="s">
        <v>799</v>
      </c>
      <c r="N1" t="s">
        <v>800</v>
      </c>
      <c r="O1" t="s">
        <v>20</v>
      </c>
      <c r="P1" t="s">
        <v>21</v>
      </c>
      <c r="Q1" t="s">
        <v>801</v>
      </c>
      <c r="R1" t="s">
        <v>802</v>
      </c>
      <c r="S1" t="s">
        <v>803</v>
      </c>
      <c r="T1" t="s">
        <v>804</v>
      </c>
      <c r="U1" t="s">
        <v>805</v>
      </c>
      <c r="V1" t="s">
        <v>806</v>
      </c>
      <c r="W1" t="s">
        <v>807</v>
      </c>
    </row>
    <row r="2" spans="1:23" x14ac:dyDescent="0.45">
      <c r="A2">
        <v>1</v>
      </c>
      <c r="B2" t="s">
        <v>808</v>
      </c>
      <c r="C2" t="s">
        <v>112</v>
      </c>
      <c r="D2">
        <v>55</v>
      </c>
      <c r="E2">
        <v>243</v>
      </c>
      <c r="F2">
        <v>9</v>
      </c>
      <c r="G2">
        <v>48</v>
      </c>
      <c r="H2">
        <v>36</v>
      </c>
      <c r="I2">
        <v>16</v>
      </c>
      <c r="J2" s="2">
        <v>8.2000000000000003E-2</v>
      </c>
      <c r="K2" s="2">
        <v>0.16500000000000001</v>
      </c>
      <c r="L2">
        <v>0.249</v>
      </c>
      <c r="M2">
        <v>0.33700000000000002</v>
      </c>
      <c r="N2">
        <v>0.309</v>
      </c>
      <c r="O2">
        <v>0.36599999999999999</v>
      </c>
      <c r="P2">
        <v>0.55800000000000005</v>
      </c>
      <c r="Q2">
        <v>0.39100000000000001</v>
      </c>
      <c r="R2">
        <v>0.435</v>
      </c>
      <c r="S2">
        <v>151</v>
      </c>
      <c r="T2">
        <v>2.2000000000000002</v>
      </c>
      <c r="U2">
        <v>16.5</v>
      </c>
      <c r="V2">
        <v>9.6999999999999993</v>
      </c>
      <c r="W2">
        <v>3.6</v>
      </c>
    </row>
    <row r="3" spans="1:23" x14ac:dyDescent="0.45">
      <c r="A3">
        <v>2</v>
      </c>
      <c r="B3" t="s">
        <v>814</v>
      </c>
      <c r="C3" t="s">
        <v>103</v>
      </c>
      <c r="D3">
        <v>55</v>
      </c>
      <c r="E3">
        <v>245</v>
      </c>
      <c r="F3">
        <v>17</v>
      </c>
      <c r="G3">
        <v>37</v>
      </c>
      <c r="H3">
        <v>39</v>
      </c>
      <c r="I3">
        <v>2</v>
      </c>
      <c r="J3" s="2">
        <v>0.17599999999999999</v>
      </c>
      <c r="K3" s="2">
        <v>0.249</v>
      </c>
      <c r="L3">
        <v>0.35</v>
      </c>
      <c r="M3">
        <v>0.314</v>
      </c>
      <c r="N3">
        <v>0.27900000000000003</v>
      </c>
      <c r="O3">
        <v>0.41</v>
      </c>
      <c r="P3">
        <v>0.629</v>
      </c>
      <c r="Q3">
        <v>0.436</v>
      </c>
      <c r="R3">
        <v>0.47</v>
      </c>
      <c r="S3">
        <v>188</v>
      </c>
      <c r="T3">
        <v>-0.7</v>
      </c>
      <c r="U3">
        <v>24.3</v>
      </c>
      <c r="V3">
        <v>-0.7</v>
      </c>
      <c r="W3">
        <v>3.3</v>
      </c>
    </row>
    <row r="4" spans="1:23" x14ac:dyDescent="0.45">
      <c r="A4">
        <v>3</v>
      </c>
      <c r="B4" t="s">
        <v>810</v>
      </c>
      <c r="C4" t="s">
        <v>811</v>
      </c>
      <c r="D4">
        <v>54</v>
      </c>
      <c r="E4">
        <v>248</v>
      </c>
      <c r="F4">
        <v>8</v>
      </c>
      <c r="G4">
        <v>41</v>
      </c>
      <c r="H4">
        <v>30</v>
      </c>
      <c r="I4">
        <v>9</v>
      </c>
      <c r="J4" s="2">
        <v>0.14499999999999999</v>
      </c>
      <c r="K4" s="2">
        <v>9.2999999999999999E-2</v>
      </c>
      <c r="L4">
        <v>0.20799999999999999</v>
      </c>
      <c r="M4">
        <v>0.34799999999999998</v>
      </c>
      <c r="N4">
        <v>0.33500000000000002</v>
      </c>
      <c r="O4">
        <v>0.43099999999999999</v>
      </c>
      <c r="P4">
        <v>0.54200000000000004</v>
      </c>
      <c r="Q4">
        <v>0.42399999999999999</v>
      </c>
      <c r="R4">
        <v>0.40400000000000003</v>
      </c>
      <c r="S4">
        <v>182</v>
      </c>
      <c r="T4">
        <v>1.1000000000000001</v>
      </c>
      <c r="U4">
        <v>24.4</v>
      </c>
      <c r="V4">
        <v>-1.2</v>
      </c>
      <c r="W4">
        <v>3.3</v>
      </c>
    </row>
    <row r="5" spans="1:23" x14ac:dyDescent="0.45">
      <c r="A5">
        <v>4</v>
      </c>
      <c r="B5" t="s">
        <v>809</v>
      </c>
      <c r="C5" t="s">
        <v>33</v>
      </c>
      <c r="D5">
        <v>53</v>
      </c>
      <c r="E5">
        <v>237</v>
      </c>
      <c r="F5">
        <v>18</v>
      </c>
      <c r="G5">
        <v>38</v>
      </c>
      <c r="H5">
        <v>39</v>
      </c>
      <c r="I5">
        <v>9</v>
      </c>
      <c r="J5" s="2">
        <v>0.18099999999999999</v>
      </c>
      <c r="K5" s="2">
        <v>0.156</v>
      </c>
      <c r="L5">
        <v>0.33900000000000002</v>
      </c>
      <c r="M5">
        <v>0.254</v>
      </c>
      <c r="N5">
        <v>0.27600000000000002</v>
      </c>
      <c r="O5">
        <v>0.40699999999999997</v>
      </c>
      <c r="P5">
        <v>0.61499999999999999</v>
      </c>
      <c r="Q5">
        <v>0.434</v>
      </c>
      <c r="R5">
        <v>0.42599999999999999</v>
      </c>
      <c r="S5">
        <v>186</v>
      </c>
      <c r="T5">
        <v>0.3</v>
      </c>
      <c r="U5">
        <v>23.8</v>
      </c>
      <c r="V5">
        <v>-0.1</v>
      </c>
      <c r="W5">
        <v>3.3</v>
      </c>
    </row>
    <row r="6" spans="1:23" x14ac:dyDescent="0.45">
      <c r="A6">
        <v>5</v>
      </c>
      <c r="B6" t="s">
        <v>813</v>
      </c>
      <c r="C6" t="s">
        <v>103</v>
      </c>
      <c r="D6">
        <v>55</v>
      </c>
      <c r="E6">
        <v>250</v>
      </c>
      <c r="F6">
        <v>14</v>
      </c>
      <c r="G6">
        <v>39</v>
      </c>
      <c r="H6">
        <v>44</v>
      </c>
      <c r="I6">
        <v>4</v>
      </c>
      <c r="J6" s="2">
        <v>0.14399999999999999</v>
      </c>
      <c r="K6" s="2">
        <v>0.156</v>
      </c>
      <c r="L6">
        <v>0.26200000000000001</v>
      </c>
      <c r="M6">
        <v>0.31900000000000001</v>
      </c>
      <c r="N6">
        <v>0.31</v>
      </c>
      <c r="O6">
        <v>0.40799999999999997</v>
      </c>
      <c r="P6">
        <v>0.57099999999999995</v>
      </c>
      <c r="Q6">
        <v>0.42099999999999999</v>
      </c>
      <c r="R6">
        <v>0.46</v>
      </c>
      <c r="S6">
        <v>178</v>
      </c>
      <c r="T6">
        <v>-1.4</v>
      </c>
      <c r="U6">
        <v>21.1</v>
      </c>
      <c r="V6">
        <v>0.8</v>
      </c>
      <c r="W6">
        <v>3.1</v>
      </c>
    </row>
    <row r="7" spans="1:23" x14ac:dyDescent="0.45">
      <c r="A7">
        <v>6</v>
      </c>
      <c r="B7" t="s">
        <v>812</v>
      </c>
      <c r="C7" t="s">
        <v>86</v>
      </c>
      <c r="D7">
        <v>52</v>
      </c>
      <c r="E7">
        <v>234</v>
      </c>
      <c r="F7">
        <v>17</v>
      </c>
      <c r="G7">
        <v>40</v>
      </c>
      <c r="H7">
        <v>37</v>
      </c>
      <c r="I7">
        <v>7</v>
      </c>
      <c r="J7" s="2">
        <v>0.115</v>
      </c>
      <c r="K7" s="2">
        <v>0.23100000000000001</v>
      </c>
      <c r="L7">
        <v>0.32</v>
      </c>
      <c r="M7">
        <v>0.26700000000000002</v>
      </c>
      <c r="N7">
        <v>0.26</v>
      </c>
      <c r="O7">
        <v>0.35899999999999999</v>
      </c>
      <c r="P7">
        <v>0.57999999999999996</v>
      </c>
      <c r="Q7">
        <v>0.4</v>
      </c>
      <c r="R7">
        <v>0.39200000000000002</v>
      </c>
      <c r="S7">
        <v>163</v>
      </c>
      <c r="T7">
        <v>1.7</v>
      </c>
      <c r="U7">
        <v>18.899999999999999</v>
      </c>
      <c r="V7">
        <v>3.3</v>
      </c>
      <c r="W7">
        <v>3.1</v>
      </c>
    </row>
    <row r="8" spans="1:23" x14ac:dyDescent="0.45">
      <c r="A8">
        <v>7</v>
      </c>
      <c r="B8" t="s">
        <v>815</v>
      </c>
      <c r="C8" t="s">
        <v>811</v>
      </c>
      <c r="D8">
        <v>53</v>
      </c>
      <c r="E8">
        <v>239</v>
      </c>
      <c r="F8">
        <v>13</v>
      </c>
      <c r="G8">
        <v>40</v>
      </c>
      <c r="H8">
        <v>35</v>
      </c>
      <c r="I8">
        <v>13</v>
      </c>
      <c r="J8" s="2">
        <v>0.1</v>
      </c>
      <c r="K8" s="2">
        <v>0.192</v>
      </c>
      <c r="L8">
        <v>0.28399999999999997</v>
      </c>
      <c r="M8">
        <v>0.377</v>
      </c>
      <c r="N8">
        <v>0.33600000000000002</v>
      </c>
      <c r="O8">
        <v>0.40300000000000002</v>
      </c>
      <c r="P8">
        <v>0.621</v>
      </c>
      <c r="Q8">
        <v>0.437</v>
      </c>
      <c r="R8">
        <v>0.46300000000000002</v>
      </c>
      <c r="S8">
        <v>190</v>
      </c>
      <c r="T8">
        <v>1.8</v>
      </c>
      <c r="U8">
        <v>26.7</v>
      </c>
      <c r="V8">
        <v>-5.7</v>
      </c>
      <c r="W8">
        <v>3</v>
      </c>
    </row>
    <row r="9" spans="1:23" x14ac:dyDescent="0.45">
      <c r="A9">
        <v>8</v>
      </c>
      <c r="B9" t="s">
        <v>816</v>
      </c>
      <c r="C9" t="s">
        <v>817</v>
      </c>
      <c r="D9">
        <v>53</v>
      </c>
      <c r="E9">
        <v>241</v>
      </c>
      <c r="F9">
        <v>8</v>
      </c>
      <c r="G9">
        <v>44</v>
      </c>
      <c r="H9">
        <v>43</v>
      </c>
      <c r="I9">
        <v>3</v>
      </c>
      <c r="J9" s="2">
        <v>0.104</v>
      </c>
      <c r="K9" s="2">
        <v>0.19900000000000001</v>
      </c>
      <c r="L9">
        <v>0.193</v>
      </c>
      <c r="M9">
        <v>0.39200000000000002</v>
      </c>
      <c r="N9">
        <v>0.33</v>
      </c>
      <c r="O9">
        <v>0.40200000000000002</v>
      </c>
      <c r="P9">
        <v>0.52400000000000002</v>
      </c>
      <c r="Q9">
        <v>0.40200000000000002</v>
      </c>
      <c r="R9">
        <v>0.375</v>
      </c>
      <c r="S9">
        <v>164</v>
      </c>
      <c r="T9">
        <v>-2</v>
      </c>
      <c r="U9">
        <v>15.6</v>
      </c>
      <c r="V9">
        <v>2</v>
      </c>
      <c r="W9">
        <v>2.7</v>
      </c>
    </row>
    <row r="10" spans="1:23" x14ac:dyDescent="0.45">
      <c r="A10">
        <v>9</v>
      </c>
      <c r="B10" t="s">
        <v>818</v>
      </c>
      <c r="C10" t="s">
        <v>103</v>
      </c>
      <c r="D10">
        <v>54</v>
      </c>
      <c r="E10">
        <v>245</v>
      </c>
      <c r="F10">
        <v>6</v>
      </c>
      <c r="G10">
        <v>36</v>
      </c>
      <c r="H10">
        <v>23</v>
      </c>
      <c r="I10">
        <v>11</v>
      </c>
      <c r="J10" s="2">
        <v>0.09</v>
      </c>
      <c r="K10" s="2">
        <v>0.21199999999999999</v>
      </c>
      <c r="L10">
        <v>0.153</v>
      </c>
      <c r="M10">
        <v>0.34599999999999997</v>
      </c>
      <c r="N10">
        <v>0.28199999999999997</v>
      </c>
      <c r="O10">
        <v>0.35499999999999998</v>
      </c>
      <c r="P10">
        <v>0.435</v>
      </c>
      <c r="Q10">
        <v>0.34899999999999998</v>
      </c>
      <c r="R10">
        <v>0.312</v>
      </c>
      <c r="S10">
        <v>129</v>
      </c>
      <c r="T10">
        <v>1.4</v>
      </c>
      <c r="U10">
        <v>9.6</v>
      </c>
      <c r="V10">
        <v>7</v>
      </c>
      <c r="W10">
        <v>2.6</v>
      </c>
    </row>
    <row r="11" spans="1:23" x14ac:dyDescent="0.45">
      <c r="A11">
        <v>10</v>
      </c>
      <c r="B11" t="s">
        <v>829</v>
      </c>
      <c r="C11" t="s">
        <v>830</v>
      </c>
      <c r="D11">
        <v>54</v>
      </c>
      <c r="E11">
        <v>223</v>
      </c>
      <c r="F11">
        <v>9</v>
      </c>
      <c r="G11">
        <v>36</v>
      </c>
      <c r="H11">
        <v>24</v>
      </c>
      <c r="I11">
        <v>31</v>
      </c>
      <c r="J11" s="2">
        <v>0.121</v>
      </c>
      <c r="K11" s="2">
        <v>0.32300000000000001</v>
      </c>
      <c r="L11">
        <v>0.20300000000000001</v>
      </c>
      <c r="M11">
        <v>0.34200000000000003</v>
      </c>
      <c r="N11">
        <v>0.245</v>
      </c>
      <c r="O11">
        <v>0.34699999999999998</v>
      </c>
      <c r="P11">
        <v>0.44800000000000001</v>
      </c>
      <c r="Q11">
        <v>0.35199999999999998</v>
      </c>
      <c r="R11">
        <v>0.33</v>
      </c>
      <c r="S11">
        <v>124</v>
      </c>
      <c r="T11">
        <v>4</v>
      </c>
      <c r="U11">
        <v>10.199999999999999</v>
      </c>
      <c r="V11">
        <v>4.0999999999999996</v>
      </c>
      <c r="W11">
        <v>2.2999999999999998</v>
      </c>
    </row>
    <row r="12" spans="1:23" x14ac:dyDescent="0.45">
      <c r="A12">
        <v>11</v>
      </c>
      <c r="B12" t="s">
        <v>822</v>
      </c>
      <c r="C12" t="s">
        <v>823</v>
      </c>
      <c r="D12">
        <v>54</v>
      </c>
      <c r="E12">
        <v>229</v>
      </c>
      <c r="F12">
        <v>5</v>
      </c>
      <c r="G12">
        <v>25</v>
      </c>
      <c r="H12">
        <v>47</v>
      </c>
      <c r="I12">
        <v>2</v>
      </c>
      <c r="J12" s="2">
        <v>7.3999999999999996E-2</v>
      </c>
      <c r="K12" s="2">
        <v>0.14000000000000001</v>
      </c>
      <c r="L12">
        <v>0.184</v>
      </c>
      <c r="M12">
        <v>0.34300000000000003</v>
      </c>
      <c r="N12">
        <v>0.311</v>
      </c>
      <c r="O12">
        <v>0.36699999999999999</v>
      </c>
      <c r="P12">
        <v>0.495</v>
      </c>
      <c r="Q12">
        <v>0.373</v>
      </c>
      <c r="R12">
        <v>0.36799999999999999</v>
      </c>
      <c r="S12">
        <v>143</v>
      </c>
      <c r="T12">
        <v>-0.5</v>
      </c>
      <c r="U12">
        <v>10.9</v>
      </c>
      <c r="V12">
        <v>2.9</v>
      </c>
      <c r="W12">
        <v>2.2000000000000002</v>
      </c>
    </row>
    <row r="13" spans="1:23" x14ac:dyDescent="0.45">
      <c r="A13">
        <v>12</v>
      </c>
      <c r="B13" t="s">
        <v>819</v>
      </c>
      <c r="C13" t="s">
        <v>820</v>
      </c>
      <c r="D13">
        <v>57</v>
      </c>
      <c r="E13">
        <v>225</v>
      </c>
      <c r="F13">
        <v>7</v>
      </c>
      <c r="G13">
        <v>32</v>
      </c>
      <c r="H13">
        <v>32</v>
      </c>
      <c r="I13">
        <v>3</v>
      </c>
      <c r="J13" s="2">
        <v>0.13300000000000001</v>
      </c>
      <c r="K13" s="2">
        <v>0.14699999999999999</v>
      </c>
      <c r="L13">
        <v>0.16200000000000001</v>
      </c>
      <c r="M13">
        <v>0.35499999999999998</v>
      </c>
      <c r="N13">
        <v>0.31900000000000001</v>
      </c>
      <c r="O13">
        <v>0.41799999999999998</v>
      </c>
      <c r="P13">
        <v>0.48199999999999998</v>
      </c>
      <c r="Q13">
        <v>0.39600000000000002</v>
      </c>
      <c r="R13">
        <v>0.36899999999999999</v>
      </c>
      <c r="S13">
        <v>165</v>
      </c>
      <c r="T13">
        <v>-0.5</v>
      </c>
      <c r="U13">
        <v>16.399999999999999</v>
      </c>
      <c r="V13">
        <v>-2.6</v>
      </c>
      <c r="W13">
        <v>2.2000000000000002</v>
      </c>
    </row>
    <row r="14" spans="1:23" x14ac:dyDescent="0.45">
      <c r="A14">
        <v>13</v>
      </c>
      <c r="B14" t="s">
        <v>831</v>
      </c>
      <c r="C14" t="s">
        <v>823</v>
      </c>
      <c r="D14">
        <v>50</v>
      </c>
      <c r="E14">
        <v>219</v>
      </c>
      <c r="F14">
        <v>13</v>
      </c>
      <c r="G14">
        <v>32</v>
      </c>
      <c r="H14">
        <v>41</v>
      </c>
      <c r="I14">
        <v>3</v>
      </c>
      <c r="J14" s="2">
        <v>0.151</v>
      </c>
      <c r="K14" s="2">
        <v>0.22800000000000001</v>
      </c>
      <c r="L14">
        <v>0.26100000000000001</v>
      </c>
      <c r="M14">
        <v>0.30099999999999999</v>
      </c>
      <c r="N14">
        <v>0.27200000000000002</v>
      </c>
      <c r="O14">
        <v>0.379</v>
      </c>
      <c r="P14">
        <v>0.53300000000000003</v>
      </c>
      <c r="Q14">
        <v>0.38600000000000001</v>
      </c>
      <c r="R14">
        <v>0.36599999999999999</v>
      </c>
      <c r="S14">
        <v>152</v>
      </c>
      <c r="T14">
        <v>0</v>
      </c>
      <c r="U14">
        <v>13.2</v>
      </c>
      <c r="V14">
        <v>-0.6</v>
      </c>
      <c r="W14">
        <v>2.1</v>
      </c>
    </row>
    <row r="15" spans="1:23" x14ac:dyDescent="0.45">
      <c r="A15">
        <v>14</v>
      </c>
      <c r="B15" t="s">
        <v>826</v>
      </c>
      <c r="C15" t="s">
        <v>161</v>
      </c>
      <c r="D15">
        <v>54</v>
      </c>
      <c r="E15">
        <v>248</v>
      </c>
      <c r="F15">
        <v>9</v>
      </c>
      <c r="G15">
        <v>39</v>
      </c>
      <c r="H15">
        <v>34</v>
      </c>
      <c r="I15">
        <v>1</v>
      </c>
      <c r="J15" s="2">
        <v>7.2999999999999995E-2</v>
      </c>
      <c r="K15" s="2">
        <v>0.14099999999999999</v>
      </c>
      <c r="L15">
        <v>0.17899999999999999</v>
      </c>
      <c r="M15">
        <v>0.26300000000000001</v>
      </c>
      <c r="N15">
        <v>0.253</v>
      </c>
      <c r="O15">
        <v>0.30599999999999999</v>
      </c>
      <c r="P15">
        <v>0.432</v>
      </c>
      <c r="Q15">
        <v>0.32300000000000001</v>
      </c>
      <c r="R15">
        <v>0.33200000000000002</v>
      </c>
      <c r="S15">
        <v>107</v>
      </c>
      <c r="T15">
        <v>0.3</v>
      </c>
      <c r="U15">
        <v>2.2999999999999998</v>
      </c>
      <c r="V15">
        <v>9.3000000000000007</v>
      </c>
      <c r="W15">
        <v>2</v>
      </c>
    </row>
    <row r="16" spans="1:23" x14ac:dyDescent="0.45">
      <c r="A16">
        <v>15</v>
      </c>
      <c r="B16" t="s">
        <v>827</v>
      </c>
      <c r="C16" t="s">
        <v>828</v>
      </c>
      <c r="D16">
        <v>51</v>
      </c>
      <c r="E16">
        <v>216</v>
      </c>
      <c r="F16">
        <v>15</v>
      </c>
      <c r="G16">
        <v>30</v>
      </c>
      <c r="H16">
        <v>47</v>
      </c>
      <c r="I16">
        <v>0</v>
      </c>
      <c r="J16" s="2">
        <v>0.12</v>
      </c>
      <c r="K16" s="2">
        <v>0.218</v>
      </c>
      <c r="L16">
        <v>0.29399999999999998</v>
      </c>
      <c r="M16">
        <v>0.33900000000000002</v>
      </c>
      <c r="N16">
        <v>0.31</v>
      </c>
      <c r="O16">
        <v>0.39400000000000002</v>
      </c>
      <c r="P16">
        <v>0.60399999999999998</v>
      </c>
      <c r="Q16">
        <v>0.42499999999999999</v>
      </c>
      <c r="R16">
        <v>0.44700000000000001</v>
      </c>
      <c r="S16">
        <v>179</v>
      </c>
      <c r="T16">
        <v>-1.7</v>
      </c>
      <c r="U16">
        <v>17.8</v>
      </c>
      <c r="V16">
        <v>-5.5</v>
      </c>
      <c r="W16">
        <v>2</v>
      </c>
    </row>
    <row r="17" spans="1:23" x14ac:dyDescent="0.45">
      <c r="A17">
        <v>16</v>
      </c>
      <c r="B17" t="s">
        <v>832</v>
      </c>
      <c r="C17" t="s">
        <v>811</v>
      </c>
      <c r="D17">
        <v>46</v>
      </c>
      <c r="E17">
        <v>197</v>
      </c>
      <c r="F17">
        <v>6</v>
      </c>
      <c r="G17">
        <v>28</v>
      </c>
      <c r="H17">
        <v>33</v>
      </c>
      <c r="I17">
        <v>0</v>
      </c>
      <c r="J17" s="2">
        <v>9.6000000000000002E-2</v>
      </c>
      <c r="K17" s="2">
        <v>0.157</v>
      </c>
      <c r="L17">
        <v>0.18</v>
      </c>
      <c r="M17">
        <v>0.32400000000000001</v>
      </c>
      <c r="N17">
        <v>0.29699999999999999</v>
      </c>
      <c r="O17">
        <v>0.36499999999999999</v>
      </c>
      <c r="P17">
        <v>0.47699999999999998</v>
      </c>
      <c r="Q17">
        <v>0.36099999999999999</v>
      </c>
      <c r="R17">
        <v>0.36699999999999999</v>
      </c>
      <c r="S17">
        <v>139</v>
      </c>
      <c r="T17">
        <v>-1.1000000000000001</v>
      </c>
      <c r="U17">
        <v>7.6</v>
      </c>
      <c r="V17">
        <v>5</v>
      </c>
      <c r="W17">
        <v>2</v>
      </c>
    </row>
    <row r="18" spans="1:23" x14ac:dyDescent="0.45">
      <c r="A18">
        <v>17</v>
      </c>
      <c r="B18" t="s">
        <v>833</v>
      </c>
      <c r="C18" t="s">
        <v>66</v>
      </c>
      <c r="D18">
        <v>50</v>
      </c>
      <c r="E18">
        <v>213</v>
      </c>
      <c r="F18">
        <v>9</v>
      </c>
      <c r="G18">
        <v>22</v>
      </c>
      <c r="H18">
        <v>29</v>
      </c>
      <c r="I18">
        <v>0</v>
      </c>
      <c r="J18" s="2">
        <v>0.108</v>
      </c>
      <c r="K18" s="2">
        <v>0.16</v>
      </c>
      <c r="L18">
        <v>0.19700000000000001</v>
      </c>
      <c r="M18">
        <v>0.32400000000000001</v>
      </c>
      <c r="N18">
        <v>0.30099999999999999</v>
      </c>
      <c r="O18">
        <v>0.39</v>
      </c>
      <c r="P18">
        <v>0.497</v>
      </c>
      <c r="Q18">
        <v>0.38700000000000001</v>
      </c>
      <c r="R18">
        <v>0.31900000000000001</v>
      </c>
      <c r="S18">
        <v>157</v>
      </c>
      <c r="T18">
        <v>-0.5</v>
      </c>
      <c r="U18">
        <v>13.6</v>
      </c>
      <c r="V18">
        <v>-1.3</v>
      </c>
      <c r="W18">
        <v>2</v>
      </c>
    </row>
    <row r="19" spans="1:23" x14ac:dyDescent="0.45">
      <c r="A19">
        <v>18</v>
      </c>
      <c r="B19" t="s">
        <v>841</v>
      </c>
      <c r="C19" t="s">
        <v>86</v>
      </c>
      <c r="D19">
        <v>50</v>
      </c>
      <c r="E19">
        <v>205</v>
      </c>
      <c r="F19">
        <v>8</v>
      </c>
      <c r="G19">
        <v>28</v>
      </c>
      <c r="H19">
        <v>32</v>
      </c>
      <c r="I19">
        <v>5</v>
      </c>
      <c r="J19" s="2">
        <v>7.2999999999999995E-2</v>
      </c>
      <c r="K19" s="2">
        <v>0.2</v>
      </c>
      <c r="L19">
        <v>0.22</v>
      </c>
      <c r="M19">
        <v>0.32600000000000001</v>
      </c>
      <c r="N19">
        <v>0.28499999999999998</v>
      </c>
      <c r="O19">
        <v>0.34300000000000003</v>
      </c>
      <c r="P19">
        <v>0.505</v>
      </c>
      <c r="Q19">
        <v>0.36799999999999999</v>
      </c>
      <c r="R19">
        <v>0.373</v>
      </c>
      <c r="S19">
        <v>142</v>
      </c>
      <c r="T19">
        <v>-0.3</v>
      </c>
      <c r="U19">
        <v>9.6</v>
      </c>
      <c r="V19">
        <v>3</v>
      </c>
      <c r="W19">
        <v>2</v>
      </c>
    </row>
    <row r="20" spans="1:23" x14ac:dyDescent="0.45">
      <c r="A20">
        <v>19</v>
      </c>
      <c r="B20" t="s">
        <v>836</v>
      </c>
      <c r="C20" t="s">
        <v>817</v>
      </c>
      <c r="D20">
        <v>53</v>
      </c>
      <c r="E20">
        <v>233</v>
      </c>
      <c r="F20">
        <v>8</v>
      </c>
      <c r="G20">
        <v>27</v>
      </c>
      <c r="H20">
        <v>35</v>
      </c>
      <c r="I20">
        <v>8</v>
      </c>
      <c r="J20" s="2">
        <v>9.4E-2</v>
      </c>
      <c r="K20" s="2">
        <v>0.215</v>
      </c>
      <c r="L20">
        <v>0.191</v>
      </c>
      <c r="M20">
        <v>0.28899999999999998</v>
      </c>
      <c r="N20">
        <v>0.249</v>
      </c>
      <c r="O20">
        <v>0.32200000000000001</v>
      </c>
      <c r="P20">
        <v>0.44</v>
      </c>
      <c r="Q20">
        <v>0.33500000000000002</v>
      </c>
      <c r="R20">
        <v>0.35</v>
      </c>
      <c r="S20">
        <v>118</v>
      </c>
      <c r="T20">
        <v>0.7</v>
      </c>
      <c r="U20">
        <v>5.4</v>
      </c>
      <c r="V20">
        <v>5.9</v>
      </c>
      <c r="W20">
        <v>2</v>
      </c>
    </row>
    <row r="21" spans="1:23" x14ac:dyDescent="0.45">
      <c r="A21">
        <v>20</v>
      </c>
      <c r="B21" t="s">
        <v>834</v>
      </c>
      <c r="C21" t="s">
        <v>112</v>
      </c>
      <c r="D21">
        <v>53</v>
      </c>
      <c r="E21">
        <v>215</v>
      </c>
      <c r="F21">
        <v>9</v>
      </c>
      <c r="G21">
        <v>22</v>
      </c>
      <c r="H21">
        <v>39</v>
      </c>
      <c r="I21">
        <v>0</v>
      </c>
      <c r="J21" s="2">
        <v>6.5000000000000002E-2</v>
      </c>
      <c r="K21" s="2">
        <v>0.158</v>
      </c>
      <c r="L21">
        <v>0.19500000000000001</v>
      </c>
      <c r="M21">
        <v>0.35499999999999998</v>
      </c>
      <c r="N21">
        <v>0.32300000000000001</v>
      </c>
      <c r="O21">
        <v>0.38600000000000001</v>
      </c>
      <c r="P21">
        <v>0.51800000000000002</v>
      </c>
      <c r="Q21">
        <v>0.39</v>
      </c>
      <c r="R21">
        <v>0.39800000000000002</v>
      </c>
      <c r="S21">
        <v>151</v>
      </c>
      <c r="T21">
        <v>-1.6</v>
      </c>
      <c r="U21">
        <v>11</v>
      </c>
      <c r="V21">
        <v>0.8</v>
      </c>
      <c r="W21">
        <v>2</v>
      </c>
    </row>
    <row r="22" spans="1:23" x14ac:dyDescent="0.45">
      <c r="A22">
        <v>21</v>
      </c>
      <c r="B22" t="s">
        <v>824</v>
      </c>
      <c r="C22" t="s">
        <v>825</v>
      </c>
      <c r="D22">
        <v>52</v>
      </c>
      <c r="E22">
        <v>233</v>
      </c>
      <c r="F22">
        <v>10</v>
      </c>
      <c r="G22">
        <v>35</v>
      </c>
      <c r="H22">
        <v>27</v>
      </c>
      <c r="I22">
        <v>1</v>
      </c>
      <c r="J22" s="2">
        <v>6.9000000000000006E-2</v>
      </c>
      <c r="K22" s="2">
        <v>0.20200000000000001</v>
      </c>
      <c r="L22">
        <v>0.218</v>
      </c>
      <c r="M22">
        <v>0.30199999999999999</v>
      </c>
      <c r="N22">
        <v>0.27500000000000002</v>
      </c>
      <c r="O22">
        <v>0.32200000000000001</v>
      </c>
      <c r="P22">
        <v>0.49299999999999999</v>
      </c>
      <c r="Q22">
        <v>0.34699999999999998</v>
      </c>
      <c r="R22">
        <v>0.36399999999999999</v>
      </c>
      <c r="S22">
        <v>126</v>
      </c>
      <c r="T22">
        <v>0.3</v>
      </c>
      <c r="U22">
        <v>7.2</v>
      </c>
      <c r="V22">
        <v>3.4</v>
      </c>
      <c r="W22">
        <v>1.9</v>
      </c>
    </row>
    <row r="23" spans="1:23" x14ac:dyDescent="0.45">
      <c r="A23">
        <v>22</v>
      </c>
      <c r="B23" t="s">
        <v>837</v>
      </c>
      <c r="C23" t="s">
        <v>817</v>
      </c>
      <c r="D23">
        <v>49</v>
      </c>
      <c r="E23">
        <v>188</v>
      </c>
      <c r="F23">
        <v>3</v>
      </c>
      <c r="G23">
        <v>22</v>
      </c>
      <c r="H23">
        <v>19</v>
      </c>
      <c r="I23">
        <v>19</v>
      </c>
      <c r="J23" s="2">
        <v>0.09</v>
      </c>
      <c r="K23" s="2">
        <v>0.14899999999999999</v>
      </c>
      <c r="L23">
        <v>0.127</v>
      </c>
      <c r="M23">
        <v>0.34300000000000003</v>
      </c>
      <c r="N23">
        <v>0.30099999999999999</v>
      </c>
      <c r="O23">
        <v>0.36599999999999999</v>
      </c>
      <c r="P23">
        <v>0.42799999999999999</v>
      </c>
      <c r="Q23">
        <v>0.35099999999999998</v>
      </c>
      <c r="R23">
        <v>0.313</v>
      </c>
      <c r="S23">
        <v>128</v>
      </c>
      <c r="T23">
        <v>3.9</v>
      </c>
      <c r="U23">
        <v>10.1</v>
      </c>
      <c r="V23">
        <v>2</v>
      </c>
      <c r="W23">
        <v>1.9</v>
      </c>
    </row>
    <row r="24" spans="1:23" x14ac:dyDescent="0.45">
      <c r="A24">
        <v>23</v>
      </c>
      <c r="B24" t="s">
        <v>821</v>
      </c>
      <c r="C24" t="s">
        <v>37</v>
      </c>
      <c r="D24">
        <v>54</v>
      </c>
      <c r="E24">
        <v>245</v>
      </c>
      <c r="F24">
        <v>3</v>
      </c>
      <c r="G24">
        <v>31</v>
      </c>
      <c r="H24">
        <v>22</v>
      </c>
      <c r="I24">
        <v>11</v>
      </c>
      <c r="J24" s="2">
        <v>7.8E-2</v>
      </c>
      <c r="K24" s="2">
        <v>0.22900000000000001</v>
      </c>
      <c r="L24">
        <v>0.18</v>
      </c>
      <c r="M24">
        <v>0.34100000000000003</v>
      </c>
      <c r="N24">
        <v>0.26600000000000001</v>
      </c>
      <c r="O24">
        <v>0.33100000000000002</v>
      </c>
      <c r="P24">
        <v>0.44600000000000001</v>
      </c>
      <c r="Q24">
        <v>0.33900000000000002</v>
      </c>
      <c r="R24">
        <v>0.34499999999999997</v>
      </c>
      <c r="S24">
        <v>114</v>
      </c>
      <c r="T24">
        <v>3</v>
      </c>
      <c r="U24">
        <v>6.9</v>
      </c>
      <c r="V24">
        <v>3.3</v>
      </c>
      <c r="W24">
        <v>1.9</v>
      </c>
    </row>
    <row r="25" spans="1:23" x14ac:dyDescent="0.45">
      <c r="A25">
        <v>24</v>
      </c>
      <c r="B25" t="s">
        <v>840</v>
      </c>
      <c r="C25" t="s">
        <v>112</v>
      </c>
      <c r="D25">
        <v>53</v>
      </c>
      <c r="E25">
        <v>241</v>
      </c>
      <c r="F25">
        <v>5</v>
      </c>
      <c r="G25">
        <v>32</v>
      </c>
      <c r="H25">
        <v>34</v>
      </c>
      <c r="I25">
        <v>13</v>
      </c>
      <c r="J25" s="2">
        <v>6.2E-2</v>
      </c>
      <c r="K25" s="2">
        <v>0.17399999999999999</v>
      </c>
      <c r="L25">
        <v>0.14899999999999999</v>
      </c>
      <c r="M25">
        <v>0.311</v>
      </c>
      <c r="N25">
        <v>0.27</v>
      </c>
      <c r="O25">
        <v>0.314</v>
      </c>
      <c r="P25">
        <v>0.41899999999999998</v>
      </c>
      <c r="Q25">
        <v>0.32</v>
      </c>
      <c r="R25">
        <v>0.33100000000000002</v>
      </c>
      <c r="S25">
        <v>103</v>
      </c>
      <c r="T25">
        <v>3.9</v>
      </c>
      <c r="U25">
        <v>4.8</v>
      </c>
      <c r="V25">
        <v>5.4</v>
      </c>
      <c r="W25">
        <v>1.9</v>
      </c>
    </row>
    <row r="26" spans="1:23" x14ac:dyDescent="0.45">
      <c r="A26">
        <v>25</v>
      </c>
      <c r="B26" t="s">
        <v>848</v>
      </c>
      <c r="C26" t="s">
        <v>70</v>
      </c>
      <c r="D26">
        <v>53</v>
      </c>
      <c r="E26">
        <v>233</v>
      </c>
      <c r="F26">
        <v>15</v>
      </c>
      <c r="G26">
        <v>37</v>
      </c>
      <c r="H26">
        <v>54</v>
      </c>
      <c r="I26">
        <v>8</v>
      </c>
      <c r="J26" s="2">
        <v>6.9000000000000006E-2</v>
      </c>
      <c r="K26" s="2">
        <v>0.11600000000000001</v>
      </c>
      <c r="L26">
        <v>0.27100000000000002</v>
      </c>
      <c r="M26">
        <v>0.24099999999999999</v>
      </c>
      <c r="N26">
        <v>0.26600000000000001</v>
      </c>
      <c r="O26">
        <v>0.318</v>
      </c>
      <c r="P26">
        <v>0.53700000000000003</v>
      </c>
      <c r="Q26">
        <v>0.36399999999999999</v>
      </c>
      <c r="R26">
        <v>0.315</v>
      </c>
      <c r="S26">
        <v>139</v>
      </c>
      <c r="T26">
        <v>0.9</v>
      </c>
      <c r="U26">
        <v>11.4</v>
      </c>
      <c r="V26">
        <v>-1.9</v>
      </c>
      <c r="W26">
        <v>1.8</v>
      </c>
    </row>
    <row r="27" spans="1:23" x14ac:dyDescent="0.45">
      <c r="A27">
        <v>26</v>
      </c>
      <c r="B27" t="s">
        <v>838</v>
      </c>
      <c r="C27" t="s">
        <v>129</v>
      </c>
      <c r="D27">
        <v>47</v>
      </c>
      <c r="E27">
        <v>184</v>
      </c>
      <c r="F27">
        <v>10</v>
      </c>
      <c r="G27">
        <v>23</v>
      </c>
      <c r="H27">
        <v>33</v>
      </c>
      <c r="I27">
        <v>2</v>
      </c>
      <c r="J27" s="2">
        <v>6.5000000000000002E-2</v>
      </c>
      <c r="K27" s="2">
        <v>0.23400000000000001</v>
      </c>
      <c r="L27">
        <v>0.27</v>
      </c>
      <c r="M27">
        <v>0.28399999999999997</v>
      </c>
      <c r="N27">
        <v>0.25800000000000001</v>
      </c>
      <c r="O27">
        <v>0.34200000000000003</v>
      </c>
      <c r="P27">
        <v>0.52800000000000002</v>
      </c>
      <c r="Q27">
        <v>0.375</v>
      </c>
      <c r="R27">
        <v>0.34399999999999997</v>
      </c>
      <c r="S27">
        <v>146</v>
      </c>
      <c r="T27">
        <v>0.3</v>
      </c>
      <c r="U27">
        <v>10</v>
      </c>
      <c r="V27">
        <v>0.5</v>
      </c>
      <c r="W27">
        <v>1.7</v>
      </c>
    </row>
    <row r="28" spans="1:23" x14ac:dyDescent="0.45">
      <c r="A28">
        <v>27</v>
      </c>
      <c r="B28" t="s">
        <v>839</v>
      </c>
      <c r="C28" t="s">
        <v>90</v>
      </c>
      <c r="D28">
        <v>50</v>
      </c>
      <c r="E28">
        <v>188</v>
      </c>
      <c r="F28">
        <v>10</v>
      </c>
      <c r="G28">
        <v>31</v>
      </c>
      <c r="H28">
        <v>30</v>
      </c>
      <c r="I28">
        <v>5</v>
      </c>
      <c r="J28" s="2">
        <v>0.11700000000000001</v>
      </c>
      <c r="K28" s="2">
        <v>0.245</v>
      </c>
      <c r="L28">
        <v>0.247</v>
      </c>
      <c r="M28">
        <v>0.218</v>
      </c>
      <c r="N28">
        <v>0.20499999999999999</v>
      </c>
      <c r="O28">
        <v>0.29799999999999999</v>
      </c>
      <c r="P28">
        <v>0.45200000000000001</v>
      </c>
      <c r="Q28">
        <v>0.32800000000000001</v>
      </c>
      <c r="R28">
        <v>0.27600000000000002</v>
      </c>
      <c r="S28">
        <v>114</v>
      </c>
      <c r="T28">
        <v>1.2</v>
      </c>
      <c r="U28">
        <v>4.2</v>
      </c>
      <c r="V28">
        <v>6</v>
      </c>
      <c r="W28">
        <v>1.7</v>
      </c>
    </row>
    <row r="29" spans="1:23" x14ac:dyDescent="0.45">
      <c r="A29">
        <v>28</v>
      </c>
      <c r="B29" t="s">
        <v>842</v>
      </c>
      <c r="C29" t="s">
        <v>33</v>
      </c>
      <c r="D29">
        <v>54</v>
      </c>
      <c r="E29">
        <v>223</v>
      </c>
      <c r="F29">
        <v>5</v>
      </c>
      <c r="G29">
        <v>32</v>
      </c>
      <c r="H29">
        <v>21</v>
      </c>
      <c r="I29">
        <v>7</v>
      </c>
      <c r="J29" s="2">
        <v>3.5999999999999997E-2</v>
      </c>
      <c r="K29" s="2">
        <v>0.152</v>
      </c>
      <c r="L29">
        <v>0.124</v>
      </c>
      <c r="M29">
        <v>0.35499999999999998</v>
      </c>
      <c r="N29">
        <v>0.314</v>
      </c>
      <c r="O29">
        <v>0.35</v>
      </c>
      <c r="P29">
        <v>0.438</v>
      </c>
      <c r="Q29">
        <v>0.34699999999999998</v>
      </c>
      <c r="R29">
        <v>0.32600000000000001</v>
      </c>
      <c r="S29">
        <v>126</v>
      </c>
      <c r="T29">
        <v>0.7</v>
      </c>
      <c r="U29">
        <v>7.5</v>
      </c>
      <c r="V29">
        <v>1.4</v>
      </c>
      <c r="W29">
        <v>1.7</v>
      </c>
    </row>
    <row r="30" spans="1:23" x14ac:dyDescent="0.45">
      <c r="A30">
        <v>29</v>
      </c>
      <c r="B30" t="s">
        <v>843</v>
      </c>
      <c r="C30" t="s">
        <v>825</v>
      </c>
      <c r="D30">
        <v>53</v>
      </c>
      <c r="E30">
        <v>227</v>
      </c>
      <c r="F30">
        <v>10</v>
      </c>
      <c r="G30">
        <v>35</v>
      </c>
      <c r="H30">
        <v>33</v>
      </c>
      <c r="I30">
        <v>1</v>
      </c>
      <c r="J30" s="2">
        <v>0.123</v>
      </c>
      <c r="K30" s="2">
        <v>0.23300000000000001</v>
      </c>
      <c r="L30">
        <v>0.19400000000000001</v>
      </c>
      <c r="M30">
        <v>0.30099999999999999</v>
      </c>
      <c r="N30">
        <v>0.26200000000000001</v>
      </c>
      <c r="O30">
        <v>0.35699999999999998</v>
      </c>
      <c r="P30">
        <v>0.45500000000000002</v>
      </c>
      <c r="Q30">
        <v>0.35599999999999998</v>
      </c>
      <c r="R30">
        <v>0.38500000000000001</v>
      </c>
      <c r="S30">
        <v>132</v>
      </c>
      <c r="T30">
        <v>-1.7</v>
      </c>
      <c r="U30">
        <v>6.7</v>
      </c>
      <c r="V30">
        <v>1.7</v>
      </c>
      <c r="W30">
        <v>1.7</v>
      </c>
    </row>
    <row r="31" spans="1:23" x14ac:dyDescent="0.45">
      <c r="A31">
        <v>30</v>
      </c>
      <c r="B31" t="s">
        <v>845</v>
      </c>
      <c r="C31" t="s">
        <v>33</v>
      </c>
      <c r="D31">
        <v>53</v>
      </c>
      <c r="E31">
        <v>239</v>
      </c>
      <c r="F31">
        <v>9</v>
      </c>
      <c r="G31">
        <v>34</v>
      </c>
      <c r="H31">
        <v>20</v>
      </c>
      <c r="I31">
        <v>8</v>
      </c>
      <c r="J31" s="2">
        <v>6.7000000000000004E-2</v>
      </c>
      <c r="K31" s="2">
        <v>0.17199999999999999</v>
      </c>
      <c r="L31">
        <v>0.17299999999999999</v>
      </c>
      <c r="M31">
        <v>0.32900000000000001</v>
      </c>
      <c r="N31">
        <v>0.29499999999999998</v>
      </c>
      <c r="O31">
        <v>0.35099999999999998</v>
      </c>
      <c r="P31">
        <v>0.46800000000000003</v>
      </c>
      <c r="Q31">
        <v>0.35899999999999999</v>
      </c>
      <c r="R31">
        <v>0.32100000000000001</v>
      </c>
      <c r="S31">
        <v>134</v>
      </c>
      <c r="T31">
        <v>-0.3</v>
      </c>
      <c r="U31">
        <v>9.1</v>
      </c>
      <c r="V31">
        <v>-1.2</v>
      </c>
      <c r="W31">
        <v>1.6</v>
      </c>
    </row>
    <row r="32" spans="1:23" x14ac:dyDescent="0.45">
      <c r="A32">
        <v>31</v>
      </c>
      <c r="B32" t="s">
        <v>846</v>
      </c>
      <c r="C32" t="s">
        <v>86</v>
      </c>
      <c r="D32">
        <v>50</v>
      </c>
      <c r="E32">
        <v>221</v>
      </c>
      <c r="F32">
        <v>10</v>
      </c>
      <c r="G32">
        <v>29</v>
      </c>
      <c r="H32">
        <v>37</v>
      </c>
      <c r="I32">
        <v>1</v>
      </c>
      <c r="J32" s="2">
        <v>0.05</v>
      </c>
      <c r="K32" s="2">
        <v>0.17599999999999999</v>
      </c>
      <c r="L32">
        <v>0.184</v>
      </c>
      <c r="M32">
        <v>0.32500000000000001</v>
      </c>
      <c r="N32">
        <v>0.3</v>
      </c>
      <c r="O32">
        <v>0.33500000000000002</v>
      </c>
      <c r="P32">
        <v>0.48299999999999998</v>
      </c>
      <c r="Q32">
        <v>0.35399999999999998</v>
      </c>
      <c r="R32">
        <v>0.34300000000000003</v>
      </c>
      <c r="S32">
        <v>132</v>
      </c>
      <c r="T32">
        <v>-0.5</v>
      </c>
      <c r="U32">
        <v>7.8</v>
      </c>
      <c r="V32">
        <v>0.7</v>
      </c>
      <c r="W32">
        <v>1.6</v>
      </c>
    </row>
    <row r="33" spans="1:23" x14ac:dyDescent="0.45">
      <c r="A33">
        <v>32</v>
      </c>
      <c r="B33" t="s">
        <v>844</v>
      </c>
      <c r="C33" t="s">
        <v>86</v>
      </c>
      <c r="D33">
        <v>50</v>
      </c>
      <c r="E33">
        <v>168</v>
      </c>
      <c r="F33">
        <v>7</v>
      </c>
      <c r="G33">
        <v>19</v>
      </c>
      <c r="H33">
        <v>24</v>
      </c>
      <c r="I33">
        <v>3</v>
      </c>
      <c r="J33" s="2">
        <v>0.113</v>
      </c>
      <c r="K33" s="2">
        <v>0.29799999999999999</v>
      </c>
      <c r="L33">
        <v>0.221</v>
      </c>
      <c r="M33">
        <v>0.311</v>
      </c>
      <c r="N33">
        <v>0.24099999999999999</v>
      </c>
      <c r="O33">
        <v>0.33300000000000002</v>
      </c>
      <c r="P33">
        <v>0.46200000000000002</v>
      </c>
      <c r="Q33">
        <v>0.34499999999999997</v>
      </c>
      <c r="R33">
        <v>0.37</v>
      </c>
      <c r="S33">
        <v>127</v>
      </c>
      <c r="T33">
        <v>0.3</v>
      </c>
      <c r="U33">
        <v>5.5</v>
      </c>
      <c r="V33">
        <v>4.0999999999999996</v>
      </c>
      <c r="W33">
        <v>1.6</v>
      </c>
    </row>
    <row r="34" spans="1:23" x14ac:dyDescent="0.45">
      <c r="A34">
        <v>33</v>
      </c>
      <c r="B34" t="s">
        <v>847</v>
      </c>
      <c r="C34" t="s">
        <v>811</v>
      </c>
      <c r="D34">
        <v>55</v>
      </c>
      <c r="E34">
        <v>228</v>
      </c>
      <c r="F34">
        <v>12</v>
      </c>
      <c r="G34">
        <v>31</v>
      </c>
      <c r="H34">
        <v>38</v>
      </c>
      <c r="I34">
        <v>3</v>
      </c>
      <c r="J34" s="2">
        <v>8.7999999999999995E-2</v>
      </c>
      <c r="K34" s="2">
        <v>0.29399999999999998</v>
      </c>
      <c r="L34">
        <v>0.23400000000000001</v>
      </c>
      <c r="M34">
        <v>0.32500000000000001</v>
      </c>
      <c r="N34">
        <v>0.25900000000000001</v>
      </c>
      <c r="O34">
        <v>0.33</v>
      </c>
      <c r="P34">
        <v>0.49299999999999999</v>
      </c>
      <c r="Q34">
        <v>0.35899999999999999</v>
      </c>
      <c r="R34">
        <v>0.34699999999999998</v>
      </c>
      <c r="S34">
        <v>137</v>
      </c>
      <c r="T34">
        <v>0.1</v>
      </c>
      <c r="U34">
        <v>9.6999999999999993</v>
      </c>
      <c r="V34">
        <v>-2.4</v>
      </c>
      <c r="W34">
        <v>1.6</v>
      </c>
    </row>
    <row r="35" spans="1:23" x14ac:dyDescent="0.45">
      <c r="A35">
        <v>34</v>
      </c>
      <c r="B35" t="s">
        <v>856</v>
      </c>
      <c r="C35" t="s">
        <v>820</v>
      </c>
      <c r="D35">
        <v>56</v>
      </c>
      <c r="E35">
        <v>224</v>
      </c>
      <c r="F35">
        <v>6</v>
      </c>
      <c r="G35">
        <v>27</v>
      </c>
      <c r="H35">
        <v>23</v>
      </c>
      <c r="I35">
        <v>13</v>
      </c>
      <c r="J35" s="2">
        <v>0.14299999999999999</v>
      </c>
      <c r="K35" s="2">
        <v>0.17899999999999999</v>
      </c>
      <c r="L35">
        <v>0.14299999999999999</v>
      </c>
      <c r="M35">
        <v>0.24299999999999999</v>
      </c>
      <c r="N35">
        <v>0.217</v>
      </c>
      <c r="O35">
        <v>0.33200000000000002</v>
      </c>
      <c r="P35">
        <v>0.36</v>
      </c>
      <c r="Q35">
        <v>0.309</v>
      </c>
      <c r="R35">
        <v>0.32</v>
      </c>
      <c r="S35">
        <v>105</v>
      </c>
      <c r="T35">
        <v>2.4</v>
      </c>
      <c r="U35">
        <v>3.7</v>
      </c>
      <c r="V35">
        <v>3.6</v>
      </c>
      <c r="W35">
        <v>1.6</v>
      </c>
    </row>
    <row r="36" spans="1:23" x14ac:dyDescent="0.45">
      <c r="A36">
        <v>35</v>
      </c>
      <c r="B36" t="s">
        <v>851</v>
      </c>
      <c r="C36" t="s">
        <v>48</v>
      </c>
      <c r="D36">
        <v>42</v>
      </c>
      <c r="E36">
        <v>174</v>
      </c>
      <c r="F36">
        <v>11</v>
      </c>
      <c r="G36">
        <v>23</v>
      </c>
      <c r="H36">
        <v>34</v>
      </c>
      <c r="I36">
        <v>2</v>
      </c>
      <c r="J36" s="2">
        <v>0.10299999999999999</v>
      </c>
      <c r="K36" s="2">
        <v>0.32800000000000001</v>
      </c>
      <c r="L36">
        <v>0.27900000000000003</v>
      </c>
      <c r="M36">
        <v>0.38400000000000001</v>
      </c>
      <c r="N36">
        <v>0.28599999999999998</v>
      </c>
      <c r="O36">
        <v>0.36799999999999999</v>
      </c>
      <c r="P36">
        <v>0.56499999999999995</v>
      </c>
      <c r="Q36">
        <v>0.40100000000000002</v>
      </c>
      <c r="R36">
        <v>0.39500000000000002</v>
      </c>
      <c r="S36">
        <v>167</v>
      </c>
      <c r="T36">
        <v>0.7</v>
      </c>
      <c r="U36">
        <v>14.2</v>
      </c>
      <c r="V36">
        <v>-5.4</v>
      </c>
      <c r="W36">
        <v>1.5</v>
      </c>
    </row>
    <row r="37" spans="1:23" x14ac:dyDescent="0.45">
      <c r="A37">
        <v>36</v>
      </c>
      <c r="B37" t="s">
        <v>853</v>
      </c>
      <c r="C37" t="s">
        <v>854</v>
      </c>
      <c r="D37">
        <v>53</v>
      </c>
      <c r="E37">
        <v>229</v>
      </c>
      <c r="F37">
        <v>10</v>
      </c>
      <c r="G37">
        <v>27</v>
      </c>
      <c r="H37">
        <v>32</v>
      </c>
      <c r="I37">
        <v>0</v>
      </c>
      <c r="J37" s="2">
        <v>0.11799999999999999</v>
      </c>
      <c r="K37" s="2">
        <v>0.245</v>
      </c>
      <c r="L37">
        <v>0.20200000000000001</v>
      </c>
      <c r="M37">
        <v>0.35099999999999998</v>
      </c>
      <c r="N37">
        <v>0.28799999999999998</v>
      </c>
      <c r="O37">
        <v>0.37</v>
      </c>
      <c r="P37">
        <v>0.49</v>
      </c>
      <c r="Q37">
        <v>0.374</v>
      </c>
      <c r="R37">
        <v>0.38300000000000001</v>
      </c>
      <c r="S37">
        <v>130</v>
      </c>
      <c r="T37">
        <v>-1.8</v>
      </c>
      <c r="U37">
        <v>6</v>
      </c>
      <c r="V37">
        <v>0.5</v>
      </c>
      <c r="W37">
        <v>1.5</v>
      </c>
    </row>
    <row r="38" spans="1:23" x14ac:dyDescent="0.45">
      <c r="A38">
        <v>37</v>
      </c>
      <c r="B38" t="s">
        <v>857</v>
      </c>
      <c r="C38" t="s">
        <v>854</v>
      </c>
      <c r="D38">
        <v>52</v>
      </c>
      <c r="E38">
        <v>234</v>
      </c>
      <c r="F38">
        <v>7</v>
      </c>
      <c r="G38">
        <v>26</v>
      </c>
      <c r="H38">
        <v>23</v>
      </c>
      <c r="I38">
        <v>4</v>
      </c>
      <c r="J38" s="2">
        <v>3.7999999999999999E-2</v>
      </c>
      <c r="K38" s="2">
        <v>0.30299999999999999</v>
      </c>
      <c r="L38">
        <v>0.17799999999999999</v>
      </c>
      <c r="M38">
        <v>0.38700000000000001</v>
      </c>
      <c r="N38">
        <v>0.28299999999999997</v>
      </c>
      <c r="O38">
        <v>0.316</v>
      </c>
      <c r="P38">
        <v>0.46100000000000002</v>
      </c>
      <c r="Q38">
        <v>0.33800000000000002</v>
      </c>
      <c r="R38">
        <v>0.27800000000000002</v>
      </c>
      <c r="S38">
        <v>105</v>
      </c>
      <c r="T38">
        <v>0.8</v>
      </c>
      <c r="U38">
        <v>2.1</v>
      </c>
      <c r="V38">
        <v>4.0999999999999996</v>
      </c>
      <c r="W38">
        <v>1.5</v>
      </c>
    </row>
    <row r="39" spans="1:23" x14ac:dyDescent="0.45">
      <c r="A39">
        <v>38</v>
      </c>
      <c r="B39" t="s">
        <v>849</v>
      </c>
      <c r="C39" t="s">
        <v>835</v>
      </c>
      <c r="D39">
        <v>54</v>
      </c>
      <c r="E39">
        <v>229</v>
      </c>
      <c r="F39">
        <v>8</v>
      </c>
      <c r="G39">
        <v>37</v>
      </c>
      <c r="H39">
        <v>27</v>
      </c>
      <c r="I39">
        <v>5</v>
      </c>
      <c r="J39" s="2">
        <v>7.9000000000000001E-2</v>
      </c>
      <c r="K39" s="2">
        <v>0.23599999999999999</v>
      </c>
      <c r="L39">
        <v>0.183</v>
      </c>
      <c r="M39">
        <v>0.28100000000000003</v>
      </c>
      <c r="N39">
        <v>0.23599999999999999</v>
      </c>
      <c r="O39">
        <v>0.30599999999999999</v>
      </c>
      <c r="P39">
        <v>0.41799999999999998</v>
      </c>
      <c r="Q39">
        <v>0.318</v>
      </c>
      <c r="R39">
        <v>0.34</v>
      </c>
      <c r="S39">
        <v>110</v>
      </c>
      <c r="T39">
        <v>1.6</v>
      </c>
      <c r="U39">
        <v>4.3</v>
      </c>
      <c r="V39">
        <v>1.9</v>
      </c>
      <c r="W39">
        <v>1.4</v>
      </c>
    </row>
    <row r="40" spans="1:23" x14ac:dyDescent="0.45">
      <c r="A40">
        <v>39</v>
      </c>
      <c r="B40" t="s">
        <v>874</v>
      </c>
      <c r="C40" t="s">
        <v>875</v>
      </c>
      <c r="D40">
        <v>54</v>
      </c>
      <c r="E40">
        <v>226</v>
      </c>
      <c r="F40">
        <v>8</v>
      </c>
      <c r="G40">
        <v>27</v>
      </c>
      <c r="H40">
        <v>27</v>
      </c>
      <c r="I40">
        <v>10</v>
      </c>
      <c r="J40" s="2">
        <v>8.7999999999999995E-2</v>
      </c>
      <c r="K40" s="2">
        <v>0.248</v>
      </c>
      <c r="L40">
        <v>0.191</v>
      </c>
      <c r="M40">
        <v>0.32900000000000001</v>
      </c>
      <c r="N40">
        <v>0.26500000000000001</v>
      </c>
      <c r="O40">
        <v>0.33600000000000002</v>
      </c>
      <c r="P40">
        <v>0.45600000000000002</v>
      </c>
      <c r="Q40">
        <v>0.34499999999999997</v>
      </c>
      <c r="R40">
        <v>0.32900000000000001</v>
      </c>
      <c r="S40">
        <v>124</v>
      </c>
      <c r="T40">
        <v>1.3</v>
      </c>
      <c r="U40">
        <v>7.7</v>
      </c>
      <c r="V40">
        <v>-1.5</v>
      </c>
      <c r="W40">
        <v>1.4</v>
      </c>
    </row>
    <row r="41" spans="1:23" x14ac:dyDescent="0.45">
      <c r="A41">
        <v>40</v>
      </c>
      <c r="B41" t="s">
        <v>859</v>
      </c>
      <c r="C41" t="s">
        <v>37</v>
      </c>
      <c r="D41">
        <v>43</v>
      </c>
      <c r="E41">
        <v>187</v>
      </c>
      <c r="F41">
        <v>10</v>
      </c>
      <c r="G41">
        <v>27</v>
      </c>
      <c r="H41">
        <v>24</v>
      </c>
      <c r="I41">
        <v>1</v>
      </c>
      <c r="J41" s="2">
        <v>0.123</v>
      </c>
      <c r="K41" s="2">
        <v>0.24099999999999999</v>
      </c>
      <c r="L41">
        <v>0.255</v>
      </c>
      <c r="M41">
        <v>0.318</v>
      </c>
      <c r="N41">
        <v>0.27300000000000002</v>
      </c>
      <c r="O41">
        <v>0.36899999999999999</v>
      </c>
      <c r="P41">
        <v>0.52800000000000002</v>
      </c>
      <c r="Q41">
        <v>0.38200000000000001</v>
      </c>
      <c r="R41">
        <v>0.36899999999999999</v>
      </c>
      <c r="S41">
        <v>143</v>
      </c>
      <c r="T41">
        <v>-0.3</v>
      </c>
      <c r="U41">
        <v>9.1</v>
      </c>
      <c r="V41">
        <v>-1.8</v>
      </c>
      <c r="W41">
        <v>1.4</v>
      </c>
    </row>
    <row r="42" spans="1:23" x14ac:dyDescent="0.45">
      <c r="A42">
        <v>41</v>
      </c>
      <c r="B42" t="s">
        <v>865</v>
      </c>
      <c r="C42" t="s">
        <v>161</v>
      </c>
      <c r="D42">
        <v>52</v>
      </c>
      <c r="E42">
        <v>186</v>
      </c>
      <c r="F42">
        <v>2</v>
      </c>
      <c r="G42">
        <v>24</v>
      </c>
      <c r="H42">
        <v>20</v>
      </c>
      <c r="I42">
        <v>2</v>
      </c>
      <c r="J42" s="2">
        <v>9.0999999999999998E-2</v>
      </c>
      <c r="K42" s="2">
        <v>0.188</v>
      </c>
      <c r="L42">
        <v>0.13</v>
      </c>
      <c r="M42">
        <v>0.34699999999999998</v>
      </c>
      <c r="N42">
        <v>0.28000000000000003</v>
      </c>
      <c r="O42">
        <v>0.376</v>
      </c>
      <c r="P42">
        <v>0.41</v>
      </c>
      <c r="Q42">
        <v>0.35299999999999998</v>
      </c>
      <c r="R42">
        <v>0.31900000000000001</v>
      </c>
      <c r="S42">
        <v>127</v>
      </c>
      <c r="T42">
        <v>0.5</v>
      </c>
      <c r="U42">
        <v>6.4</v>
      </c>
      <c r="V42">
        <v>0.9</v>
      </c>
      <c r="W42">
        <v>1.4</v>
      </c>
    </row>
    <row r="43" spans="1:23" x14ac:dyDescent="0.45">
      <c r="A43">
        <v>42</v>
      </c>
      <c r="B43" t="s">
        <v>858</v>
      </c>
      <c r="C43" t="s">
        <v>70</v>
      </c>
      <c r="D43">
        <v>51</v>
      </c>
      <c r="E43">
        <v>225</v>
      </c>
      <c r="F43">
        <v>4</v>
      </c>
      <c r="G43">
        <v>31</v>
      </c>
      <c r="H43">
        <v>33</v>
      </c>
      <c r="I43">
        <v>8</v>
      </c>
      <c r="J43" s="2">
        <v>4.3999999999999997E-2</v>
      </c>
      <c r="K43" s="2">
        <v>0.14699999999999999</v>
      </c>
      <c r="L43">
        <v>0.109</v>
      </c>
      <c r="M43">
        <v>0.29899999999999999</v>
      </c>
      <c r="N43">
        <v>0.26900000000000002</v>
      </c>
      <c r="O43">
        <v>0.33</v>
      </c>
      <c r="P43">
        <v>0.378</v>
      </c>
      <c r="Q43">
        <v>0.316</v>
      </c>
      <c r="R43">
        <v>0.314</v>
      </c>
      <c r="S43">
        <v>107</v>
      </c>
      <c r="T43">
        <v>0</v>
      </c>
      <c r="U43">
        <v>1.7</v>
      </c>
      <c r="V43">
        <v>4.3</v>
      </c>
      <c r="W43">
        <v>1.4</v>
      </c>
    </row>
    <row r="44" spans="1:23" x14ac:dyDescent="0.45">
      <c r="A44">
        <v>43</v>
      </c>
      <c r="B44" t="s">
        <v>852</v>
      </c>
      <c r="C44" t="s">
        <v>820</v>
      </c>
      <c r="D44">
        <v>57</v>
      </c>
      <c r="E44">
        <v>250</v>
      </c>
      <c r="F44">
        <v>9</v>
      </c>
      <c r="G44">
        <v>35</v>
      </c>
      <c r="H44">
        <v>28</v>
      </c>
      <c r="I44">
        <v>6</v>
      </c>
      <c r="J44" s="2">
        <v>9.6000000000000002E-2</v>
      </c>
      <c r="K44" s="2">
        <v>0.216</v>
      </c>
      <c r="L44">
        <v>0.16700000000000001</v>
      </c>
      <c r="M44">
        <v>0.28299999999999997</v>
      </c>
      <c r="N44">
        <v>0.24399999999999999</v>
      </c>
      <c r="O44">
        <v>0.32800000000000001</v>
      </c>
      <c r="P44">
        <v>0.41199999999999998</v>
      </c>
      <c r="Q44">
        <v>0.32900000000000001</v>
      </c>
      <c r="R44">
        <v>0.372</v>
      </c>
      <c r="S44">
        <v>119</v>
      </c>
      <c r="T44">
        <v>0.4</v>
      </c>
      <c r="U44">
        <v>5.9</v>
      </c>
      <c r="V44">
        <v>-1.1000000000000001</v>
      </c>
      <c r="W44">
        <v>1.4</v>
      </c>
    </row>
    <row r="45" spans="1:23" x14ac:dyDescent="0.45">
      <c r="A45">
        <v>44</v>
      </c>
      <c r="B45" t="s">
        <v>863</v>
      </c>
      <c r="C45" t="s">
        <v>811</v>
      </c>
      <c r="D45">
        <v>55</v>
      </c>
      <c r="E45">
        <v>241</v>
      </c>
      <c r="F45">
        <v>5</v>
      </c>
      <c r="G45">
        <v>31</v>
      </c>
      <c r="H45">
        <v>30</v>
      </c>
      <c r="I45">
        <v>1</v>
      </c>
      <c r="J45" s="2">
        <v>0.129</v>
      </c>
      <c r="K45" s="2">
        <v>0.16600000000000001</v>
      </c>
      <c r="L45">
        <v>0.159</v>
      </c>
      <c r="M45">
        <v>0.32700000000000001</v>
      </c>
      <c r="N45">
        <v>0.28399999999999997</v>
      </c>
      <c r="O45">
        <v>0.39</v>
      </c>
      <c r="P45">
        <v>0.443</v>
      </c>
      <c r="Q45">
        <v>0.36399999999999999</v>
      </c>
      <c r="R45">
        <v>0.37</v>
      </c>
      <c r="S45">
        <v>140</v>
      </c>
      <c r="T45">
        <v>-1.8</v>
      </c>
      <c r="U45">
        <v>9.4</v>
      </c>
      <c r="V45">
        <v>-4.3</v>
      </c>
      <c r="W45">
        <v>1.4</v>
      </c>
    </row>
    <row r="46" spans="1:23" x14ac:dyDescent="0.45">
      <c r="A46">
        <v>45</v>
      </c>
      <c r="B46" t="s">
        <v>860</v>
      </c>
      <c r="C46" t="s">
        <v>129</v>
      </c>
      <c r="D46">
        <v>53</v>
      </c>
      <c r="E46">
        <v>200</v>
      </c>
      <c r="F46">
        <v>4</v>
      </c>
      <c r="G46">
        <v>26</v>
      </c>
      <c r="H46">
        <v>16</v>
      </c>
      <c r="I46">
        <v>7</v>
      </c>
      <c r="J46" s="2">
        <v>8.5000000000000006E-2</v>
      </c>
      <c r="K46" s="2">
        <v>0.255</v>
      </c>
      <c r="L46">
        <v>0.16300000000000001</v>
      </c>
      <c r="M46">
        <v>0.33100000000000002</v>
      </c>
      <c r="N46">
        <v>0.253</v>
      </c>
      <c r="O46">
        <v>0.33</v>
      </c>
      <c r="P46">
        <v>0.41599999999999998</v>
      </c>
      <c r="Q46">
        <v>0.33</v>
      </c>
      <c r="R46">
        <v>0.32200000000000001</v>
      </c>
      <c r="S46">
        <v>115</v>
      </c>
      <c r="T46">
        <v>1</v>
      </c>
      <c r="U46">
        <v>4.5</v>
      </c>
      <c r="V46">
        <v>2</v>
      </c>
      <c r="W46">
        <v>1.3</v>
      </c>
    </row>
    <row r="47" spans="1:23" x14ac:dyDescent="0.45">
      <c r="A47">
        <v>46</v>
      </c>
      <c r="B47" t="s">
        <v>870</v>
      </c>
      <c r="C47" t="s">
        <v>820</v>
      </c>
      <c r="D47">
        <v>53</v>
      </c>
      <c r="E47">
        <v>231</v>
      </c>
      <c r="F47">
        <v>8</v>
      </c>
      <c r="G47">
        <v>24</v>
      </c>
      <c r="H47">
        <v>35</v>
      </c>
      <c r="I47">
        <v>1</v>
      </c>
      <c r="J47" s="2">
        <v>8.6999999999999994E-2</v>
      </c>
      <c r="K47" s="2">
        <v>0.16900000000000001</v>
      </c>
      <c r="L47">
        <v>0.19700000000000001</v>
      </c>
      <c r="M47">
        <v>0.29599999999999999</v>
      </c>
      <c r="N47">
        <v>0.27100000000000002</v>
      </c>
      <c r="O47">
        <v>0.33800000000000002</v>
      </c>
      <c r="P47">
        <v>0.46800000000000003</v>
      </c>
      <c r="Q47">
        <v>0.35</v>
      </c>
      <c r="R47">
        <v>0.35599999999999998</v>
      </c>
      <c r="S47">
        <v>134</v>
      </c>
      <c r="T47">
        <v>-0.8</v>
      </c>
      <c r="U47">
        <v>8.1999999999999993</v>
      </c>
      <c r="V47">
        <v>-3</v>
      </c>
      <c r="W47">
        <v>1.3</v>
      </c>
    </row>
    <row r="48" spans="1:23" x14ac:dyDescent="0.45">
      <c r="A48">
        <v>47</v>
      </c>
      <c r="B48" t="s">
        <v>864</v>
      </c>
      <c r="C48" t="s">
        <v>862</v>
      </c>
      <c r="D48">
        <v>52</v>
      </c>
      <c r="E48">
        <v>233</v>
      </c>
      <c r="F48">
        <v>7</v>
      </c>
      <c r="G48">
        <v>29</v>
      </c>
      <c r="H48">
        <v>24</v>
      </c>
      <c r="I48">
        <v>6</v>
      </c>
      <c r="J48" s="2">
        <v>6.9000000000000006E-2</v>
      </c>
      <c r="K48" s="2">
        <v>0.16300000000000001</v>
      </c>
      <c r="L48">
        <v>0.157</v>
      </c>
      <c r="M48">
        <v>0.222</v>
      </c>
      <c r="N48">
        <v>0.21</v>
      </c>
      <c r="O48">
        <v>0.27900000000000003</v>
      </c>
      <c r="P48">
        <v>0.36699999999999999</v>
      </c>
      <c r="Q48">
        <v>0.28699999999999998</v>
      </c>
      <c r="R48">
        <v>0.34599999999999997</v>
      </c>
      <c r="S48">
        <v>90</v>
      </c>
      <c r="T48">
        <v>1.5</v>
      </c>
      <c r="U48">
        <v>-1.2</v>
      </c>
      <c r="V48">
        <v>6.2</v>
      </c>
      <c r="W48">
        <v>1.3</v>
      </c>
    </row>
    <row r="49" spans="1:23" x14ac:dyDescent="0.45">
      <c r="A49">
        <v>48</v>
      </c>
      <c r="B49" t="s">
        <v>873</v>
      </c>
      <c r="C49" t="s">
        <v>854</v>
      </c>
      <c r="D49">
        <v>51</v>
      </c>
      <c r="E49">
        <v>209</v>
      </c>
      <c r="F49">
        <v>5</v>
      </c>
      <c r="G49">
        <v>35</v>
      </c>
      <c r="H49">
        <v>15</v>
      </c>
      <c r="I49">
        <v>14</v>
      </c>
      <c r="J49" s="2">
        <v>9.0999999999999998E-2</v>
      </c>
      <c r="K49" s="2">
        <v>0.28199999999999997</v>
      </c>
      <c r="L49">
        <v>0.156</v>
      </c>
      <c r="M49">
        <v>0.36899999999999999</v>
      </c>
      <c r="N49">
        <v>0.26900000000000002</v>
      </c>
      <c r="O49">
        <v>0.34</v>
      </c>
      <c r="P49">
        <v>0.42499999999999999</v>
      </c>
      <c r="Q49">
        <v>0.33800000000000002</v>
      </c>
      <c r="R49">
        <v>0.313</v>
      </c>
      <c r="S49">
        <v>105</v>
      </c>
      <c r="T49">
        <v>2.8</v>
      </c>
      <c r="U49">
        <v>4</v>
      </c>
      <c r="V49">
        <v>1.3</v>
      </c>
      <c r="W49">
        <v>1.3</v>
      </c>
    </row>
    <row r="50" spans="1:23" x14ac:dyDescent="0.45">
      <c r="A50">
        <v>49</v>
      </c>
      <c r="B50" t="s">
        <v>868</v>
      </c>
      <c r="C50" t="s">
        <v>48</v>
      </c>
      <c r="D50">
        <v>48</v>
      </c>
      <c r="E50">
        <v>178</v>
      </c>
      <c r="F50">
        <v>11</v>
      </c>
      <c r="G50">
        <v>20</v>
      </c>
      <c r="H50">
        <v>27</v>
      </c>
      <c r="I50">
        <v>1</v>
      </c>
      <c r="J50" s="2">
        <v>7.2999999999999995E-2</v>
      </c>
      <c r="K50" s="2">
        <v>0.24199999999999999</v>
      </c>
      <c r="L50">
        <v>0.27700000000000002</v>
      </c>
      <c r="M50">
        <v>0.21299999999999999</v>
      </c>
      <c r="N50">
        <v>0.214</v>
      </c>
      <c r="O50">
        <v>0.28100000000000003</v>
      </c>
      <c r="P50">
        <v>0.49099999999999999</v>
      </c>
      <c r="Q50">
        <v>0.32600000000000001</v>
      </c>
      <c r="R50">
        <v>0.35299999999999998</v>
      </c>
      <c r="S50">
        <v>116</v>
      </c>
      <c r="T50">
        <v>-0.4</v>
      </c>
      <c r="U50">
        <v>2.8</v>
      </c>
      <c r="V50">
        <v>3.7</v>
      </c>
      <c r="W50">
        <v>1.3</v>
      </c>
    </row>
    <row r="51" spans="1:23" x14ac:dyDescent="0.45">
      <c r="A51">
        <v>50</v>
      </c>
      <c r="B51" t="s">
        <v>861</v>
      </c>
      <c r="C51" t="s">
        <v>862</v>
      </c>
      <c r="D51">
        <v>49</v>
      </c>
      <c r="E51">
        <v>219</v>
      </c>
      <c r="F51">
        <v>7</v>
      </c>
      <c r="G51">
        <v>27</v>
      </c>
      <c r="H51">
        <v>29</v>
      </c>
      <c r="I51">
        <v>4</v>
      </c>
      <c r="J51" s="2">
        <v>0.14199999999999999</v>
      </c>
      <c r="K51" s="2">
        <v>0.23300000000000001</v>
      </c>
      <c r="L51">
        <v>0.17199999999999999</v>
      </c>
      <c r="M51">
        <v>0.26200000000000001</v>
      </c>
      <c r="N51">
        <v>0.217</v>
      </c>
      <c r="O51">
        <v>0.35599999999999998</v>
      </c>
      <c r="P51">
        <v>0.38900000000000001</v>
      </c>
      <c r="Q51">
        <v>0.33700000000000002</v>
      </c>
      <c r="R51">
        <v>0.39800000000000002</v>
      </c>
      <c r="S51">
        <v>124</v>
      </c>
      <c r="T51">
        <v>0.6</v>
      </c>
      <c r="U51">
        <v>6.7</v>
      </c>
      <c r="V51">
        <v>-1.8</v>
      </c>
      <c r="W51">
        <v>1.3</v>
      </c>
    </row>
    <row r="52" spans="1:23" x14ac:dyDescent="0.45">
      <c r="A52">
        <v>51</v>
      </c>
      <c r="B52" t="s">
        <v>878</v>
      </c>
      <c r="C52" t="s">
        <v>103</v>
      </c>
      <c r="D52">
        <v>52</v>
      </c>
      <c r="E52">
        <v>213</v>
      </c>
      <c r="F52">
        <v>7</v>
      </c>
      <c r="G52">
        <v>26</v>
      </c>
      <c r="H52">
        <v>28</v>
      </c>
      <c r="I52">
        <v>1</v>
      </c>
      <c r="J52" s="2">
        <v>8.8999999999999996E-2</v>
      </c>
      <c r="K52" s="2">
        <v>0.108</v>
      </c>
      <c r="L52">
        <v>0.17</v>
      </c>
      <c r="M52">
        <v>0.25800000000000001</v>
      </c>
      <c r="N52">
        <v>0.26100000000000001</v>
      </c>
      <c r="O52">
        <v>0.32400000000000001</v>
      </c>
      <c r="P52">
        <v>0.43099999999999999</v>
      </c>
      <c r="Q52">
        <v>0.32900000000000001</v>
      </c>
      <c r="R52">
        <v>0.34200000000000003</v>
      </c>
      <c r="S52">
        <v>115</v>
      </c>
      <c r="T52">
        <v>-0.8</v>
      </c>
      <c r="U52">
        <v>2.9</v>
      </c>
      <c r="V52">
        <v>2.2999999999999998</v>
      </c>
      <c r="W52">
        <v>1.3</v>
      </c>
    </row>
    <row r="53" spans="1:23" x14ac:dyDescent="0.45">
      <c r="A53">
        <v>52</v>
      </c>
      <c r="B53" t="s">
        <v>879</v>
      </c>
      <c r="C53" t="s">
        <v>880</v>
      </c>
      <c r="D53">
        <v>48</v>
      </c>
      <c r="E53">
        <v>191</v>
      </c>
      <c r="F53">
        <v>4</v>
      </c>
      <c r="G53">
        <v>30</v>
      </c>
      <c r="H53">
        <v>16</v>
      </c>
      <c r="I53">
        <v>4</v>
      </c>
      <c r="J53" s="2">
        <v>0.14099999999999999</v>
      </c>
      <c r="K53" s="2">
        <v>0.20399999999999999</v>
      </c>
      <c r="L53">
        <v>0.14299999999999999</v>
      </c>
      <c r="M53">
        <v>0.32800000000000001</v>
      </c>
      <c r="N53">
        <v>0.26700000000000002</v>
      </c>
      <c r="O53">
        <v>0.377</v>
      </c>
      <c r="P53">
        <v>0.41</v>
      </c>
      <c r="Q53">
        <v>0.35299999999999998</v>
      </c>
      <c r="R53">
        <v>0.33800000000000002</v>
      </c>
      <c r="S53">
        <v>131</v>
      </c>
      <c r="T53">
        <v>1.3</v>
      </c>
      <c r="U53">
        <v>8.1999999999999993</v>
      </c>
      <c r="V53">
        <v>-2.7</v>
      </c>
      <c r="W53">
        <v>1.2</v>
      </c>
    </row>
    <row r="54" spans="1:23" x14ac:dyDescent="0.45">
      <c r="A54">
        <v>53</v>
      </c>
      <c r="B54" t="s">
        <v>867</v>
      </c>
      <c r="C54" t="s">
        <v>823</v>
      </c>
      <c r="D54">
        <v>44</v>
      </c>
      <c r="E54">
        <v>191</v>
      </c>
      <c r="F54">
        <v>7</v>
      </c>
      <c r="G54">
        <v>27</v>
      </c>
      <c r="H54">
        <v>20</v>
      </c>
      <c r="I54">
        <v>1</v>
      </c>
      <c r="J54" s="2">
        <v>5.8000000000000003E-2</v>
      </c>
      <c r="K54" s="2">
        <v>0.246</v>
      </c>
      <c r="L54">
        <v>0.16900000000000001</v>
      </c>
      <c r="M54">
        <v>0.35199999999999998</v>
      </c>
      <c r="N54">
        <v>0.28699999999999998</v>
      </c>
      <c r="O54">
        <v>0.33</v>
      </c>
      <c r="P54">
        <v>0.45500000000000002</v>
      </c>
      <c r="Q54">
        <v>0.34300000000000003</v>
      </c>
      <c r="R54">
        <v>0.34200000000000003</v>
      </c>
      <c r="S54">
        <v>123</v>
      </c>
      <c r="T54">
        <v>-0.7</v>
      </c>
      <c r="U54">
        <v>4.4000000000000004</v>
      </c>
      <c r="V54">
        <v>1</v>
      </c>
      <c r="W54">
        <v>1.2</v>
      </c>
    </row>
    <row r="55" spans="1:23" x14ac:dyDescent="0.45">
      <c r="A55">
        <v>54</v>
      </c>
      <c r="B55" t="s">
        <v>889</v>
      </c>
      <c r="C55" t="s">
        <v>161</v>
      </c>
      <c r="D55">
        <v>49</v>
      </c>
      <c r="E55">
        <v>218</v>
      </c>
      <c r="F55">
        <v>11</v>
      </c>
      <c r="G55">
        <v>25</v>
      </c>
      <c r="H55">
        <v>24</v>
      </c>
      <c r="I55">
        <v>0</v>
      </c>
      <c r="J55" s="2">
        <v>0.11899999999999999</v>
      </c>
      <c r="K55" s="2">
        <v>0.17399999999999999</v>
      </c>
      <c r="L55">
        <v>0.189</v>
      </c>
      <c r="M55">
        <v>0.26800000000000002</v>
      </c>
      <c r="N55">
        <v>0.25800000000000001</v>
      </c>
      <c r="O55">
        <v>0.34899999999999998</v>
      </c>
      <c r="P55">
        <v>0.44700000000000001</v>
      </c>
      <c r="Q55">
        <v>0.34399999999999997</v>
      </c>
      <c r="R55">
        <v>0.40100000000000002</v>
      </c>
      <c r="S55">
        <v>121</v>
      </c>
      <c r="T55">
        <v>-2.6</v>
      </c>
      <c r="U55">
        <v>2.7</v>
      </c>
      <c r="V55">
        <v>2.1</v>
      </c>
      <c r="W55">
        <v>1.2</v>
      </c>
    </row>
    <row r="56" spans="1:23" x14ac:dyDescent="0.45">
      <c r="A56">
        <v>55</v>
      </c>
      <c r="B56" t="s">
        <v>872</v>
      </c>
      <c r="C56" t="s">
        <v>835</v>
      </c>
      <c r="D56">
        <v>54</v>
      </c>
      <c r="E56">
        <v>218</v>
      </c>
      <c r="F56">
        <v>8</v>
      </c>
      <c r="G56">
        <v>32</v>
      </c>
      <c r="H56">
        <v>31</v>
      </c>
      <c r="I56">
        <v>1</v>
      </c>
      <c r="J56" s="2">
        <v>3.6999999999999998E-2</v>
      </c>
      <c r="K56" s="2">
        <v>0.183</v>
      </c>
      <c r="L56">
        <v>0.18</v>
      </c>
      <c r="M56">
        <v>0.25600000000000001</v>
      </c>
      <c r="N56">
        <v>0.23799999999999999</v>
      </c>
      <c r="O56">
        <v>0.27100000000000002</v>
      </c>
      <c r="P56">
        <v>0.41699999999999998</v>
      </c>
      <c r="Q56">
        <v>0.29899999999999999</v>
      </c>
      <c r="R56">
        <v>0.27600000000000002</v>
      </c>
      <c r="S56">
        <v>97</v>
      </c>
      <c r="T56">
        <v>0.5</v>
      </c>
      <c r="U56">
        <v>-0.2</v>
      </c>
      <c r="V56">
        <v>4.5999999999999996</v>
      </c>
      <c r="W56">
        <v>1.2</v>
      </c>
    </row>
    <row r="57" spans="1:23" x14ac:dyDescent="0.45">
      <c r="A57">
        <v>56</v>
      </c>
      <c r="B57" t="s">
        <v>855</v>
      </c>
      <c r="C57" t="s">
        <v>153</v>
      </c>
      <c r="D57">
        <v>49</v>
      </c>
      <c r="E57">
        <v>187</v>
      </c>
      <c r="F57">
        <v>11</v>
      </c>
      <c r="G57">
        <v>24</v>
      </c>
      <c r="H57">
        <v>29</v>
      </c>
      <c r="I57">
        <v>0</v>
      </c>
      <c r="J57" s="2">
        <v>9.0999999999999998E-2</v>
      </c>
      <c r="K57" s="2">
        <v>0.34799999999999998</v>
      </c>
      <c r="L57">
        <v>0.222</v>
      </c>
      <c r="M57">
        <v>0.25800000000000001</v>
      </c>
      <c r="N57">
        <v>0.21</v>
      </c>
      <c r="O57">
        <v>0.28299999999999997</v>
      </c>
      <c r="P57">
        <v>0.43099999999999999</v>
      </c>
      <c r="Q57">
        <v>0.312</v>
      </c>
      <c r="R57">
        <v>0.32500000000000001</v>
      </c>
      <c r="S57">
        <v>106</v>
      </c>
      <c r="T57">
        <v>-1.9</v>
      </c>
      <c r="U57">
        <v>-0.6</v>
      </c>
      <c r="V57">
        <v>6.2</v>
      </c>
      <c r="W57">
        <v>1.2</v>
      </c>
    </row>
    <row r="58" spans="1:23" x14ac:dyDescent="0.45">
      <c r="A58">
        <v>57</v>
      </c>
      <c r="B58" t="s">
        <v>885</v>
      </c>
      <c r="C58" t="s">
        <v>886</v>
      </c>
      <c r="D58">
        <v>49</v>
      </c>
      <c r="E58">
        <v>217</v>
      </c>
      <c r="F58">
        <v>9</v>
      </c>
      <c r="G58">
        <v>32</v>
      </c>
      <c r="H58">
        <v>26</v>
      </c>
      <c r="I58">
        <v>8</v>
      </c>
      <c r="J58" s="2">
        <v>5.5E-2</v>
      </c>
      <c r="K58" s="2">
        <v>0.184</v>
      </c>
      <c r="L58">
        <v>0.221</v>
      </c>
      <c r="M58">
        <v>0.28299999999999997</v>
      </c>
      <c r="N58">
        <v>0.26100000000000001</v>
      </c>
      <c r="O58">
        <v>0.31</v>
      </c>
      <c r="P58">
        <v>0.48199999999999998</v>
      </c>
      <c r="Q58">
        <v>0.33900000000000002</v>
      </c>
      <c r="R58">
        <v>0.35799999999999998</v>
      </c>
      <c r="S58">
        <v>120</v>
      </c>
      <c r="T58">
        <v>0.2</v>
      </c>
      <c r="U58">
        <v>5.3</v>
      </c>
      <c r="V58">
        <v>-0.9</v>
      </c>
      <c r="W58">
        <v>1.2</v>
      </c>
    </row>
    <row r="59" spans="1:23" x14ac:dyDescent="0.45">
      <c r="A59">
        <v>58</v>
      </c>
      <c r="B59" t="s">
        <v>866</v>
      </c>
      <c r="C59" t="s">
        <v>828</v>
      </c>
      <c r="D59">
        <v>49</v>
      </c>
      <c r="E59">
        <v>222</v>
      </c>
      <c r="F59">
        <v>4</v>
      </c>
      <c r="G59">
        <v>38</v>
      </c>
      <c r="H59">
        <v>15</v>
      </c>
      <c r="I59">
        <v>16</v>
      </c>
      <c r="J59" s="2">
        <v>0.122</v>
      </c>
      <c r="K59" s="2">
        <v>0.23899999999999999</v>
      </c>
      <c r="L59">
        <v>0.115</v>
      </c>
      <c r="M59">
        <v>0.32600000000000001</v>
      </c>
      <c r="N59">
        <v>0.25</v>
      </c>
      <c r="O59">
        <v>0.35099999999999998</v>
      </c>
      <c r="P59">
        <v>0.36499999999999999</v>
      </c>
      <c r="Q59">
        <v>0.32500000000000001</v>
      </c>
      <c r="R59">
        <v>0.34899999999999998</v>
      </c>
      <c r="S59">
        <v>110</v>
      </c>
      <c r="T59">
        <v>2.6</v>
      </c>
      <c r="U59">
        <v>5.2</v>
      </c>
      <c r="V59">
        <v>-1.1000000000000001</v>
      </c>
      <c r="W59">
        <v>1.2</v>
      </c>
    </row>
    <row r="60" spans="1:23" x14ac:dyDescent="0.45">
      <c r="A60">
        <v>59</v>
      </c>
      <c r="B60" t="s">
        <v>871</v>
      </c>
      <c r="C60" t="s">
        <v>854</v>
      </c>
      <c r="D60">
        <v>44</v>
      </c>
      <c r="E60">
        <v>172</v>
      </c>
      <c r="F60">
        <v>4</v>
      </c>
      <c r="G60">
        <v>18</v>
      </c>
      <c r="H60">
        <v>23</v>
      </c>
      <c r="I60">
        <v>0</v>
      </c>
      <c r="J60" s="2">
        <v>5.1999999999999998E-2</v>
      </c>
      <c r="K60" s="2">
        <v>0.16900000000000001</v>
      </c>
      <c r="L60">
        <v>0.13300000000000001</v>
      </c>
      <c r="M60">
        <v>0.34599999999999997</v>
      </c>
      <c r="N60">
        <v>0.30399999999999999</v>
      </c>
      <c r="O60">
        <v>0.34899999999999998</v>
      </c>
      <c r="P60">
        <v>0.437</v>
      </c>
      <c r="Q60">
        <v>0.34100000000000003</v>
      </c>
      <c r="R60">
        <v>0.28299999999999997</v>
      </c>
      <c r="S60">
        <v>107</v>
      </c>
      <c r="T60">
        <v>-1.2</v>
      </c>
      <c r="U60">
        <v>0.2</v>
      </c>
      <c r="V60">
        <v>5.4</v>
      </c>
      <c r="W60">
        <v>1.2</v>
      </c>
    </row>
    <row r="61" spans="1:23" x14ac:dyDescent="0.45">
      <c r="A61">
        <v>60</v>
      </c>
      <c r="B61" t="s">
        <v>881</v>
      </c>
      <c r="C61" t="s">
        <v>823</v>
      </c>
      <c r="D61">
        <v>48</v>
      </c>
      <c r="E61">
        <v>171</v>
      </c>
      <c r="F61">
        <v>6</v>
      </c>
      <c r="G61">
        <v>19</v>
      </c>
      <c r="H61">
        <v>24</v>
      </c>
      <c r="I61">
        <v>8</v>
      </c>
      <c r="J61" s="2">
        <v>0.105</v>
      </c>
      <c r="K61" s="2">
        <v>0.28100000000000003</v>
      </c>
      <c r="L61">
        <v>0.16700000000000001</v>
      </c>
      <c r="M61">
        <v>0.34300000000000003</v>
      </c>
      <c r="N61">
        <v>0.26700000000000002</v>
      </c>
      <c r="O61">
        <v>0.33900000000000002</v>
      </c>
      <c r="P61">
        <v>0.433</v>
      </c>
      <c r="Q61">
        <v>0.33900000000000002</v>
      </c>
      <c r="R61">
        <v>0.36399999999999999</v>
      </c>
      <c r="S61">
        <v>120</v>
      </c>
      <c r="T61">
        <v>0.1</v>
      </c>
      <c r="U61">
        <v>4.0999999999999996</v>
      </c>
      <c r="V61">
        <v>1.4</v>
      </c>
      <c r="W61">
        <v>1.2</v>
      </c>
    </row>
    <row r="62" spans="1:23" x14ac:dyDescent="0.45">
      <c r="A62">
        <v>61</v>
      </c>
      <c r="B62" t="s">
        <v>883</v>
      </c>
      <c r="C62" t="s">
        <v>66</v>
      </c>
      <c r="D62">
        <v>47</v>
      </c>
      <c r="E62">
        <v>179</v>
      </c>
      <c r="F62">
        <v>2</v>
      </c>
      <c r="G62">
        <v>22</v>
      </c>
      <c r="H62">
        <v>16</v>
      </c>
      <c r="I62">
        <v>19</v>
      </c>
      <c r="J62" s="2">
        <v>5.6000000000000001E-2</v>
      </c>
      <c r="K62" s="2">
        <v>0.27400000000000002</v>
      </c>
      <c r="L62">
        <v>0.105</v>
      </c>
      <c r="M62">
        <v>0.35699999999999998</v>
      </c>
      <c r="N62">
        <v>0.25900000000000001</v>
      </c>
      <c r="O62">
        <v>0.316</v>
      </c>
      <c r="P62">
        <v>0.36399999999999999</v>
      </c>
      <c r="Q62">
        <v>0.30399999999999999</v>
      </c>
      <c r="R62">
        <v>0.28999999999999998</v>
      </c>
      <c r="S62">
        <v>101</v>
      </c>
      <c r="T62">
        <v>1.2</v>
      </c>
      <c r="U62">
        <v>1.3</v>
      </c>
      <c r="V62">
        <v>3.8</v>
      </c>
      <c r="W62">
        <v>1.1000000000000001</v>
      </c>
    </row>
    <row r="63" spans="1:23" x14ac:dyDescent="0.45">
      <c r="A63">
        <v>62</v>
      </c>
      <c r="B63" t="s">
        <v>869</v>
      </c>
      <c r="C63" t="s">
        <v>823</v>
      </c>
      <c r="D63">
        <v>50</v>
      </c>
      <c r="E63">
        <v>194</v>
      </c>
      <c r="F63">
        <v>5</v>
      </c>
      <c r="G63">
        <v>31</v>
      </c>
      <c r="H63">
        <v>30</v>
      </c>
      <c r="I63">
        <v>13</v>
      </c>
      <c r="J63" s="2">
        <v>0.13400000000000001</v>
      </c>
      <c r="K63" s="2">
        <v>0.129</v>
      </c>
      <c r="L63">
        <v>0.15</v>
      </c>
      <c r="M63">
        <v>0.25900000000000001</v>
      </c>
      <c r="N63">
        <v>0.25</v>
      </c>
      <c r="O63">
        <v>0.35599999999999998</v>
      </c>
      <c r="P63">
        <v>0.4</v>
      </c>
      <c r="Q63">
        <v>0.33600000000000002</v>
      </c>
      <c r="R63">
        <v>0.33900000000000002</v>
      </c>
      <c r="S63">
        <v>118</v>
      </c>
      <c r="T63">
        <v>1.9</v>
      </c>
      <c r="U63">
        <v>5.9</v>
      </c>
      <c r="V63">
        <v>-1.6</v>
      </c>
      <c r="W63">
        <v>1.1000000000000001</v>
      </c>
    </row>
    <row r="64" spans="1:23" x14ac:dyDescent="0.45">
      <c r="A64">
        <v>63</v>
      </c>
      <c r="B64" t="s">
        <v>877</v>
      </c>
      <c r="C64" t="s">
        <v>48</v>
      </c>
      <c r="D64">
        <v>55</v>
      </c>
      <c r="E64">
        <v>214</v>
      </c>
      <c r="F64">
        <v>8</v>
      </c>
      <c r="G64">
        <v>22</v>
      </c>
      <c r="H64">
        <v>22</v>
      </c>
      <c r="I64">
        <v>0</v>
      </c>
      <c r="J64" s="2">
        <v>9.8000000000000004E-2</v>
      </c>
      <c r="K64" s="2">
        <v>0.192</v>
      </c>
      <c r="L64">
        <v>0.224</v>
      </c>
      <c r="M64">
        <v>0.26600000000000001</v>
      </c>
      <c r="N64">
        <v>0.24</v>
      </c>
      <c r="O64">
        <v>0.315</v>
      </c>
      <c r="P64">
        <v>0.46400000000000002</v>
      </c>
      <c r="Q64">
        <v>0.33600000000000002</v>
      </c>
      <c r="R64">
        <v>0.33</v>
      </c>
      <c r="S64">
        <v>122</v>
      </c>
      <c r="T64">
        <v>-1.2</v>
      </c>
      <c r="U64">
        <v>4.3</v>
      </c>
      <c r="V64">
        <v>-0.6</v>
      </c>
      <c r="W64">
        <v>1.1000000000000001</v>
      </c>
    </row>
    <row r="65" spans="1:23" x14ac:dyDescent="0.45">
      <c r="A65">
        <v>64</v>
      </c>
      <c r="B65" t="s">
        <v>887</v>
      </c>
      <c r="C65" t="s">
        <v>888</v>
      </c>
      <c r="D65">
        <v>47</v>
      </c>
      <c r="E65">
        <v>169</v>
      </c>
      <c r="F65">
        <v>2</v>
      </c>
      <c r="G65">
        <v>16</v>
      </c>
      <c r="H65">
        <v>15</v>
      </c>
      <c r="I65">
        <v>7</v>
      </c>
      <c r="J65" s="2">
        <v>8.3000000000000004E-2</v>
      </c>
      <c r="K65" s="2">
        <v>0.16600000000000001</v>
      </c>
      <c r="L65">
        <v>0.13300000000000001</v>
      </c>
      <c r="M65">
        <v>0.35</v>
      </c>
      <c r="N65">
        <v>0.3</v>
      </c>
      <c r="O65">
        <v>0.35299999999999998</v>
      </c>
      <c r="P65">
        <v>0.433</v>
      </c>
      <c r="Q65">
        <v>0.34200000000000003</v>
      </c>
      <c r="R65">
        <v>0.30399999999999999</v>
      </c>
      <c r="S65">
        <v>125</v>
      </c>
      <c r="T65">
        <v>0.8</v>
      </c>
      <c r="U65">
        <v>5.7</v>
      </c>
      <c r="V65">
        <v>-1.1000000000000001</v>
      </c>
      <c r="W65">
        <v>1.1000000000000001</v>
      </c>
    </row>
    <row r="66" spans="1:23" x14ac:dyDescent="0.45">
      <c r="A66">
        <v>65</v>
      </c>
      <c r="B66" t="s">
        <v>884</v>
      </c>
      <c r="C66" t="s">
        <v>828</v>
      </c>
      <c r="D66">
        <v>51</v>
      </c>
      <c r="E66">
        <v>200</v>
      </c>
      <c r="F66">
        <v>5</v>
      </c>
      <c r="G66">
        <v>20</v>
      </c>
      <c r="H66">
        <v>19</v>
      </c>
      <c r="I66">
        <v>0</v>
      </c>
      <c r="J66" s="2">
        <v>0.03</v>
      </c>
      <c r="K66" s="2">
        <v>0.19</v>
      </c>
      <c r="L66">
        <v>0.153</v>
      </c>
      <c r="M66">
        <v>0.28000000000000003</v>
      </c>
      <c r="N66">
        <v>0.249</v>
      </c>
      <c r="O66">
        <v>0.27</v>
      </c>
      <c r="P66">
        <v>0.40200000000000002</v>
      </c>
      <c r="Q66">
        <v>0.28999999999999998</v>
      </c>
      <c r="R66">
        <v>0.24399999999999999</v>
      </c>
      <c r="S66">
        <v>86</v>
      </c>
      <c r="T66">
        <v>-0.2</v>
      </c>
      <c r="U66">
        <v>-3.4</v>
      </c>
      <c r="V66">
        <v>6.6</v>
      </c>
      <c r="W66">
        <v>1</v>
      </c>
    </row>
    <row r="67" spans="1:23" x14ac:dyDescent="0.45">
      <c r="A67">
        <v>66</v>
      </c>
      <c r="B67" t="s">
        <v>876</v>
      </c>
      <c r="C67" t="s">
        <v>79</v>
      </c>
      <c r="D67">
        <v>52</v>
      </c>
      <c r="E67">
        <v>222</v>
      </c>
      <c r="F67">
        <v>9</v>
      </c>
      <c r="G67">
        <v>33</v>
      </c>
      <c r="H67">
        <v>20</v>
      </c>
      <c r="I67">
        <v>1</v>
      </c>
      <c r="J67" s="2">
        <v>0.13100000000000001</v>
      </c>
      <c r="K67" s="2">
        <v>0.26600000000000001</v>
      </c>
      <c r="L67">
        <v>0.19900000000000001</v>
      </c>
      <c r="M67">
        <v>0.28199999999999997</v>
      </c>
      <c r="N67">
        <v>0.23</v>
      </c>
      <c r="O67">
        <v>0.33300000000000002</v>
      </c>
      <c r="P67">
        <v>0.42899999999999999</v>
      </c>
      <c r="Q67">
        <v>0.33600000000000002</v>
      </c>
      <c r="R67">
        <v>0.36099999999999999</v>
      </c>
      <c r="S67">
        <v>118</v>
      </c>
      <c r="T67">
        <v>0.4</v>
      </c>
      <c r="U67">
        <v>5</v>
      </c>
      <c r="V67">
        <v>-2.2000000000000002</v>
      </c>
      <c r="W67">
        <v>1</v>
      </c>
    </row>
    <row r="68" spans="1:23" x14ac:dyDescent="0.45">
      <c r="A68">
        <v>67</v>
      </c>
      <c r="B68" t="s">
        <v>899</v>
      </c>
      <c r="C68" t="s">
        <v>48</v>
      </c>
      <c r="D68">
        <v>52</v>
      </c>
      <c r="E68">
        <v>207</v>
      </c>
      <c r="F68">
        <v>5</v>
      </c>
      <c r="G68">
        <v>27</v>
      </c>
      <c r="H68">
        <v>19</v>
      </c>
      <c r="I68">
        <v>2</v>
      </c>
      <c r="J68" s="2">
        <v>4.2999999999999997E-2</v>
      </c>
      <c r="K68" s="2">
        <v>0.17899999999999999</v>
      </c>
      <c r="L68">
        <v>0.14399999999999999</v>
      </c>
      <c r="M68">
        <v>0.32200000000000001</v>
      </c>
      <c r="N68">
        <v>0.27800000000000002</v>
      </c>
      <c r="O68">
        <v>0.32400000000000001</v>
      </c>
      <c r="P68">
        <v>0.42299999999999999</v>
      </c>
      <c r="Q68">
        <v>0.32900000000000001</v>
      </c>
      <c r="R68">
        <v>0.32400000000000001</v>
      </c>
      <c r="S68">
        <v>118</v>
      </c>
      <c r="T68">
        <v>-0.4</v>
      </c>
      <c r="U68">
        <v>3.9</v>
      </c>
      <c r="V68">
        <v>-1</v>
      </c>
      <c r="W68">
        <v>1</v>
      </c>
    </row>
    <row r="69" spans="1:23" x14ac:dyDescent="0.45">
      <c r="A69">
        <v>68</v>
      </c>
      <c r="B69" t="s">
        <v>919</v>
      </c>
      <c r="C69" t="s">
        <v>153</v>
      </c>
      <c r="D69">
        <v>55</v>
      </c>
      <c r="E69">
        <v>233</v>
      </c>
      <c r="F69">
        <v>4</v>
      </c>
      <c r="G69">
        <v>23</v>
      </c>
      <c r="H69">
        <v>19</v>
      </c>
      <c r="I69">
        <v>13</v>
      </c>
      <c r="J69" s="2">
        <v>5.1999999999999998E-2</v>
      </c>
      <c r="K69" s="2">
        <v>0.27500000000000002</v>
      </c>
      <c r="L69">
        <v>7.8E-2</v>
      </c>
      <c r="M69">
        <v>0.35799999999999998</v>
      </c>
      <c r="N69">
        <v>0.26500000000000001</v>
      </c>
      <c r="O69">
        <v>0.309</v>
      </c>
      <c r="P69">
        <v>0.34200000000000003</v>
      </c>
      <c r="Q69">
        <v>0.29199999999999998</v>
      </c>
      <c r="R69">
        <v>0.32800000000000001</v>
      </c>
      <c r="S69">
        <v>92</v>
      </c>
      <c r="T69">
        <v>0</v>
      </c>
      <c r="U69">
        <v>-2</v>
      </c>
      <c r="V69">
        <v>3.9</v>
      </c>
      <c r="W69">
        <v>1</v>
      </c>
    </row>
    <row r="70" spans="1:23" x14ac:dyDescent="0.45">
      <c r="A70">
        <v>69</v>
      </c>
      <c r="B70" t="s">
        <v>903</v>
      </c>
      <c r="C70" t="s">
        <v>41</v>
      </c>
      <c r="D70">
        <v>52</v>
      </c>
      <c r="E70">
        <v>224</v>
      </c>
      <c r="F70">
        <v>11</v>
      </c>
      <c r="G70">
        <v>29</v>
      </c>
      <c r="H70">
        <v>32</v>
      </c>
      <c r="I70">
        <v>2</v>
      </c>
      <c r="J70" s="2">
        <v>8.5000000000000006E-2</v>
      </c>
      <c r="K70" s="2">
        <v>0.219</v>
      </c>
      <c r="L70">
        <v>0.20899999999999999</v>
      </c>
      <c r="M70">
        <v>0.30299999999999999</v>
      </c>
      <c r="N70">
        <v>0.27400000000000002</v>
      </c>
      <c r="O70">
        <v>0.33</v>
      </c>
      <c r="P70">
        <v>0.48299999999999998</v>
      </c>
      <c r="Q70">
        <v>0.35199999999999998</v>
      </c>
      <c r="R70">
        <v>0.38700000000000001</v>
      </c>
      <c r="S70">
        <v>127</v>
      </c>
      <c r="T70">
        <v>-2.2999999999999998</v>
      </c>
      <c r="U70">
        <v>4.5999999999999996</v>
      </c>
      <c r="V70">
        <v>-2.7</v>
      </c>
      <c r="W70">
        <v>1</v>
      </c>
    </row>
    <row r="71" spans="1:23" x14ac:dyDescent="0.45">
      <c r="A71">
        <v>70</v>
      </c>
      <c r="B71" t="s">
        <v>893</v>
      </c>
      <c r="C71" t="s">
        <v>90</v>
      </c>
      <c r="D71">
        <v>53</v>
      </c>
      <c r="E71">
        <v>233</v>
      </c>
      <c r="F71">
        <v>5</v>
      </c>
      <c r="G71">
        <v>24</v>
      </c>
      <c r="H71">
        <v>25</v>
      </c>
      <c r="I71">
        <v>1</v>
      </c>
      <c r="J71" s="2">
        <v>0.129</v>
      </c>
      <c r="K71" s="2">
        <v>0.18</v>
      </c>
      <c r="L71">
        <v>0.124</v>
      </c>
      <c r="M71">
        <v>0.35499999999999998</v>
      </c>
      <c r="N71">
        <v>0.29699999999999999</v>
      </c>
      <c r="O71">
        <v>0.39100000000000001</v>
      </c>
      <c r="P71">
        <v>0.42099999999999999</v>
      </c>
      <c r="Q71">
        <v>0.36199999999999999</v>
      </c>
      <c r="R71">
        <v>0.39</v>
      </c>
      <c r="S71">
        <v>137</v>
      </c>
      <c r="T71">
        <v>-2.5</v>
      </c>
      <c r="U71">
        <v>7.5</v>
      </c>
      <c r="V71">
        <v>-5.9</v>
      </c>
      <c r="W71">
        <v>1</v>
      </c>
    </row>
    <row r="72" spans="1:23" x14ac:dyDescent="0.45">
      <c r="A72">
        <v>71</v>
      </c>
      <c r="B72" t="s">
        <v>894</v>
      </c>
      <c r="C72" t="s">
        <v>129</v>
      </c>
      <c r="D72">
        <v>52</v>
      </c>
      <c r="E72">
        <v>182</v>
      </c>
      <c r="F72">
        <v>7</v>
      </c>
      <c r="G72">
        <v>23</v>
      </c>
      <c r="H72">
        <v>16</v>
      </c>
      <c r="I72">
        <v>5</v>
      </c>
      <c r="J72" s="2">
        <v>0.126</v>
      </c>
      <c r="K72" s="2">
        <v>0.33500000000000002</v>
      </c>
      <c r="L72">
        <v>0.17100000000000001</v>
      </c>
      <c r="M72">
        <v>0.28899999999999998</v>
      </c>
      <c r="N72">
        <v>0.20899999999999999</v>
      </c>
      <c r="O72">
        <v>0.313</v>
      </c>
      <c r="P72">
        <v>0.38</v>
      </c>
      <c r="Q72">
        <v>0.312</v>
      </c>
      <c r="R72">
        <v>0.29899999999999999</v>
      </c>
      <c r="S72">
        <v>103</v>
      </c>
      <c r="T72">
        <v>-0.1</v>
      </c>
      <c r="U72">
        <v>0.4</v>
      </c>
      <c r="V72">
        <v>2.8</v>
      </c>
      <c r="W72">
        <v>1</v>
      </c>
    </row>
    <row r="73" spans="1:23" x14ac:dyDescent="0.45">
      <c r="A73">
        <v>72</v>
      </c>
      <c r="B73" t="s">
        <v>912</v>
      </c>
      <c r="C73" t="s">
        <v>79</v>
      </c>
      <c r="D73">
        <v>49</v>
      </c>
      <c r="E73">
        <v>203</v>
      </c>
      <c r="F73">
        <v>6</v>
      </c>
      <c r="G73">
        <v>26</v>
      </c>
      <c r="H73">
        <v>22</v>
      </c>
      <c r="I73">
        <v>1</v>
      </c>
      <c r="J73" s="2">
        <v>0.123</v>
      </c>
      <c r="K73" s="2">
        <v>0.21199999999999999</v>
      </c>
      <c r="L73">
        <v>0.16300000000000001</v>
      </c>
      <c r="M73">
        <v>0.29299999999999998</v>
      </c>
      <c r="N73">
        <v>0.24399999999999999</v>
      </c>
      <c r="O73">
        <v>0.36</v>
      </c>
      <c r="P73">
        <v>0.40699999999999997</v>
      </c>
      <c r="Q73">
        <v>0.34200000000000003</v>
      </c>
      <c r="R73">
        <v>0.317</v>
      </c>
      <c r="S73">
        <v>122</v>
      </c>
      <c r="T73">
        <v>0.3</v>
      </c>
      <c r="U73">
        <v>5.4</v>
      </c>
      <c r="V73">
        <v>-3</v>
      </c>
      <c r="W73">
        <v>0.9</v>
      </c>
    </row>
    <row r="74" spans="1:23" x14ac:dyDescent="0.45">
      <c r="A74">
        <v>73</v>
      </c>
      <c r="B74" t="s">
        <v>922</v>
      </c>
      <c r="C74" t="s">
        <v>823</v>
      </c>
      <c r="D74">
        <v>53</v>
      </c>
      <c r="E74">
        <v>245</v>
      </c>
      <c r="F74">
        <v>10</v>
      </c>
      <c r="G74">
        <v>42</v>
      </c>
      <c r="H74">
        <v>33</v>
      </c>
      <c r="I74">
        <v>3</v>
      </c>
      <c r="J74" s="2">
        <v>0.16300000000000001</v>
      </c>
      <c r="K74" s="2">
        <v>0.28999999999999998</v>
      </c>
      <c r="L74">
        <v>0.17100000000000001</v>
      </c>
      <c r="M74">
        <v>0.30099999999999999</v>
      </c>
      <c r="N74">
        <v>0.23599999999999999</v>
      </c>
      <c r="O74">
        <v>0.35899999999999999</v>
      </c>
      <c r="P74">
        <v>0.40699999999999997</v>
      </c>
      <c r="Q74">
        <v>0.34100000000000003</v>
      </c>
      <c r="R74">
        <v>0.35599999999999998</v>
      </c>
      <c r="S74">
        <v>121</v>
      </c>
      <c r="T74">
        <v>0.2</v>
      </c>
      <c r="U74">
        <v>6.3</v>
      </c>
      <c r="V74">
        <v>-5.8</v>
      </c>
      <c r="W74">
        <v>0.9</v>
      </c>
    </row>
    <row r="75" spans="1:23" x14ac:dyDescent="0.45">
      <c r="A75">
        <v>74</v>
      </c>
      <c r="B75" t="s">
        <v>891</v>
      </c>
      <c r="C75" t="s">
        <v>33</v>
      </c>
      <c r="D75">
        <v>53</v>
      </c>
      <c r="E75">
        <v>232</v>
      </c>
      <c r="F75">
        <v>9</v>
      </c>
      <c r="G75">
        <v>27</v>
      </c>
      <c r="H75">
        <v>22</v>
      </c>
      <c r="I75">
        <v>1</v>
      </c>
      <c r="J75" s="2">
        <v>9.9000000000000005E-2</v>
      </c>
      <c r="K75" s="2">
        <v>0.17699999999999999</v>
      </c>
      <c r="L75">
        <v>0.18099999999999999</v>
      </c>
      <c r="M75">
        <v>0.28799999999999998</v>
      </c>
      <c r="N75">
        <v>0.26500000000000001</v>
      </c>
      <c r="O75">
        <v>0.34499999999999997</v>
      </c>
      <c r="P75">
        <v>0.44600000000000001</v>
      </c>
      <c r="Q75">
        <v>0.34399999999999997</v>
      </c>
      <c r="R75">
        <v>0.373</v>
      </c>
      <c r="S75">
        <v>124</v>
      </c>
      <c r="T75">
        <v>-1.1000000000000001</v>
      </c>
      <c r="U75">
        <v>5.3</v>
      </c>
      <c r="V75">
        <v>-4.2</v>
      </c>
      <c r="W75">
        <v>0.9</v>
      </c>
    </row>
    <row r="76" spans="1:23" x14ac:dyDescent="0.45">
      <c r="A76">
        <v>75</v>
      </c>
      <c r="B76" t="s">
        <v>909</v>
      </c>
      <c r="C76" t="s">
        <v>880</v>
      </c>
      <c r="D76">
        <v>47</v>
      </c>
      <c r="E76">
        <v>204</v>
      </c>
      <c r="F76">
        <v>2</v>
      </c>
      <c r="G76">
        <v>27</v>
      </c>
      <c r="H76">
        <v>15</v>
      </c>
      <c r="I76">
        <v>6</v>
      </c>
      <c r="J76" s="2">
        <v>9.8000000000000004E-2</v>
      </c>
      <c r="K76" s="2">
        <v>0.10299999999999999</v>
      </c>
      <c r="L76">
        <v>0.112</v>
      </c>
      <c r="M76">
        <v>0.28799999999999998</v>
      </c>
      <c r="N76">
        <v>0.26400000000000001</v>
      </c>
      <c r="O76">
        <v>0.35299999999999998</v>
      </c>
      <c r="P76">
        <v>0.376</v>
      </c>
      <c r="Q76">
        <v>0.32700000000000001</v>
      </c>
      <c r="R76">
        <v>0.32900000000000001</v>
      </c>
      <c r="S76">
        <v>113</v>
      </c>
      <c r="T76">
        <v>0.5</v>
      </c>
      <c r="U76">
        <v>3.7</v>
      </c>
      <c r="V76">
        <v>-2</v>
      </c>
      <c r="W76">
        <v>0.9</v>
      </c>
    </row>
    <row r="77" spans="1:23" x14ac:dyDescent="0.45">
      <c r="A77">
        <v>76</v>
      </c>
      <c r="B77" t="s">
        <v>892</v>
      </c>
      <c r="C77" t="s">
        <v>828</v>
      </c>
      <c r="D77">
        <v>38</v>
      </c>
      <c r="E77">
        <v>167</v>
      </c>
      <c r="F77">
        <v>3</v>
      </c>
      <c r="G77">
        <v>22</v>
      </c>
      <c r="H77">
        <v>18</v>
      </c>
      <c r="I77">
        <v>0</v>
      </c>
      <c r="J77" s="2">
        <v>8.4000000000000005E-2</v>
      </c>
      <c r="K77" s="2">
        <v>0.24</v>
      </c>
      <c r="L77">
        <v>0.13900000000000001</v>
      </c>
      <c r="M77">
        <v>0.30599999999999999</v>
      </c>
      <c r="N77">
        <v>0.23799999999999999</v>
      </c>
      <c r="O77">
        <v>0.311</v>
      </c>
      <c r="P77">
        <v>0.377</v>
      </c>
      <c r="Q77">
        <v>0.307</v>
      </c>
      <c r="R77">
        <v>0.33200000000000002</v>
      </c>
      <c r="S77">
        <v>98</v>
      </c>
      <c r="T77">
        <v>0.5</v>
      </c>
      <c r="U77">
        <v>0</v>
      </c>
      <c r="V77">
        <v>2.6</v>
      </c>
      <c r="W77">
        <v>0.9</v>
      </c>
    </row>
    <row r="78" spans="1:23" x14ac:dyDescent="0.45">
      <c r="A78">
        <v>77</v>
      </c>
      <c r="B78" t="s">
        <v>897</v>
      </c>
      <c r="C78" t="s">
        <v>880</v>
      </c>
      <c r="D78">
        <v>50</v>
      </c>
      <c r="E78">
        <v>182</v>
      </c>
      <c r="F78">
        <v>7</v>
      </c>
      <c r="G78">
        <v>27</v>
      </c>
      <c r="H78">
        <v>21</v>
      </c>
      <c r="I78">
        <v>1</v>
      </c>
      <c r="J78" s="2">
        <v>0.104</v>
      </c>
      <c r="K78" s="2">
        <v>0.35199999999999998</v>
      </c>
      <c r="L78">
        <v>0.19600000000000001</v>
      </c>
      <c r="M78">
        <v>0.33300000000000002</v>
      </c>
      <c r="N78">
        <v>0.23400000000000001</v>
      </c>
      <c r="O78">
        <v>0.31900000000000001</v>
      </c>
      <c r="P78">
        <v>0.43</v>
      </c>
      <c r="Q78">
        <v>0.32800000000000001</v>
      </c>
      <c r="R78">
        <v>0.31900000000000001</v>
      </c>
      <c r="S78">
        <v>114</v>
      </c>
      <c r="T78">
        <v>0.1</v>
      </c>
      <c r="U78">
        <v>3.1</v>
      </c>
      <c r="V78">
        <v>-1.2</v>
      </c>
      <c r="W78">
        <v>0.8</v>
      </c>
    </row>
    <row r="79" spans="1:23" x14ac:dyDescent="0.45">
      <c r="A79">
        <v>78</v>
      </c>
      <c r="B79" t="s">
        <v>904</v>
      </c>
      <c r="C79" t="s">
        <v>905</v>
      </c>
      <c r="D79">
        <v>51</v>
      </c>
      <c r="E79">
        <v>205</v>
      </c>
      <c r="F79">
        <v>7</v>
      </c>
      <c r="G79">
        <v>21</v>
      </c>
      <c r="H79">
        <v>19</v>
      </c>
      <c r="I79">
        <v>4</v>
      </c>
      <c r="J79" s="2">
        <v>7.2999999999999995E-2</v>
      </c>
      <c r="K79" s="2">
        <v>0.35099999999999998</v>
      </c>
      <c r="L79">
        <v>0.17399999999999999</v>
      </c>
      <c r="M79">
        <v>0.36</v>
      </c>
      <c r="N79">
        <v>0.247</v>
      </c>
      <c r="O79">
        <v>0.30199999999999999</v>
      </c>
      <c r="P79">
        <v>0.42099999999999999</v>
      </c>
      <c r="Q79">
        <v>0.314</v>
      </c>
      <c r="R79">
        <v>0.313</v>
      </c>
      <c r="S79">
        <v>103</v>
      </c>
      <c r="T79">
        <v>0.3</v>
      </c>
      <c r="U79">
        <v>0.9</v>
      </c>
      <c r="V79">
        <v>0.2</v>
      </c>
      <c r="W79">
        <v>0.8</v>
      </c>
    </row>
    <row r="80" spans="1:23" x14ac:dyDescent="0.45">
      <c r="A80">
        <v>79</v>
      </c>
      <c r="B80" t="s">
        <v>906</v>
      </c>
      <c r="C80" t="s">
        <v>905</v>
      </c>
      <c r="D80">
        <v>47</v>
      </c>
      <c r="E80">
        <v>188</v>
      </c>
      <c r="F80">
        <v>6</v>
      </c>
      <c r="G80">
        <v>29</v>
      </c>
      <c r="H80">
        <v>22</v>
      </c>
      <c r="I80">
        <v>2</v>
      </c>
      <c r="J80" s="2">
        <v>0.09</v>
      </c>
      <c r="K80" s="2">
        <v>0.191</v>
      </c>
      <c r="L80">
        <v>0.17899999999999999</v>
      </c>
      <c r="M80">
        <v>0.32300000000000001</v>
      </c>
      <c r="N80">
        <v>0.28000000000000003</v>
      </c>
      <c r="O80">
        <v>0.35099999999999998</v>
      </c>
      <c r="P80">
        <v>0.45800000000000002</v>
      </c>
      <c r="Q80">
        <v>0.35599999999999998</v>
      </c>
      <c r="R80">
        <v>0.30299999999999999</v>
      </c>
      <c r="S80">
        <v>131</v>
      </c>
      <c r="T80">
        <v>-0.6</v>
      </c>
      <c r="U80">
        <v>6.1</v>
      </c>
      <c r="V80">
        <v>-4.5999999999999996</v>
      </c>
      <c r="W80">
        <v>0.8</v>
      </c>
    </row>
    <row r="81" spans="1:23" x14ac:dyDescent="0.45">
      <c r="A81">
        <v>80</v>
      </c>
      <c r="B81" t="s">
        <v>890</v>
      </c>
      <c r="C81" t="s">
        <v>886</v>
      </c>
      <c r="D81">
        <v>45</v>
      </c>
      <c r="E81">
        <v>169</v>
      </c>
      <c r="F81">
        <v>5</v>
      </c>
      <c r="G81">
        <v>13</v>
      </c>
      <c r="H81">
        <v>26</v>
      </c>
      <c r="I81">
        <v>8</v>
      </c>
      <c r="J81" s="2">
        <v>5.8999999999999997E-2</v>
      </c>
      <c r="K81" s="2">
        <v>0.19500000000000001</v>
      </c>
      <c r="L81">
        <v>0.157</v>
      </c>
      <c r="M81">
        <v>0.30599999999999999</v>
      </c>
      <c r="N81">
        <v>0.26400000000000001</v>
      </c>
      <c r="O81">
        <v>0.308</v>
      </c>
      <c r="P81">
        <v>0.42099999999999999</v>
      </c>
      <c r="Q81">
        <v>0.32</v>
      </c>
      <c r="R81">
        <v>0.32500000000000001</v>
      </c>
      <c r="S81">
        <v>108</v>
      </c>
      <c r="T81">
        <v>0.1</v>
      </c>
      <c r="U81">
        <v>1.6</v>
      </c>
      <c r="V81">
        <v>0.5</v>
      </c>
      <c r="W81">
        <v>0.8</v>
      </c>
    </row>
    <row r="82" spans="1:23" x14ac:dyDescent="0.45">
      <c r="A82">
        <v>81</v>
      </c>
      <c r="B82" t="s">
        <v>895</v>
      </c>
      <c r="C82" t="s">
        <v>820</v>
      </c>
      <c r="D82">
        <v>53</v>
      </c>
      <c r="E82">
        <v>191</v>
      </c>
      <c r="F82">
        <v>3</v>
      </c>
      <c r="G82">
        <v>21</v>
      </c>
      <c r="H82">
        <v>21</v>
      </c>
      <c r="I82">
        <v>7</v>
      </c>
      <c r="J82" s="2">
        <v>5.8000000000000003E-2</v>
      </c>
      <c r="K82" s="2">
        <v>0.157</v>
      </c>
      <c r="L82">
        <v>8.4000000000000005E-2</v>
      </c>
      <c r="M82">
        <v>0.315</v>
      </c>
      <c r="N82">
        <v>0.27500000000000002</v>
      </c>
      <c r="O82">
        <v>0.316</v>
      </c>
      <c r="P82">
        <v>0.36</v>
      </c>
      <c r="Q82">
        <v>0.29799999999999999</v>
      </c>
      <c r="R82">
        <v>0.34599999999999997</v>
      </c>
      <c r="S82">
        <v>98</v>
      </c>
      <c r="T82">
        <v>1</v>
      </c>
      <c r="U82">
        <v>0.6</v>
      </c>
      <c r="V82">
        <v>0.6</v>
      </c>
      <c r="W82">
        <v>0.8</v>
      </c>
    </row>
    <row r="83" spans="1:23" x14ac:dyDescent="0.45">
      <c r="A83">
        <v>82</v>
      </c>
      <c r="B83" t="s">
        <v>900</v>
      </c>
      <c r="C83" t="s">
        <v>901</v>
      </c>
      <c r="D83">
        <v>54</v>
      </c>
      <c r="E83">
        <v>243</v>
      </c>
      <c r="F83">
        <v>1</v>
      </c>
      <c r="G83">
        <v>31</v>
      </c>
      <c r="H83">
        <v>13</v>
      </c>
      <c r="I83">
        <v>3</v>
      </c>
      <c r="J83" s="2">
        <v>4.4999999999999998E-2</v>
      </c>
      <c r="K83" s="2">
        <v>5.8000000000000003E-2</v>
      </c>
      <c r="L83">
        <v>7.4999999999999997E-2</v>
      </c>
      <c r="M83">
        <v>0.35199999999999998</v>
      </c>
      <c r="N83">
        <v>0.33300000000000002</v>
      </c>
      <c r="O83">
        <v>0.372</v>
      </c>
      <c r="P83">
        <v>0.40799999999999997</v>
      </c>
      <c r="Q83">
        <v>0.34699999999999998</v>
      </c>
      <c r="R83">
        <v>0.33300000000000002</v>
      </c>
      <c r="S83">
        <v>128</v>
      </c>
      <c r="T83">
        <v>-0.5</v>
      </c>
      <c r="U83">
        <v>7.3</v>
      </c>
      <c r="V83">
        <v>-8.1</v>
      </c>
      <c r="W83">
        <v>0.8</v>
      </c>
    </row>
    <row r="84" spans="1:23" x14ac:dyDescent="0.45">
      <c r="A84">
        <v>83</v>
      </c>
      <c r="B84" t="s">
        <v>908</v>
      </c>
      <c r="C84" t="s">
        <v>828</v>
      </c>
      <c r="D84">
        <v>51</v>
      </c>
      <c r="E84">
        <v>214</v>
      </c>
      <c r="F84">
        <v>5</v>
      </c>
      <c r="G84">
        <v>23</v>
      </c>
      <c r="H84">
        <v>17</v>
      </c>
      <c r="I84">
        <v>8</v>
      </c>
      <c r="J84" s="2">
        <v>4.7E-2</v>
      </c>
      <c r="K84" s="2">
        <v>0.224</v>
      </c>
      <c r="L84">
        <v>0.11799999999999999</v>
      </c>
      <c r="M84">
        <v>0.32</v>
      </c>
      <c r="N84">
        <v>0.26100000000000001</v>
      </c>
      <c r="O84">
        <v>0.29899999999999999</v>
      </c>
      <c r="P84">
        <v>0.379</v>
      </c>
      <c r="Q84">
        <v>0.3</v>
      </c>
      <c r="R84">
        <v>0.31</v>
      </c>
      <c r="S84">
        <v>93</v>
      </c>
      <c r="T84">
        <v>0.3</v>
      </c>
      <c r="U84">
        <v>-1.5</v>
      </c>
      <c r="V84">
        <v>1.6</v>
      </c>
      <c r="W84">
        <v>0.8</v>
      </c>
    </row>
    <row r="85" spans="1:23" x14ac:dyDescent="0.45">
      <c r="A85">
        <v>84</v>
      </c>
      <c r="B85" t="s">
        <v>882</v>
      </c>
      <c r="C85" t="s">
        <v>70</v>
      </c>
      <c r="D85">
        <v>51</v>
      </c>
      <c r="E85">
        <v>216</v>
      </c>
      <c r="F85">
        <v>13</v>
      </c>
      <c r="G85">
        <v>27</v>
      </c>
      <c r="H85">
        <v>35</v>
      </c>
      <c r="I85">
        <v>3</v>
      </c>
      <c r="J85" s="2">
        <v>9.7000000000000003E-2</v>
      </c>
      <c r="K85" s="2">
        <v>0.157</v>
      </c>
      <c r="L85">
        <v>0.25</v>
      </c>
      <c r="M85">
        <v>0.20799999999999999</v>
      </c>
      <c r="N85">
        <v>0.22900000000000001</v>
      </c>
      <c r="O85">
        <v>0.315</v>
      </c>
      <c r="P85">
        <v>0.47899999999999998</v>
      </c>
      <c r="Q85">
        <v>0.33400000000000002</v>
      </c>
      <c r="R85">
        <v>0.35499999999999998</v>
      </c>
      <c r="S85">
        <v>119</v>
      </c>
      <c r="T85">
        <v>-1.5</v>
      </c>
      <c r="U85">
        <v>3.2</v>
      </c>
      <c r="V85">
        <v>-2.9</v>
      </c>
      <c r="W85">
        <v>0.8</v>
      </c>
    </row>
    <row r="86" spans="1:23" x14ac:dyDescent="0.45">
      <c r="A86">
        <v>85</v>
      </c>
      <c r="B86" t="s">
        <v>898</v>
      </c>
      <c r="C86" t="s">
        <v>37</v>
      </c>
      <c r="D86">
        <v>41</v>
      </c>
      <c r="E86">
        <v>172</v>
      </c>
      <c r="F86">
        <v>11</v>
      </c>
      <c r="G86">
        <v>29</v>
      </c>
      <c r="H86">
        <v>17</v>
      </c>
      <c r="I86">
        <v>1</v>
      </c>
      <c r="J86" s="2">
        <v>0.128</v>
      </c>
      <c r="K86" s="2">
        <v>0.33700000000000002</v>
      </c>
      <c r="L86">
        <v>0.26400000000000001</v>
      </c>
      <c r="M86">
        <v>0.30399999999999999</v>
      </c>
      <c r="N86">
        <v>0.23599999999999999</v>
      </c>
      <c r="O86">
        <v>0.34300000000000003</v>
      </c>
      <c r="P86">
        <v>0.5</v>
      </c>
      <c r="Q86">
        <v>0.36</v>
      </c>
      <c r="R86">
        <v>0.34899999999999998</v>
      </c>
      <c r="S86">
        <v>128</v>
      </c>
      <c r="T86">
        <v>-0.7</v>
      </c>
      <c r="U86">
        <v>5</v>
      </c>
      <c r="V86">
        <v>-3.3</v>
      </c>
      <c r="W86">
        <v>0.8</v>
      </c>
    </row>
    <row r="87" spans="1:23" x14ac:dyDescent="0.45">
      <c r="A87">
        <v>86</v>
      </c>
      <c r="B87" t="s">
        <v>896</v>
      </c>
      <c r="C87" t="s">
        <v>888</v>
      </c>
      <c r="D87">
        <v>51</v>
      </c>
      <c r="E87">
        <v>217</v>
      </c>
      <c r="F87">
        <v>3</v>
      </c>
      <c r="G87">
        <v>20</v>
      </c>
      <c r="H87">
        <v>23</v>
      </c>
      <c r="I87">
        <v>0</v>
      </c>
      <c r="J87" s="2">
        <v>6.5000000000000002E-2</v>
      </c>
      <c r="K87" s="2">
        <v>0.16600000000000001</v>
      </c>
      <c r="L87">
        <v>9.6000000000000002E-2</v>
      </c>
      <c r="M87">
        <v>0.29599999999999999</v>
      </c>
      <c r="N87">
        <v>0.25800000000000001</v>
      </c>
      <c r="O87">
        <v>0.309</v>
      </c>
      <c r="P87">
        <v>0.35399999999999998</v>
      </c>
      <c r="Q87">
        <v>0.29499999999999998</v>
      </c>
      <c r="R87">
        <v>0.29199999999999998</v>
      </c>
      <c r="S87">
        <v>93</v>
      </c>
      <c r="T87">
        <v>-0.7</v>
      </c>
      <c r="U87">
        <v>-2.4</v>
      </c>
      <c r="V87">
        <v>2.2999999999999998</v>
      </c>
      <c r="W87">
        <v>0.7</v>
      </c>
    </row>
    <row r="88" spans="1:23" x14ac:dyDescent="0.45">
      <c r="A88">
        <v>87</v>
      </c>
      <c r="B88" t="s">
        <v>918</v>
      </c>
      <c r="C88" t="s">
        <v>830</v>
      </c>
      <c r="D88">
        <v>52</v>
      </c>
      <c r="E88">
        <v>216</v>
      </c>
      <c r="F88">
        <v>6</v>
      </c>
      <c r="G88">
        <v>26</v>
      </c>
      <c r="H88">
        <v>35</v>
      </c>
      <c r="I88">
        <v>11</v>
      </c>
      <c r="J88" s="2">
        <v>0.13400000000000001</v>
      </c>
      <c r="K88" s="2">
        <v>0.17599999999999999</v>
      </c>
      <c r="L88">
        <v>0.17599999999999999</v>
      </c>
      <c r="M88">
        <v>0.25900000000000001</v>
      </c>
      <c r="N88">
        <v>0.23100000000000001</v>
      </c>
      <c r="O88">
        <v>0.34699999999999998</v>
      </c>
      <c r="P88">
        <v>0.40699999999999997</v>
      </c>
      <c r="Q88">
        <v>0.33600000000000002</v>
      </c>
      <c r="R88">
        <v>0.34499999999999997</v>
      </c>
      <c r="S88">
        <v>113</v>
      </c>
      <c r="T88">
        <v>2.2000000000000002</v>
      </c>
      <c r="U88">
        <v>5.6</v>
      </c>
      <c r="V88">
        <v>-6</v>
      </c>
      <c r="W88">
        <v>0.7</v>
      </c>
    </row>
    <row r="89" spans="1:23" x14ac:dyDescent="0.45">
      <c r="A89">
        <v>88</v>
      </c>
      <c r="B89" t="s">
        <v>915</v>
      </c>
      <c r="C89" t="s">
        <v>86</v>
      </c>
      <c r="D89">
        <v>47</v>
      </c>
      <c r="E89">
        <v>199</v>
      </c>
      <c r="F89">
        <v>6</v>
      </c>
      <c r="G89">
        <v>28</v>
      </c>
      <c r="H89">
        <v>20</v>
      </c>
      <c r="I89">
        <v>2</v>
      </c>
      <c r="J89" s="2">
        <v>5.5E-2</v>
      </c>
      <c r="K89" s="2">
        <v>0.221</v>
      </c>
      <c r="L89">
        <v>0.188</v>
      </c>
      <c r="M89">
        <v>0.33300000000000002</v>
      </c>
      <c r="N89">
        <v>0.28000000000000003</v>
      </c>
      <c r="O89">
        <v>0.317</v>
      </c>
      <c r="P89">
        <v>0.46800000000000003</v>
      </c>
      <c r="Q89">
        <v>0.33900000000000002</v>
      </c>
      <c r="R89">
        <v>0.33600000000000002</v>
      </c>
      <c r="S89">
        <v>123</v>
      </c>
      <c r="T89">
        <v>-0.1</v>
      </c>
      <c r="U89">
        <v>5.0999999999999996</v>
      </c>
      <c r="V89">
        <v>-4.7</v>
      </c>
      <c r="W89">
        <v>0.7</v>
      </c>
    </row>
    <row r="90" spans="1:23" x14ac:dyDescent="0.45">
      <c r="A90">
        <v>89</v>
      </c>
      <c r="B90" t="s">
        <v>902</v>
      </c>
      <c r="C90" t="s">
        <v>817</v>
      </c>
      <c r="D90">
        <v>44</v>
      </c>
      <c r="E90">
        <v>170</v>
      </c>
      <c r="F90">
        <v>4</v>
      </c>
      <c r="G90">
        <v>24</v>
      </c>
      <c r="H90">
        <v>15</v>
      </c>
      <c r="I90">
        <v>5</v>
      </c>
      <c r="J90" s="2">
        <v>0.1</v>
      </c>
      <c r="K90" s="2">
        <v>0.26500000000000001</v>
      </c>
      <c r="L90">
        <v>0.107</v>
      </c>
      <c r="M90">
        <v>0.29699999999999999</v>
      </c>
      <c r="N90">
        <v>0.22800000000000001</v>
      </c>
      <c r="O90">
        <v>0.318</v>
      </c>
      <c r="P90">
        <v>0.33600000000000002</v>
      </c>
      <c r="Q90">
        <v>0.29699999999999999</v>
      </c>
      <c r="R90">
        <v>0.29699999999999999</v>
      </c>
      <c r="S90">
        <v>92</v>
      </c>
      <c r="T90">
        <v>0.2</v>
      </c>
      <c r="U90">
        <v>-1.4</v>
      </c>
      <c r="V90">
        <v>2.2000000000000002</v>
      </c>
      <c r="W90">
        <v>0.7</v>
      </c>
    </row>
    <row r="91" spans="1:23" x14ac:dyDescent="0.45">
      <c r="A91">
        <v>90</v>
      </c>
      <c r="B91" t="s">
        <v>920</v>
      </c>
      <c r="C91" t="s">
        <v>886</v>
      </c>
      <c r="D91">
        <v>50</v>
      </c>
      <c r="E91">
        <v>198</v>
      </c>
      <c r="F91">
        <v>6</v>
      </c>
      <c r="G91">
        <v>25</v>
      </c>
      <c r="H91">
        <v>23</v>
      </c>
      <c r="I91">
        <v>7</v>
      </c>
      <c r="J91" s="2">
        <v>0.121</v>
      </c>
      <c r="K91" s="2">
        <v>0.23200000000000001</v>
      </c>
      <c r="L91">
        <v>0.16300000000000001</v>
      </c>
      <c r="M91">
        <v>0.28399999999999997</v>
      </c>
      <c r="N91">
        <v>0.23499999999999999</v>
      </c>
      <c r="O91">
        <v>0.34799999999999998</v>
      </c>
      <c r="P91">
        <v>0.39800000000000002</v>
      </c>
      <c r="Q91">
        <v>0.33300000000000002</v>
      </c>
      <c r="R91">
        <v>0.33500000000000002</v>
      </c>
      <c r="S91">
        <v>116</v>
      </c>
      <c r="T91">
        <v>-0.1</v>
      </c>
      <c r="U91">
        <v>3.7</v>
      </c>
      <c r="V91">
        <v>-4</v>
      </c>
      <c r="W91">
        <v>0.7</v>
      </c>
    </row>
    <row r="92" spans="1:23" x14ac:dyDescent="0.45">
      <c r="A92">
        <v>91</v>
      </c>
      <c r="B92" t="s">
        <v>913</v>
      </c>
      <c r="C92" t="s">
        <v>905</v>
      </c>
      <c r="D92">
        <v>54</v>
      </c>
      <c r="E92">
        <v>242</v>
      </c>
      <c r="F92">
        <v>7</v>
      </c>
      <c r="G92">
        <v>20</v>
      </c>
      <c r="H92">
        <v>28</v>
      </c>
      <c r="I92">
        <v>4</v>
      </c>
      <c r="J92" s="2">
        <v>0.10299999999999999</v>
      </c>
      <c r="K92" s="2">
        <v>0.19400000000000001</v>
      </c>
      <c r="L92">
        <v>0.161</v>
      </c>
      <c r="M92">
        <v>0.307</v>
      </c>
      <c r="N92">
        <v>0.26300000000000001</v>
      </c>
      <c r="O92">
        <v>0.33900000000000002</v>
      </c>
      <c r="P92">
        <v>0.42399999999999999</v>
      </c>
      <c r="Q92">
        <v>0.33600000000000002</v>
      </c>
      <c r="R92">
        <v>0.35799999999999998</v>
      </c>
      <c r="S92">
        <v>118</v>
      </c>
      <c r="T92">
        <v>0.4</v>
      </c>
      <c r="U92">
        <v>5.3</v>
      </c>
      <c r="V92">
        <v>-7.2</v>
      </c>
      <c r="W92">
        <v>0.6</v>
      </c>
    </row>
    <row r="93" spans="1:23" x14ac:dyDescent="0.45">
      <c r="A93">
        <v>92</v>
      </c>
      <c r="B93" t="s">
        <v>910</v>
      </c>
      <c r="C93" t="s">
        <v>825</v>
      </c>
      <c r="D93">
        <v>49</v>
      </c>
      <c r="E93">
        <v>213</v>
      </c>
      <c r="F93">
        <v>6</v>
      </c>
      <c r="G93">
        <v>25</v>
      </c>
      <c r="H93">
        <v>29</v>
      </c>
      <c r="I93">
        <v>3</v>
      </c>
      <c r="J93" s="2">
        <v>5.1999999999999998E-2</v>
      </c>
      <c r="K93" s="2">
        <v>0.188</v>
      </c>
      <c r="L93">
        <v>0.13900000000000001</v>
      </c>
      <c r="M93">
        <v>0.26500000000000001</v>
      </c>
      <c r="N93">
        <v>0.23400000000000001</v>
      </c>
      <c r="O93">
        <v>0.27700000000000002</v>
      </c>
      <c r="P93">
        <v>0.373</v>
      </c>
      <c r="Q93">
        <v>0.28699999999999998</v>
      </c>
      <c r="R93">
        <v>0.29899999999999999</v>
      </c>
      <c r="S93">
        <v>85</v>
      </c>
      <c r="T93">
        <v>0.1</v>
      </c>
      <c r="U93">
        <v>-3.6</v>
      </c>
      <c r="V93">
        <v>2.6</v>
      </c>
      <c r="W93">
        <v>0.6</v>
      </c>
    </row>
    <row r="94" spans="1:23" x14ac:dyDescent="0.45">
      <c r="A94">
        <v>93</v>
      </c>
      <c r="B94" t="s">
        <v>934</v>
      </c>
      <c r="C94" t="s">
        <v>880</v>
      </c>
      <c r="D94">
        <v>49</v>
      </c>
      <c r="E94">
        <v>206</v>
      </c>
      <c r="F94">
        <v>4</v>
      </c>
      <c r="G94">
        <v>25</v>
      </c>
      <c r="H94">
        <v>17</v>
      </c>
      <c r="I94">
        <v>2</v>
      </c>
      <c r="J94" s="2">
        <v>0.13100000000000001</v>
      </c>
      <c r="K94" s="2">
        <v>0.28199999999999997</v>
      </c>
      <c r="L94">
        <v>0.13600000000000001</v>
      </c>
      <c r="M94">
        <v>0.30399999999999999</v>
      </c>
      <c r="N94">
        <v>0.22</v>
      </c>
      <c r="O94">
        <v>0.33</v>
      </c>
      <c r="P94">
        <v>0.35599999999999998</v>
      </c>
      <c r="Q94">
        <v>0.312</v>
      </c>
      <c r="R94">
        <v>0.32100000000000001</v>
      </c>
      <c r="S94">
        <v>103</v>
      </c>
      <c r="T94">
        <v>0.2</v>
      </c>
      <c r="U94">
        <v>0.9</v>
      </c>
      <c r="V94">
        <v>-1.9</v>
      </c>
      <c r="W94">
        <v>0.6</v>
      </c>
    </row>
    <row r="95" spans="1:23" x14ac:dyDescent="0.45">
      <c r="A95">
        <v>94</v>
      </c>
      <c r="B95" t="s">
        <v>907</v>
      </c>
      <c r="C95" t="s">
        <v>862</v>
      </c>
      <c r="D95">
        <v>52</v>
      </c>
      <c r="E95">
        <v>228</v>
      </c>
      <c r="F95">
        <v>12</v>
      </c>
      <c r="G95">
        <v>29</v>
      </c>
      <c r="H95">
        <v>26</v>
      </c>
      <c r="I95">
        <v>1</v>
      </c>
      <c r="J95" s="2">
        <v>8.7999999999999995E-2</v>
      </c>
      <c r="K95" s="2">
        <v>0.193</v>
      </c>
      <c r="L95">
        <v>0.23</v>
      </c>
      <c r="M95">
        <v>0.23499999999999999</v>
      </c>
      <c r="N95">
        <v>0.23</v>
      </c>
      <c r="O95">
        <v>0.307</v>
      </c>
      <c r="P95">
        <v>0.46100000000000002</v>
      </c>
      <c r="Q95">
        <v>0.33200000000000002</v>
      </c>
      <c r="R95">
        <v>0.34499999999999997</v>
      </c>
      <c r="S95">
        <v>121</v>
      </c>
      <c r="T95">
        <v>-1.3</v>
      </c>
      <c r="U95">
        <v>4.2</v>
      </c>
      <c r="V95">
        <v>-6.1</v>
      </c>
      <c r="W95">
        <v>0.6</v>
      </c>
    </row>
    <row r="96" spans="1:23" x14ac:dyDescent="0.45">
      <c r="A96">
        <v>95</v>
      </c>
      <c r="B96" t="s">
        <v>936</v>
      </c>
      <c r="C96" t="s">
        <v>70</v>
      </c>
      <c r="D96">
        <v>48</v>
      </c>
      <c r="E96">
        <v>189</v>
      </c>
      <c r="F96">
        <v>4</v>
      </c>
      <c r="G96">
        <v>31</v>
      </c>
      <c r="H96">
        <v>21</v>
      </c>
      <c r="I96">
        <v>7</v>
      </c>
      <c r="J96" s="2">
        <v>7.9000000000000001E-2</v>
      </c>
      <c r="K96" s="2">
        <v>0.159</v>
      </c>
      <c r="L96">
        <v>0.14199999999999999</v>
      </c>
      <c r="M96">
        <v>0.254</v>
      </c>
      <c r="N96">
        <v>0.22800000000000001</v>
      </c>
      <c r="O96">
        <v>0.32400000000000001</v>
      </c>
      <c r="P96">
        <v>0.37</v>
      </c>
      <c r="Q96">
        <v>0.311</v>
      </c>
      <c r="R96">
        <v>0.316</v>
      </c>
      <c r="S96">
        <v>103</v>
      </c>
      <c r="T96">
        <v>0.1</v>
      </c>
      <c r="U96">
        <v>0.7</v>
      </c>
      <c r="V96">
        <v>-1.1000000000000001</v>
      </c>
      <c r="W96">
        <v>0.6</v>
      </c>
    </row>
    <row r="97" spans="1:23" x14ac:dyDescent="0.45">
      <c r="A97">
        <v>96</v>
      </c>
      <c r="B97" t="s">
        <v>917</v>
      </c>
      <c r="C97" t="s">
        <v>90</v>
      </c>
      <c r="D97">
        <v>50</v>
      </c>
      <c r="E97">
        <v>209</v>
      </c>
      <c r="F97">
        <v>4</v>
      </c>
      <c r="G97">
        <v>18</v>
      </c>
      <c r="H97">
        <v>23</v>
      </c>
      <c r="I97">
        <v>4</v>
      </c>
      <c r="J97" s="2">
        <v>5.2999999999999999E-2</v>
      </c>
      <c r="K97" s="2">
        <v>0.14399999999999999</v>
      </c>
      <c r="L97">
        <v>0.11899999999999999</v>
      </c>
      <c r="M97">
        <v>0.27300000000000002</v>
      </c>
      <c r="N97">
        <v>0.247</v>
      </c>
      <c r="O97">
        <v>0.29699999999999999</v>
      </c>
      <c r="P97">
        <v>0.36599999999999999</v>
      </c>
      <c r="Q97">
        <v>0.29399999999999998</v>
      </c>
      <c r="R97">
        <v>0.311</v>
      </c>
      <c r="S97">
        <v>91</v>
      </c>
      <c r="T97">
        <v>-0.1</v>
      </c>
      <c r="U97">
        <v>-2.4</v>
      </c>
      <c r="V97">
        <v>1.3</v>
      </c>
      <c r="W97">
        <v>0.6</v>
      </c>
    </row>
    <row r="98" spans="1:23" x14ac:dyDescent="0.45">
      <c r="A98">
        <v>97</v>
      </c>
      <c r="B98" t="s">
        <v>923</v>
      </c>
      <c r="C98" t="s">
        <v>888</v>
      </c>
      <c r="D98">
        <v>46</v>
      </c>
      <c r="E98">
        <v>176</v>
      </c>
      <c r="F98">
        <v>8</v>
      </c>
      <c r="G98">
        <v>20</v>
      </c>
      <c r="H98">
        <v>21</v>
      </c>
      <c r="I98">
        <v>2</v>
      </c>
      <c r="J98" s="2">
        <v>0.11899999999999999</v>
      </c>
      <c r="K98" s="2">
        <v>0.35199999999999998</v>
      </c>
      <c r="L98">
        <v>0.2</v>
      </c>
      <c r="M98">
        <v>0.29399999999999998</v>
      </c>
      <c r="N98">
        <v>0.21299999999999999</v>
      </c>
      <c r="O98">
        <v>0.307</v>
      </c>
      <c r="P98">
        <v>0.41299999999999998</v>
      </c>
      <c r="Q98">
        <v>0.317</v>
      </c>
      <c r="R98">
        <v>0.33800000000000002</v>
      </c>
      <c r="S98">
        <v>108</v>
      </c>
      <c r="T98">
        <v>-1.2</v>
      </c>
      <c r="U98">
        <v>0.5</v>
      </c>
      <c r="V98">
        <v>-0.8</v>
      </c>
      <c r="W98">
        <v>0.6</v>
      </c>
    </row>
    <row r="99" spans="1:23" x14ac:dyDescent="0.45">
      <c r="A99">
        <v>98</v>
      </c>
      <c r="B99" t="s">
        <v>924</v>
      </c>
      <c r="C99" t="s">
        <v>880</v>
      </c>
      <c r="D99">
        <v>40</v>
      </c>
      <c r="E99">
        <v>176</v>
      </c>
      <c r="F99">
        <v>7</v>
      </c>
      <c r="G99">
        <v>15</v>
      </c>
      <c r="H99">
        <v>23</v>
      </c>
      <c r="I99">
        <v>0</v>
      </c>
      <c r="J99" s="2">
        <v>9.0999999999999998E-2</v>
      </c>
      <c r="K99" s="2">
        <v>0.16500000000000001</v>
      </c>
      <c r="L99">
        <v>0.19</v>
      </c>
      <c r="M99">
        <v>0.26800000000000002</v>
      </c>
      <c r="N99">
        <v>0.253</v>
      </c>
      <c r="O99">
        <v>0.32400000000000001</v>
      </c>
      <c r="P99">
        <v>0.443</v>
      </c>
      <c r="Q99">
        <v>0.32800000000000001</v>
      </c>
      <c r="R99">
        <v>0.316</v>
      </c>
      <c r="S99">
        <v>114</v>
      </c>
      <c r="T99">
        <v>-0.6</v>
      </c>
      <c r="U99">
        <v>2.2999999999999998</v>
      </c>
      <c r="V99">
        <v>-2.9</v>
      </c>
      <c r="W99">
        <v>0.6</v>
      </c>
    </row>
    <row r="100" spans="1:23" x14ac:dyDescent="0.45">
      <c r="A100">
        <v>99</v>
      </c>
      <c r="B100" t="s">
        <v>911</v>
      </c>
      <c r="C100" t="s">
        <v>161</v>
      </c>
      <c r="D100">
        <v>48</v>
      </c>
      <c r="E100">
        <v>187</v>
      </c>
      <c r="F100">
        <v>5</v>
      </c>
      <c r="G100">
        <v>19</v>
      </c>
      <c r="H100">
        <v>28</v>
      </c>
      <c r="I100">
        <v>1</v>
      </c>
      <c r="J100" s="2">
        <v>5.8999999999999997E-2</v>
      </c>
      <c r="K100" s="2">
        <v>0.17599999999999999</v>
      </c>
      <c r="L100">
        <v>0.109</v>
      </c>
      <c r="M100">
        <v>0.27700000000000002</v>
      </c>
      <c r="N100">
        <v>0.247</v>
      </c>
      <c r="O100">
        <v>0.29399999999999998</v>
      </c>
      <c r="P100">
        <v>0.35599999999999998</v>
      </c>
      <c r="Q100">
        <v>0.28999999999999998</v>
      </c>
      <c r="R100">
        <v>0.29099999999999998</v>
      </c>
      <c r="S100">
        <v>84</v>
      </c>
      <c r="T100">
        <v>-1.6</v>
      </c>
      <c r="U100">
        <v>-5</v>
      </c>
      <c r="V100">
        <v>4.0999999999999996</v>
      </c>
      <c r="W100">
        <v>0.5</v>
      </c>
    </row>
    <row r="101" spans="1:23" x14ac:dyDescent="0.45">
      <c r="A101">
        <v>100</v>
      </c>
      <c r="B101" t="s">
        <v>921</v>
      </c>
      <c r="C101" t="s">
        <v>33</v>
      </c>
      <c r="D101">
        <v>51</v>
      </c>
      <c r="E101">
        <v>220</v>
      </c>
      <c r="F101">
        <v>4</v>
      </c>
      <c r="G101">
        <v>14</v>
      </c>
      <c r="H101">
        <v>21</v>
      </c>
      <c r="I101">
        <v>2</v>
      </c>
      <c r="J101" s="2">
        <v>8.5999999999999993E-2</v>
      </c>
      <c r="K101" s="2">
        <v>0.13200000000000001</v>
      </c>
      <c r="L101">
        <v>0.111</v>
      </c>
      <c r="M101">
        <v>0.22</v>
      </c>
      <c r="N101">
        <v>0.20599999999999999</v>
      </c>
      <c r="O101">
        <v>0.27300000000000002</v>
      </c>
      <c r="P101">
        <v>0.317</v>
      </c>
      <c r="Q101">
        <v>0.26500000000000001</v>
      </c>
      <c r="R101">
        <v>0.27700000000000002</v>
      </c>
      <c r="S101">
        <v>70</v>
      </c>
      <c r="T101">
        <v>0.1</v>
      </c>
      <c r="U101">
        <v>-7.4</v>
      </c>
      <c r="V101">
        <v>5.0999999999999996</v>
      </c>
      <c r="W101">
        <v>0.5</v>
      </c>
    </row>
    <row r="102" spans="1:23" x14ac:dyDescent="0.45">
      <c r="A102">
        <v>101</v>
      </c>
      <c r="B102" t="s">
        <v>925</v>
      </c>
      <c r="C102" t="s">
        <v>41</v>
      </c>
      <c r="D102">
        <v>45</v>
      </c>
      <c r="E102">
        <v>172</v>
      </c>
      <c r="F102">
        <v>5</v>
      </c>
      <c r="G102">
        <v>19</v>
      </c>
      <c r="H102">
        <v>24</v>
      </c>
      <c r="I102">
        <v>0</v>
      </c>
      <c r="J102" s="2">
        <v>6.4000000000000001E-2</v>
      </c>
      <c r="K102" s="2">
        <v>0.25</v>
      </c>
      <c r="L102">
        <v>0.14599999999999999</v>
      </c>
      <c r="M102">
        <v>0.33600000000000002</v>
      </c>
      <c r="N102">
        <v>0.26600000000000001</v>
      </c>
      <c r="O102">
        <v>0.32200000000000001</v>
      </c>
      <c r="P102">
        <v>0.41099999999999998</v>
      </c>
      <c r="Q102">
        <v>0.32400000000000001</v>
      </c>
      <c r="R102">
        <v>0.33800000000000002</v>
      </c>
      <c r="S102">
        <v>108</v>
      </c>
      <c r="T102">
        <v>-0.6</v>
      </c>
      <c r="U102">
        <v>1</v>
      </c>
      <c r="V102">
        <v>-1.9</v>
      </c>
      <c r="W102">
        <v>0.5</v>
      </c>
    </row>
    <row r="103" spans="1:23" x14ac:dyDescent="0.45">
      <c r="A103">
        <v>102</v>
      </c>
      <c r="B103" t="s">
        <v>927</v>
      </c>
      <c r="C103" t="s">
        <v>103</v>
      </c>
      <c r="D103">
        <v>55</v>
      </c>
      <c r="E103">
        <v>227</v>
      </c>
      <c r="F103">
        <v>4</v>
      </c>
      <c r="G103">
        <v>25</v>
      </c>
      <c r="H103">
        <v>16</v>
      </c>
      <c r="I103">
        <v>4</v>
      </c>
      <c r="J103" s="2">
        <v>8.7999999999999995E-2</v>
      </c>
      <c r="K103" s="2">
        <v>0.247</v>
      </c>
      <c r="L103">
        <v>9.9000000000000005E-2</v>
      </c>
      <c r="M103">
        <v>0.29199999999999998</v>
      </c>
      <c r="N103">
        <v>0.22800000000000001</v>
      </c>
      <c r="O103">
        <v>0.30099999999999999</v>
      </c>
      <c r="P103">
        <v>0.32700000000000001</v>
      </c>
      <c r="Q103">
        <v>0.28399999999999997</v>
      </c>
      <c r="R103">
        <v>0.29599999999999999</v>
      </c>
      <c r="S103">
        <v>84</v>
      </c>
      <c r="T103">
        <v>0.3</v>
      </c>
      <c r="U103">
        <v>-3.8</v>
      </c>
      <c r="V103">
        <v>0.9</v>
      </c>
      <c r="W103">
        <v>0.5</v>
      </c>
    </row>
    <row r="104" spans="1:23" x14ac:dyDescent="0.45">
      <c r="A104">
        <v>103</v>
      </c>
      <c r="B104" t="s">
        <v>939</v>
      </c>
      <c r="C104" t="s">
        <v>828</v>
      </c>
      <c r="D104">
        <v>43</v>
      </c>
      <c r="E104">
        <v>193</v>
      </c>
      <c r="F104">
        <v>3</v>
      </c>
      <c r="G104">
        <v>24</v>
      </c>
      <c r="H104">
        <v>25</v>
      </c>
      <c r="I104">
        <v>3</v>
      </c>
      <c r="J104" s="2">
        <v>6.7000000000000004E-2</v>
      </c>
      <c r="K104" s="2">
        <v>0.155</v>
      </c>
      <c r="L104">
        <v>0.12</v>
      </c>
      <c r="M104">
        <v>0.308</v>
      </c>
      <c r="N104">
        <v>0.26900000000000002</v>
      </c>
      <c r="O104">
        <v>0.33200000000000002</v>
      </c>
      <c r="P104">
        <v>0.38900000000000001</v>
      </c>
      <c r="Q104">
        <v>0.32100000000000001</v>
      </c>
      <c r="R104">
        <v>0.30599999999999999</v>
      </c>
      <c r="S104">
        <v>107</v>
      </c>
      <c r="T104">
        <v>-0.6</v>
      </c>
      <c r="U104">
        <v>1</v>
      </c>
      <c r="V104">
        <v>-3.1</v>
      </c>
      <c r="W104">
        <v>0.5</v>
      </c>
    </row>
    <row r="105" spans="1:23" x14ac:dyDescent="0.45">
      <c r="A105">
        <v>104</v>
      </c>
      <c r="B105" t="s">
        <v>914</v>
      </c>
      <c r="C105" t="s">
        <v>103</v>
      </c>
      <c r="D105">
        <v>48</v>
      </c>
      <c r="E105">
        <v>191</v>
      </c>
      <c r="F105">
        <v>13</v>
      </c>
      <c r="G105">
        <v>23</v>
      </c>
      <c r="H105">
        <v>29</v>
      </c>
      <c r="I105">
        <v>0</v>
      </c>
      <c r="J105" s="2">
        <v>6.3E-2</v>
      </c>
      <c r="K105" s="2">
        <v>0.32500000000000001</v>
      </c>
      <c r="L105">
        <v>0.26300000000000001</v>
      </c>
      <c r="M105">
        <v>0.27900000000000003</v>
      </c>
      <c r="N105">
        <v>0.23499999999999999</v>
      </c>
      <c r="O105">
        <v>0.28299999999999997</v>
      </c>
      <c r="P105">
        <v>0.497</v>
      </c>
      <c r="Q105">
        <v>0.33700000000000002</v>
      </c>
      <c r="R105">
        <v>0.34300000000000003</v>
      </c>
      <c r="S105">
        <v>120</v>
      </c>
      <c r="T105">
        <v>-1.5</v>
      </c>
      <c r="U105">
        <v>3</v>
      </c>
      <c r="V105">
        <v>-4.9000000000000004</v>
      </c>
      <c r="W105">
        <v>0.4</v>
      </c>
    </row>
    <row r="106" spans="1:23" x14ac:dyDescent="0.45">
      <c r="A106">
        <v>105</v>
      </c>
      <c r="B106" t="s">
        <v>946</v>
      </c>
      <c r="C106" t="s">
        <v>828</v>
      </c>
      <c r="D106">
        <v>51</v>
      </c>
      <c r="E106">
        <v>218</v>
      </c>
      <c r="F106">
        <v>8</v>
      </c>
      <c r="G106">
        <v>23</v>
      </c>
      <c r="H106">
        <v>29</v>
      </c>
      <c r="I106">
        <v>0</v>
      </c>
      <c r="J106" s="2">
        <v>0.10100000000000001</v>
      </c>
      <c r="K106" s="2">
        <v>0.27100000000000002</v>
      </c>
      <c r="L106">
        <v>0.19400000000000001</v>
      </c>
      <c r="M106">
        <v>0.28799999999999998</v>
      </c>
      <c r="N106">
        <v>0.23</v>
      </c>
      <c r="O106">
        <v>0.32100000000000001</v>
      </c>
      <c r="P106">
        <v>0.42399999999999999</v>
      </c>
      <c r="Q106">
        <v>0.32600000000000001</v>
      </c>
      <c r="R106">
        <v>0.36399999999999999</v>
      </c>
      <c r="S106">
        <v>111</v>
      </c>
      <c r="T106">
        <v>-1.7</v>
      </c>
      <c r="U106">
        <v>1</v>
      </c>
      <c r="V106">
        <v>-4.0999999999999996</v>
      </c>
      <c r="W106">
        <v>0.4</v>
      </c>
    </row>
    <row r="107" spans="1:23" x14ac:dyDescent="0.45">
      <c r="A107">
        <v>106</v>
      </c>
      <c r="B107" t="s">
        <v>940</v>
      </c>
      <c r="C107" t="s">
        <v>161</v>
      </c>
      <c r="D107">
        <v>51</v>
      </c>
      <c r="E107">
        <v>192</v>
      </c>
      <c r="F107">
        <v>4</v>
      </c>
      <c r="G107">
        <v>23</v>
      </c>
      <c r="H107">
        <v>12</v>
      </c>
      <c r="I107">
        <v>5</v>
      </c>
      <c r="J107" s="2">
        <v>8.3000000000000004E-2</v>
      </c>
      <c r="K107" s="2">
        <v>0.17699999999999999</v>
      </c>
      <c r="L107">
        <v>0.13700000000000001</v>
      </c>
      <c r="M107">
        <v>0.29199999999999998</v>
      </c>
      <c r="N107">
        <v>0.251</v>
      </c>
      <c r="O107">
        <v>0.314</v>
      </c>
      <c r="P107">
        <v>0.38900000000000001</v>
      </c>
      <c r="Q107">
        <v>0.312</v>
      </c>
      <c r="R107">
        <v>0.316</v>
      </c>
      <c r="S107">
        <v>99</v>
      </c>
      <c r="T107">
        <v>-0.1</v>
      </c>
      <c r="U107">
        <v>-0.3</v>
      </c>
      <c r="V107">
        <v>-1.7</v>
      </c>
      <c r="W107">
        <v>0.4</v>
      </c>
    </row>
    <row r="108" spans="1:23" x14ac:dyDescent="0.45">
      <c r="A108">
        <v>107</v>
      </c>
      <c r="B108" t="s">
        <v>916</v>
      </c>
      <c r="C108" t="s">
        <v>41</v>
      </c>
      <c r="D108">
        <v>51</v>
      </c>
      <c r="E108">
        <v>190</v>
      </c>
      <c r="F108">
        <v>6</v>
      </c>
      <c r="G108">
        <v>20</v>
      </c>
      <c r="H108">
        <v>18</v>
      </c>
      <c r="I108">
        <v>6</v>
      </c>
      <c r="J108" s="2">
        <v>6.3E-2</v>
      </c>
      <c r="K108" s="2">
        <v>0.25800000000000001</v>
      </c>
      <c r="L108">
        <v>0.16900000000000001</v>
      </c>
      <c r="M108">
        <v>0.32</v>
      </c>
      <c r="N108">
        <v>0.254</v>
      </c>
      <c r="O108">
        <v>0.30499999999999999</v>
      </c>
      <c r="P108">
        <v>0.42399999999999999</v>
      </c>
      <c r="Q108">
        <v>0.32</v>
      </c>
      <c r="R108">
        <v>0.312</v>
      </c>
      <c r="S108">
        <v>105</v>
      </c>
      <c r="T108">
        <v>-1.8</v>
      </c>
      <c r="U108">
        <v>-0.6</v>
      </c>
      <c r="V108">
        <v>-1.5</v>
      </c>
      <c r="W108">
        <v>0.4</v>
      </c>
    </row>
    <row r="109" spans="1:23" x14ac:dyDescent="0.45">
      <c r="A109">
        <v>108</v>
      </c>
      <c r="B109" t="s">
        <v>932</v>
      </c>
      <c r="C109" t="s">
        <v>888</v>
      </c>
      <c r="D109">
        <v>50</v>
      </c>
      <c r="E109">
        <v>225</v>
      </c>
      <c r="F109">
        <v>4</v>
      </c>
      <c r="G109">
        <v>25</v>
      </c>
      <c r="H109">
        <v>25</v>
      </c>
      <c r="I109">
        <v>0</v>
      </c>
      <c r="J109" s="2">
        <v>0.08</v>
      </c>
      <c r="K109" s="2">
        <v>0.14199999999999999</v>
      </c>
      <c r="L109">
        <v>0.13200000000000001</v>
      </c>
      <c r="M109">
        <v>0.25</v>
      </c>
      <c r="N109">
        <v>0.22800000000000001</v>
      </c>
      <c r="O109">
        <v>0.311</v>
      </c>
      <c r="P109">
        <v>0.36</v>
      </c>
      <c r="Q109">
        <v>0.30099999999999999</v>
      </c>
      <c r="R109">
        <v>0.32400000000000001</v>
      </c>
      <c r="S109">
        <v>97</v>
      </c>
      <c r="T109">
        <v>-0.9</v>
      </c>
      <c r="U109">
        <v>-1.6</v>
      </c>
      <c r="V109">
        <v>-2.2999999999999998</v>
      </c>
      <c r="W109">
        <v>0.4</v>
      </c>
    </row>
    <row r="110" spans="1:23" x14ac:dyDescent="0.45">
      <c r="A110">
        <v>109</v>
      </c>
      <c r="B110" t="s">
        <v>928</v>
      </c>
      <c r="C110" t="s">
        <v>875</v>
      </c>
      <c r="D110">
        <v>55</v>
      </c>
      <c r="E110">
        <v>238</v>
      </c>
      <c r="F110">
        <v>9</v>
      </c>
      <c r="G110">
        <v>27</v>
      </c>
      <c r="H110">
        <v>25</v>
      </c>
      <c r="I110">
        <v>1</v>
      </c>
      <c r="J110" s="2">
        <v>7.5999999999999998E-2</v>
      </c>
      <c r="K110" s="2">
        <v>0.252</v>
      </c>
      <c r="L110">
        <v>0.16600000000000001</v>
      </c>
      <c r="M110">
        <v>0.313</v>
      </c>
      <c r="N110">
        <v>0.25800000000000001</v>
      </c>
      <c r="O110">
        <v>0.315</v>
      </c>
      <c r="P110">
        <v>0.42399999999999999</v>
      </c>
      <c r="Q110">
        <v>0.32300000000000001</v>
      </c>
      <c r="R110">
        <v>0.34300000000000003</v>
      </c>
      <c r="S110">
        <v>109</v>
      </c>
      <c r="T110">
        <v>-1.2</v>
      </c>
      <c r="U110">
        <v>1.4</v>
      </c>
      <c r="V110">
        <v>-6</v>
      </c>
      <c r="W110">
        <v>0.4</v>
      </c>
    </row>
    <row r="111" spans="1:23" x14ac:dyDescent="0.45">
      <c r="A111">
        <v>110</v>
      </c>
      <c r="B111" t="s">
        <v>935</v>
      </c>
      <c r="C111" t="s">
        <v>817</v>
      </c>
      <c r="D111">
        <v>48</v>
      </c>
      <c r="E111">
        <v>186</v>
      </c>
      <c r="F111">
        <v>2</v>
      </c>
      <c r="G111">
        <v>25</v>
      </c>
      <c r="H111">
        <v>11</v>
      </c>
      <c r="I111">
        <v>6</v>
      </c>
      <c r="J111" s="2">
        <v>9.7000000000000003E-2</v>
      </c>
      <c r="K111" s="2">
        <v>0.20399999999999999</v>
      </c>
      <c r="L111">
        <v>8.4000000000000005E-2</v>
      </c>
      <c r="M111">
        <v>0.31</v>
      </c>
      <c r="N111">
        <v>0.247</v>
      </c>
      <c r="O111">
        <v>0.32800000000000001</v>
      </c>
      <c r="P111">
        <v>0.33100000000000002</v>
      </c>
      <c r="Q111">
        <v>0.3</v>
      </c>
      <c r="R111">
        <v>0.27300000000000002</v>
      </c>
      <c r="S111">
        <v>94</v>
      </c>
      <c r="T111">
        <v>0.7</v>
      </c>
      <c r="U111">
        <v>-0.6</v>
      </c>
      <c r="V111">
        <v>-2.2999999999999998</v>
      </c>
      <c r="W111">
        <v>0.3</v>
      </c>
    </row>
    <row r="112" spans="1:23" x14ac:dyDescent="0.45">
      <c r="A112">
        <v>111</v>
      </c>
      <c r="B112" t="s">
        <v>933</v>
      </c>
      <c r="C112" t="s">
        <v>820</v>
      </c>
      <c r="D112">
        <v>47</v>
      </c>
      <c r="E112">
        <v>200</v>
      </c>
      <c r="F112">
        <v>4</v>
      </c>
      <c r="G112">
        <v>23</v>
      </c>
      <c r="H112">
        <v>14</v>
      </c>
      <c r="I112">
        <v>4</v>
      </c>
      <c r="J112" s="2">
        <v>0.06</v>
      </c>
      <c r="K112" s="2">
        <v>0.2</v>
      </c>
      <c r="L112">
        <v>9.6000000000000002E-2</v>
      </c>
      <c r="M112">
        <v>0.25700000000000001</v>
      </c>
      <c r="N112">
        <v>0.219</v>
      </c>
      <c r="O112">
        <v>0.26500000000000001</v>
      </c>
      <c r="P112">
        <v>0.316</v>
      </c>
      <c r="Q112">
        <v>0.26</v>
      </c>
      <c r="R112">
        <v>0.313</v>
      </c>
      <c r="S112">
        <v>72</v>
      </c>
      <c r="T112">
        <v>1.2</v>
      </c>
      <c r="U112">
        <v>-5.3</v>
      </c>
      <c r="V112">
        <v>1.9</v>
      </c>
      <c r="W112">
        <v>0.3</v>
      </c>
    </row>
    <row r="113" spans="1:23" x14ac:dyDescent="0.45">
      <c r="A113">
        <v>112</v>
      </c>
      <c r="B113" t="s">
        <v>945</v>
      </c>
      <c r="C113" t="s">
        <v>817</v>
      </c>
      <c r="D113">
        <v>47</v>
      </c>
      <c r="E113">
        <v>168</v>
      </c>
      <c r="F113">
        <v>5</v>
      </c>
      <c r="G113">
        <v>20</v>
      </c>
      <c r="H113">
        <v>16</v>
      </c>
      <c r="I113">
        <v>7</v>
      </c>
      <c r="J113" s="2">
        <v>0.06</v>
      </c>
      <c r="K113" s="2">
        <v>0.27400000000000002</v>
      </c>
      <c r="L113">
        <v>0.122</v>
      </c>
      <c r="M113">
        <v>0.27400000000000002</v>
      </c>
      <c r="N113">
        <v>0.218</v>
      </c>
      <c r="O113">
        <v>0.26300000000000001</v>
      </c>
      <c r="P113">
        <v>0.34</v>
      </c>
      <c r="Q113">
        <v>0.26800000000000002</v>
      </c>
      <c r="R113">
        <v>0.27600000000000002</v>
      </c>
      <c r="S113">
        <v>72</v>
      </c>
      <c r="T113">
        <v>1.7</v>
      </c>
      <c r="U113">
        <v>-3.8</v>
      </c>
      <c r="V113">
        <v>1.3</v>
      </c>
      <c r="W113">
        <v>0.3</v>
      </c>
    </row>
    <row r="114" spans="1:23" x14ac:dyDescent="0.45">
      <c r="A114">
        <v>113</v>
      </c>
      <c r="B114" t="s">
        <v>941</v>
      </c>
      <c r="C114" t="s">
        <v>825</v>
      </c>
      <c r="D114">
        <v>52</v>
      </c>
      <c r="E114">
        <v>208</v>
      </c>
      <c r="F114">
        <v>3</v>
      </c>
      <c r="G114">
        <v>20</v>
      </c>
      <c r="H114">
        <v>24</v>
      </c>
      <c r="I114">
        <v>1</v>
      </c>
      <c r="J114" s="2">
        <v>6.3E-2</v>
      </c>
      <c r="K114" s="2">
        <v>0.28799999999999998</v>
      </c>
      <c r="L114">
        <v>0.10199999999999999</v>
      </c>
      <c r="M114">
        <v>0.29899999999999999</v>
      </c>
      <c r="N114">
        <v>0.219</v>
      </c>
      <c r="O114">
        <v>0.28399999999999997</v>
      </c>
      <c r="P114">
        <v>0.32100000000000001</v>
      </c>
      <c r="Q114">
        <v>0.27200000000000002</v>
      </c>
      <c r="R114">
        <v>0.27700000000000002</v>
      </c>
      <c r="S114">
        <v>75</v>
      </c>
      <c r="T114">
        <v>0.4</v>
      </c>
      <c r="U114">
        <v>-5.7</v>
      </c>
      <c r="V114">
        <v>1.9</v>
      </c>
      <c r="W114">
        <v>0.3</v>
      </c>
    </row>
    <row r="115" spans="1:23" x14ac:dyDescent="0.45">
      <c r="A115">
        <v>114</v>
      </c>
      <c r="B115" t="s">
        <v>942</v>
      </c>
      <c r="C115" t="s">
        <v>86</v>
      </c>
      <c r="D115">
        <v>48</v>
      </c>
      <c r="E115">
        <v>201</v>
      </c>
      <c r="F115">
        <v>9</v>
      </c>
      <c r="G115">
        <v>25</v>
      </c>
      <c r="H115">
        <v>29</v>
      </c>
      <c r="I115">
        <v>0</v>
      </c>
      <c r="J115" s="2">
        <v>0.08</v>
      </c>
      <c r="K115" s="2">
        <v>0.19900000000000001</v>
      </c>
      <c r="L115">
        <v>0.223</v>
      </c>
      <c r="M115">
        <v>0.20599999999999999</v>
      </c>
      <c r="N115">
        <v>0.20100000000000001</v>
      </c>
      <c r="O115">
        <v>0.28399999999999997</v>
      </c>
      <c r="P115">
        <v>0.42499999999999999</v>
      </c>
      <c r="Q115">
        <v>0.311</v>
      </c>
      <c r="R115">
        <v>0.28699999999999998</v>
      </c>
      <c r="S115">
        <v>103</v>
      </c>
      <c r="T115">
        <v>-0.8</v>
      </c>
      <c r="U115">
        <v>-0.1</v>
      </c>
      <c r="V115">
        <v>-3.6</v>
      </c>
      <c r="W115">
        <v>0.3</v>
      </c>
    </row>
    <row r="116" spans="1:23" x14ac:dyDescent="0.45">
      <c r="A116">
        <v>115</v>
      </c>
      <c r="B116" t="s">
        <v>930</v>
      </c>
      <c r="C116" t="s">
        <v>66</v>
      </c>
      <c r="D116">
        <v>53</v>
      </c>
      <c r="E116">
        <v>231</v>
      </c>
      <c r="F116">
        <v>4</v>
      </c>
      <c r="G116">
        <v>22</v>
      </c>
      <c r="H116">
        <v>25</v>
      </c>
      <c r="I116">
        <v>0</v>
      </c>
      <c r="J116" s="2">
        <v>8.2000000000000003E-2</v>
      </c>
      <c r="K116" s="2">
        <v>0.13900000000000001</v>
      </c>
      <c r="L116">
        <v>0.105</v>
      </c>
      <c r="M116">
        <v>0.27600000000000002</v>
      </c>
      <c r="N116">
        <v>0.249</v>
      </c>
      <c r="O116">
        <v>0.316</v>
      </c>
      <c r="P116">
        <v>0.35399999999999998</v>
      </c>
      <c r="Q116">
        <v>0.30099999999999999</v>
      </c>
      <c r="R116">
        <v>0.311</v>
      </c>
      <c r="S116">
        <v>99</v>
      </c>
      <c r="T116">
        <v>-1.8</v>
      </c>
      <c r="U116">
        <v>-2.2000000000000002</v>
      </c>
      <c r="V116">
        <v>-2.4</v>
      </c>
      <c r="W116">
        <v>0.3</v>
      </c>
    </row>
    <row r="117" spans="1:23" x14ac:dyDescent="0.45">
      <c r="A117">
        <v>116</v>
      </c>
      <c r="B117" t="s">
        <v>929</v>
      </c>
      <c r="C117" t="s">
        <v>161</v>
      </c>
      <c r="D117">
        <v>51</v>
      </c>
      <c r="E117">
        <v>213</v>
      </c>
      <c r="F117">
        <v>12</v>
      </c>
      <c r="G117">
        <v>26</v>
      </c>
      <c r="H117">
        <v>37</v>
      </c>
      <c r="I117">
        <v>4</v>
      </c>
      <c r="J117" s="2">
        <v>5.6000000000000001E-2</v>
      </c>
      <c r="K117" s="2">
        <v>0.28199999999999997</v>
      </c>
      <c r="L117">
        <v>0.23699999999999999</v>
      </c>
      <c r="M117">
        <v>0.27800000000000002</v>
      </c>
      <c r="N117">
        <v>0.24199999999999999</v>
      </c>
      <c r="O117">
        <v>0.29099999999999998</v>
      </c>
      <c r="P117">
        <v>0.47899999999999998</v>
      </c>
      <c r="Q117">
        <v>0.32900000000000001</v>
      </c>
      <c r="R117">
        <v>0.32400000000000001</v>
      </c>
      <c r="S117">
        <v>111</v>
      </c>
      <c r="T117">
        <v>0.1</v>
      </c>
      <c r="U117">
        <v>2.8</v>
      </c>
      <c r="V117">
        <v>-6.9</v>
      </c>
      <c r="W117">
        <v>0.3</v>
      </c>
    </row>
    <row r="118" spans="1:23" x14ac:dyDescent="0.45">
      <c r="A118">
        <v>117</v>
      </c>
      <c r="B118" t="s">
        <v>926</v>
      </c>
      <c r="C118" t="s">
        <v>33</v>
      </c>
      <c r="D118">
        <v>49</v>
      </c>
      <c r="E118">
        <v>196</v>
      </c>
      <c r="F118">
        <v>3</v>
      </c>
      <c r="G118">
        <v>18</v>
      </c>
      <c r="H118">
        <v>23</v>
      </c>
      <c r="I118">
        <v>0</v>
      </c>
      <c r="J118" s="2">
        <v>4.1000000000000002E-2</v>
      </c>
      <c r="K118" s="2">
        <v>0.13800000000000001</v>
      </c>
      <c r="L118">
        <v>0.114</v>
      </c>
      <c r="M118">
        <v>0.28000000000000003</v>
      </c>
      <c r="N118">
        <v>0.255</v>
      </c>
      <c r="O118">
        <v>0.28599999999999998</v>
      </c>
      <c r="P118">
        <v>0.37</v>
      </c>
      <c r="Q118">
        <v>0.28699999999999998</v>
      </c>
      <c r="R118">
        <v>0.312</v>
      </c>
      <c r="S118">
        <v>85</v>
      </c>
      <c r="T118">
        <v>-1.2</v>
      </c>
      <c r="U118">
        <v>-4.5</v>
      </c>
      <c r="V118">
        <v>0.9</v>
      </c>
      <c r="W118">
        <v>0.3</v>
      </c>
    </row>
    <row r="119" spans="1:23" x14ac:dyDescent="0.45">
      <c r="A119">
        <v>118</v>
      </c>
      <c r="B119" t="s">
        <v>953</v>
      </c>
      <c r="C119" t="s">
        <v>97</v>
      </c>
      <c r="D119">
        <v>49</v>
      </c>
      <c r="E119">
        <v>185</v>
      </c>
      <c r="F119">
        <v>4</v>
      </c>
      <c r="G119">
        <v>14</v>
      </c>
      <c r="H119">
        <v>18</v>
      </c>
      <c r="I119">
        <v>1</v>
      </c>
      <c r="J119" s="2">
        <v>0.13</v>
      </c>
      <c r="K119" s="2">
        <v>0.16800000000000001</v>
      </c>
      <c r="L119">
        <v>0.17199999999999999</v>
      </c>
      <c r="M119">
        <v>0.27600000000000002</v>
      </c>
      <c r="N119">
        <v>0.24199999999999999</v>
      </c>
      <c r="O119">
        <v>0.35099999999999998</v>
      </c>
      <c r="P119">
        <v>0.41399999999999998</v>
      </c>
      <c r="Q119">
        <v>0.34100000000000003</v>
      </c>
      <c r="R119">
        <v>0.35699999999999998</v>
      </c>
      <c r="S119">
        <v>120</v>
      </c>
      <c r="T119">
        <v>-0.8</v>
      </c>
      <c r="U119">
        <v>3.6</v>
      </c>
      <c r="V119">
        <v>-7.2</v>
      </c>
      <c r="W119">
        <v>0.2</v>
      </c>
    </row>
    <row r="120" spans="1:23" x14ac:dyDescent="0.45">
      <c r="A120">
        <v>119</v>
      </c>
      <c r="B120" t="s">
        <v>951</v>
      </c>
      <c r="C120" t="s">
        <v>862</v>
      </c>
      <c r="D120">
        <v>48</v>
      </c>
      <c r="E120">
        <v>200</v>
      </c>
      <c r="F120">
        <v>6</v>
      </c>
      <c r="G120">
        <v>27</v>
      </c>
      <c r="H120">
        <v>19</v>
      </c>
      <c r="I120">
        <v>8</v>
      </c>
      <c r="J120" s="2">
        <v>5.5E-2</v>
      </c>
      <c r="K120" s="2">
        <v>0.22500000000000001</v>
      </c>
      <c r="L120">
        <v>0.13500000000000001</v>
      </c>
      <c r="M120">
        <v>0.311</v>
      </c>
      <c r="N120">
        <v>0.25900000000000001</v>
      </c>
      <c r="O120">
        <v>0.307</v>
      </c>
      <c r="P120">
        <v>0.39500000000000002</v>
      </c>
      <c r="Q120">
        <v>0.31</v>
      </c>
      <c r="R120">
        <v>0.34499999999999997</v>
      </c>
      <c r="S120">
        <v>106</v>
      </c>
      <c r="T120">
        <v>0.2</v>
      </c>
      <c r="U120">
        <v>1.5</v>
      </c>
      <c r="V120">
        <v>-5.9</v>
      </c>
      <c r="W120">
        <v>0.2</v>
      </c>
    </row>
    <row r="121" spans="1:23" x14ac:dyDescent="0.45">
      <c r="A121">
        <v>120</v>
      </c>
      <c r="B121" t="s">
        <v>944</v>
      </c>
      <c r="C121" t="s">
        <v>830</v>
      </c>
      <c r="D121">
        <v>47</v>
      </c>
      <c r="E121">
        <v>195</v>
      </c>
      <c r="F121">
        <v>3</v>
      </c>
      <c r="G121">
        <v>18</v>
      </c>
      <c r="H121">
        <v>17</v>
      </c>
      <c r="I121">
        <v>5</v>
      </c>
      <c r="J121" s="2">
        <v>0.13300000000000001</v>
      </c>
      <c r="K121" s="2">
        <v>0.19500000000000001</v>
      </c>
      <c r="L121">
        <v>0.09</v>
      </c>
      <c r="M121">
        <v>0.27</v>
      </c>
      <c r="N121">
        <v>0.223</v>
      </c>
      <c r="O121">
        <v>0.33300000000000002</v>
      </c>
      <c r="P121">
        <v>0.313</v>
      </c>
      <c r="Q121">
        <v>0.29899999999999999</v>
      </c>
      <c r="R121">
        <v>0.33600000000000002</v>
      </c>
      <c r="S121">
        <v>88</v>
      </c>
      <c r="T121">
        <v>-0.2</v>
      </c>
      <c r="U121">
        <v>-2.9</v>
      </c>
      <c r="V121">
        <v>-1.4</v>
      </c>
      <c r="W121">
        <v>0.2</v>
      </c>
    </row>
    <row r="122" spans="1:23" x14ac:dyDescent="0.45">
      <c r="A122">
        <v>121</v>
      </c>
      <c r="B122" t="s">
        <v>931</v>
      </c>
      <c r="C122" t="s">
        <v>905</v>
      </c>
      <c r="D122">
        <v>43</v>
      </c>
      <c r="E122">
        <v>184</v>
      </c>
      <c r="F122">
        <v>7</v>
      </c>
      <c r="G122">
        <v>24</v>
      </c>
      <c r="H122">
        <v>14</v>
      </c>
      <c r="I122">
        <v>1</v>
      </c>
      <c r="J122" s="2">
        <v>0.114</v>
      </c>
      <c r="K122" s="2">
        <v>0.26600000000000001</v>
      </c>
      <c r="L122">
        <v>0.157</v>
      </c>
      <c r="M122">
        <v>0.28199999999999997</v>
      </c>
      <c r="N122">
        <v>0.22600000000000001</v>
      </c>
      <c r="O122">
        <v>0.33200000000000002</v>
      </c>
      <c r="P122">
        <v>0.38400000000000001</v>
      </c>
      <c r="Q122">
        <v>0.32100000000000001</v>
      </c>
      <c r="R122">
        <v>0.36299999999999999</v>
      </c>
      <c r="S122">
        <v>107</v>
      </c>
      <c r="T122">
        <v>-0.9</v>
      </c>
      <c r="U122">
        <v>0.6</v>
      </c>
      <c r="V122">
        <v>-4.7</v>
      </c>
      <c r="W122">
        <v>0.2</v>
      </c>
    </row>
    <row r="123" spans="1:23" x14ac:dyDescent="0.45">
      <c r="A123">
        <v>122</v>
      </c>
      <c r="B123" t="s">
        <v>947</v>
      </c>
      <c r="C123" t="s">
        <v>862</v>
      </c>
      <c r="D123">
        <v>51</v>
      </c>
      <c r="E123">
        <v>202</v>
      </c>
      <c r="F123">
        <v>3</v>
      </c>
      <c r="G123">
        <v>20</v>
      </c>
      <c r="H123">
        <v>14</v>
      </c>
      <c r="I123">
        <v>3</v>
      </c>
      <c r="J123" s="2">
        <v>8.4000000000000005E-2</v>
      </c>
      <c r="K123" s="2">
        <v>0.11899999999999999</v>
      </c>
      <c r="L123">
        <v>0.105</v>
      </c>
      <c r="M123">
        <v>0.26</v>
      </c>
      <c r="N123">
        <v>0.23799999999999999</v>
      </c>
      <c r="O123">
        <v>0.313</v>
      </c>
      <c r="P123">
        <v>0.34300000000000003</v>
      </c>
      <c r="Q123">
        <v>0.29699999999999999</v>
      </c>
      <c r="R123">
        <v>0.29299999999999998</v>
      </c>
      <c r="S123">
        <v>97</v>
      </c>
      <c r="T123">
        <v>-0.3</v>
      </c>
      <c r="U123">
        <v>-1.1000000000000001</v>
      </c>
      <c r="V123">
        <v>-3.6</v>
      </c>
      <c r="W123">
        <v>0.2</v>
      </c>
    </row>
    <row r="124" spans="1:23" x14ac:dyDescent="0.45">
      <c r="A124">
        <v>123</v>
      </c>
      <c r="B124" t="s">
        <v>937</v>
      </c>
      <c r="C124" t="s">
        <v>103</v>
      </c>
      <c r="D124">
        <v>54</v>
      </c>
      <c r="E124">
        <v>225</v>
      </c>
      <c r="F124">
        <v>7</v>
      </c>
      <c r="G124">
        <v>26</v>
      </c>
      <c r="H124">
        <v>25</v>
      </c>
      <c r="I124">
        <v>0</v>
      </c>
      <c r="J124" s="2">
        <v>6.2E-2</v>
      </c>
      <c r="K124" s="2">
        <v>0.182</v>
      </c>
      <c r="L124">
        <v>0.127</v>
      </c>
      <c r="M124">
        <v>0.28000000000000003</v>
      </c>
      <c r="N124">
        <v>0.25</v>
      </c>
      <c r="O124">
        <v>0.316</v>
      </c>
      <c r="P124">
        <v>0.377</v>
      </c>
      <c r="Q124">
        <v>0.31</v>
      </c>
      <c r="R124">
        <v>0.30399999999999999</v>
      </c>
      <c r="S124">
        <v>102</v>
      </c>
      <c r="T124">
        <v>-2.2000000000000002</v>
      </c>
      <c r="U124">
        <v>-1.6</v>
      </c>
      <c r="V124">
        <v>-3.7</v>
      </c>
      <c r="W124">
        <v>0.2</v>
      </c>
    </row>
    <row r="125" spans="1:23" x14ac:dyDescent="0.45">
      <c r="A125">
        <v>124</v>
      </c>
      <c r="B125" t="s">
        <v>938</v>
      </c>
      <c r="C125" t="s">
        <v>112</v>
      </c>
      <c r="D125">
        <v>52</v>
      </c>
      <c r="E125">
        <v>214</v>
      </c>
      <c r="F125">
        <v>5</v>
      </c>
      <c r="G125">
        <v>25</v>
      </c>
      <c r="H125">
        <v>33</v>
      </c>
      <c r="I125">
        <v>0</v>
      </c>
      <c r="J125" s="2">
        <v>9.8000000000000004E-2</v>
      </c>
      <c r="K125" s="2">
        <v>0.14000000000000001</v>
      </c>
      <c r="L125">
        <v>0.16500000000000001</v>
      </c>
      <c r="M125">
        <v>0.23400000000000001</v>
      </c>
      <c r="N125">
        <v>0.22500000000000001</v>
      </c>
      <c r="O125">
        <v>0.308</v>
      </c>
      <c r="P125">
        <v>0.39</v>
      </c>
      <c r="Q125">
        <v>0.307</v>
      </c>
      <c r="R125">
        <v>0.36699999999999999</v>
      </c>
      <c r="S125">
        <v>94</v>
      </c>
      <c r="T125">
        <v>-1.3</v>
      </c>
      <c r="U125">
        <v>-2.8</v>
      </c>
      <c r="V125">
        <v>-2.2000000000000002</v>
      </c>
      <c r="W125">
        <v>0.2</v>
      </c>
    </row>
    <row r="126" spans="1:23" x14ac:dyDescent="0.45">
      <c r="A126">
        <v>125</v>
      </c>
      <c r="B126" t="s">
        <v>948</v>
      </c>
      <c r="C126" t="s">
        <v>70</v>
      </c>
      <c r="D126">
        <v>47</v>
      </c>
      <c r="E126">
        <v>172</v>
      </c>
      <c r="F126">
        <v>0</v>
      </c>
      <c r="G126">
        <v>24</v>
      </c>
      <c r="H126">
        <v>8</v>
      </c>
      <c r="I126">
        <v>7</v>
      </c>
      <c r="J126" s="2">
        <v>0.122</v>
      </c>
      <c r="K126" s="2">
        <v>0.17399999999999999</v>
      </c>
      <c r="L126">
        <v>6.2E-2</v>
      </c>
      <c r="M126">
        <v>0.246</v>
      </c>
      <c r="N126">
        <v>0.19900000000000001</v>
      </c>
      <c r="O126">
        <v>0.30399999999999999</v>
      </c>
      <c r="P126">
        <v>0.26</v>
      </c>
      <c r="Q126">
        <v>0.26500000000000001</v>
      </c>
      <c r="R126">
        <v>0.29499999999999998</v>
      </c>
      <c r="S126">
        <v>71</v>
      </c>
      <c r="T126">
        <v>-0.4</v>
      </c>
      <c r="U126">
        <v>-6.1</v>
      </c>
      <c r="V126">
        <v>2.2999999999999998</v>
      </c>
      <c r="W126">
        <v>0.2</v>
      </c>
    </row>
    <row r="127" spans="1:23" x14ac:dyDescent="0.45">
      <c r="A127">
        <v>126</v>
      </c>
      <c r="B127" t="s">
        <v>952</v>
      </c>
      <c r="C127" t="s">
        <v>820</v>
      </c>
      <c r="D127">
        <v>52</v>
      </c>
      <c r="E127">
        <v>219</v>
      </c>
      <c r="F127">
        <v>5</v>
      </c>
      <c r="G127">
        <v>23</v>
      </c>
      <c r="H127">
        <v>28</v>
      </c>
      <c r="I127">
        <v>2</v>
      </c>
      <c r="J127" s="2">
        <v>6.8000000000000005E-2</v>
      </c>
      <c r="K127" s="2">
        <v>0.224</v>
      </c>
      <c r="L127">
        <v>0.127</v>
      </c>
      <c r="M127">
        <v>0.28699999999999998</v>
      </c>
      <c r="N127">
        <v>0.23499999999999999</v>
      </c>
      <c r="O127">
        <v>0.28799999999999998</v>
      </c>
      <c r="P127">
        <v>0.36299999999999999</v>
      </c>
      <c r="Q127">
        <v>0.28699999999999998</v>
      </c>
      <c r="R127">
        <v>0.315</v>
      </c>
      <c r="S127">
        <v>91</v>
      </c>
      <c r="T127">
        <v>0.1</v>
      </c>
      <c r="U127">
        <v>-2.2999999999999998</v>
      </c>
      <c r="V127">
        <v>-3.5</v>
      </c>
      <c r="W127">
        <v>0.2</v>
      </c>
    </row>
    <row r="128" spans="1:23" x14ac:dyDescent="0.45">
      <c r="A128">
        <v>127</v>
      </c>
      <c r="B128" t="s">
        <v>964</v>
      </c>
      <c r="C128" t="s">
        <v>888</v>
      </c>
      <c r="D128">
        <v>50</v>
      </c>
      <c r="E128">
        <v>221</v>
      </c>
      <c r="F128">
        <v>7</v>
      </c>
      <c r="G128">
        <v>26</v>
      </c>
      <c r="H128">
        <v>22</v>
      </c>
      <c r="I128">
        <v>3</v>
      </c>
      <c r="J128" s="2">
        <v>8.5999999999999993E-2</v>
      </c>
      <c r="K128" s="2">
        <v>0.312</v>
      </c>
      <c r="L128">
        <v>0.13600000000000001</v>
      </c>
      <c r="M128">
        <v>0.30299999999999999</v>
      </c>
      <c r="N128">
        <v>0.222</v>
      </c>
      <c r="O128">
        <v>0.29699999999999999</v>
      </c>
      <c r="P128">
        <v>0.35899999999999999</v>
      </c>
      <c r="Q128">
        <v>0.29299999999999998</v>
      </c>
      <c r="R128">
        <v>0.307</v>
      </c>
      <c r="S128">
        <v>91</v>
      </c>
      <c r="T128">
        <v>0</v>
      </c>
      <c r="U128">
        <v>-2.2000000000000002</v>
      </c>
      <c r="V128">
        <v>-4.0999999999999996</v>
      </c>
      <c r="W128">
        <v>0.1</v>
      </c>
    </row>
    <row r="129" spans="1:23" x14ac:dyDescent="0.45">
      <c r="A129">
        <v>128</v>
      </c>
      <c r="B129" t="s">
        <v>955</v>
      </c>
      <c r="C129" t="s">
        <v>854</v>
      </c>
      <c r="D129">
        <v>49</v>
      </c>
      <c r="E129">
        <v>191</v>
      </c>
      <c r="F129">
        <v>1</v>
      </c>
      <c r="G129">
        <v>19</v>
      </c>
      <c r="H129">
        <v>14</v>
      </c>
      <c r="I129">
        <v>1</v>
      </c>
      <c r="J129" s="2">
        <v>5.1999999999999998E-2</v>
      </c>
      <c r="K129" s="2">
        <v>0.23</v>
      </c>
      <c r="L129">
        <v>7.6999999999999999E-2</v>
      </c>
      <c r="M129">
        <v>0.34599999999999997</v>
      </c>
      <c r="N129">
        <v>0.26500000000000001</v>
      </c>
      <c r="O129">
        <v>0.30399999999999999</v>
      </c>
      <c r="P129">
        <v>0.34300000000000003</v>
      </c>
      <c r="Q129">
        <v>0.28799999999999998</v>
      </c>
      <c r="R129">
        <v>0.29199999999999998</v>
      </c>
      <c r="S129">
        <v>71</v>
      </c>
      <c r="T129">
        <v>-0.2</v>
      </c>
      <c r="U129">
        <v>-6.7</v>
      </c>
      <c r="V129">
        <v>1.2</v>
      </c>
      <c r="W129">
        <v>0.1</v>
      </c>
    </row>
    <row r="130" spans="1:23" x14ac:dyDescent="0.45">
      <c r="A130">
        <v>129</v>
      </c>
      <c r="B130" t="s">
        <v>949</v>
      </c>
      <c r="C130" t="s">
        <v>835</v>
      </c>
      <c r="D130">
        <v>43</v>
      </c>
      <c r="E130">
        <v>177</v>
      </c>
      <c r="F130">
        <v>6</v>
      </c>
      <c r="G130">
        <v>20</v>
      </c>
      <c r="H130">
        <v>15</v>
      </c>
      <c r="I130">
        <v>0</v>
      </c>
      <c r="J130" s="2">
        <v>0.10199999999999999</v>
      </c>
      <c r="K130" s="2">
        <v>0.22600000000000001</v>
      </c>
      <c r="L130">
        <v>0.16</v>
      </c>
      <c r="M130">
        <v>0.24299999999999999</v>
      </c>
      <c r="N130">
        <v>0.21199999999999999</v>
      </c>
      <c r="O130">
        <v>0.29899999999999999</v>
      </c>
      <c r="P130">
        <v>0.372</v>
      </c>
      <c r="Q130">
        <v>0.3</v>
      </c>
      <c r="R130">
        <v>0.33300000000000002</v>
      </c>
      <c r="S130">
        <v>98</v>
      </c>
      <c r="T130">
        <v>-0.4</v>
      </c>
      <c r="U130">
        <v>-0.8</v>
      </c>
      <c r="V130">
        <v>-4.5</v>
      </c>
      <c r="W130">
        <v>0.1</v>
      </c>
    </row>
    <row r="131" spans="1:23" x14ac:dyDescent="0.45">
      <c r="A131">
        <v>130</v>
      </c>
      <c r="B131" t="s">
        <v>943</v>
      </c>
      <c r="C131" t="s">
        <v>129</v>
      </c>
      <c r="D131">
        <v>49</v>
      </c>
      <c r="E131">
        <v>188</v>
      </c>
      <c r="F131">
        <v>7</v>
      </c>
      <c r="G131">
        <v>16</v>
      </c>
      <c r="H131">
        <v>22</v>
      </c>
      <c r="I131">
        <v>0</v>
      </c>
      <c r="J131" s="2">
        <v>8.5000000000000006E-2</v>
      </c>
      <c r="K131" s="2">
        <v>0.17599999999999999</v>
      </c>
      <c r="L131">
        <v>0.16</v>
      </c>
      <c r="M131">
        <v>0.20899999999999999</v>
      </c>
      <c r="N131">
        <v>0.20100000000000001</v>
      </c>
      <c r="O131">
        <v>0.28199999999999997</v>
      </c>
      <c r="P131">
        <v>0.36099999999999999</v>
      </c>
      <c r="Q131">
        <v>0.28399999999999997</v>
      </c>
      <c r="R131">
        <v>0.317</v>
      </c>
      <c r="S131">
        <v>84</v>
      </c>
      <c r="T131">
        <v>-0.8</v>
      </c>
      <c r="U131">
        <v>-4.3</v>
      </c>
      <c r="V131">
        <v>-1.2</v>
      </c>
      <c r="W131">
        <v>0.1</v>
      </c>
    </row>
    <row r="132" spans="1:23" x14ac:dyDescent="0.45">
      <c r="A132">
        <v>131</v>
      </c>
      <c r="B132" t="s">
        <v>957</v>
      </c>
      <c r="C132" t="s">
        <v>830</v>
      </c>
      <c r="D132">
        <v>46</v>
      </c>
      <c r="E132">
        <v>187</v>
      </c>
      <c r="F132">
        <v>6</v>
      </c>
      <c r="G132">
        <v>18</v>
      </c>
      <c r="H132">
        <v>20</v>
      </c>
      <c r="I132">
        <v>0</v>
      </c>
      <c r="J132" s="2">
        <v>8.5999999999999993E-2</v>
      </c>
      <c r="K132" s="2">
        <v>0.25700000000000001</v>
      </c>
      <c r="L132">
        <v>0.19800000000000001</v>
      </c>
      <c r="M132">
        <v>0.27200000000000002</v>
      </c>
      <c r="N132">
        <v>0.222</v>
      </c>
      <c r="O132">
        <v>0.29899999999999999</v>
      </c>
      <c r="P132">
        <v>0.41899999999999998</v>
      </c>
      <c r="Q132">
        <v>0.316</v>
      </c>
      <c r="R132">
        <v>0.28199999999999997</v>
      </c>
      <c r="S132">
        <v>100</v>
      </c>
      <c r="T132">
        <v>-1</v>
      </c>
      <c r="U132">
        <v>-1</v>
      </c>
      <c r="V132">
        <v>-4.7</v>
      </c>
      <c r="W132">
        <v>0.1</v>
      </c>
    </row>
    <row r="133" spans="1:23" x14ac:dyDescent="0.45">
      <c r="A133">
        <v>132</v>
      </c>
      <c r="B133" t="s">
        <v>950</v>
      </c>
      <c r="C133" t="s">
        <v>905</v>
      </c>
      <c r="D133">
        <v>49</v>
      </c>
      <c r="E133">
        <v>197</v>
      </c>
      <c r="F133">
        <v>3</v>
      </c>
      <c r="G133">
        <v>12</v>
      </c>
      <c r="H133">
        <v>18</v>
      </c>
      <c r="I133">
        <v>4</v>
      </c>
      <c r="J133" s="2">
        <v>0.107</v>
      </c>
      <c r="K133" s="2">
        <v>0.249</v>
      </c>
      <c r="L133">
        <v>7.0000000000000007E-2</v>
      </c>
      <c r="M133">
        <v>0.26</v>
      </c>
      <c r="N133">
        <v>0.20300000000000001</v>
      </c>
      <c r="O133">
        <v>0.28899999999999998</v>
      </c>
      <c r="P133">
        <v>0.27300000000000002</v>
      </c>
      <c r="Q133">
        <v>0.26</v>
      </c>
      <c r="R133">
        <v>0.29799999999999999</v>
      </c>
      <c r="S133">
        <v>65</v>
      </c>
      <c r="T133">
        <v>-0.7</v>
      </c>
      <c r="U133">
        <v>-8.6</v>
      </c>
      <c r="V133">
        <v>2.5</v>
      </c>
      <c r="W133">
        <v>0.1</v>
      </c>
    </row>
    <row r="134" spans="1:23" x14ac:dyDescent="0.45">
      <c r="A134">
        <v>133</v>
      </c>
      <c r="B134" t="s">
        <v>956</v>
      </c>
      <c r="C134" t="s">
        <v>830</v>
      </c>
      <c r="D134">
        <v>51</v>
      </c>
      <c r="E134">
        <v>188</v>
      </c>
      <c r="F134">
        <v>7</v>
      </c>
      <c r="G134">
        <v>17</v>
      </c>
      <c r="H134">
        <v>16</v>
      </c>
      <c r="I134">
        <v>8</v>
      </c>
      <c r="J134" s="2">
        <v>0.11700000000000001</v>
      </c>
      <c r="K134" s="2">
        <v>0.39400000000000002</v>
      </c>
      <c r="L134">
        <v>0.2</v>
      </c>
      <c r="M134">
        <v>0.29799999999999999</v>
      </c>
      <c r="N134">
        <v>0.19400000000000001</v>
      </c>
      <c r="O134">
        <v>0.29299999999999998</v>
      </c>
      <c r="P134">
        <v>0.39400000000000002</v>
      </c>
      <c r="Q134">
        <v>0.30499999999999999</v>
      </c>
      <c r="R134">
        <v>0.29499999999999998</v>
      </c>
      <c r="S134">
        <v>93</v>
      </c>
      <c r="T134">
        <v>-2.6</v>
      </c>
      <c r="U134">
        <v>-4.3</v>
      </c>
      <c r="V134">
        <v>-1.7</v>
      </c>
      <c r="W134">
        <v>0</v>
      </c>
    </row>
    <row r="135" spans="1:23" x14ac:dyDescent="0.45">
      <c r="A135">
        <v>134</v>
      </c>
      <c r="B135" t="s">
        <v>959</v>
      </c>
      <c r="C135" t="s">
        <v>825</v>
      </c>
      <c r="D135">
        <v>51</v>
      </c>
      <c r="E135">
        <v>223</v>
      </c>
      <c r="F135">
        <v>2</v>
      </c>
      <c r="G135">
        <v>23</v>
      </c>
      <c r="H135">
        <v>17</v>
      </c>
      <c r="I135">
        <v>9</v>
      </c>
      <c r="J135" s="2">
        <v>9.9000000000000005E-2</v>
      </c>
      <c r="K135" s="2">
        <v>0.19700000000000001</v>
      </c>
      <c r="L135">
        <v>9.6000000000000002E-2</v>
      </c>
      <c r="M135">
        <v>0.22900000000000001</v>
      </c>
      <c r="N135">
        <v>0.188</v>
      </c>
      <c r="O135">
        <v>0.27400000000000002</v>
      </c>
      <c r="P135">
        <v>0.28399999999999997</v>
      </c>
      <c r="Q135">
        <v>0.255</v>
      </c>
      <c r="R135">
        <v>0.30199999999999999</v>
      </c>
      <c r="S135">
        <v>63</v>
      </c>
      <c r="T135">
        <v>1.3</v>
      </c>
      <c r="U135">
        <v>-8.1999999999999993</v>
      </c>
      <c r="V135">
        <v>0.9</v>
      </c>
      <c r="W135">
        <v>0</v>
      </c>
    </row>
    <row r="136" spans="1:23" x14ac:dyDescent="0.45">
      <c r="A136">
        <v>135</v>
      </c>
      <c r="B136" t="s">
        <v>954</v>
      </c>
      <c r="C136" t="s">
        <v>86</v>
      </c>
      <c r="D136">
        <v>49</v>
      </c>
      <c r="E136">
        <v>167</v>
      </c>
      <c r="F136">
        <v>6</v>
      </c>
      <c r="G136">
        <v>22</v>
      </c>
      <c r="H136">
        <v>22</v>
      </c>
      <c r="I136">
        <v>11</v>
      </c>
      <c r="J136" s="2">
        <v>5.3999999999999999E-2</v>
      </c>
      <c r="K136" s="2">
        <v>0.25700000000000001</v>
      </c>
      <c r="L136">
        <v>0.14899999999999999</v>
      </c>
      <c r="M136">
        <v>0.224</v>
      </c>
      <c r="N136">
        <v>0.19500000000000001</v>
      </c>
      <c r="O136">
        <v>0.24099999999999999</v>
      </c>
      <c r="P136">
        <v>0.34399999999999997</v>
      </c>
      <c r="Q136">
        <v>0.25700000000000001</v>
      </c>
      <c r="R136">
        <v>0.246</v>
      </c>
      <c r="S136">
        <v>67</v>
      </c>
      <c r="T136">
        <v>1.3</v>
      </c>
      <c r="U136">
        <v>-5.0999999999999996</v>
      </c>
      <c r="V136">
        <v>-0.1</v>
      </c>
      <c r="W136">
        <v>0</v>
      </c>
    </row>
    <row r="137" spans="1:23" x14ac:dyDescent="0.45">
      <c r="A137">
        <v>136</v>
      </c>
      <c r="B137" t="s">
        <v>962</v>
      </c>
      <c r="C137" t="s">
        <v>854</v>
      </c>
      <c r="D137">
        <v>45</v>
      </c>
      <c r="E137">
        <v>173</v>
      </c>
      <c r="F137">
        <v>2</v>
      </c>
      <c r="G137">
        <v>23</v>
      </c>
      <c r="H137">
        <v>23</v>
      </c>
      <c r="I137">
        <v>3</v>
      </c>
      <c r="J137" s="2">
        <v>8.6999999999999994E-2</v>
      </c>
      <c r="K137" s="2">
        <v>0.11</v>
      </c>
      <c r="L137">
        <v>0.14099999999999999</v>
      </c>
      <c r="M137">
        <v>0.25900000000000001</v>
      </c>
      <c r="N137">
        <v>0.23699999999999999</v>
      </c>
      <c r="O137">
        <v>0.312</v>
      </c>
      <c r="P137">
        <v>0.378</v>
      </c>
      <c r="Q137">
        <v>0.30299999999999999</v>
      </c>
      <c r="R137">
        <v>0.30099999999999999</v>
      </c>
      <c r="S137">
        <v>81</v>
      </c>
      <c r="T137">
        <v>0.4</v>
      </c>
      <c r="U137">
        <v>-3.5</v>
      </c>
      <c r="V137">
        <v>-2.5</v>
      </c>
      <c r="W137">
        <v>0</v>
      </c>
    </row>
    <row r="138" spans="1:23" x14ac:dyDescent="0.45">
      <c r="A138">
        <v>137</v>
      </c>
      <c r="B138" t="s">
        <v>963</v>
      </c>
      <c r="C138" t="s">
        <v>90</v>
      </c>
      <c r="D138">
        <v>47</v>
      </c>
      <c r="E138">
        <v>201</v>
      </c>
      <c r="F138">
        <v>4</v>
      </c>
      <c r="G138">
        <v>19</v>
      </c>
      <c r="H138">
        <v>11</v>
      </c>
      <c r="I138">
        <v>7</v>
      </c>
      <c r="J138" s="2">
        <v>0.1</v>
      </c>
      <c r="K138" s="2">
        <v>0.16400000000000001</v>
      </c>
      <c r="L138">
        <v>0.10100000000000001</v>
      </c>
      <c r="M138">
        <v>0.215</v>
      </c>
      <c r="N138">
        <v>0.19600000000000001</v>
      </c>
      <c r="O138">
        <v>0.27400000000000002</v>
      </c>
      <c r="P138">
        <v>0.29599999999999999</v>
      </c>
      <c r="Q138">
        <v>0.25900000000000001</v>
      </c>
      <c r="R138">
        <v>0.30599999999999999</v>
      </c>
      <c r="S138">
        <v>67</v>
      </c>
      <c r="T138">
        <v>1.2</v>
      </c>
      <c r="U138">
        <v>-6.5</v>
      </c>
      <c r="V138">
        <v>-1.2</v>
      </c>
      <c r="W138">
        <v>-0.1</v>
      </c>
    </row>
    <row r="139" spans="1:23" x14ac:dyDescent="0.45">
      <c r="A139">
        <v>138</v>
      </c>
      <c r="B139" t="s">
        <v>968</v>
      </c>
      <c r="C139" t="s">
        <v>153</v>
      </c>
      <c r="D139">
        <v>51</v>
      </c>
      <c r="E139">
        <v>197</v>
      </c>
      <c r="F139">
        <v>6</v>
      </c>
      <c r="G139">
        <v>17</v>
      </c>
      <c r="H139">
        <v>21</v>
      </c>
      <c r="I139">
        <v>0</v>
      </c>
      <c r="J139" s="2">
        <v>6.6000000000000003E-2</v>
      </c>
      <c r="K139" s="2">
        <v>0.23899999999999999</v>
      </c>
      <c r="L139">
        <v>0.13900000000000001</v>
      </c>
      <c r="M139">
        <v>0.29699999999999999</v>
      </c>
      <c r="N139">
        <v>0.24399999999999999</v>
      </c>
      <c r="O139">
        <v>0.30499999999999999</v>
      </c>
      <c r="P139">
        <v>0.38300000000000001</v>
      </c>
      <c r="Q139">
        <v>0.30599999999999999</v>
      </c>
      <c r="R139">
        <v>0.312</v>
      </c>
      <c r="S139">
        <v>101</v>
      </c>
      <c r="T139">
        <v>-1.9</v>
      </c>
      <c r="U139">
        <v>-1.6</v>
      </c>
      <c r="V139">
        <v>-6</v>
      </c>
      <c r="W139">
        <v>-0.1</v>
      </c>
    </row>
    <row r="140" spans="1:23" x14ac:dyDescent="0.45">
      <c r="A140">
        <v>139</v>
      </c>
      <c r="B140" t="s">
        <v>965</v>
      </c>
      <c r="C140" t="s">
        <v>41</v>
      </c>
      <c r="D140">
        <v>48</v>
      </c>
      <c r="E140">
        <v>194</v>
      </c>
      <c r="F140">
        <v>5</v>
      </c>
      <c r="G140">
        <v>17</v>
      </c>
      <c r="H140">
        <v>18</v>
      </c>
      <c r="I140">
        <v>0</v>
      </c>
      <c r="J140" s="2">
        <v>7.6999999999999999E-2</v>
      </c>
      <c r="K140" s="2">
        <v>0.16500000000000001</v>
      </c>
      <c r="L140">
        <v>0.11</v>
      </c>
      <c r="M140">
        <v>0.26300000000000001</v>
      </c>
      <c r="N140">
        <v>0.23799999999999999</v>
      </c>
      <c r="O140">
        <v>0.307</v>
      </c>
      <c r="P140">
        <v>0.34899999999999998</v>
      </c>
      <c r="Q140">
        <v>0.29499999999999998</v>
      </c>
      <c r="R140">
        <v>0.29499999999999998</v>
      </c>
      <c r="S140">
        <v>88</v>
      </c>
      <c r="T140">
        <v>-1.3</v>
      </c>
      <c r="U140">
        <v>-4</v>
      </c>
      <c r="V140">
        <v>-3.5</v>
      </c>
      <c r="W140">
        <v>-0.1</v>
      </c>
    </row>
    <row r="141" spans="1:23" x14ac:dyDescent="0.45">
      <c r="A141">
        <v>140</v>
      </c>
      <c r="B141" t="s">
        <v>966</v>
      </c>
      <c r="C141" t="s">
        <v>153</v>
      </c>
      <c r="D141">
        <v>46</v>
      </c>
      <c r="E141">
        <v>181</v>
      </c>
      <c r="F141">
        <v>5</v>
      </c>
      <c r="G141">
        <v>15</v>
      </c>
      <c r="H141">
        <v>14</v>
      </c>
      <c r="I141">
        <v>1</v>
      </c>
      <c r="J141" s="2">
        <v>0.11600000000000001</v>
      </c>
      <c r="K141" s="2">
        <v>0.309</v>
      </c>
      <c r="L141">
        <v>0.107</v>
      </c>
      <c r="M141">
        <v>0.26500000000000001</v>
      </c>
      <c r="N141">
        <v>0.19500000000000001</v>
      </c>
      <c r="O141">
        <v>0.29299999999999998</v>
      </c>
      <c r="P141">
        <v>0.30199999999999999</v>
      </c>
      <c r="Q141">
        <v>0.27200000000000002</v>
      </c>
      <c r="R141">
        <v>0.27800000000000002</v>
      </c>
      <c r="S141">
        <v>79</v>
      </c>
      <c r="T141">
        <v>-1</v>
      </c>
      <c r="U141">
        <v>-5.5</v>
      </c>
      <c r="V141">
        <v>-2.4</v>
      </c>
      <c r="W141">
        <v>-0.2</v>
      </c>
    </row>
    <row r="142" spans="1:23" x14ac:dyDescent="0.45">
      <c r="A142">
        <v>141</v>
      </c>
      <c r="B142" t="s">
        <v>961</v>
      </c>
      <c r="C142" t="s">
        <v>875</v>
      </c>
      <c r="D142">
        <v>55</v>
      </c>
      <c r="E142">
        <v>232</v>
      </c>
      <c r="F142">
        <v>6</v>
      </c>
      <c r="G142">
        <v>21</v>
      </c>
      <c r="H142">
        <v>27</v>
      </c>
      <c r="I142">
        <v>0</v>
      </c>
      <c r="J142" s="2">
        <v>8.2000000000000003E-2</v>
      </c>
      <c r="K142" s="2">
        <v>0.20300000000000001</v>
      </c>
      <c r="L142">
        <v>0.126</v>
      </c>
      <c r="M142">
        <v>0.26</v>
      </c>
      <c r="N142">
        <v>0.223</v>
      </c>
      <c r="O142">
        <v>0.30299999999999999</v>
      </c>
      <c r="P142">
        <v>0.35</v>
      </c>
      <c r="Q142">
        <v>0.29299999999999998</v>
      </c>
      <c r="R142">
        <v>0.30199999999999999</v>
      </c>
      <c r="S142">
        <v>89</v>
      </c>
      <c r="T142">
        <v>-1.5</v>
      </c>
      <c r="U142">
        <v>-4.5999999999999996</v>
      </c>
      <c r="V142">
        <v>-6.3</v>
      </c>
      <c r="W142">
        <v>-0.3</v>
      </c>
    </row>
    <row r="143" spans="1:23" x14ac:dyDescent="0.45">
      <c r="A143">
        <v>142</v>
      </c>
      <c r="B143" t="s">
        <v>958</v>
      </c>
      <c r="C143" t="s">
        <v>880</v>
      </c>
      <c r="D143">
        <v>53</v>
      </c>
      <c r="E143">
        <v>219</v>
      </c>
      <c r="F143">
        <v>9</v>
      </c>
      <c r="G143">
        <v>23</v>
      </c>
      <c r="H143">
        <v>33</v>
      </c>
      <c r="I143">
        <v>4</v>
      </c>
      <c r="J143" s="2">
        <v>0.114</v>
      </c>
      <c r="K143" s="2">
        <v>0.215</v>
      </c>
      <c r="L143">
        <v>0.17599999999999999</v>
      </c>
      <c r="M143">
        <v>0.20699999999999999</v>
      </c>
      <c r="N143">
        <v>0.19800000000000001</v>
      </c>
      <c r="O143">
        <v>0.29699999999999999</v>
      </c>
      <c r="P143">
        <v>0.374</v>
      </c>
      <c r="Q143">
        <v>0.29499999999999998</v>
      </c>
      <c r="R143">
        <v>0.37</v>
      </c>
      <c r="S143">
        <v>92</v>
      </c>
      <c r="T143">
        <v>-0.3</v>
      </c>
      <c r="U143">
        <v>-2.4</v>
      </c>
      <c r="V143">
        <v>-8.1</v>
      </c>
      <c r="W143">
        <v>-0.3</v>
      </c>
    </row>
    <row r="144" spans="1:23" x14ac:dyDescent="0.45">
      <c r="A144">
        <v>143</v>
      </c>
      <c r="B144" t="s">
        <v>960</v>
      </c>
      <c r="C144" t="s">
        <v>90</v>
      </c>
      <c r="D144">
        <v>47</v>
      </c>
      <c r="E144">
        <v>175</v>
      </c>
      <c r="F144">
        <v>4</v>
      </c>
      <c r="G144">
        <v>18</v>
      </c>
      <c r="H144">
        <v>18</v>
      </c>
      <c r="I144">
        <v>0</v>
      </c>
      <c r="J144" s="2">
        <v>9.0999999999999998E-2</v>
      </c>
      <c r="K144" s="2">
        <v>0.16600000000000001</v>
      </c>
      <c r="L144">
        <v>0.13500000000000001</v>
      </c>
      <c r="M144">
        <v>0.24199999999999999</v>
      </c>
      <c r="N144">
        <v>0.219</v>
      </c>
      <c r="O144">
        <v>0.29699999999999999</v>
      </c>
      <c r="P144">
        <v>0.35499999999999998</v>
      </c>
      <c r="Q144">
        <v>0.29199999999999998</v>
      </c>
      <c r="R144">
        <v>0.32600000000000001</v>
      </c>
      <c r="S144">
        <v>89</v>
      </c>
      <c r="T144">
        <v>-2</v>
      </c>
      <c r="U144">
        <v>-4.2</v>
      </c>
      <c r="V144">
        <v>-4.5999999999999996</v>
      </c>
      <c r="W144">
        <v>-0.3</v>
      </c>
    </row>
    <row r="145" spans="1:23" x14ac:dyDescent="0.45">
      <c r="A145">
        <v>144</v>
      </c>
      <c r="B145" t="s">
        <v>973</v>
      </c>
      <c r="C145" t="s">
        <v>79</v>
      </c>
      <c r="D145">
        <v>50</v>
      </c>
      <c r="E145">
        <v>214</v>
      </c>
      <c r="F145">
        <v>4</v>
      </c>
      <c r="G145">
        <v>24</v>
      </c>
      <c r="H145">
        <v>18</v>
      </c>
      <c r="I145">
        <v>0</v>
      </c>
      <c r="J145" s="2">
        <v>7.4999999999999997E-2</v>
      </c>
      <c r="K145" s="2">
        <v>0.22</v>
      </c>
      <c r="L145">
        <v>0.14000000000000001</v>
      </c>
      <c r="M145">
        <v>0.26600000000000001</v>
      </c>
      <c r="N145">
        <v>0.218</v>
      </c>
      <c r="O145">
        <v>0.28599999999999998</v>
      </c>
      <c r="P145">
        <v>0.35799999999999998</v>
      </c>
      <c r="Q145">
        <v>0.28699999999999998</v>
      </c>
      <c r="R145">
        <v>0.26900000000000002</v>
      </c>
      <c r="S145">
        <v>84</v>
      </c>
      <c r="T145">
        <v>0.1</v>
      </c>
      <c r="U145">
        <v>-3.8</v>
      </c>
      <c r="V145">
        <v>-6.6</v>
      </c>
      <c r="W145">
        <v>-0.4</v>
      </c>
    </row>
    <row r="146" spans="1:23" x14ac:dyDescent="0.45">
      <c r="A146">
        <v>145</v>
      </c>
      <c r="B146" t="s">
        <v>974</v>
      </c>
      <c r="C146" t="s">
        <v>37</v>
      </c>
      <c r="D146">
        <v>53</v>
      </c>
      <c r="E146">
        <v>194</v>
      </c>
      <c r="F146">
        <v>5</v>
      </c>
      <c r="G146">
        <v>24</v>
      </c>
      <c r="H146">
        <v>28</v>
      </c>
      <c r="I146">
        <v>7</v>
      </c>
      <c r="J146" s="2">
        <v>3.1E-2</v>
      </c>
      <c r="K146" s="2">
        <v>0.25800000000000001</v>
      </c>
      <c r="L146">
        <v>0.154</v>
      </c>
      <c r="M146">
        <v>0.254</v>
      </c>
      <c r="N146">
        <v>0.20899999999999999</v>
      </c>
      <c r="O146">
        <v>0.23400000000000001</v>
      </c>
      <c r="P146">
        <v>0.36299999999999999</v>
      </c>
      <c r="Q146">
        <v>0.25800000000000001</v>
      </c>
      <c r="R146">
        <v>0.25700000000000001</v>
      </c>
      <c r="S146">
        <v>59</v>
      </c>
      <c r="T146">
        <v>0.8</v>
      </c>
      <c r="U146">
        <v>-8.4</v>
      </c>
      <c r="V146">
        <v>-1.5</v>
      </c>
      <c r="W146">
        <v>-0.4</v>
      </c>
    </row>
    <row r="147" spans="1:23" x14ac:dyDescent="0.45">
      <c r="A147">
        <v>146</v>
      </c>
      <c r="B147" t="s">
        <v>967</v>
      </c>
      <c r="C147" t="s">
        <v>153</v>
      </c>
      <c r="D147">
        <v>46</v>
      </c>
      <c r="E147">
        <v>179</v>
      </c>
      <c r="F147">
        <v>5</v>
      </c>
      <c r="G147">
        <v>18</v>
      </c>
      <c r="H147">
        <v>14</v>
      </c>
      <c r="I147">
        <v>0</v>
      </c>
      <c r="J147" s="2">
        <v>0.123</v>
      </c>
      <c r="K147" s="2">
        <v>0.307</v>
      </c>
      <c r="L147">
        <v>0.14499999999999999</v>
      </c>
      <c r="M147">
        <v>0.223</v>
      </c>
      <c r="N147">
        <v>0.17100000000000001</v>
      </c>
      <c r="O147">
        <v>0.28499999999999998</v>
      </c>
      <c r="P147">
        <v>0.316</v>
      </c>
      <c r="Q147">
        <v>0.27500000000000002</v>
      </c>
      <c r="R147">
        <v>0.29399999999999998</v>
      </c>
      <c r="S147">
        <v>81</v>
      </c>
      <c r="T147">
        <v>-0.7</v>
      </c>
      <c r="U147">
        <v>-4.7</v>
      </c>
      <c r="V147">
        <v>-4.9000000000000004</v>
      </c>
      <c r="W147">
        <v>-0.4</v>
      </c>
    </row>
    <row r="148" spans="1:23" x14ac:dyDescent="0.45">
      <c r="A148">
        <v>147</v>
      </c>
      <c r="B148" t="s">
        <v>969</v>
      </c>
      <c r="C148" t="s">
        <v>66</v>
      </c>
      <c r="D148">
        <v>52</v>
      </c>
      <c r="E148">
        <v>217</v>
      </c>
      <c r="F148">
        <v>8</v>
      </c>
      <c r="G148">
        <v>24</v>
      </c>
      <c r="H148">
        <v>18</v>
      </c>
      <c r="I148">
        <v>7</v>
      </c>
      <c r="J148" s="2">
        <v>0.106</v>
      </c>
      <c r="K148" s="2">
        <v>0.29499999999999998</v>
      </c>
      <c r="L148">
        <v>0.156</v>
      </c>
      <c r="M148">
        <v>0.183</v>
      </c>
      <c r="N148">
        <v>0.156</v>
      </c>
      <c r="O148">
        <v>0.253</v>
      </c>
      <c r="P148">
        <v>0.313</v>
      </c>
      <c r="Q148">
        <v>0.25800000000000001</v>
      </c>
      <c r="R148">
        <v>0.29099999999999998</v>
      </c>
      <c r="S148">
        <v>69</v>
      </c>
      <c r="T148">
        <v>-0.2</v>
      </c>
      <c r="U148">
        <v>-7.9</v>
      </c>
      <c r="V148">
        <v>-3.6</v>
      </c>
      <c r="W148">
        <v>-0.5</v>
      </c>
    </row>
    <row r="149" spans="1:23" x14ac:dyDescent="0.45">
      <c r="A149">
        <v>148</v>
      </c>
      <c r="B149" t="s">
        <v>972</v>
      </c>
      <c r="C149" t="s">
        <v>79</v>
      </c>
      <c r="D149">
        <v>45</v>
      </c>
      <c r="E149">
        <v>167</v>
      </c>
      <c r="F149">
        <v>1</v>
      </c>
      <c r="G149">
        <v>13</v>
      </c>
      <c r="H149">
        <v>23</v>
      </c>
      <c r="I149">
        <v>6</v>
      </c>
      <c r="J149" s="2">
        <v>0.03</v>
      </c>
      <c r="K149" s="2">
        <v>0.192</v>
      </c>
      <c r="L149">
        <v>7.5999999999999998E-2</v>
      </c>
      <c r="M149">
        <v>0.24199999999999999</v>
      </c>
      <c r="N149">
        <v>0.20300000000000001</v>
      </c>
      <c r="O149">
        <v>0.22800000000000001</v>
      </c>
      <c r="P149">
        <v>0.27800000000000002</v>
      </c>
      <c r="Q149">
        <v>0.223</v>
      </c>
      <c r="R149">
        <v>0.27</v>
      </c>
      <c r="S149">
        <v>41</v>
      </c>
      <c r="T149">
        <v>1.2</v>
      </c>
      <c r="U149">
        <v>-10.199999999999999</v>
      </c>
      <c r="V149">
        <v>0.1</v>
      </c>
      <c r="W149">
        <v>-0.5</v>
      </c>
    </row>
    <row r="150" spans="1:23" x14ac:dyDescent="0.45">
      <c r="A150">
        <v>149</v>
      </c>
      <c r="B150" t="s">
        <v>971</v>
      </c>
      <c r="C150" t="s">
        <v>886</v>
      </c>
      <c r="D150">
        <v>46</v>
      </c>
      <c r="E150">
        <v>198</v>
      </c>
      <c r="F150">
        <v>2</v>
      </c>
      <c r="G150">
        <v>10</v>
      </c>
      <c r="H150">
        <v>24</v>
      </c>
      <c r="I150">
        <v>2</v>
      </c>
      <c r="J150" s="2">
        <v>7.5999999999999998E-2</v>
      </c>
      <c r="K150" s="2">
        <v>0.20200000000000001</v>
      </c>
      <c r="L150">
        <v>6.2E-2</v>
      </c>
      <c r="M150">
        <v>0.27500000000000002</v>
      </c>
      <c r="N150">
        <v>0.22600000000000001</v>
      </c>
      <c r="O150">
        <v>0.29299999999999998</v>
      </c>
      <c r="P150">
        <v>0.28799999999999998</v>
      </c>
      <c r="Q150">
        <v>0.26300000000000001</v>
      </c>
      <c r="R150">
        <v>0.29499999999999998</v>
      </c>
      <c r="S150">
        <v>68</v>
      </c>
      <c r="T150">
        <v>-0.4</v>
      </c>
      <c r="U150">
        <v>-7.6</v>
      </c>
      <c r="V150">
        <v>-5.2</v>
      </c>
      <c r="W150">
        <v>-0.6</v>
      </c>
    </row>
    <row r="151" spans="1:23" x14ac:dyDescent="0.45">
      <c r="A151">
        <v>150</v>
      </c>
      <c r="B151" t="s">
        <v>970</v>
      </c>
      <c r="C151" t="s">
        <v>153</v>
      </c>
      <c r="D151">
        <v>51</v>
      </c>
      <c r="E151">
        <v>194</v>
      </c>
      <c r="F151">
        <v>6</v>
      </c>
      <c r="G151">
        <v>18</v>
      </c>
      <c r="H151">
        <v>24</v>
      </c>
      <c r="I151">
        <v>0</v>
      </c>
      <c r="J151" s="2">
        <v>7.6999999999999999E-2</v>
      </c>
      <c r="K151" s="2">
        <v>0.27300000000000002</v>
      </c>
      <c r="L151">
        <v>0.13500000000000001</v>
      </c>
      <c r="M151">
        <v>0.26700000000000002</v>
      </c>
      <c r="N151">
        <v>0.21299999999999999</v>
      </c>
      <c r="O151">
        <v>0.27300000000000002</v>
      </c>
      <c r="P151">
        <v>0.34799999999999998</v>
      </c>
      <c r="Q151">
        <v>0.27700000000000002</v>
      </c>
      <c r="R151">
        <v>0.30599999999999999</v>
      </c>
      <c r="S151">
        <v>82</v>
      </c>
      <c r="T151">
        <v>-0.4</v>
      </c>
      <c r="U151">
        <v>-4.5</v>
      </c>
      <c r="V151">
        <v>-8.1</v>
      </c>
      <c r="W151">
        <v>-0.7</v>
      </c>
    </row>
    <row r="152" spans="1:23" x14ac:dyDescent="0.45">
      <c r="A152">
        <v>151</v>
      </c>
      <c r="B152" t="s">
        <v>975</v>
      </c>
      <c r="C152" t="s">
        <v>97</v>
      </c>
      <c r="D152">
        <v>52</v>
      </c>
      <c r="E152">
        <v>212</v>
      </c>
      <c r="F152">
        <v>4</v>
      </c>
      <c r="G152">
        <v>14</v>
      </c>
      <c r="H152">
        <v>18</v>
      </c>
      <c r="I152">
        <v>1</v>
      </c>
      <c r="J152" s="2">
        <v>6.6000000000000003E-2</v>
      </c>
      <c r="K152" s="2">
        <v>0.245</v>
      </c>
      <c r="L152">
        <v>0.113</v>
      </c>
      <c r="M152">
        <v>0.245</v>
      </c>
      <c r="N152">
        <v>0.19600000000000001</v>
      </c>
      <c r="O152">
        <v>0.25900000000000001</v>
      </c>
      <c r="P152">
        <v>0.309</v>
      </c>
      <c r="Q152">
        <v>0.25600000000000001</v>
      </c>
      <c r="R152">
        <v>0.30499999999999999</v>
      </c>
      <c r="S152">
        <v>63</v>
      </c>
      <c r="T152">
        <v>-0.7</v>
      </c>
      <c r="U152">
        <v>-9.9</v>
      </c>
      <c r="V152">
        <v>-5.4</v>
      </c>
      <c r="W152">
        <v>-0.9</v>
      </c>
    </row>
    <row r="153" spans="1:23" x14ac:dyDescent="0.45">
      <c r="A153">
        <v>152</v>
      </c>
      <c r="B153" t="s">
        <v>976</v>
      </c>
      <c r="C153" t="s">
        <v>854</v>
      </c>
      <c r="D153">
        <v>45</v>
      </c>
      <c r="E153">
        <v>169</v>
      </c>
      <c r="F153">
        <v>2</v>
      </c>
      <c r="G153">
        <v>13</v>
      </c>
      <c r="H153">
        <v>19</v>
      </c>
      <c r="I153">
        <v>0</v>
      </c>
      <c r="J153" s="2">
        <v>7.6999999999999999E-2</v>
      </c>
      <c r="K153" s="2">
        <v>0.20100000000000001</v>
      </c>
      <c r="L153">
        <v>8.4000000000000005E-2</v>
      </c>
      <c r="M153">
        <v>0.26700000000000002</v>
      </c>
      <c r="N153">
        <v>0.221</v>
      </c>
      <c r="O153">
        <v>0.27800000000000002</v>
      </c>
      <c r="P153">
        <v>0.30499999999999999</v>
      </c>
      <c r="Q153">
        <v>0.26200000000000001</v>
      </c>
      <c r="R153">
        <v>0.27900000000000003</v>
      </c>
      <c r="S153">
        <v>53</v>
      </c>
      <c r="T153">
        <v>-2</v>
      </c>
      <c r="U153">
        <v>-11.1</v>
      </c>
      <c r="V153">
        <v>-4.4000000000000004</v>
      </c>
      <c r="W153">
        <v>-1</v>
      </c>
    </row>
    <row r="154" spans="1:23" x14ac:dyDescent="0.45">
      <c r="A154">
        <v>153</v>
      </c>
      <c r="B154" t="s">
        <v>977</v>
      </c>
      <c r="C154" t="s">
        <v>823</v>
      </c>
      <c r="D154">
        <v>55</v>
      </c>
      <c r="E154">
        <v>227</v>
      </c>
      <c r="F154">
        <v>6</v>
      </c>
      <c r="G154">
        <v>26</v>
      </c>
      <c r="H154">
        <v>22</v>
      </c>
      <c r="I154">
        <v>1</v>
      </c>
      <c r="J154" s="2">
        <v>7.4999999999999997E-2</v>
      </c>
      <c r="K154" s="2">
        <v>0.22500000000000001</v>
      </c>
      <c r="L154">
        <v>0.111</v>
      </c>
      <c r="M154">
        <v>0.23200000000000001</v>
      </c>
      <c r="N154">
        <v>0.19800000000000001</v>
      </c>
      <c r="O154">
        <v>0.26400000000000001</v>
      </c>
      <c r="P154">
        <v>0.309</v>
      </c>
      <c r="Q154">
        <v>0.25900000000000001</v>
      </c>
      <c r="R154">
        <v>0.3</v>
      </c>
      <c r="S154">
        <v>66</v>
      </c>
      <c r="T154">
        <v>-3.3</v>
      </c>
      <c r="U154">
        <v>-12.3</v>
      </c>
      <c r="V154">
        <v>-7</v>
      </c>
      <c r="W154">
        <v>-1.2</v>
      </c>
    </row>
    <row r="155" spans="1:23" x14ac:dyDescent="0.45">
      <c r="A155">
        <v>154</v>
      </c>
      <c r="B155" t="s">
        <v>978</v>
      </c>
      <c r="C155" t="s">
        <v>97</v>
      </c>
      <c r="D155">
        <v>48</v>
      </c>
      <c r="E155">
        <v>191</v>
      </c>
      <c r="F155">
        <v>3</v>
      </c>
      <c r="G155">
        <v>12</v>
      </c>
      <c r="H155">
        <v>17</v>
      </c>
      <c r="I155">
        <v>2</v>
      </c>
      <c r="J155" s="2">
        <v>4.7E-2</v>
      </c>
      <c r="K155" s="2">
        <v>0.17799999999999999</v>
      </c>
      <c r="L155">
        <v>7.6999999999999999E-2</v>
      </c>
      <c r="M155">
        <v>0.221</v>
      </c>
      <c r="N155">
        <v>0.193</v>
      </c>
      <c r="O155">
        <v>0.23</v>
      </c>
      <c r="P155">
        <v>0.27100000000000002</v>
      </c>
      <c r="Q155">
        <v>0.22500000000000001</v>
      </c>
      <c r="R155">
        <v>0.29199999999999998</v>
      </c>
      <c r="S155">
        <v>41</v>
      </c>
      <c r="T155">
        <v>-0.4</v>
      </c>
      <c r="U155">
        <v>-13.4</v>
      </c>
      <c r="V155">
        <v>-7.7</v>
      </c>
      <c r="W155">
        <v>-1.6</v>
      </c>
    </row>
    <row r="156" spans="1:23" x14ac:dyDescent="0.45">
      <c r="J156" s="2"/>
      <c r="K156" s="2"/>
    </row>
    <row r="157" spans="1:23" x14ac:dyDescent="0.45">
      <c r="J157" s="2"/>
      <c r="K157" s="2"/>
    </row>
    <row r="158" spans="1:23" x14ac:dyDescent="0.45">
      <c r="J158" s="2"/>
      <c r="K158" s="2"/>
    </row>
    <row r="159" spans="1:23" x14ac:dyDescent="0.45">
      <c r="J159" s="2"/>
      <c r="K159" s="2"/>
    </row>
    <row r="160" spans="1:23" x14ac:dyDescent="0.45">
      <c r="J160" s="2"/>
      <c r="K160" s="2"/>
    </row>
    <row r="161" spans="10:11" x14ac:dyDescent="0.45">
      <c r="J161" s="2"/>
      <c r="K16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99D0-758C-4780-9CAB-D7E724E76DBF}">
  <dimension ref="A1:Y572"/>
  <sheetViews>
    <sheetView workbookViewId="0">
      <selection activeCell="O8" sqref="O8"/>
    </sheetView>
  </sheetViews>
  <sheetFormatPr defaultRowHeight="14.25" x14ac:dyDescent="0.45"/>
  <sheetData>
    <row r="1" spans="1:25" x14ac:dyDescent="0.45">
      <c r="A1" t="e" cm="1">
        <f t="array" ref="A1">--- When using SR data</f>
        <v>#NAME?</v>
      </c>
      <c r="B1" t="s">
        <v>0</v>
      </c>
    </row>
    <row r="4" spans="1:25" x14ac:dyDescent="0.45">
      <c r="A4" t="s">
        <v>1</v>
      </c>
    </row>
    <row r="5" spans="1:25" x14ac:dyDescent="0.4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989</v>
      </c>
      <c r="H5" t="s">
        <v>990</v>
      </c>
      <c r="I5" t="s">
        <v>991</v>
      </c>
      <c r="J5" t="s">
        <v>992</v>
      </c>
      <c r="K5" t="s">
        <v>993</v>
      </c>
      <c r="L5" t="s">
        <v>994</v>
      </c>
      <c r="M5" t="s">
        <v>995</v>
      </c>
      <c r="N5" t="s">
        <v>996</v>
      </c>
      <c r="O5" t="s">
        <v>997</v>
      </c>
      <c r="P5" t="s">
        <v>807</v>
      </c>
      <c r="Q5" t="s">
        <v>998</v>
      </c>
      <c r="R5" t="s">
        <v>999</v>
      </c>
      <c r="S5" t="s">
        <v>1000</v>
      </c>
      <c r="T5" t="s">
        <v>1001</v>
      </c>
      <c r="U5" t="s">
        <v>1002</v>
      </c>
      <c r="V5" t="s">
        <v>1003</v>
      </c>
      <c r="W5" t="s">
        <v>1004</v>
      </c>
      <c r="X5" t="s">
        <v>30</v>
      </c>
      <c r="Y5" t="s">
        <v>31</v>
      </c>
    </row>
    <row r="6" spans="1:25" x14ac:dyDescent="0.45">
      <c r="A6">
        <v>1</v>
      </c>
      <c r="B6" t="s">
        <v>1375</v>
      </c>
      <c r="C6">
        <v>23</v>
      </c>
      <c r="D6" t="s">
        <v>886</v>
      </c>
      <c r="E6">
        <v>50</v>
      </c>
      <c r="F6">
        <v>221</v>
      </c>
      <c r="G6">
        <v>7</v>
      </c>
      <c r="H6">
        <v>0</v>
      </c>
      <c r="I6">
        <v>0</v>
      </c>
      <c r="J6">
        <v>1</v>
      </c>
      <c r="K6">
        <v>3</v>
      </c>
      <c r="L6">
        <v>11</v>
      </c>
      <c r="M6">
        <v>1.2</v>
      </c>
      <c r="N6">
        <v>7</v>
      </c>
      <c r="O6">
        <v>18</v>
      </c>
      <c r="P6">
        <v>1.8</v>
      </c>
      <c r="Q6">
        <v>0.52300000000000002</v>
      </c>
      <c r="R6">
        <v>0.50700000000000001</v>
      </c>
      <c r="S6">
        <v>1.7</v>
      </c>
      <c r="T6">
        <v>0.4</v>
      </c>
      <c r="U6">
        <v>17</v>
      </c>
      <c r="V6" s="3"/>
      <c r="W6" t="s">
        <v>1006</v>
      </c>
      <c r="X6" t="s">
        <v>83</v>
      </c>
      <c r="Y6" t="s">
        <v>1069</v>
      </c>
    </row>
    <row r="7" spans="1:25" x14ac:dyDescent="0.45">
      <c r="A7">
        <v>2</v>
      </c>
      <c r="B7" t="s">
        <v>32</v>
      </c>
      <c r="C7">
        <v>37</v>
      </c>
      <c r="D7" t="s">
        <v>33</v>
      </c>
      <c r="E7">
        <v>24</v>
      </c>
      <c r="F7">
        <v>83</v>
      </c>
      <c r="G7">
        <v>-12</v>
      </c>
      <c r="H7">
        <v>0</v>
      </c>
      <c r="I7">
        <v>0</v>
      </c>
      <c r="J7">
        <v>-3</v>
      </c>
      <c r="K7">
        <v>-1</v>
      </c>
      <c r="L7">
        <v>-16</v>
      </c>
      <c r="M7">
        <v>-1.8</v>
      </c>
      <c r="N7">
        <v>3</v>
      </c>
      <c r="O7">
        <v>-14</v>
      </c>
      <c r="P7">
        <v>-1.5</v>
      </c>
      <c r="Q7">
        <v>0.42399999999999999</v>
      </c>
      <c r="R7">
        <v>0.48899999999999999</v>
      </c>
      <c r="S7">
        <v>-1.2</v>
      </c>
      <c r="T7">
        <v>-0.4</v>
      </c>
      <c r="U7">
        <v>-11</v>
      </c>
      <c r="V7" s="3">
        <v>19500000</v>
      </c>
      <c r="W7" t="s">
        <v>1005</v>
      </c>
      <c r="X7" t="s">
        <v>34</v>
      </c>
      <c r="Y7" t="s">
        <v>35</v>
      </c>
    </row>
    <row r="8" spans="1:25" x14ac:dyDescent="0.45">
      <c r="A8">
        <v>3</v>
      </c>
      <c r="B8" t="s">
        <v>36</v>
      </c>
      <c r="C8">
        <v>25</v>
      </c>
      <c r="D8" t="s">
        <v>37</v>
      </c>
      <c r="E8">
        <v>48</v>
      </c>
      <c r="F8">
        <v>171</v>
      </c>
      <c r="G8">
        <v>8</v>
      </c>
      <c r="H8">
        <v>0</v>
      </c>
      <c r="I8">
        <v>1</v>
      </c>
      <c r="J8">
        <v>7</v>
      </c>
      <c r="K8">
        <v>-1</v>
      </c>
      <c r="L8">
        <v>15</v>
      </c>
      <c r="M8">
        <v>1.6</v>
      </c>
      <c r="N8">
        <v>6</v>
      </c>
      <c r="O8">
        <v>20</v>
      </c>
      <c r="P8">
        <v>2.1</v>
      </c>
      <c r="Q8">
        <v>0.53300000000000003</v>
      </c>
      <c r="R8">
        <v>0.51</v>
      </c>
      <c r="S8">
        <v>1.4</v>
      </c>
      <c r="T8">
        <v>0.6</v>
      </c>
      <c r="U8">
        <v>13</v>
      </c>
      <c r="W8" t="s">
        <v>1006</v>
      </c>
      <c r="X8" t="s">
        <v>38</v>
      </c>
      <c r="Y8" t="s">
        <v>39</v>
      </c>
    </row>
    <row r="9" spans="1:25" x14ac:dyDescent="0.45">
      <c r="A9">
        <v>4</v>
      </c>
      <c r="B9" t="s">
        <v>1376</v>
      </c>
      <c r="C9">
        <v>26</v>
      </c>
      <c r="D9" t="s">
        <v>828</v>
      </c>
      <c r="E9">
        <v>49</v>
      </c>
      <c r="F9">
        <v>222</v>
      </c>
      <c r="G9">
        <v>3</v>
      </c>
      <c r="H9">
        <v>0</v>
      </c>
      <c r="I9">
        <v>-1</v>
      </c>
      <c r="J9">
        <v>-7</v>
      </c>
      <c r="K9">
        <v>-1</v>
      </c>
      <c r="L9">
        <v>-5</v>
      </c>
      <c r="M9">
        <v>-0.5</v>
      </c>
      <c r="N9">
        <v>7</v>
      </c>
      <c r="O9">
        <v>2</v>
      </c>
      <c r="P9">
        <v>0.1</v>
      </c>
      <c r="Q9">
        <v>0.48899999999999999</v>
      </c>
      <c r="R9">
        <v>0.497</v>
      </c>
      <c r="S9">
        <v>0.9</v>
      </c>
      <c r="T9">
        <v>-0.9</v>
      </c>
      <c r="U9">
        <v>9</v>
      </c>
      <c r="V9" s="3">
        <v>17000000</v>
      </c>
      <c r="W9" t="s">
        <v>1008</v>
      </c>
      <c r="X9" t="s">
        <v>678</v>
      </c>
      <c r="Y9" t="s">
        <v>1189</v>
      </c>
    </row>
    <row r="10" spans="1:25" x14ac:dyDescent="0.45">
      <c r="A10">
        <v>5</v>
      </c>
      <c r="B10" t="s">
        <v>1377</v>
      </c>
      <c r="C10">
        <v>28</v>
      </c>
      <c r="D10" t="s">
        <v>817</v>
      </c>
      <c r="E10">
        <v>54</v>
      </c>
      <c r="F10">
        <v>237</v>
      </c>
      <c r="G10">
        <v>4</v>
      </c>
      <c r="H10">
        <v>1</v>
      </c>
      <c r="I10">
        <v>-1</v>
      </c>
      <c r="J10">
        <v>-1</v>
      </c>
      <c r="K10">
        <v>3</v>
      </c>
      <c r="L10">
        <v>6</v>
      </c>
      <c r="M10">
        <v>0.7</v>
      </c>
      <c r="N10">
        <v>8</v>
      </c>
      <c r="O10">
        <v>14</v>
      </c>
      <c r="P10">
        <v>1.4</v>
      </c>
      <c r="Q10">
        <v>0.51200000000000001</v>
      </c>
      <c r="R10">
        <v>0.504</v>
      </c>
      <c r="S10">
        <v>1.5</v>
      </c>
      <c r="T10">
        <v>0.3</v>
      </c>
      <c r="U10">
        <v>15</v>
      </c>
      <c r="V10" s="3">
        <v>12250000</v>
      </c>
      <c r="W10" t="s">
        <v>1006</v>
      </c>
      <c r="X10" t="s">
        <v>107</v>
      </c>
      <c r="Y10" t="s">
        <v>1067</v>
      </c>
    </row>
    <row r="11" spans="1:25" x14ac:dyDescent="0.45">
      <c r="A11">
        <v>6</v>
      </c>
      <c r="B11" t="s">
        <v>1378</v>
      </c>
      <c r="C11">
        <v>28</v>
      </c>
      <c r="D11" t="s">
        <v>886</v>
      </c>
      <c r="E11">
        <v>24</v>
      </c>
      <c r="F11">
        <v>86</v>
      </c>
      <c r="G11">
        <v>-1</v>
      </c>
      <c r="H11">
        <v>-1</v>
      </c>
      <c r="I11">
        <v>0</v>
      </c>
      <c r="J11">
        <v>0</v>
      </c>
      <c r="K11">
        <v>2</v>
      </c>
      <c r="L11">
        <v>0</v>
      </c>
      <c r="M11">
        <v>0</v>
      </c>
      <c r="N11">
        <v>3</v>
      </c>
      <c r="O11">
        <v>3</v>
      </c>
      <c r="P11">
        <v>0.3</v>
      </c>
      <c r="Q11">
        <v>0.5</v>
      </c>
      <c r="R11">
        <v>0.5</v>
      </c>
      <c r="S11">
        <v>0.3</v>
      </c>
      <c r="T11">
        <v>0.2</v>
      </c>
      <c r="U11">
        <v>3</v>
      </c>
      <c r="V11" s="3"/>
      <c r="W11" t="s">
        <v>1006</v>
      </c>
      <c r="X11">
        <v>2</v>
      </c>
      <c r="Y11" t="s">
        <v>1193</v>
      </c>
    </row>
    <row r="12" spans="1:25" x14ac:dyDescent="0.45">
      <c r="A12">
        <v>7</v>
      </c>
      <c r="B12" t="s">
        <v>40</v>
      </c>
      <c r="C12">
        <v>25</v>
      </c>
      <c r="D12" t="s">
        <v>41</v>
      </c>
      <c r="E12">
        <v>46</v>
      </c>
      <c r="F12">
        <v>155</v>
      </c>
      <c r="G12">
        <v>1</v>
      </c>
      <c r="H12">
        <v>-2</v>
      </c>
      <c r="I12">
        <v>0</v>
      </c>
      <c r="J12">
        <v>5</v>
      </c>
      <c r="K12">
        <v>-2</v>
      </c>
      <c r="L12">
        <v>3</v>
      </c>
      <c r="M12">
        <v>0.3</v>
      </c>
      <c r="N12">
        <v>5</v>
      </c>
      <c r="O12">
        <v>9</v>
      </c>
      <c r="P12">
        <v>0.9</v>
      </c>
      <c r="Q12">
        <v>0.50800000000000001</v>
      </c>
      <c r="R12">
        <v>0.502</v>
      </c>
      <c r="S12">
        <v>0.3</v>
      </c>
      <c r="T12">
        <v>0.3</v>
      </c>
      <c r="U12">
        <v>3</v>
      </c>
      <c r="V12" s="3"/>
      <c r="W12" t="s">
        <v>1007</v>
      </c>
      <c r="X12" t="s">
        <v>42</v>
      </c>
      <c r="Y12" t="s">
        <v>43</v>
      </c>
    </row>
    <row r="13" spans="1:25" x14ac:dyDescent="0.45">
      <c r="A13">
        <v>8</v>
      </c>
      <c r="B13" t="s">
        <v>44</v>
      </c>
      <c r="C13">
        <v>34</v>
      </c>
      <c r="D13" t="s">
        <v>41</v>
      </c>
      <c r="E13">
        <v>8</v>
      </c>
      <c r="F13">
        <v>28</v>
      </c>
      <c r="G13">
        <v>-1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0.1</v>
      </c>
      <c r="Q13">
        <v>0.499</v>
      </c>
      <c r="R13">
        <v>0.5</v>
      </c>
      <c r="S13">
        <v>0</v>
      </c>
      <c r="T13">
        <v>0.1</v>
      </c>
      <c r="U13">
        <v>0</v>
      </c>
      <c r="W13" t="s">
        <v>1005</v>
      </c>
      <c r="X13" t="s">
        <v>45</v>
      </c>
      <c r="Y13" t="s">
        <v>46</v>
      </c>
    </row>
    <row r="14" spans="1:25" x14ac:dyDescent="0.45">
      <c r="A14">
        <v>9</v>
      </c>
      <c r="B14" t="s">
        <v>1379</v>
      </c>
      <c r="C14">
        <v>34</v>
      </c>
      <c r="D14" t="s">
        <v>835</v>
      </c>
      <c r="E14">
        <v>36</v>
      </c>
      <c r="F14">
        <v>119</v>
      </c>
      <c r="G14">
        <v>-4</v>
      </c>
      <c r="H14">
        <v>-2</v>
      </c>
      <c r="I14">
        <v>-1</v>
      </c>
      <c r="J14">
        <v>1</v>
      </c>
      <c r="K14">
        <v>2</v>
      </c>
      <c r="L14">
        <v>-3</v>
      </c>
      <c r="M14">
        <v>-0.4</v>
      </c>
      <c r="N14">
        <v>4</v>
      </c>
      <c r="O14">
        <v>1</v>
      </c>
      <c r="P14">
        <v>0</v>
      </c>
      <c r="Q14">
        <v>0.49</v>
      </c>
      <c r="R14">
        <v>0.498</v>
      </c>
      <c r="S14">
        <v>-0.1</v>
      </c>
      <c r="T14">
        <v>0.3</v>
      </c>
      <c r="U14">
        <v>0</v>
      </c>
      <c r="V14" s="3">
        <v>850000</v>
      </c>
      <c r="X14">
        <v>6</v>
      </c>
      <c r="Y14" t="s">
        <v>1252</v>
      </c>
    </row>
    <row r="15" spans="1:25" x14ac:dyDescent="0.45">
      <c r="A15">
        <v>10</v>
      </c>
      <c r="B15" t="s">
        <v>1380</v>
      </c>
      <c r="C15">
        <v>27</v>
      </c>
      <c r="D15" t="s">
        <v>828</v>
      </c>
      <c r="E15">
        <v>44</v>
      </c>
      <c r="F15">
        <v>196</v>
      </c>
      <c r="G15">
        <v>2</v>
      </c>
      <c r="H15">
        <v>0</v>
      </c>
      <c r="I15">
        <v>1</v>
      </c>
      <c r="J15">
        <v>-5</v>
      </c>
      <c r="K15">
        <v>2</v>
      </c>
      <c r="L15">
        <v>-2</v>
      </c>
      <c r="M15">
        <v>-0.1</v>
      </c>
      <c r="N15">
        <v>6</v>
      </c>
      <c r="O15">
        <v>5</v>
      </c>
      <c r="P15">
        <v>0.5</v>
      </c>
      <c r="Q15">
        <v>0.497</v>
      </c>
      <c r="R15">
        <v>0.499</v>
      </c>
      <c r="S15">
        <v>1</v>
      </c>
      <c r="T15">
        <v>-0.4</v>
      </c>
      <c r="U15">
        <v>10</v>
      </c>
      <c r="V15" s="3">
        <v>7000000</v>
      </c>
      <c r="W15" t="s">
        <v>1008</v>
      </c>
      <c r="X15" t="s">
        <v>255</v>
      </c>
      <c r="Y15" t="s">
        <v>1190</v>
      </c>
    </row>
    <row r="16" spans="1:25" x14ac:dyDescent="0.45">
      <c r="A16">
        <v>11</v>
      </c>
      <c r="B16" t="s">
        <v>1381</v>
      </c>
      <c r="C16">
        <v>25</v>
      </c>
      <c r="D16" t="s">
        <v>825</v>
      </c>
      <c r="E16">
        <v>37</v>
      </c>
      <c r="F16">
        <v>110</v>
      </c>
      <c r="G16">
        <v>2</v>
      </c>
      <c r="H16">
        <v>0</v>
      </c>
      <c r="I16">
        <v>1</v>
      </c>
      <c r="J16">
        <v>-7</v>
      </c>
      <c r="K16">
        <v>0</v>
      </c>
      <c r="L16">
        <v>-4</v>
      </c>
      <c r="M16">
        <v>-0.4</v>
      </c>
      <c r="N16">
        <v>4</v>
      </c>
      <c r="O16">
        <v>0</v>
      </c>
      <c r="P16">
        <v>-0.1</v>
      </c>
      <c r="Q16">
        <v>0.48899999999999999</v>
      </c>
      <c r="R16">
        <v>0.497</v>
      </c>
      <c r="S16">
        <v>0.7</v>
      </c>
      <c r="T16">
        <v>-0.7</v>
      </c>
      <c r="U16">
        <v>7</v>
      </c>
      <c r="W16" t="s">
        <v>1007</v>
      </c>
      <c r="X16" t="s">
        <v>1238</v>
      </c>
      <c r="Y16" t="s">
        <v>1239</v>
      </c>
    </row>
    <row r="17" spans="1:25" x14ac:dyDescent="0.45">
      <c r="A17">
        <v>12</v>
      </c>
      <c r="B17" t="s">
        <v>47</v>
      </c>
      <c r="C17">
        <v>25</v>
      </c>
      <c r="D17" t="s">
        <v>48</v>
      </c>
      <c r="E17">
        <v>28</v>
      </c>
      <c r="F17">
        <v>77</v>
      </c>
      <c r="G17">
        <v>-5</v>
      </c>
      <c r="H17">
        <v>0</v>
      </c>
      <c r="I17">
        <v>0</v>
      </c>
      <c r="J17">
        <v>2</v>
      </c>
      <c r="K17">
        <v>1</v>
      </c>
      <c r="L17">
        <v>-1</v>
      </c>
      <c r="M17">
        <v>-0.2</v>
      </c>
      <c r="N17">
        <v>3</v>
      </c>
      <c r="O17">
        <v>1</v>
      </c>
      <c r="P17">
        <v>0.1</v>
      </c>
      <c r="Q17">
        <v>0.495</v>
      </c>
      <c r="R17">
        <v>0.499</v>
      </c>
      <c r="S17">
        <v>-0.1</v>
      </c>
      <c r="T17">
        <v>0.3</v>
      </c>
      <c r="U17">
        <v>-1</v>
      </c>
      <c r="W17" t="s">
        <v>1007</v>
      </c>
      <c r="X17" t="s">
        <v>49</v>
      </c>
      <c r="Y17" t="s">
        <v>50</v>
      </c>
    </row>
    <row r="18" spans="1:25" x14ac:dyDescent="0.45">
      <c r="A18">
        <v>13</v>
      </c>
      <c r="B18" t="s">
        <v>1382</v>
      </c>
      <c r="C18">
        <v>29</v>
      </c>
      <c r="D18" t="s">
        <v>862</v>
      </c>
      <c r="E18">
        <v>54</v>
      </c>
      <c r="F18">
        <v>236</v>
      </c>
      <c r="G18">
        <v>4</v>
      </c>
      <c r="H18">
        <v>0</v>
      </c>
      <c r="I18">
        <v>-1</v>
      </c>
      <c r="J18">
        <v>-4</v>
      </c>
      <c r="K18">
        <v>-3</v>
      </c>
      <c r="L18">
        <v>-4</v>
      </c>
      <c r="M18">
        <v>-0.4</v>
      </c>
      <c r="N18">
        <v>8</v>
      </c>
      <c r="O18">
        <v>4</v>
      </c>
      <c r="P18">
        <v>0.3</v>
      </c>
      <c r="Q18">
        <v>0.49199999999999999</v>
      </c>
      <c r="R18">
        <v>0.497</v>
      </c>
      <c r="S18">
        <v>0.7</v>
      </c>
      <c r="T18">
        <v>-0.7</v>
      </c>
      <c r="U18">
        <v>8</v>
      </c>
      <c r="V18" s="3">
        <v>20500000</v>
      </c>
      <c r="W18" t="s">
        <v>1007</v>
      </c>
      <c r="X18" t="s">
        <v>591</v>
      </c>
      <c r="Y18" t="s">
        <v>1152</v>
      </c>
    </row>
    <row r="19" spans="1:25" x14ac:dyDescent="0.45">
      <c r="A19">
        <v>14</v>
      </c>
      <c r="B19" t="s">
        <v>51</v>
      </c>
      <c r="C19">
        <v>34</v>
      </c>
      <c r="D19" t="s">
        <v>33</v>
      </c>
      <c r="E19">
        <v>54</v>
      </c>
      <c r="F19">
        <v>243</v>
      </c>
      <c r="G19">
        <v>8</v>
      </c>
      <c r="H19">
        <v>0</v>
      </c>
      <c r="I19">
        <v>0</v>
      </c>
      <c r="J19">
        <v>0</v>
      </c>
      <c r="K19">
        <v>2</v>
      </c>
      <c r="L19">
        <v>9</v>
      </c>
      <c r="M19">
        <v>1</v>
      </c>
      <c r="N19">
        <v>8</v>
      </c>
      <c r="O19">
        <v>17</v>
      </c>
      <c r="P19">
        <v>1.7</v>
      </c>
      <c r="Q19">
        <v>0.51800000000000002</v>
      </c>
      <c r="R19">
        <v>0.50600000000000001</v>
      </c>
      <c r="S19">
        <v>1.8</v>
      </c>
      <c r="T19">
        <v>0.2</v>
      </c>
      <c r="U19">
        <v>17</v>
      </c>
      <c r="V19" s="3">
        <v>29000000</v>
      </c>
      <c r="W19" t="s">
        <v>1008</v>
      </c>
      <c r="X19" t="s">
        <v>52</v>
      </c>
      <c r="Y19" t="s">
        <v>53</v>
      </c>
    </row>
    <row r="20" spans="1:25" x14ac:dyDescent="0.45">
      <c r="A20">
        <v>15</v>
      </c>
      <c r="B20" t="s">
        <v>1383</v>
      </c>
      <c r="C20">
        <v>22</v>
      </c>
      <c r="D20" t="s">
        <v>862</v>
      </c>
      <c r="E20">
        <v>16</v>
      </c>
      <c r="F20">
        <v>59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2</v>
      </c>
      <c r="O20">
        <v>2</v>
      </c>
      <c r="P20">
        <v>0.2</v>
      </c>
      <c r="Q20">
        <v>0.502</v>
      </c>
      <c r="R20">
        <v>0.5</v>
      </c>
      <c r="S20">
        <v>0.2</v>
      </c>
      <c r="T20">
        <v>0.1</v>
      </c>
      <c r="U20">
        <v>2</v>
      </c>
      <c r="V20" s="3"/>
      <c r="W20" t="s">
        <v>1005</v>
      </c>
      <c r="X20" t="s">
        <v>606</v>
      </c>
      <c r="Y20" t="s">
        <v>1204</v>
      </c>
    </row>
    <row r="21" spans="1:25" x14ac:dyDescent="0.45">
      <c r="A21">
        <v>16</v>
      </c>
      <c r="B21" t="s">
        <v>54</v>
      </c>
      <c r="C21">
        <v>27</v>
      </c>
      <c r="D21" t="s">
        <v>33</v>
      </c>
      <c r="E21">
        <v>54</v>
      </c>
      <c r="F21">
        <v>236</v>
      </c>
      <c r="G21">
        <v>6</v>
      </c>
      <c r="H21">
        <v>0</v>
      </c>
      <c r="I21">
        <v>0</v>
      </c>
      <c r="J21">
        <v>0</v>
      </c>
      <c r="K21">
        <v>-4</v>
      </c>
      <c r="L21">
        <v>3</v>
      </c>
      <c r="M21">
        <v>0.3</v>
      </c>
      <c r="N21">
        <v>8</v>
      </c>
      <c r="O21">
        <v>11</v>
      </c>
      <c r="P21">
        <v>1</v>
      </c>
      <c r="Q21">
        <v>0.505</v>
      </c>
      <c r="R21">
        <v>0.502</v>
      </c>
      <c r="S21">
        <v>1.1000000000000001</v>
      </c>
      <c r="T21">
        <v>-0.4</v>
      </c>
      <c r="U21">
        <v>10</v>
      </c>
      <c r="V21" s="3">
        <v>10833333</v>
      </c>
      <c r="W21" t="s">
        <v>1006</v>
      </c>
      <c r="X21" t="s">
        <v>55</v>
      </c>
      <c r="Y21" t="s">
        <v>56</v>
      </c>
    </row>
    <row r="22" spans="1:25" x14ac:dyDescent="0.45">
      <c r="A22">
        <v>17</v>
      </c>
      <c r="B22" t="s">
        <v>57</v>
      </c>
      <c r="C22">
        <v>25</v>
      </c>
      <c r="D22" t="s">
        <v>33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0.47299999999999998</v>
      </c>
      <c r="R22">
        <v>0.5</v>
      </c>
      <c r="S22">
        <v>0</v>
      </c>
      <c r="T22">
        <v>0</v>
      </c>
      <c r="U22">
        <v>0</v>
      </c>
      <c r="W22" t="s">
        <v>1006</v>
      </c>
      <c r="X22" t="s">
        <v>58</v>
      </c>
      <c r="Y22" t="s">
        <v>59</v>
      </c>
    </row>
    <row r="23" spans="1:25" x14ac:dyDescent="0.45">
      <c r="A23">
        <v>18</v>
      </c>
      <c r="B23" t="s">
        <v>1384</v>
      </c>
      <c r="C23">
        <v>25</v>
      </c>
      <c r="D23" t="s">
        <v>880</v>
      </c>
      <c r="E23">
        <v>38</v>
      </c>
      <c r="F23">
        <v>122</v>
      </c>
      <c r="G23">
        <v>-5</v>
      </c>
      <c r="H23">
        <v>1</v>
      </c>
      <c r="I23">
        <v>-1</v>
      </c>
      <c r="J23">
        <v>1</v>
      </c>
      <c r="K23">
        <v>2</v>
      </c>
      <c r="L23">
        <v>-2</v>
      </c>
      <c r="M23">
        <v>-0.2</v>
      </c>
      <c r="N23">
        <v>4</v>
      </c>
      <c r="O23">
        <v>2</v>
      </c>
      <c r="P23">
        <v>0.2</v>
      </c>
      <c r="Q23">
        <v>0.49399999999999999</v>
      </c>
      <c r="R23">
        <v>0.499</v>
      </c>
      <c r="S23">
        <v>0.1</v>
      </c>
      <c r="T23">
        <v>0.4</v>
      </c>
      <c r="U23">
        <v>1</v>
      </c>
      <c r="W23" t="s">
        <v>1005</v>
      </c>
      <c r="X23" t="s">
        <v>517</v>
      </c>
      <c r="Y23" t="s">
        <v>1195</v>
      </c>
    </row>
    <row r="24" spans="1:25" x14ac:dyDescent="0.45">
      <c r="A24">
        <v>19</v>
      </c>
      <c r="B24" t="s">
        <v>60</v>
      </c>
      <c r="C24">
        <v>36</v>
      </c>
      <c r="D24" t="s">
        <v>37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0.5</v>
      </c>
      <c r="R24">
        <v>0.5</v>
      </c>
      <c r="S24">
        <v>0</v>
      </c>
      <c r="T24">
        <v>0</v>
      </c>
      <c r="U24">
        <v>0</v>
      </c>
      <c r="V24" s="3">
        <v>1250000</v>
      </c>
      <c r="W24" t="s">
        <v>1005</v>
      </c>
      <c r="X24">
        <v>1</v>
      </c>
      <c r="Y24" t="s">
        <v>61</v>
      </c>
    </row>
    <row r="25" spans="1:25" x14ac:dyDescent="0.45">
      <c r="A25">
        <v>20</v>
      </c>
      <c r="B25" t="s">
        <v>1385</v>
      </c>
      <c r="C25">
        <v>31</v>
      </c>
      <c r="D25" t="s">
        <v>875</v>
      </c>
      <c r="E25">
        <v>43</v>
      </c>
      <c r="F25">
        <v>153</v>
      </c>
      <c r="G25">
        <v>-14</v>
      </c>
      <c r="H25">
        <v>0</v>
      </c>
      <c r="I25">
        <v>0</v>
      </c>
      <c r="J25">
        <v>-3</v>
      </c>
      <c r="K25">
        <v>2</v>
      </c>
      <c r="L25">
        <v>-15</v>
      </c>
      <c r="M25">
        <v>-1.6</v>
      </c>
      <c r="N25">
        <v>5</v>
      </c>
      <c r="O25">
        <v>-10</v>
      </c>
      <c r="P25">
        <v>-1.1000000000000001</v>
      </c>
      <c r="Q25">
        <v>0.46300000000000002</v>
      </c>
      <c r="R25">
        <v>0.49</v>
      </c>
      <c r="S25">
        <v>-0.8</v>
      </c>
      <c r="T25">
        <v>-0.1</v>
      </c>
      <c r="U25">
        <v>-7</v>
      </c>
      <c r="V25" s="3">
        <v>5000000</v>
      </c>
      <c r="W25" t="s">
        <v>1005</v>
      </c>
      <c r="X25" t="s">
        <v>83</v>
      </c>
      <c r="Y25" t="s">
        <v>1300</v>
      </c>
    </row>
    <row r="26" spans="1:25" x14ac:dyDescent="0.45">
      <c r="A26">
        <v>21</v>
      </c>
      <c r="B26" t="s">
        <v>62</v>
      </c>
      <c r="C26">
        <v>29</v>
      </c>
      <c r="D26" t="s">
        <v>48</v>
      </c>
      <c r="E26">
        <v>3</v>
      </c>
      <c r="F26">
        <v>12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0.1</v>
      </c>
      <c r="N26">
        <v>0</v>
      </c>
      <c r="O26">
        <v>1</v>
      </c>
      <c r="P26">
        <v>0.1</v>
      </c>
      <c r="Q26">
        <v>0.52500000000000002</v>
      </c>
      <c r="R26">
        <v>0.5</v>
      </c>
      <c r="S26">
        <v>0.1</v>
      </c>
      <c r="T26">
        <v>0</v>
      </c>
      <c r="U26">
        <v>1</v>
      </c>
      <c r="V26" s="3">
        <v>1700000</v>
      </c>
      <c r="W26" t="s">
        <v>1009</v>
      </c>
      <c r="X26" t="s">
        <v>63</v>
      </c>
      <c r="Y26" t="s">
        <v>64</v>
      </c>
    </row>
    <row r="27" spans="1:25" x14ac:dyDescent="0.45">
      <c r="A27">
        <v>22</v>
      </c>
      <c r="B27" t="s">
        <v>65</v>
      </c>
      <c r="C27">
        <v>26</v>
      </c>
      <c r="D27" t="s">
        <v>66</v>
      </c>
      <c r="E27">
        <v>13</v>
      </c>
      <c r="F27">
        <v>41</v>
      </c>
      <c r="G27">
        <v>-1</v>
      </c>
      <c r="H27">
        <v>1</v>
      </c>
      <c r="I27">
        <v>1</v>
      </c>
      <c r="J27">
        <v>0</v>
      </c>
      <c r="K27">
        <v>-1</v>
      </c>
      <c r="L27">
        <v>0</v>
      </c>
      <c r="M27">
        <v>0</v>
      </c>
      <c r="N27">
        <v>1</v>
      </c>
      <c r="O27">
        <v>1</v>
      </c>
      <c r="P27">
        <v>0.1</v>
      </c>
      <c r="Q27">
        <v>0.498</v>
      </c>
      <c r="R27">
        <v>0.5</v>
      </c>
      <c r="S27">
        <v>0.1</v>
      </c>
      <c r="T27">
        <v>-0.1</v>
      </c>
      <c r="U27">
        <v>1</v>
      </c>
      <c r="W27" t="s">
        <v>1005</v>
      </c>
      <c r="X27" t="s">
        <v>67</v>
      </c>
      <c r="Y27" t="s">
        <v>68</v>
      </c>
    </row>
    <row r="28" spans="1:25" x14ac:dyDescent="0.45">
      <c r="A28">
        <v>23</v>
      </c>
      <c r="B28" t="s">
        <v>1386</v>
      </c>
      <c r="C28">
        <v>29</v>
      </c>
      <c r="D28" t="s">
        <v>828</v>
      </c>
      <c r="E28">
        <v>52</v>
      </c>
      <c r="F28">
        <v>203</v>
      </c>
      <c r="G28">
        <v>-4</v>
      </c>
      <c r="H28">
        <v>0</v>
      </c>
      <c r="I28">
        <v>0</v>
      </c>
      <c r="J28">
        <v>3</v>
      </c>
      <c r="K28">
        <v>3</v>
      </c>
      <c r="L28">
        <v>1</v>
      </c>
      <c r="M28">
        <v>0.2</v>
      </c>
      <c r="N28">
        <v>7</v>
      </c>
      <c r="O28">
        <v>8</v>
      </c>
      <c r="P28">
        <v>0.8</v>
      </c>
      <c r="Q28">
        <v>0.503</v>
      </c>
      <c r="R28">
        <v>0.501</v>
      </c>
      <c r="S28">
        <v>0.5</v>
      </c>
      <c r="T28">
        <v>0.7</v>
      </c>
      <c r="U28">
        <v>5</v>
      </c>
      <c r="V28" s="3">
        <v>2000000</v>
      </c>
      <c r="W28" t="s">
        <v>1006</v>
      </c>
      <c r="X28" t="s">
        <v>107</v>
      </c>
      <c r="Y28" t="s">
        <v>1107</v>
      </c>
    </row>
    <row r="29" spans="1:25" x14ac:dyDescent="0.45">
      <c r="A29">
        <v>24</v>
      </c>
      <c r="B29" t="s">
        <v>1387</v>
      </c>
      <c r="C29">
        <v>33</v>
      </c>
      <c r="D29" t="s">
        <v>888</v>
      </c>
      <c r="E29">
        <v>52</v>
      </c>
      <c r="F29">
        <v>222</v>
      </c>
      <c r="G29">
        <v>-2</v>
      </c>
      <c r="H29">
        <v>0</v>
      </c>
      <c r="I29">
        <v>-1</v>
      </c>
      <c r="J29">
        <v>-5</v>
      </c>
      <c r="K29">
        <v>1</v>
      </c>
      <c r="L29">
        <v>-7</v>
      </c>
      <c r="M29">
        <v>-0.7</v>
      </c>
      <c r="N29">
        <v>8</v>
      </c>
      <c r="O29">
        <v>1</v>
      </c>
      <c r="P29">
        <v>0</v>
      </c>
      <c r="Q29">
        <v>0.48699999999999999</v>
      </c>
      <c r="R29">
        <v>0.496</v>
      </c>
      <c r="S29">
        <v>0.5</v>
      </c>
      <c r="T29">
        <v>-0.4</v>
      </c>
      <c r="U29">
        <v>6</v>
      </c>
      <c r="V29" s="3">
        <v>35000000</v>
      </c>
      <c r="W29" t="s">
        <v>1006</v>
      </c>
      <c r="X29" t="s">
        <v>201</v>
      </c>
      <c r="Y29" t="s">
        <v>1206</v>
      </c>
    </row>
    <row r="30" spans="1:25" x14ac:dyDescent="0.45">
      <c r="A30">
        <v>25</v>
      </c>
      <c r="B30" t="s">
        <v>69</v>
      </c>
      <c r="C30">
        <v>24</v>
      </c>
      <c r="D30" t="s">
        <v>70</v>
      </c>
      <c r="E30">
        <v>34</v>
      </c>
      <c r="F30">
        <v>109</v>
      </c>
      <c r="G30">
        <v>-4</v>
      </c>
      <c r="H30">
        <v>1</v>
      </c>
      <c r="I30">
        <v>0</v>
      </c>
      <c r="J30">
        <v>-4</v>
      </c>
      <c r="K30">
        <v>1</v>
      </c>
      <c r="L30">
        <v>-7</v>
      </c>
      <c r="M30">
        <v>-0.8</v>
      </c>
      <c r="N30">
        <v>4</v>
      </c>
      <c r="O30">
        <v>-3</v>
      </c>
      <c r="P30">
        <v>-0.4</v>
      </c>
      <c r="Q30">
        <v>0.47699999999999998</v>
      </c>
      <c r="R30">
        <v>0.495</v>
      </c>
      <c r="S30">
        <v>0</v>
      </c>
      <c r="T30">
        <v>-0.4</v>
      </c>
      <c r="U30">
        <v>1</v>
      </c>
      <c r="W30" t="s">
        <v>1006</v>
      </c>
      <c r="X30" t="s">
        <v>1388</v>
      </c>
      <c r="Y30" t="s">
        <v>71</v>
      </c>
    </row>
    <row r="31" spans="1:25" x14ac:dyDescent="0.45">
      <c r="A31">
        <v>26</v>
      </c>
      <c r="B31" t="s">
        <v>72</v>
      </c>
      <c r="C31">
        <v>29</v>
      </c>
      <c r="D31" t="s">
        <v>66</v>
      </c>
      <c r="E31">
        <v>53</v>
      </c>
      <c r="F31">
        <v>220</v>
      </c>
      <c r="G31">
        <v>-10</v>
      </c>
      <c r="H31">
        <v>-1</v>
      </c>
      <c r="I31">
        <v>1</v>
      </c>
      <c r="J31">
        <v>0</v>
      </c>
      <c r="K31">
        <v>-1</v>
      </c>
      <c r="L31">
        <v>-11</v>
      </c>
      <c r="M31">
        <v>-1.3</v>
      </c>
      <c r="N31">
        <v>8</v>
      </c>
      <c r="O31">
        <v>-4</v>
      </c>
      <c r="P31">
        <v>-0.5</v>
      </c>
      <c r="Q31">
        <v>0.47699999999999998</v>
      </c>
      <c r="R31">
        <v>0.49199999999999999</v>
      </c>
      <c r="S31">
        <v>-0.5</v>
      </c>
      <c r="T31">
        <v>-0.2</v>
      </c>
      <c r="U31">
        <v>-4</v>
      </c>
      <c r="V31" s="3">
        <v>8100000</v>
      </c>
      <c r="W31" t="s">
        <v>1006</v>
      </c>
      <c r="X31" t="s">
        <v>73</v>
      </c>
      <c r="Y31" t="s">
        <v>74</v>
      </c>
    </row>
    <row r="32" spans="1:25" x14ac:dyDescent="0.45">
      <c r="A32">
        <v>27</v>
      </c>
      <c r="B32" t="s">
        <v>1389</v>
      </c>
      <c r="C32">
        <v>27</v>
      </c>
      <c r="D32" t="s">
        <v>1013</v>
      </c>
      <c r="E32">
        <v>55</v>
      </c>
      <c r="F32">
        <v>247</v>
      </c>
      <c r="G32">
        <v>7</v>
      </c>
      <c r="H32">
        <v>-1</v>
      </c>
      <c r="I32">
        <v>-2</v>
      </c>
      <c r="J32">
        <v>-1</v>
      </c>
      <c r="K32">
        <v>0</v>
      </c>
      <c r="L32">
        <v>4</v>
      </c>
      <c r="M32">
        <v>0.4</v>
      </c>
      <c r="N32">
        <v>8</v>
      </c>
      <c r="O32">
        <v>12</v>
      </c>
      <c r="P32">
        <v>1.2</v>
      </c>
      <c r="Q32">
        <v>0.50700000000000001</v>
      </c>
      <c r="R32">
        <v>0.501</v>
      </c>
      <c r="S32">
        <v>1.3</v>
      </c>
      <c r="T32">
        <v>-0.1</v>
      </c>
      <c r="U32">
        <v>13</v>
      </c>
      <c r="V32" s="3">
        <v>10600000</v>
      </c>
      <c r="W32" t="s">
        <v>1006</v>
      </c>
      <c r="X32" t="s">
        <v>1086</v>
      </c>
      <c r="Y32" t="s">
        <v>1087</v>
      </c>
    </row>
    <row r="33" spans="1:25" x14ac:dyDescent="0.45">
      <c r="A33">
        <v>28</v>
      </c>
      <c r="B33" t="s">
        <v>75</v>
      </c>
      <c r="C33">
        <v>27</v>
      </c>
      <c r="D33" t="s">
        <v>70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0.5</v>
      </c>
      <c r="R33">
        <v>0.5</v>
      </c>
      <c r="S33">
        <v>0</v>
      </c>
      <c r="T33">
        <v>0</v>
      </c>
      <c r="U33">
        <v>0</v>
      </c>
      <c r="W33" t="s">
        <v>1010</v>
      </c>
      <c r="X33" t="s">
        <v>76</v>
      </c>
      <c r="Y33" t="s">
        <v>77</v>
      </c>
    </row>
    <row r="34" spans="1:25" x14ac:dyDescent="0.45">
      <c r="A34">
        <v>29</v>
      </c>
      <c r="B34" t="s">
        <v>1390</v>
      </c>
      <c r="C34">
        <v>28</v>
      </c>
      <c r="D34" t="s">
        <v>820</v>
      </c>
      <c r="E34">
        <v>43</v>
      </c>
      <c r="F34">
        <v>62</v>
      </c>
      <c r="G34">
        <v>-2</v>
      </c>
      <c r="H34">
        <v>0</v>
      </c>
      <c r="I34">
        <v>0</v>
      </c>
      <c r="J34">
        <v>0</v>
      </c>
      <c r="K34">
        <v>-1</v>
      </c>
      <c r="L34">
        <v>-3</v>
      </c>
      <c r="M34">
        <v>-0.3</v>
      </c>
      <c r="N34">
        <v>2</v>
      </c>
      <c r="O34">
        <v>-1</v>
      </c>
      <c r="P34">
        <v>-0.1</v>
      </c>
      <c r="Q34">
        <v>0.49299999999999999</v>
      </c>
      <c r="R34">
        <v>0.498</v>
      </c>
      <c r="S34">
        <v>-0.1</v>
      </c>
      <c r="T34">
        <v>-0.1</v>
      </c>
      <c r="U34">
        <v>-1</v>
      </c>
      <c r="V34" s="3"/>
      <c r="W34" t="s">
        <v>1005</v>
      </c>
      <c r="X34" t="s">
        <v>1046</v>
      </c>
      <c r="Y34" t="s">
        <v>1240</v>
      </c>
    </row>
    <row r="35" spans="1:25" x14ac:dyDescent="0.45">
      <c r="A35">
        <v>30</v>
      </c>
      <c r="B35" t="s">
        <v>78</v>
      </c>
      <c r="C35">
        <v>25</v>
      </c>
      <c r="D35" t="s">
        <v>79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0.1</v>
      </c>
      <c r="N35">
        <v>0</v>
      </c>
      <c r="O35">
        <v>1</v>
      </c>
      <c r="P35">
        <v>0.1</v>
      </c>
      <c r="Q35">
        <v>0.61799999999999999</v>
      </c>
      <c r="R35">
        <v>0.501</v>
      </c>
      <c r="S35">
        <v>0.1</v>
      </c>
      <c r="T35">
        <v>0</v>
      </c>
      <c r="U35">
        <v>1</v>
      </c>
      <c r="V35" s="3">
        <v>1550000</v>
      </c>
      <c r="W35" t="s">
        <v>1011</v>
      </c>
      <c r="X35" t="s">
        <v>80</v>
      </c>
      <c r="Y35" t="s">
        <v>81</v>
      </c>
    </row>
    <row r="36" spans="1:25" x14ac:dyDescent="0.45">
      <c r="A36">
        <v>31</v>
      </c>
      <c r="B36" t="s">
        <v>1391</v>
      </c>
      <c r="C36">
        <v>30</v>
      </c>
      <c r="D36" t="s">
        <v>862</v>
      </c>
      <c r="E36">
        <v>47</v>
      </c>
      <c r="F36">
        <v>162</v>
      </c>
      <c r="G36">
        <v>1</v>
      </c>
      <c r="H36">
        <v>0</v>
      </c>
      <c r="I36">
        <v>0</v>
      </c>
      <c r="J36">
        <v>4</v>
      </c>
      <c r="K36">
        <v>1</v>
      </c>
      <c r="L36">
        <v>6</v>
      </c>
      <c r="M36">
        <v>0.7</v>
      </c>
      <c r="N36">
        <v>6</v>
      </c>
      <c r="O36">
        <v>12</v>
      </c>
      <c r="P36">
        <v>1.2</v>
      </c>
      <c r="Q36">
        <v>0.51500000000000001</v>
      </c>
      <c r="R36">
        <v>0.504</v>
      </c>
      <c r="S36">
        <v>0.8</v>
      </c>
      <c r="T36">
        <v>0.6</v>
      </c>
      <c r="U36">
        <v>8</v>
      </c>
      <c r="V36" s="3">
        <v>10500000</v>
      </c>
      <c r="W36" t="s">
        <v>1005</v>
      </c>
      <c r="X36" t="s">
        <v>663</v>
      </c>
      <c r="Y36" t="s">
        <v>1108</v>
      </c>
    </row>
    <row r="37" spans="1:25" x14ac:dyDescent="0.45">
      <c r="A37">
        <v>32</v>
      </c>
      <c r="B37" t="s">
        <v>1392</v>
      </c>
      <c r="C37">
        <v>24</v>
      </c>
      <c r="D37" t="s">
        <v>905</v>
      </c>
      <c r="E37">
        <v>4</v>
      </c>
      <c r="F37">
        <v>12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0.2</v>
      </c>
      <c r="N37">
        <v>0</v>
      </c>
      <c r="O37">
        <v>2</v>
      </c>
      <c r="P37">
        <v>0.2</v>
      </c>
      <c r="Q37">
        <v>0.54100000000000004</v>
      </c>
      <c r="R37">
        <v>0.501</v>
      </c>
      <c r="S37">
        <v>0.1</v>
      </c>
      <c r="T37">
        <v>0.1</v>
      </c>
      <c r="U37">
        <v>1</v>
      </c>
      <c r="W37" t="s">
        <v>1005</v>
      </c>
      <c r="X37" t="s">
        <v>1393</v>
      </c>
      <c r="Y37" t="s">
        <v>1394</v>
      </c>
    </row>
    <row r="38" spans="1:25" x14ac:dyDescent="0.45">
      <c r="A38">
        <v>33</v>
      </c>
      <c r="B38" t="s">
        <v>82</v>
      </c>
      <c r="C38">
        <v>31</v>
      </c>
      <c r="D38" t="s">
        <v>79</v>
      </c>
      <c r="E38">
        <v>45</v>
      </c>
      <c r="F38">
        <v>167</v>
      </c>
      <c r="G38">
        <v>-12</v>
      </c>
      <c r="H38">
        <v>1</v>
      </c>
      <c r="I38">
        <v>-1</v>
      </c>
      <c r="J38">
        <v>0</v>
      </c>
      <c r="K38">
        <v>3</v>
      </c>
      <c r="L38">
        <v>-10</v>
      </c>
      <c r="M38">
        <v>-1.1000000000000001</v>
      </c>
      <c r="N38">
        <v>6</v>
      </c>
      <c r="O38">
        <v>-4</v>
      </c>
      <c r="P38">
        <v>-0.6</v>
      </c>
      <c r="Q38">
        <v>0.47599999999999998</v>
      </c>
      <c r="R38">
        <v>0.49299999999999999</v>
      </c>
      <c r="S38">
        <v>-0.5</v>
      </c>
      <c r="T38">
        <v>0.3</v>
      </c>
      <c r="U38">
        <v>-4</v>
      </c>
      <c r="V38" s="3">
        <v>25000000</v>
      </c>
      <c r="W38" t="s">
        <v>1005</v>
      </c>
      <c r="X38" t="s">
        <v>83</v>
      </c>
      <c r="Y38" t="s">
        <v>84</v>
      </c>
    </row>
    <row r="39" spans="1:25" x14ac:dyDescent="0.45">
      <c r="A39">
        <v>34</v>
      </c>
      <c r="B39" t="s">
        <v>1395</v>
      </c>
      <c r="C39">
        <v>25</v>
      </c>
      <c r="D39" t="s">
        <v>835</v>
      </c>
      <c r="E39">
        <v>34</v>
      </c>
      <c r="F39">
        <v>123</v>
      </c>
      <c r="G39">
        <v>5</v>
      </c>
      <c r="H39">
        <v>0</v>
      </c>
      <c r="I39">
        <v>0</v>
      </c>
      <c r="J39">
        <v>4</v>
      </c>
      <c r="K39">
        <v>2</v>
      </c>
      <c r="L39">
        <v>11</v>
      </c>
      <c r="M39">
        <v>1.2</v>
      </c>
      <c r="N39">
        <v>4</v>
      </c>
      <c r="O39">
        <v>16</v>
      </c>
      <c r="P39">
        <v>1.6</v>
      </c>
      <c r="Q39">
        <v>0.53500000000000003</v>
      </c>
      <c r="R39">
        <v>0.50700000000000001</v>
      </c>
      <c r="S39">
        <v>1.2</v>
      </c>
      <c r="T39">
        <v>0.7</v>
      </c>
      <c r="U39">
        <v>12</v>
      </c>
      <c r="W39" t="s">
        <v>1007</v>
      </c>
      <c r="X39" t="s">
        <v>341</v>
      </c>
      <c r="Y39" t="s">
        <v>1056</v>
      </c>
    </row>
    <row r="40" spans="1:25" x14ac:dyDescent="0.45">
      <c r="A40">
        <v>35</v>
      </c>
      <c r="B40" t="s">
        <v>85</v>
      </c>
      <c r="C40">
        <v>27</v>
      </c>
      <c r="D40" t="s">
        <v>86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Q40">
        <v>0.47399999999999998</v>
      </c>
      <c r="R40">
        <v>0.5</v>
      </c>
      <c r="T40">
        <v>0</v>
      </c>
      <c r="U40">
        <v>0</v>
      </c>
      <c r="V40" s="3"/>
      <c r="W40" t="s">
        <v>1005</v>
      </c>
      <c r="X40" t="s">
        <v>87</v>
      </c>
      <c r="Y40" t="s">
        <v>88</v>
      </c>
    </row>
    <row r="41" spans="1:25" x14ac:dyDescent="0.45">
      <c r="A41">
        <v>36</v>
      </c>
      <c r="B41" t="s">
        <v>89</v>
      </c>
      <c r="C41">
        <v>24</v>
      </c>
      <c r="D41" t="s">
        <v>90</v>
      </c>
      <c r="E41">
        <v>5</v>
      </c>
      <c r="F41">
        <v>18</v>
      </c>
      <c r="G41">
        <v>-4</v>
      </c>
      <c r="H41">
        <v>0</v>
      </c>
      <c r="I41">
        <v>0</v>
      </c>
      <c r="J41">
        <v>-1</v>
      </c>
      <c r="K41">
        <v>0</v>
      </c>
      <c r="L41">
        <v>-4</v>
      </c>
      <c r="M41">
        <v>-0.5</v>
      </c>
      <c r="N41">
        <v>1</v>
      </c>
      <c r="O41">
        <v>-4</v>
      </c>
      <c r="P41">
        <v>-0.4</v>
      </c>
      <c r="Q41">
        <v>0.40200000000000002</v>
      </c>
      <c r="R41">
        <v>0.497</v>
      </c>
      <c r="S41">
        <v>-0.3</v>
      </c>
      <c r="T41">
        <v>-0.1</v>
      </c>
      <c r="U41">
        <v>-3</v>
      </c>
      <c r="W41" t="s">
        <v>1007</v>
      </c>
      <c r="X41" t="s">
        <v>91</v>
      </c>
      <c r="Y41" t="s">
        <v>92</v>
      </c>
    </row>
    <row r="42" spans="1:25" x14ac:dyDescent="0.45">
      <c r="A42">
        <v>37</v>
      </c>
      <c r="B42" t="s">
        <v>1396</v>
      </c>
      <c r="C42">
        <v>34</v>
      </c>
      <c r="D42" t="s">
        <v>811</v>
      </c>
      <c r="E42">
        <v>18</v>
      </c>
      <c r="F42">
        <v>52</v>
      </c>
      <c r="G42">
        <v>-3</v>
      </c>
      <c r="H42">
        <v>0</v>
      </c>
      <c r="I42">
        <v>0</v>
      </c>
      <c r="J42">
        <v>0</v>
      </c>
      <c r="K42">
        <v>1</v>
      </c>
      <c r="L42">
        <v>-2</v>
      </c>
      <c r="M42">
        <v>-0.2</v>
      </c>
      <c r="N42">
        <v>2</v>
      </c>
      <c r="O42">
        <v>0</v>
      </c>
      <c r="P42">
        <v>0</v>
      </c>
      <c r="Q42">
        <v>0.48899999999999999</v>
      </c>
      <c r="R42">
        <v>0.499</v>
      </c>
      <c r="S42">
        <v>0</v>
      </c>
      <c r="T42">
        <v>0.1</v>
      </c>
      <c r="U42">
        <v>0</v>
      </c>
      <c r="V42" s="3">
        <v>3500000</v>
      </c>
      <c r="W42" t="s">
        <v>1006</v>
      </c>
      <c r="X42" t="s">
        <v>606</v>
      </c>
      <c r="Y42" t="s">
        <v>1241</v>
      </c>
    </row>
    <row r="43" spans="1:25" x14ac:dyDescent="0.45">
      <c r="A43">
        <v>38</v>
      </c>
      <c r="B43" t="s">
        <v>1397</v>
      </c>
      <c r="C43">
        <v>33</v>
      </c>
      <c r="D43" t="s">
        <v>825</v>
      </c>
      <c r="E43">
        <v>18</v>
      </c>
      <c r="F43">
        <v>59</v>
      </c>
      <c r="G43">
        <v>-1</v>
      </c>
      <c r="H43">
        <v>1</v>
      </c>
      <c r="I43">
        <v>1</v>
      </c>
      <c r="J43">
        <v>0</v>
      </c>
      <c r="K43">
        <v>1</v>
      </c>
      <c r="L43">
        <v>2</v>
      </c>
      <c r="M43">
        <v>0.2</v>
      </c>
      <c r="N43">
        <v>2</v>
      </c>
      <c r="O43">
        <v>4</v>
      </c>
      <c r="P43">
        <v>0.4</v>
      </c>
      <c r="Q43">
        <v>0.51100000000000001</v>
      </c>
      <c r="R43">
        <v>0.501</v>
      </c>
      <c r="S43">
        <v>0.4</v>
      </c>
      <c r="T43">
        <v>0.1</v>
      </c>
      <c r="U43">
        <v>4</v>
      </c>
      <c r="W43" t="s">
        <v>1005</v>
      </c>
      <c r="X43">
        <v>2</v>
      </c>
      <c r="Y43" t="s">
        <v>1167</v>
      </c>
    </row>
    <row r="44" spans="1:25" x14ac:dyDescent="0.45">
      <c r="A44">
        <v>39</v>
      </c>
      <c r="B44" t="s">
        <v>1398</v>
      </c>
      <c r="C44">
        <v>23</v>
      </c>
      <c r="D44" t="s">
        <v>825</v>
      </c>
      <c r="E44">
        <v>3</v>
      </c>
      <c r="F44">
        <v>10</v>
      </c>
      <c r="G44">
        <v>-1</v>
      </c>
      <c r="H44">
        <v>0</v>
      </c>
      <c r="I44">
        <v>0</v>
      </c>
      <c r="J44">
        <v>0</v>
      </c>
      <c r="K44">
        <v>0</v>
      </c>
      <c r="L44">
        <v>-1</v>
      </c>
      <c r="M44">
        <v>-0.1</v>
      </c>
      <c r="N44">
        <v>0</v>
      </c>
      <c r="O44">
        <v>0</v>
      </c>
      <c r="P44">
        <v>0</v>
      </c>
      <c r="Q44">
        <v>0.47499999999999998</v>
      </c>
      <c r="R44">
        <v>0.5</v>
      </c>
      <c r="S44">
        <v>0</v>
      </c>
      <c r="T44">
        <v>0</v>
      </c>
      <c r="U44">
        <v>0</v>
      </c>
      <c r="V44" s="3"/>
      <c r="W44" t="s">
        <v>1005</v>
      </c>
      <c r="X44" t="s">
        <v>1399</v>
      </c>
      <c r="Y44" t="s">
        <v>1400</v>
      </c>
    </row>
    <row r="45" spans="1:25" x14ac:dyDescent="0.45">
      <c r="A45">
        <v>40</v>
      </c>
      <c r="B45" t="s">
        <v>1401</v>
      </c>
      <c r="C45">
        <v>27</v>
      </c>
      <c r="D45" t="s">
        <v>905</v>
      </c>
      <c r="E45">
        <v>22</v>
      </c>
      <c r="F45">
        <v>69</v>
      </c>
      <c r="G45">
        <v>4</v>
      </c>
      <c r="H45">
        <v>0</v>
      </c>
      <c r="I45">
        <v>0</v>
      </c>
      <c r="J45">
        <v>-1</v>
      </c>
      <c r="K45">
        <v>1</v>
      </c>
      <c r="L45">
        <v>4</v>
      </c>
      <c r="M45">
        <v>0.4</v>
      </c>
      <c r="N45">
        <v>2</v>
      </c>
      <c r="O45">
        <v>6</v>
      </c>
      <c r="P45">
        <v>0.7</v>
      </c>
      <c r="Q45">
        <v>0.51900000000000002</v>
      </c>
      <c r="R45">
        <v>0.503</v>
      </c>
      <c r="S45">
        <v>0.7</v>
      </c>
      <c r="T45">
        <v>0</v>
      </c>
      <c r="U45">
        <v>7</v>
      </c>
      <c r="W45" t="s">
        <v>1006</v>
      </c>
      <c r="X45">
        <v>2</v>
      </c>
      <c r="Y45" t="s">
        <v>1123</v>
      </c>
    </row>
    <row r="46" spans="1:25" x14ac:dyDescent="0.45">
      <c r="A46">
        <v>41</v>
      </c>
      <c r="B46" t="s">
        <v>1402</v>
      </c>
      <c r="C46">
        <v>29</v>
      </c>
      <c r="D46" t="s">
        <v>820</v>
      </c>
      <c r="E46">
        <v>1</v>
      </c>
      <c r="F46">
        <v>3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0.1</v>
      </c>
      <c r="N46">
        <v>0</v>
      </c>
      <c r="O46">
        <v>1</v>
      </c>
      <c r="P46">
        <v>0.1</v>
      </c>
      <c r="Q46">
        <v>0.54800000000000004</v>
      </c>
      <c r="R46">
        <v>0.5</v>
      </c>
      <c r="S46">
        <v>0.1</v>
      </c>
      <c r="T46">
        <v>0</v>
      </c>
      <c r="U46">
        <v>1</v>
      </c>
      <c r="V46" s="3"/>
      <c r="W46" t="s">
        <v>1007</v>
      </c>
      <c r="X46" t="s">
        <v>1403</v>
      </c>
      <c r="Y46" t="s">
        <v>1404</v>
      </c>
    </row>
    <row r="47" spans="1:25" x14ac:dyDescent="0.45">
      <c r="A47">
        <v>42</v>
      </c>
      <c r="B47" t="s">
        <v>1405</v>
      </c>
      <c r="C47">
        <v>24</v>
      </c>
      <c r="D47" t="s">
        <v>862</v>
      </c>
      <c r="E47">
        <v>47</v>
      </c>
      <c r="F47">
        <v>163</v>
      </c>
      <c r="G47">
        <v>-2</v>
      </c>
      <c r="H47">
        <v>0</v>
      </c>
      <c r="I47">
        <v>1</v>
      </c>
      <c r="J47">
        <v>0</v>
      </c>
      <c r="K47">
        <v>1</v>
      </c>
      <c r="L47">
        <v>0</v>
      </c>
      <c r="M47">
        <v>0.1</v>
      </c>
      <c r="N47">
        <v>6</v>
      </c>
      <c r="O47">
        <v>6</v>
      </c>
      <c r="P47">
        <v>0.6</v>
      </c>
      <c r="Q47">
        <v>0.501</v>
      </c>
      <c r="R47">
        <v>0.5</v>
      </c>
      <c r="S47">
        <v>0.6</v>
      </c>
      <c r="T47">
        <v>0.1</v>
      </c>
      <c r="U47">
        <v>6</v>
      </c>
      <c r="W47" t="s">
        <v>1007</v>
      </c>
      <c r="X47" t="s">
        <v>1032</v>
      </c>
      <c r="Y47" t="s">
        <v>1188</v>
      </c>
    </row>
    <row r="48" spans="1:25" x14ac:dyDescent="0.45">
      <c r="A48">
        <v>43</v>
      </c>
      <c r="B48" t="s">
        <v>1406</v>
      </c>
      <c r="C48">
        <v>28</v>
      </c>
      <c r="D48" t="s">
        <v>817</v>
      </c>
      <c r="E48">
        <v>39</v>
      </c>
      <c r="F48">
        <v>134</v>
      </c>
      <c r="G48">
        <v>0</v>
      </c>
      <c r="H48">
        <v>0</v>
      </c>
      <c r="I48">
        <v>0</v>
      </c>
      <c r="J48">
        <v>1</v>
      </c>
      <c r="K48">
        <v>-2</v>
      </c>
      <c r="L48">
        <v>-1</v>
      </c>
      <c r="M48">
        <v>-0.1</v>
      </c>
      <c r="N48">
        <v>5</v>
      </c>
      <c r="O48">
        <v>4</v>
      </c>
      <c r="P48">
        <v>0.4</v>
      </c>
      <c r="Q48">
        <v>0.498</v>
      </c>
      <c r="R48">
        <v>0.5</v>
      </c>
      <c r="S48">
        <v>0.3</v>
      </c>
      <c r="T48">
        <v>-0.1</v>
      </c>
      <c r="U48">
        <v>3</v>
      </c>
      <c r="V48" s="3">
        <v>1350000</v>
      </c>
      <c r="W48" t="s">
        <v>1006</v>
      </c>
      <c r="X48" t="s">
        <v>1155</v>
      </c>
      <c r="Y48" t="s">
        <v>1156</v>
      </c>
    </row>
    <row r="49" spans="1:25" x14ac:dyDescent="0.45">
      <c r="A49">
        <v>44</v>
      </c>
      <c r="B49" t="s">
        <v>93</v>
      </c>
      <c r="C49">
        <v>28</v>
      </c>
      <c r="D49" t="s">
        <v>86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0.5</v>
      </c>
      <c r="R49">
        <v>0.5</v>
      </c>
      <c r="S49">
        <v>0</v>
      </c>
      <c r="T49">
        <v>0</v>
      </c>
      <c r="U49">
        <v>0</v>
      </c>
      <c r="W49" t="s">
        <v>1007</v>
      </c>
      <c r="X49">
        <v>1</v>
      </c>
      <c r="Y49" t="s">
        <v>95</v>
      </c>
    </row>
    <row r="50" spans="1:25" x14ac:dyDescent="0.45">
      <c r="A50">
        <v>45</v>
      </c>
      <c r="B50" t="s">
        <v>1407</v>
      </c>
      <c r="C50">
        <v>23</v>
      </c>
      <c r="D50" t="s">
        <v>854</v>
      </c>
      <c r="E50">
        <v>23</v>
      </c>
      <c r="F50">
        <v>81</v>
      </c>
      <c r="G50">
        <v>-7</v>
      </c>
      <c r="H50">
        <v>0</v>
      </c>
      <c r="I50">
        <v>0</v>
      </c>
      <c r="J50">
        <v>-1</v>
      </c>
      <c r="K50">
        <v>-1</v>
      </c>
      <c r="L50">
        <v>-9</v>
      </c>
      <c r="M50">
        <v>-1</v>
      </c>
      <c r="N50">
        <v>3</v>
      </c>
      <c r="O50">
        <v>-6</v>
      </c>
      <c r="P50">
        <v>-0.7</v>
      </c>
      <c r="Q50">
        <v>0.45800000000000002</v>
      </c>
      <c r="R50">
        <v>0.49399999999999999</v>
      </c>
      <c r="S50">
        <v>-0.6</v>
      </c>
      <c r="T50">
        <v>-0.2</v>
      </c>
      <c r="U50">
        <v>-5</v>
      </c>
      <c r="V50" s="3"/>
      <c r="W50" t="s">
        <v>1007</v>
      </c>
      <c r="X50" s="4">
        <v>45481</v>
      </c>
      <c r="Y50" t="s">
        <v>1301</v>
      </c>
    </row>
    <row r="51" spans="1:25" x14ac:dyDescent="0.45">
      <c r="A51">
        <v>46</v>
      </c>
      <c r="B51" t="s">
        <v>1408</v>
      </c>
      <c r="C51">
        <v>30</v>
      </c>
      <c r="D51" t="s">
        <v>854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0.5</v>
      </c>
      <c r="R51">
        <v>0.5</v>
      </c>
      <c r="S51">
        <v>0</v>
      </c>
      <c r="T51">
        <v>0</v>
      </c>
      <c r="U51">
        <v>0</v>
      </c>
      <c r="V51" s="3">
        <v>1675000</v>
      </c>
      <c r="W51" t="s">
        <v>1009</v>
      </c>
      <c r="X51">
        <v>1</v>
      </c>
      <c r="Y51" t="s">
        <v>1409</v>
      </c>
    </row>
    <row r="52" spans="1:25" x14ac:dyDescent="0.45">
      <c r="A52">
        <v>47</v>
      </c>
      <c r="B52" t="s">
        <v>1410</v>
      </c>
      <c r="C52">
        <v>31</v>
      </c>
      <c r="D52" t="s">
        <v>875</v>
      </c>
      <c r="E52">
        <v>56</v>
      </c>
      <c r="F52">
        <v>236</v>
      </c>
      <c r="G52">
        <v>-1</v>
      </c>
      <c r="H52">
        <v>0</v>
      </c>
      <c r="I52">
        <v>-1</v>
      </c>
      <c r="J52">
        <v>-4</v>
      </c>
      <c r="K52">
        <v>-3</v>
      </c>
      <c r="L52">
        <v>-10</v>
      </c>
      <c r="M52">
        <v>-1</v>
      </c>
      <c r="N52">
        <v>8</v>
      </c>
      <c r="O52">
        <v>-2</v>
      </c>
      <c r="P52">
        <v>-0.2</v>
      </c>
      <c r="Q52">
        <v>0.48199999999999998</v>
      </c>
      <c r="R52">
        <v>0.49399999999999999</v>
      </c>
      <c r="S52">
        <v>0.2</v>
      </c>
      <c r="T52">
        <v>-0.8</v>
      </c>
      <c r="U52">
        <v>2</v>
      </c>
      <c r="V52" s="3">
        <v>16500000</v>
      </c>
      <c r="W52" t="s">
        <v>1006</v>
      </c>
      <c r="X52" t="s">
        <v>1284</v>
      </c>
      <c r="Y52" t="s">
        <v>1285</v>
      </c>
    </row>
    <row r="53" spans="1:25" x14ac:dyDescent="0.45">
      <c r="A53">
        <v>48</v>
      </c>
      <c r="B53" t="s">
        <v>1411</v>
      </c>
      <c r="C53">
        <v>28</v>
      </c>
      <c r="D53" t="s">
        <v>880</v>
      </c>
      <c r="E53">
        <v>41</v>
      </c>
      <c r="F53">
        <v>181</v>
      </c>
      <c r="G53">
        <v>3</v>
      </c>
      <c r="H53">
        <v>-1</v>
      </c>
      <c r="I53">
        <v>0</v>
      </c>
      <c r="J53">
        <v>-2</v>
      </c>
      <c r="K53">
        <v>1</v>
      </c>
      <c r="L53">
        <v>0</v>
      </c>
      <c r="M53">
        <v>0</v>
      </c>
      <c r="N53">
        <v>6</v>
      </c>
      <c r="O53">
        <v>6</v>
      </c>
      <c r="P53">
        <v>0.6</v>
      </c>
      <c r="Q53">
        <v>0.5</v>
      </c>
      <c r="R53">
        <v>0.5</v>
      </c>
      <c r="S53">
        <v>0.8</v>
      </c>
      <c r="T53">
        <v>-0.2</v>
      </c>
      <c r="U53">
        <v>8</v>
      </c>
      <c r="V53" s="3">
        <v>27500000</v>
      </c>
      <c r="W53" t="s">
        <v>1005</v>
      </c>
      <c r="X53" t="s">
        <v>1148</v>
      </c>
      <c r="Y53" t="s">
        <v>1149</v>
      </c>
    </row>
    <row r="54" spans="1:25" x14ac:dyDescent="0.45">
      <c r="A54">
        <v>49</v>
      </c>
      <c r="B54" t="s">
        <v>96</v>
      </c>
      <c r="C54">
        <v>29</v>
      </c>
      <c r="D54" t="s">
        <v>97</v>
      </c>
      <c r="E54">
        <v>49</v>
      </c>
      <c r="F54">
        <v>195</v>
      </c>
      <c r="G54">
        <v>-15</v>
      </c>
      <c r="H54">
        <v>0</v>
      </c>
      <c r="I54">
        <v>0</v>
      </c>
      <c r="J54">
        <v>-8</v>
      </c>
      <c r="K54">
        <v>-1</v>
      </c>
      <c r="L54">
        <v>-25</v>
      </c>
      <c r="M54">
        <v>-2.7</v>
      </c>
      <c r="N54">
        <v>7</v>
      </c>
      <c r="O54">
        <v>-18</v>
      </c>
      <c r="P54">
        <v>-2.1</v>
      </c>
      <c r="Q54">
        <v>0.44500000000000001</v>
      </c>
      <c r="R54">
        <v>0.48299999999999998</v>
      </c>
      <c r="S54">
        <v>-1.2</v>
      </c>
      <c r="T54">
        <v>-1</v>
      </c>
      <c r="U54">
        <v>-10</v>
      </c>
      <c r="V54" s="3">
        <v>17100000</v>
      </c>
      <c r="W54" t="s">
        <v>1005</v>
      </c>
      <c r="X54" t="s">
        <v>98</v>
      </c>
      <c r="Y54" t="s">
        <v>99</v>
      </c>
    </row>
    <row r="55" spans="1:25" x14ac:dyDescent="0.45">
      <c r="A55">
        <v>50</v>
      </c>
      <c r="B55" t="s">
        <v>1412</v>
      </c>
      <c r="C55">
        <v>26</v>
      </c>
      <c r="D55" t="s">
        <v>830</v>
      </c>
      <c r="E55">
        <v>52</v>
      </c>
      <c r="F55">
        <v>190</v>
      </c>
      <c r="G55">
        <v>0</v>
      </c>
      <c r="H55">
        <v>-2</v>
      </c>
      <c r="I55">
        <v>0</v>
      </c>
      <c r="J55">
        <v>-3</v>
      </c>
      <c r="K55">
        <v>-1</v>
      </c>
      <c r="L55">
        <v>-6</v>
      </c>
      <c r="M55">
        <v>-0.6</v>
      </c>
      <c r="N55">
        <v>6</v>
      </c>
      <c r="O55">
        <v>0</v>
      </c>
      <c r="P55">
        <v>0</v>
      </c>
      <c r="Q55">
        <v>0.48799999999999999</v>
      </c>
      <c r="R55">
        <v>0.496</v>
      </c>
      <c r="S55">
        <v>0.3</v>
      </c>
      <c r="T55">
        <v>-0.4</v>
      </c>
      <c r="U55">
        <v>3</v>
      </c>
      <c r="V55" s="3"/>
      <c r="W55" t="s">
        <v>1006</v>
      </c>
      <c r="X55" t="s">
        <v>1268</v>
      </c>
      <c r="Y55" t="s">
        <v>1269</v>
      </c>
    </row>
    <row r="56" spans="1:25" x14ac:dyDescent="0.45">
      <c r="A56">
        <v>51</v>
      </c>
      <c r="B56" t="s">
        <v>100</v>
      </c>
      <c r="C56">
        <v>32</v>
      </c>
      <c r="D56" t="s">
        <v>37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0.5</v>
      </c>
      <c r="R56">
        <v>0.5</v>
      </c>
      <c r="S56">
        <v>0</v>
      </c>
      <c r="T56">
        <v>0</v>
      </c>
      <c r="U56">
        <v>0</v>
      </c>
      <c r="V56" s="3"/>
      <c r="W56" t="s">
        <v>1009</v>
      </c>
      <c r="X56">
        <v>1</v>
      </c>
      <c r="Y56" t="s">
        <v>101</v>
      </c>
    </row>
    <row r="57" spans="1:25" x14ac:dyDescent="0.45">
      <c r="A57">
        <v>52</v>
      </c>
      <c r="B57" t="s">
        <v>102</v>
      </c>
      <c r="C57">
        <v>34</v>
      </c>
      <c r="D57" t="s">
        <v>103</v>
      </c>
      <c r="E57">
        <v>17</v>
      </c>
      <c r="F57">
        <v>60</v>
      </c>
      <c r="G57">
        <v>0</v>
      </c>
      <c r="H57">
        <v>0</v>
      </c>
      <c r="I57">
        <v>0</v>
      </c>
      <c r="J57">
        <v>2</v>
      </c>
      <c r="K57">
        <v>0</v>
      </c>
      <c r="L57">
        <v>2</v>
      </c>
      <c r="M57">
        <v>0.3</v>
      </c>
      <c r="N57">
        <v>2</v>
      </c>
      <c r="O57">
        <v>4</v>
      </c>
      <c r="P57">
        <v>0.5</v>
      </c>
      <c r="Q57">
        <v>0.51500000000000001</v>
      </c>
      <c r="R57">
        <v>0.502</v>
      </c>
      <c r="S57">
        <v>0.3</v>
      </c>
      <c r="T57">
        <v>0.3</v>
      </c>
      <c r="U57">
        <v>2</v>
      </c>
      <c r="W57" t="s">
        <v>1006</v>
      </c>
      <c r="X57" t="s">
        <v>104</v>
      </c>
      <c r="Y57" t="s">
        <v>105</v>
      </c>
    </row>
    <row r="58" spans="1:25" x14ac:dyDescent="0.45">
      <c r="A58">
        <v>53</v>
      </c>
      <c r="B58" t="s">
        <v>1413</v>
      </c>
      <c r="C58">
        <v>32</v>
      </c>
      <c r="D58" t="s">
        <v>875</v>
      </c>
      <c r="E58">
        <v>30</v>
      </c>
      <c r="F58">
        <v>70</v>
      </c>
      <c r="G58">
        <v>-6</v>
      </c>
      <c r="H58">
        <v>0</v>
      </c>
      <c r="I58">
        <v>0</v>
      </c>
      <c r="J58">
        <v>0</v>
      </c>
      <c r="K58">
        <v>1</v>
      </c>
      <c r="L58">
        <v>-5</v>
      </c>
      <c r="M58">
        <v>-0.5</v>
      </c>
      <c r="N58">
        <v>2</v>
      </c>
      <c r="O58">
        <v>-2</v>
      </c>
      <c r="P58">
        <v>-0.3</v>
      </c>
      <c r="Q58">
        <v>0.48399999999999999</v>
      </c>
      <c r="R58">
        <v>0.497</v>
      </c>
      <c r="S58">
        <v>-0.3</v>
      </c>
      <c r="T58">
        <v>0.2</v>
      </c>
      <c r="U58">
        <v>-2</v>
      </c>
      <c r="V58" s="3">
        <v>2050000</v>
      </c>
      <c r="W58" t="s">
        <v>1010</v>
      </c>
      <c r="X58" t="s">
        <v>606</v>
      </c>
      <c r="Y58" t="s">
        <v>1281</v>
      </c>
    </row>
    <row r="59" spans="1:25" x14ac:dyDescent="0.45">
      <c r="A59">
        <v>54</v>
      </c>
      <c r="B59" t="s">
        <v>1414</v>
      </c>
      <c r="C59">
        <v>31</v>
      </c>
      <c r="D59" t="s">
        <v>811</v>
      </c>
      <c r="E59">
        <v>56</v>
      </c>
      <c r="F59">
        <v>258</v>
      </c>
      <c r="G59">
        <v>22</v>
      </c>
      <c r="H59">
        <v>1</v>
      </c>
      <c r="I59">
        <v>0</v>
      </c>
      <c r="J59">
        <v>3</v>
      </c>
      <c r="K59">
        <v>3</v>
      </c>
      <c r="L59">
        <v>29</v>
      </c>
      <c r="M59">
        <v>3</v>
      </c>
      <c r="N59">
        <v>8</v>
      </c>
      <c r="O59">
        <v>37</v>
      </c>
      <c r="P59">
        <v>3.8</v>
      </c>
      <c r="Q59">
        <v>0.55300000000000005</v>
      </c>
      <c r="R59">
        <v>0.51800000000000002</v>
      </c>
      <c r="S59">
        <v>3.4</v>
      </c>
      <c r="T59">
        <v>0.7</v>
      </c>
      <c r="U59">
        <v>34</v>
      </c>
      <c r="V59" s="3">
        <v>30416667</v>
      </c>
      <c r="W59" t="s">
        <v>1006</v>
      </c>
      <c r="X59" t="s">
        <v>1024</v>
      </c>
      <c r="Y59" t="s">
        <v>1025</v>
      </c>
    </row>
    <row r="60" spans="1:25" x14ac:dyDescent="0.45">
      <c r="A60">
        <v>55</v>
      </c>
      <c r="B60" t="s">
        <v>106</v>
      </c>
      <c r="C60">
        <v>26</v>
      </c>
      <c r="D60" t="s">
        <v>90</v>
      </c>
      <c r="E60">
        <v>51</v>
      </c>
      <c r="F60">
        <v>214</v>
      </c>
      <c r="G60">
        <v>-3</v>
      </c>
      <c r="H60">
        <v>-1</v>
      </c>
      <c r="I60">
        <v>-1</v>
      </c>
      <c r="J60">
        <v>-3</v>
      </c>
      <c r="K60">
        <v>3</v>
      </c>
      <c r="L60">
        <v>-5</v>
      </c>
      <c r="M60">
        <v>-0.6</v>
      </c>
      <c r="N60">
        <v>7</v>
      </c>
      <c r="O60">
        <v>2</v>
      </c>
      <c r="P60">
        <v>0.2</v>
      </c>
      <c r="Q60">
        <v>0.48899999999999999</v>
      </c>
      <c r="R60">
        <v>0.497</v>
      </c>
      <c r="S60">
        <v>0.5</v>
      </c>
      <c r="T60">
        <v>0</v>
      </c>
      <c r="U60">
        <v>5</v>
      </c>
      <c r="V60" s="3">
        <v>12083334</v>
      </c>
      <c r="W60" t="s">
        <v>1007</v>
      </c>
      <c r="X60" t="s">
        <v>107</v>
      </c>
      <c r="Y60" t="s">
        <v>108</v>
      </c>
    </row>
    <row r="61" spans="1:25" x14ac:dyDescent="0.45">
      <c r="A61">
        <v>56</v>
      </c>
      <c r="B61" t="s">
        <v>109</v>
      </c>
      <c r="C61">
        <v>29</v>
      </c>
      <c r="D61" t="s">
        <v>90</v>
      </c>
      <c r="E61">
        <v>39</v>
      </c>
      <c r="F61">
        <v>125</v>
      </c>
      <c r="G61">
        <v>-1</v>
      </c>
      <c r="H61">
        <v>1</v>
      </c>
      <c r="I61">
        <v>0</v>
      </c>
      <c r="J61">
        <v>1</v>
      </c>
      <c r="K61">
        <v>0</v>
      </c>
      <c r="L61">
        <v>1</v>
      </c>
      <c r="M61">
        <v>0.1</v>
      </c>
      <c r="N61">
        <v>4</v>
      </c>
      <c r="O61">
        <v>5</v>
      </c>
      <c r="P61">
        <v>0.5</v>
      </c>
      <c r="Q61">
        <v>0.503</v>
      </c>
      <c r="R61">
        <v>0.501</v>
      </c>
      <c r="S61">
        <v>0.4</v>
      </c>
      <c r="T61">
        <v>0.1</v>
      </c>
      <c r="U61">
        <v>4</v>
      </c>
      <c r="V61" s="3">
        <v>4210000</v>
      </c>
      <c r="W61" t="s">
        <v>1007</v>
      </c>
      <c r="X61" t="s">
        <v>1348</v>
      </c>
      <c r="Y61" t="s">
        <v>110</v>
      </c>
    </row>
    <row r="62" spans="1:25" x14ac:dyDescent="0.45">
      <c r="A62">
        <v>57</v>
      </c>
      <c r="B62" t="s">
        <v>1415</v>
      </c>
      <c r="C62">
        <v>23</v>
      </c>
      <c r="D62" t="s">
        <v>817</v>
      </c>
      <c r="E62">
        <v>7</v>
      </c>
      <c r="F62">
        <v>23</v>
      </c>
      <c r="G62">
        <v>-1</v>
      </c>
      <c r="H62">
        <v>0</v>
      </c>
      <c r="I62">
        <v>0</v>
      </c>
      <c r="J62">
        <v>0</v>
      </c>
      <c r="K62">
        <v>0</v>
      </c>
      <c r="L62">
        <v>-1</v>
      </c>
      <c r="M62">
        <v>-0.1</v>
      </c>
      <c r="N62">
        <v>1</v>
      </c>
      <c r="O62">
        <v>0</v>
      </c>
      <c r="P62">
        <v>-0.1</v>
      </c>
      <c r="Q62">
        <v>0.48199999999999998</v>
      </c>
      <c r="R62">
        <v>0.499</v>
      </c>
      <c r="S62">
        <v>-0.1</v>
      </c>
      <c r="T62">
        <v>0</v>
      </c>
      <c r="U62">
        <v>0</v>
      </c>
      <c r="W62" t="s">
        <v>1007</v>
      </c>
      <c r="X62" t="s">
        <v>1416</v>
      </c>
      <c r="Y62" t="s">
        <v>1417</v>
      </c>
    </row>
    <row r="63" spans="1:25" x14ac:dyDescent="0.45">
      <c r="A63">
        <v>58</v>
      </c>
      <c r="B63" t="s">
        <v>1418</v>
      </c>
      <c r="C63">
        <v>37</v>
      </c>
      <c r="D63" t="s">
        <v>854</v>
      </c>
      <c r="E63">
        <v>46</v>
      </c>
      <c r="F63">
        <v>178</v>
      </c>
      <c r="G63">
        <v>-3</v>
      </c>
      <c r="H63">
        <v>1</v>
      </c>
      <c r="I63">
        <v>0</v>
      </c>
      <c r="J63">
        <v>1</v>
      </c>
      <c r="K63">
        <v>-3</v>
      </c>
      <c r="L63">
        <v>-4</v>
      </c>
      <c r="M63">
        <v>-0.4</v>
      </c>
      <c r="N63">
        <v>6</v>
      </c>
      <c r="O63">
        <v>2</v>
      </c>
      <c r="P63">
        <v>0.2</v>
      </c>
      <c r="Q63">
        <v>0.49</v>
      </c>
      <c r="R63">
        <v>0.497</v>
      </c>
      <c r="S63">
        <v>0</v>
      </c>
      <c r="T63">
        <v>-0.2</v>
      </c>
      <c r="U63">
        <v>1</v>
      </c>
      <c r="V63" s="3">
        <v>13000000</v>
      </c>
      <c r="W63" t="s">
        <v>1007</v>
      </c>
      <c r="X63" t="s">
        <v>1260</v>
      </c>
      <c r="Y63" t="s">
        <v>1261</v>
      </c>
    </row>
    <row r="64" spans="1:25" x14ac:dyDescent="0.45">
      <c r="A64">
        <v>59</v>
      </c>
      <c r="B64" t="s">
        <v>111</v>
      </c>
      <c r="C64">
        <v>31</v>
      </c>
      <c r="D64" t="s">
        <v>112</v>
      </c>
      <c r="E64">
        <v>35</v>
      </c>
      <c r="F64">
        <v>61</v>
      </c>
      <c r="G64">
        <v>-1</v>
      </c>
      <c r="H64">
        <v>1</v>
      </c>
      <c r="I64">
        <v>0</v>
      </c>
      <c r="J64">
        <v>-1</v>
      </c>
      <c r="K64">
        <v>-1</v>
      </c>
      <c r="L64">
        <v>-2</v>
      </c>
      <c r="M64">
        <v>-0.2</v>
      </c>
      <c r="N64">
        <v>2</v>
      </c>
      <c r="O64">
        <v>1</v>
      </c>
      <c r="P64">
        <v>0</v>
      </c>
      <c r="Q64">
        <v>0.495</v>
      </c>
      <c r="R64">
        <v>0.499</v>
      </c>
      <c r="S64">
        <v>0.1</v>
      </c>
      <c r="T64">
        <v>-0.2</v>
      </c>
      <c r="U64">
        <v>1</v>
      </c>
      <c r="V64" s="3"/>
      <c r="W64" t="s">
        <v>1006</v>
      </c>
      <c r="X64" t="s">
        <v>1365</v>
      </c>
      <c r="Y64" t="s">
        <v>113</v>
      </c>
    </row>
    <row r="65" spans="1:25" x14ac:dyDescent="0.45">
      <c r="A65">
        <v>60</v>
      </c>
      <c r="B65" t="s">
        <v>114</v>
      </c>
      <c r="C65">
        <v>26</v>
      </c>
      <c r="D65" t="s">
        <v>48</v>
      </c>
      <c r="E65">
        <v>56</v>
      </c>
      <c r="F65">
        <v>218</v>
      </c>
      <c r="G65">
        <v>7</v>
      </c>
      <c r="H65">
        <v>-1</v>
      </c>
      <c r="I65">
        <v>0</v>
      </c>
      <c r="J65">
        <v>0</v>
      </c>
      <c r="K65">
        <v>2</v>
      </c>
      <c r="L65">
        <v>7</v>
      </c>
      <c r="M65">
        <v>0.7</v>
      </c>
      <c r="N65">
        <v>7</v>
      </c>
      <c r="O65">
        <v>14</v>
      </c>
      <c r="P65">
        <v>1.5</v>
      </c>
      <c r="Q65">
        <v>0.51300000000000001</v>
      </c>
      <c r="R65">
        <v>0.505</v>
      </c>
      <c r="S65">
        <v>1.5</v>
      </c>
      <c r="T65">
        <v>0.1</v>
      </c>
      <c r="U65">
        <v>14</v>
      </c>
      <c r="W65" t="s">
        <v>1006</v>
      </c>
      <c r="X65" t="s">
        <v>115</v>
      </c>
      <c r="Y65" t="s">
        <v>116</v>
      </c>
    </row>
    <row r="66" spans="1:25" x14ac:dyDescent="0.45">
      <c r="A66">
        <v>61</v>
      </c>
      <c r="B66" t="s">
        <v>1419</v>
      </c>
      <c r="C66">
        <v>24</v>
      </c>
      <c r="D66" t="s">
        <v>153</v>
      </c>
      <c r="E66">
        <v>2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0.48299999999999998</v>
      </c>
      <c r="R66">
        <v>0.5</v>
      </c>
      <c r="S66">
        <v>0</v>
      </c>
      <c r="T66">
        <v>0</v>
      </c>
      <c r="U66">
        <v>0</v>
      </c>
      <c r="V66" s="3"/>
      <c r="W66" t="s">
        <v>1006</v>
      </c>
      <c r="X66" t="s">
        <v>58</v>
      </c>
      <c r="Y66" t="s">
        <v>1420</v>
      </c>
    </row>
    <row r="67" spans="1:25" x14ac:dyDescent="0.45">
      <c r="A67">
        <v>62</v>
      </c>
      <c r="B67" t="s">
        <v>1421</v>
      </c>
      <c r="C67">
        <v>31</v>
      </c>
      <c r="D67" t="s">
        <v>820</v>
      </c>
      <c r="E67">
        <v>47</v>
      </c>
      <c r="F67">
        <v>200</v>
      </c>
      <c r="G67">
        <v>-7</v>
      </c>
      <c r="H67">
        <v>0</v>
      </c>
      <c r="I67">
        <v>1</v>
      </c>
      <c r="J67">
        <v>-2</v>
      </c>
      <c r="K67">
        <v>1</v>
      </c>
      <c r="L67">
        <v>-7</v>
      </c>
      <c r="M67">
        <v>-0.8</v>
      </c>
      <c r="N67">
        <v>7</v>
      </c>
      <c r="O67">
        <v>-1</v>
      </c>
      <c r="P67">
        <v>-0.1</v>
      </c>
      <c r="Q67">
        <v>0.48399999999999999</v>
      </c>
      <c r="R67">
        <v>0.495</v>
      </c>
      <c r="S67">
        <v>0.1</v>
      </c>
      <c r="T67">
        <v>-0.1</v>
      </c>
      <c r="U67">
        <v>1</v>
      </c>
      <c r="V67" s="3">
        <v>25454546</v>
      </c>
      <c r="W67" t="s">
        <v>1005</v>
      </c>
      <c r="X67" t="s">
        <v>1256</v>
      </c>
      <c r="Y67" t="s">
        <v>1257</v>
      </c>
    </row>
    <row r="68" spans="1:25" x14ac:dyDescent="0.45">
      <c r="A68">
        <v>63</v>
      </c>
      <c r="B68" t="s">
        <v>1422</v>
      </c>
      <c r="C68">
        <v>27</v>
      </c>
      <c r="D68" t="s">
        <v>823</v>
      </c>
      <c r="E68">
        <v>55</v>
      </c>
      <c r="F68">
        <v>230</v>
      </c>
      <c r="G68">
        <v>12</v>
      </c>
      <c r="H68">
        <v>0</v>
      </c>
      <c r="I68">
        <v>0</v>
      </c>
      <c r="J68">
        <v>-5</v>
      </c>
      <c r="K68">
        <v>1</v>
      </c>
      <c r="L68">
        <v>8</v>
      </c>
      <c r="M68">
        <v>0.8</v>
      </c>
      <c r="N68">
        <v>8</v>
      </c>
      <c r="O68">
        <v>16</v>
      </c>
      <c r="P68">
        <v>1.6</v>
      </c>
      <c r="Q68">
        <v>0.51400000000000001</v>
      </c>
      <c r="R68">
        <v>0.505</v>
      </c>
      <c r="S68">
        <v>2.1</v>
      </c>
      <c r="T68">
        <v>-0.4</v>
      </c>
      <c r="U68">
        <v>21</v>
      </c>
      <c r="V68" s="3">
        <v>4000000</v>
      </c>
      <c r="W68" t="s">
        <v>1007</v>
      </c>
      <c r="X68" t="s">
        <v>1039</v>
      </c>
      <c r="Y68" t="s">
        <v>1040</v>
      </c>
    </row>
    <row r="69" spans="1:25" x14ac:dyDescent="0.45">
      <c r="A69">
        <v>64</v>
      </c>
      <c r="B69" t="s">
        <v>1423</v>
      </c>
      <c r="C69">
        <v>28</v>
      </c>
      <c r="D69" t="s">
        <v>854</v>
      </c>
      <c r="E69">
        <v>21</v>
      </c>
      <c r="F69">
        <v>74</v>
      </c>
      <c r="G69">
        <v>0</v>
      </c>
      <c r="H69">
        <v>0</v>
      </c>
      <c r="I69">
        <v>0</v>
      </c>
      <c r="J69">
        <v>-1</v>
      </c>
      <c r="K69">
        <v>-1</v>
      </c>
      <c r="L69">
        <v>-1</v>
      </c>
      <c r="M69">
        <v>-0.1</v>
      </c>
      <c r="N69">
        <v>3</v>
      </c>
      <c r="O69">
        <v>1</v>
      </c>
      <c r="P69">
        <v>0.1</v>
      </c>
      <c r="Q69">
        <v>0.49299999999999999</v>
      </c>
      <c r="R69">
        <v>0.499</v>
      </c>
      <c r="S69">
        <v>0.2</v>
      </c>
      <c r="T69">
        <v>-0.2</v>
      </c>
      <c r="U69">
        <v>2</v>
      </c>
      <c r="W69" t="s">
        <v>1007</v>
      </c>
      <c r="X69" t="s">
        <v>1248</v>
      </c>
      <c r="Y69" t="s">
        <v>1249</v>
      </c>
    </row>
    <row r="70" spans="1:25" x14ac:dyDescent="0.45">
      <c r="A70">
        <v>65</v>
      </c>
      <c r="B70" t="s">
        <v>117</v>
      </c>
      <c r="C70">
        <v>30</v>
      </c>
      <c r="D70" t="s">
        <v>33</v>
      </c>
      <c r="E70">
        <v>52</v>
      </c>
      <c r="F70">
        <v>224</v>
      </c>
      <c r="G70">
        <v>-7</v>
      </c>
      <c r="H70">
        <v>0</v>
      </c>
      <c r="I70">
        <v>0</v>
      </c>
      <c r="J70">
        <v>-1</v>
      </c>
      <c r="K70">
        <v>1</v>
      </c>
      <c r="L70">
        <v>-7</v>
      </c>
      <c r="M70">
        <v>-0.8</v>
      </c>
      <c r="N70">
        <v>8</v>
      </c>
      <c r="O70">
        <v>0</v>
      </c>
      <c r="P70">
        <v>-0.1</v>
      </c>
      <c r="Q70">
        <v>0.48499999999999999</v>
      </c>
      <c r="R70">
        <v>0.495</v>
      </c>
      <c r="S70">
        <v>0.1</v>
      </c>
      <c r="T70">
        <v>0</v>
      </c>
      <c r="U70">
        <v>1</v>
      </c>
      <c r="V70" s="3">
        <v>30500000</v>
      </c>
      <c r="W70" t="s">
        <v>1007</v>
      </c>
      <c r="X70" t="s">
        <v>118</v>
      </c>
      <c r="Y70" t="s">
        <v>119</v>
      </c>
    </row>
    <row r="71" spans="1:25" x14ac:dyDescent="0.45">
      <c r="A71">
        <v>66</v>
      </c>
      <c r="B71" t="s">
        <v>120</v>
      </c>
      <c r="C71">
        <v>26</v>
      </c>
      <c r="D71" t="s">
        <v>70</v>
      </c>
      <c r="E71">
        <v>48</v>
      </c>
      <c r="F71">
        <v>164</v>
      </c>
      <c r="G71">
        <v>-3</v>
      </c>
      <c r="H71">
        <v>0</v>
      </c>
      <c r="I71">
        <v>0</v>
      </c>
      <c r="J71">
        <v>-2</v>
      </c>
      <c r="K71">
        <v>-2</v>
      </c>
      <c r="L71">
        <v>-7</v>
      </c>
      <c r="M71">
        <v>-0.8</v>
      </c>
      <c r="N71">
        <v>6</v>
      </c>
      <c r="O71">
        <v>-1</v>
      </c>
      <c r="P71">
        <v>-0.2</v>
      </c>
      <c r="Q71">
        <v>0.48399999999999999</v>
      </c>
      <c r="R71">
        <v>0.495</v>
      </c>
      <c r="S71">
        <v>0</v>
      </c>
      <c r="T71">
        <v>-0.5</v>
      </c>
      <c r="U71">
        <v>1</v>
      </c>
      <c r="V71" s="3"/>
      <c r="W71" t="s">
        <v>1007</v>
      </c>
      <c r="X71" t="s">
        <v>121</v>
      </c>
      <c r="Y71" t="s">
        <v>122</v>
      </c>
    </row>
    <row r="72" spans="1:25" x14ac:dyDescent="0.45">
      <c r="A72">
        <v>67</v>
      </c>
      <c r="B72" t="s">
        <v>1424</v>
      </c>
      <c r="C72">
        <v>28</v>
      </c>
      <c r="D72" t="s">
        <v>875</v>
      </c>
      <c r="E72">
        <v>7</v>
      </c>
      <c r="F72">
        <v>13</v>
      </c>
      <c r="G72">
        <v>-1</v>
      </c>
      <c r="H72">
        <v>0</v>
      </c>
      <c r="I72">
        <v>0</v>
      </c>
      <c r="J72">
        <v>0</v>
      </c>
      <c r="K72">
        <v>0</v>
      </c>
      <c r="L72">
        <v>-1</v>
      </c>
      <c r="M72">
        <v>-0.1</v>
      </c>
      <c r="N72">
        <v>0</v>
      </c>
      <c r="O72">
        <v>-1</v>
      </c>
      <c r="P72">
        <v>-0.1</v>
      </c>
      <c r="Q72">
        <v>0.48599999999999999</v>
      </c>
      <c r="R72">
        <v>0.499</v>
      </c>
      <c r="S72">
        <v>-0.1</v>
      </c>
      <c r="T72">
        <v>0</v>
      </c>
      <c r="U72">
        <v>0</v>
      </c>
      <c r="W72" t="s">
        <v>1010</v>
      </c>
      <c r="X72" t="s">
        <v>1425</v>
      </c>
      <c r="Y72" t="s">
        <v>1426</v>
      </c>
    </row>
    <row r="73" spans="1:25" x14ac:dyDescent="0.45">
      <c r="A73">
        <v>68</v>
      </c>
      <c r="B73" t="s">
        <v>1427</v>
      </c>
      <c r="C73">
        <v>28</v>
      </c>
      <c r="D73" t="s">
        <v>835</v>
      </c>
      <c r="E73">
        <v>1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-1</v>
      </c>
      <c r="M73">
        <v>-0.1</v>
      </c>
      <c r="N73">
        <v>0</v>
      </c>
      <c r="O73">
        <v>-1</v>
      </c>
      <c r="P73">
        <v>-0.1</v>
      </c>
      <c r="Q73">
        <v>0.441</v>
      </c>
      <c r="R73">
        <v>0.5</v>
      </c>
      <c r="S73">
        <v>-0.1</v>
      </c>
      <c r="T73">
        <v>0</v>
      </c>
      <c r="U73">
        <v>0</v>
      </c>
      <c r="X73" t="s">
        <v>1403</v>
      </c>
      <c r="Y73" t="s">
        <v>1428</v>
      </c>
    </row>
    <row r="74" spans="1:25" x14ac:dyDescent="0.45">
      <c r="A74">
        <v>69</v>
      </c>
      <c r="B74" t="s">
        <v>123</v>
      </c>
      <c r="C74">
        <v>31</v>
      </c>
      <c r="D74" t="s">
        <v>48</v>
      </c>
      <c r="E74">
        <v>49</v>
      </c>
      <c r="F74">
        <v>149</v>
      </c>
      <c r="G74">
        <v>-5</v>
      </c>
      <c r="H74">
        <v>0</v>
      </c>
      <c r="I74">
        <v>0</v>
      </c>
      <c r="J74">
        <v>-1</v>
      </c>
      <c r="K74">
        <v>-2</v>
      </c>
      <c r="L74">
        <v>-8</v>
      </c>
      <c r="M74">
        <v>-0.9</v>
      </c>
      <c r="N74">
        <v>5</v>
      </c>
      <c r="O74">
        <v>-3</v>
      </c>
      <c r="P74">
        <v>-0.4</v>
      </c>
      <c r="Q74">
        <v>0.48299999999999998</v>
      </c>
      <c r="R74">
        <v>0.495</v>
      </c>
      <c r="S74">
        <v>-0.2</v>
      </c>
      <c r="T74">
        <v>-0.4</v>
      </c>
      <c r="U74">
        <v>-2</v>
      </c>
      <c r="V74" s="3">
        <v>2600000</v>
      </c>
      <c r="W74" t="s">
        <v>1007</v>
      </c>
      <c r="X74" t="s">
        <v>1298</v>
      </c>
      <c r="Y74" t="s">
        <v>124</v>
      </c>
    </row>
    <row r="75" spans="1:25" x14ac:dyDescent="0.45">
      <c r="A75">
        <v>70</v>
      </c>
      <c r="B75" t="s">
        <v>1429</v>
      </c>
      <c r="C75">
        <v>26</v>
      </c>
      <c r="D75" t="s">
        <v>875</v>
      </c>
      <c r="E75">
        <v>40</v>
      </c>
      <c r="F75">
        <v>112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0.2</v>
      </c>
      <c r="N75">
        <v>4</v>
      </c>
      <c r="O75">
        <v>5</v>
      </c>
      <c r="P75">
        <v>0.5</v>
      </c>
      <c r="Q75">
        <v>0.504</v>
      </c>
      <c r="R75">
        <v>0.501</v>
      </c>
      <c r="S75">
        <v>0.5</v>
      </c>
      <c r="T75">
        <v>0.2</v>
      </c>
      <c r="U75">
        <v>5</v>
      </c>
      <c r="W75" t="s">
        <v>1006</v>
      </c>
      <c r="X75" t="s">
        <v>1134</v>
      </c>
      <c r="Y75" t="s">
        <v>1135</v>
      </c>
    </row>
    <row r="76" spans="1:25" x14ac:dyDescent="0.45">
      <c r="A76">
        <v>71</v>
      </c>
      <c r="B76" t="s">
        <v>1430</v>
      </c>
      <c r="C76">
        <v>32</v>
      </c>
      <c r="D76" t="s">
        <v>854</v>
      </c>
      <c r="E76">
        <v>21</v>
      </c>
      <c r="F76">
        <v>89</v>
      </c>
      <c r="G76">
        <v>-3</v>
      </c>
      <c r="H76">
        <v>0</v>
      </c>
      <c r="I76">
        <v>-1</v>
      </c>
      <c r="J76">
        <v>-1</v>
      </c>
      <c r="K76">
        <v>-1</v>
      </c>
      <c r="L76">
        <v>-6</v>
      </c>
      <c r="M76">
        <v>-0.7</v>
      </c>
      <c r="N76">
        <v>3</v>
      </c>
      <c r="O76">
        <v>-3</v>
      </c>
      <c r="P76">
        <v>-0.4</v>
      </c>
      <c r="Q76">
        <v>0.46800000000000003</v>
      </c>
      <c r="R76">
        <v>0.496</v>
      </c>
      <c r="S76">
        <v>-0.3</v>
      </c>
      <c r="T76">
        <v>-0.2</v>
      </c>
      <c r="U76">
        <v>-2</v>
      </c>
      <c r="V76" s="3">
        <v>28000000</v>
      </c>
      <c r="W76" t="s">
        <v>1005</v>
      </c>
      <c r="X76" t="s">
        <v>1282</v>
      </c>
      <c r="Y76" t="s">
        <v>1283</v>
      </c>
    </row>
    <row r="77" spans="1:25" x14ac:dyDescent="0.45">
      <c r="A77">
        <v>72</v>
      </c>
      <c r="B77" t="s">
        <v>1431</v>
      </c>
      <c r="C77">
        <v>28</v>
      </c>
      <c r="D77" t="s">
        <v>875</v>
      </c>
      <c r="E77">
        <v>36</v>
      </c>
      <c r="F77">
        <v>145</v>
      </c>
      <c r="G77">
        <v>-9</v>
      </c>
      <c r="H77">
        <v>-2</v>
      </c>
      <c r="I77">
        <v>0</v>
      </c>
      <c r="J77">
        <v>-1</v>
      </c>
      <c r="K77">
        <v>0</v>
      </c>
      <c r="L77">
        <v>-12</v>
      </c>
      <c r="M77">
        <v>-1.3</v>
      </c>
      <c r="N77">
        <v>5</v>
      </c>
      <c r="O77">
        <v>-7</v>
      </c>
      <c r="P77">
        <v>-0.8</v>
      </c>
      <c r="Q77">
        <v>0.46500000000000002</v>
      </c>
      <c r="R77">
        <v>0.49199999999999999</v>
      </c>
      <c r="S77">
        <v>-0.7</v>
      </c>
      <c r="T77">
        <v>-0.1</v>
      </c>
      <c r="U77">
        <v>-6</v>
      </c>
      <c r="V77" s="3"/>
      <c r="W77" t="s">
        <v>1006</v>
      </c>
      <c r="X77" t="s">
        <v>1318</v>
      </c>
      <c r="Y77" t="s">
        <v>1319</v>
      </c>
    </row>
    <row r="78" spans="1:25" x14ac:dyDescent="0.45">
      <c r="A78">
        <v>73</v>
      </c>
      <c r="B78" t="s">
        <v>1432</v>
      </c>
      <c r="C78">
        <v>25</v>
      </c>
      <c r="D78" t="s">
        <v>888</v>
      </c>
      <c r="E78">
        <v>46</v>
      </c>
      <c r="F78">
        <v>155</v>
      </c>
      <c r="G78">
        <v>4</v>
      </c>
      <c r="H78">
        <v>1</v>
      </c>
      <c r="I78">
        <v>0</v>
      </c>
      <c r="J78">
        <v>1</v>
      </c>
      <c r="K78">
        <v>-3</v>
      </c>
      <c r="L78">
        <v>3</v>
      </c>
      <c r="M78">
        <v>0.3</v>
      </c>
      <c r="N78">
        <v>5</v>
      </c>
      <c r="O78">
        <v>8</v>
      </c>
      <c r="P78">
        <v>0.8</v>
      </c>
      <c r="Q78">
        <v>0.50600000000000001</v>
      </c>
      <c r="R78">
        <v>0.502</v>
      </c>
      <c r="S78">
        <v>0.7</v>
      </c>
      <c r="T78">
        <v>-0.2</v>
      </c>
      <c r="U78">
        <v>7</v>
      </c>
      <c r="V78" s="3"/>
      <c r="W78" t="s">
        <v>1007</v>
      </c>
      <c r="X78" t="s">
        <v>1343</v>
      </c>
      <c r="Y78" t="s">
        <v>1100</v>
      </c>
    </row>
    <row r="79" spans="1:25" x14ac:dyDescent="0.45">
      <c r="A79">
        <v>74</v>
      </c>
      <c r="B79" t="s">
        <v>1433</v>
      </c>
      <c r="C79">
        <v>26</v>
      </c>
      <c r="D79" t="s">
        <v>880</v>
      </c>
      <c r="E79">
        <v>51</v>
      </c>
      <c r="F79">
        <v>187</v>
      </c>
      <c r="G79">
        <v>4</v>
      </c>
      <c r="H79">
        <v>-1</v>
      </c>
      <c r="I79">
        <v>0</v>
      </c>
      <c r="J79">
        <v>1</v>
      </c>
      <c r="K79">
        <v>-2</v>
      </c>
      <c r="L79">
        <v>2</v>
      </c>
      <c r="M79">
        <v>0.2</v>
      </c>
      <c r="N79">
        <v>6</v>
      </c>
      <c r="O79">
        <v>8</v>
      </c>
      <c r="P79">
        <v>0.8</v>
      </c>
      <c r="Q79">
        <v>0.504</v>
      </c>
      <c r="R79">
        <v>0.501</v>
      </c>
      <c r="S79">
        <v>0.7</v>
      </c>
      <c r="T79">
        <v>-0.1</v>
      </c>
      <c r="U79">
        <v>7</v>
      </c>
      <c r="W79" t="s">
        <v>1006</v>
      </c>
      <c r="X79" t="s">
        <v>1143</v>
      </c>
      <c r="Y79" t="s">
        <v>1144</v>
      </c>
    </row>
    <row r="80" spans="1:25" x14ac:dyDescent="0.45">
      <c r="A80">
        <v>75</v>
      </c>
      <c r="B80" t="s">
        <v>125</v>
      </c>
      <c r="C80">
        <v>23</v>
      </c>
      <c r="D80" t="s">
        <v>48</v>
      </c>
      <c r="E80">
        <v>41</v>
      </c>
      <c r="F80">
        <v>121</v>
      </c>
      <c r="G80">
        <v>-5</v>
      </c>
      <c r="H80">
        <v>0</v>
      </c>
      <c r="I80">
        <v>0</v>
      </c>
      <c r="J80">
        <v>0</v>
      </c>
      <c r="K80">
        <v>-1</v>
      </c>
      <c r="L80">
        <v>-6</v>
      </c>
      <c r="M80">
        <v>-0.6</v>
      </c>
      <c r="N80">
        <v>4</v>
      </c>
      <c r="O80">
        <v>-1</v>
      </c>
      <c r="P80">
        <v>-0.2</v>
      </c>
      <c r="Q80">
        <v>0.48499999999999999</v>
      </c>
      <c r="R80">
        <v>0.496</v>
      </c>
      <c r="S80">
        <v>-0.2</v>
      </c>
      <c r="T80">
        <v>-0.1</v>
      </c>
      <c r="U80">
        <v>-1</v>
      </c>
      <c r="W80" t="s">
        <v>1007</v>
      </c>
      <c r="X80" t="s">
        <v>126</v>
      </c>
      <c r="Y80" t="s">
        <v>127</v>
      </c>
    </row>
    <row r="81" spans="1:25" x14ac:dyDescent="0.45">
      <c r="A81">
        <v>76</v>
      </c>
      <c r="B81" t="s">
        <v>128</v>
      </c>
      <c r="C81">
        <v>30</v>
      </c>
      <c r="D81" t="s">
        <v>129</v>
      </c>
      <c r="E81">
        <v>37</v>
      </c>
      <c r="F81">
        <v>133</v>
      </c>
      <c r="G81">
        <v>2</v>
      </c>
      <c r="H81">
        <v>0</v>
      </c>
      <c r="I81">
        <v>0</v>
      </c>
      <c r="J81">
        <v>4</v>
      </c>
      <c r="K81">
        <v>0</v>
      </c>
      <c r="L81">
        <v>6</v>
      </c>
      <c r="M81">
        <v>0.7</v>
      </c>
      <c r="N81">
        <v>5</v>
      </c>
      <c r="O81">
        <v>11</v>
      </c>
      <c r="P81">
        <v>1.1000000000000001</v>
      </c>
      <c r="Q81">
        <v>0.51800000000000002</v>
      </c>
      <c r="R81">
        <v>0.504</v>
      </c>
      <c r="S81">
        <v>0.7</v>
      </c>
      <c r="T81">
        <v>0.5</v>
      </c>
      <c r="U81">
        <v>7</v>
      </c>
      <c r="V81" s="3">
        <v>15142857</v>
      </c>
      <c r="W81" t="s">
        <v>1007</v>
      </c>
      <c r="X81" t="s">
        <v>130</v>
      </c>
      <c r="Y81" t="s">
        <v>131</v>
      </c>
    </row>
    <row r="82" spans="1:25" x14ac:dyDescent="0.45">
      <c r="A82">
        <v>77</v>
      </c>
      <c r="B82" t="s">
        <v>132</v>
      </c>
      <c r="C82">
        <v>27</v>
      </c>
      <c r="D82" t="s">
        <v>66</v>
      </c>
      <c r="E82">
        <v>48</v>
      </c>
      <c r="F82">
        <v>182</v>
      </c>
      <c r="G82">
        <v>1</v>
      </c>
      <c r="H82">
        <v>0</v>
      </c>
      <c r="I82">
        <v>0</v>
      </c>
      <c r="J82">
        <v>0</v>
      </c>
      <c r="K82">
        <v>3</v>
      </c>
      <c r="L82">
        <v>3</v>
      </c>
      <c r="M82">
        <v>0.4</v>
      </c>
      <c r="N82">
        <v>6</v>
      </c>
      <c r="O82">
        <v>10</v>
      </c>
      <c r="P82">
        <v>1</v>
      </c>
      <c r="Q82">
        <v>0.50700000000000001</v>
      </c>
      <c r="R82">
        <v>0.502</v>
      </c>
      <c r="S82">
        <v>1</v>
      </c>
      <c r="T82">
        <v>0.3</v>
      </c>
      <c r="U82">
        <v>10</v>
      </c>
      <c r="W82" t="s">
        <v>1006</v>
      </c>
      <c r="X82" t="s">
        <v>107</v>
      </c>
      <c r="Y82" t="s">
        <v>133</v>
      </c>
    </row>
    <row r="83" spans="1:25" x14ac:dyDescent="0.45">
      <c r="A83">
        <v>78</v>
      </c>
      <c r="B83" t="s">
        <v>134</v>
      </c>
      <c r="C83">
        <v>27</v>
      </c>
      <c r="D83" t="s">
        <v>33</v>
      </c>
      <c r="E83">
        <v>10</v>
      </c>
      <c r="F83">
        <v>14</v>
      </c>
      <c r="G83">
        <v>-1</v>
      </c>
      <c r="H83">
        <v>0</v>
      </c>
      <c r="I83">
        <v>0</v>
      </c>
      <c r="J83">
        <v>0</v>
      </c>
      <c r="K83">
        <v>0</v>
      </c>
      <c r="L83">
        <v>-1</v>
      </c>
      <c r="M83">
        <v>-0.1</v>
      </c>
      <c r="N83">
        <v>0</v>
      </c>
      <c r="O83">
        <v>-1</v>
      </c>
      <c r="P83">
        <v>-0.1</v>
      </c>
      <c r="Q83">
        <v>0.48799999999999999</v>
      </c>
      <c r="R83">
        <v>0.499</v>
      </c>
      <c r="S83">
        <v>-0.1</v>
      </c>
      <c r="T83">
        <v>-0.1</v>
      </c>
      <c r="U83">
        <v>-1</v>
      </c>
      <c r="V83" s="3"/>
      <c r="W83" t="s">
        <v>1006</v>
      </c>
      <c r="X83" t="s">
        <v>135</v>
      </c>
      <c r="Y83" t="s">
        <v>136</v>
      </c>
    </row>
    <row r="84" spans="1:25" x14ac:dyDescent="0.45">
      <c r="A84">
        <v>79</v>
      </c>
      <c r="B84" t="s">
        <v>137</v>
      </c>
      <c r="C84">
        <v>25</v>
      </c>
      <c r="D84" t="s">
        <v>103</v>
      </c>
      <c r="E84">
        <v>45</v>
      </c>
      <c r="F84">
        <v>161</v>
      </c>
      <c r="G84">
        <v>-4</v>
      </c>
      <c r="H84">
        <v>0</v>
      </c>
      <c r="I84">
        <v>0</v>
      </c>
      <c r="J84">
        <v>3</v>
      </c>
      <c r="K84">
        <v>1</v>
      </c>
      <c r="L84">
        <v>1</v>
      </c>
      <c r="M84">
        <v>0.1</v>
      </c>
      <c r="N84">
        <v>6</v>
      </c>
      <c r="O84">
        <v>6</v>
      </c>
      <c r="P84">
        <v>0.6</v>
      </c>
      <c r="Q84">
        <v>0.502</v>
      </c>
      <c r="R84">
        <v>0.501</v>
      </c>
      <c r="S84">
        <v>0.3</v>
      </c>
      <c r="T84">
        <v>0.4</v>
      </c>
      <c r="U84">
        <v>3</v>
      </c>
      <c r="W84" t="s">
        <v>1005</v>
      </c>
      <c r="X84" t="s">
        <v>138</v>
      </c>
      <c r="Y84" t="s">
        <v>139</v>
      </c>
    </row>
    <row r="85" spans="1:25" x14ac:dyDescent="0.45">
      <c r="A85">
        <v>80</v>
      </c>
      <c r="B85" t="s">
        <v>140</v>
      </c>
      <c r="C85">
        <v>29</v>
      </c>
      <c r="D85" t="s">
        <v>41</v>
      </c>
      <c r="E85">
        <v>22</v>
      </c>
      <c r="F85">
        <v>87</v>
      </c>
      <c r="G85">
        <v>0</v>
      </c>
      <c r="H85">
        <v>0</v>
      </c>
      <c r="I85">
        <v>0</v>
      </c>
      <c r="J85">
        <v>0</v>
      </c>
      <c r="K85">
        <v>-2</v>
      </c>
      <c r="L85">
        <v>-2</v>
      </c>
      <c r="M85">
        <v>-0.2</v>
      </c>
      <c r="N85">
        <v>3</v>
      </c>
      <c r="O85">
        <v>1</v>
      </c>
      <c r="P85">
        <v>0.1</v>
      </c>
      <c r="Q85">
        <v>0.49</v>
      </c>
      <c r="R85">
        <v>0.499</v>
      </c>
      <c r="S85">
        <v>0.1</v>
      </c>
      <c r="T85">
        <v>-0.2</v>
      </c>
      <c r="U85">
        <v>1</v>
      </c>
      <c r="V85" s="3">
        <v>817204</v>
      </c>
      <c r="W85" t="s">
        <v>1005</v>
      </c>
      <c r="X85" t="s">
        <v>1364</v>
      </c>
      <c r="Y85" t="s">
        <v>141</v>
      </c>
    </row>
    <row r="86" spans="1:25" x14ac:dyDescent="0.45">
      <c r="A86">
        <v>81</v>
      </c>
      <c r="B86" t="s">
        <v>1434</v>
      </c>
      <c r="C86">
        <v>29</v>
      </c>
      <c r="D86" t="s">
        <v>886</v>
      </c>
      <c r="E86">
        <v>7</v>
      </c>
      <c r="F86">
        <v>21</v>
      </c>
      <c r="G86">
        <v>2</v>
      </c>
      <c r="H86">
        <v>1</v>
      </c>
      <c r="I86">
        <v>0</v>
      </c>
      <c r="J86">
        <v>-1</v>
      </c>
      <c r="K86">
        <v>0</v>
      </c>
      <c r="L86">
        <v>2</v>
      </c>
      <c r="M86">
        <v>0.2</v>
      </c>
      <c r="N86">
        <v>1</v>
      </c>
      <c r="O86">
        <v>3</v>
      </c>
      <c r="P86">
        <v>0.3</v>
      </c>
      <c r="Q86">
        <v>0.52500000000000002</v>
      </c>
      <c r="R86">
        <v>0.501</v>
      </c>
      <c r="S86">
        <v>0.4</v>
      </c>
      <c r="T86">
        <v>-0.1</v>
      </c>
      <c r="U86">
        <v>3</v>
      </c>
      <c r="W86" t="s">
        <v>1009</v>
      </c>
      <c r="X86" t="s">
        <v>1435</v>
      </c>
      <c r="Y86" t="s">
        <v>1436</v>
      </c>
    </row>
    <row r="87" spans="1:25" x14ac:dyDescent="0.45">
      <c r="A87">
        <v>82</v>
      </c>
      <c r="B87" t="s">
        <v>142</v>
      </c>
      <c r="C87">
        <v>24</v>
      </c>
      <c r="D87" t="s">
        <v>129</v>
      </c>
      <c r="E87">
        <v>2</v>
      </c>
      <c r="F87">
        <v>5</v>
      </c>
      <c r="G87">
        <v>-1</v>
      </c>
      <c r="H87">
        <v>0</v>
      </c>
      <c r="I87">
        <v>0</v>
      </c>
      <c r="J87">
        <v>0</v>
      </c>
      <c r="K87">
        <v>0</v>
      </c>
      <c r="L87">
        <v>-1</v>
      </c>
      <c r="M87">
        <v>-0.1</v>
      </c>
      <c r="N87">
        <v>0</v>
      </c>
      <c r="O87">
        <v>-1</v>
      </c>
      <c r="P87">
        <v>-0.1</v>
      </c>
      <c r="Q87">
        <v>0.45500000000000002</v>
      </c>
      <c r="R87">
        <v>0.499</v>
      </c>
      <c r="S87">
        <v>-0.1</v>
      </c>
      <c r="T87">
        <v>0</v>
      </c>
      <c r="U87">
        <v>-1</v>
      </c>
      <c r="W87" t="s">
        <v>1006</v>
      </c>
      <c r="X87" t="s">
        <v>143</v>
      </c>
      <c r="Y87" t="s">
        <v>144</v>
      </c>
    </row>
    <row r="88" spans="1:25" x14ac:dyDescent="0.45">
      <c r="A88">
        <v>83</v>
      </c>
      <c r="B88" t="s">
        <v>145</v>
      </c>
      <c r="C88">
        <v>27</v>
      </c>
      <c r="D88" t="s">
        <v>48</v>
      </c>
      <c r="E88">
        <v>2</v>
      </c>
      <c r="F88">
        <v>9</v>
      </c>
      <c r="G88">
        <v>1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0.48</v>
      </c>
      <c r="R88">
        <v>0.5</v>
      </c>
      <c r="S88">
        <v>0.1</v>
      </c>
      <c r="T88">
        <v>-0.1</v>
      </c>
      <c r="U88">
        <v>1</v>
      </c>
      <c r="V88" s="3"/>
      <c r="W88" t="s">
        <v>1005</v>
      </c>
      <c r="X88" t="s">
        <v>63</v>
      </c>
      <c r="Y88" t="s">
        <v>146</v>
      </c>
    </row>
    <row r="89" spans="1:25" x14ac:dyDescent="0.45">
      <c r="A89">
        <v>84</v>
      </c>
      <c r="B89" t="s">
        <v>147</v>
      </c>
      <c r="C89">
        <v>26</v>
      </c>
      <c r="D89" t="s">
        <v>37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0.5</v>
      </c>
      <c r="R89">
        <v>0.5</v>
      </c>
      <c r="S89">
        <v>0</v>
      </c>
      <c r="T89">
        <v>0</v>
      </c>
      <c r="U89">
        <v>0</v>
      </c>
      <c r="W89" t="s">
        <v>1006</v>
      </c>
      <c r="X89" t="s">
        <v>76</v>
      </c>
      <c r="Y89" t="s">
        <v>148</v>
      </c>
    </row>
    <row r="90" spans="1:25" x14ac:dyDescent="0.45">
      <c r="A90">
        <v>85</v>
      </c>
      <c r="B90" t="s">
        <v>1437</v>
      </c>
      <c r="C90">
        <v>25</v>
      </c>
      <c r="D90" t="s">
        <v>820</v>
      </c>
      <c r="E90">
        <v>49</v>
      </c>
      <c r="F90">
        <v>174</v>
      </c>
      <c r="G90">
        <v>-1</v>
      </c>
      <c r="H90">
        <v>0</v>
      </c>
      <c r="I90">
        <v>-1</v>
      </c>
      <c r="J90">
        <v>-7</v>
      </c>
      <c r="K90">
        <v>3</v>
      </c>
      <c r="L90">
        <v>-6</v>
      </c>
      <c r="M90">
        <v>-0.6</v>
      </c>
      <c r="N90">
        <v>6</v>
      </c>
      <c r="O90">
        <v>0</v>
      </c>
      <c r="P90">
        <v>0</v>
      </c>
      <c r="Q90">
        <v>0.48699999999999999</v>
      </c>
      <c r="R90">
        <v>0.496</v>
      </c>
      <c r="S90">
        <v>0.7</v>
      </c>
      <c r="T90">
        <v>-0.4</v>
      </c>
      <c r="U90">
        <v>7</v>
      </c>
      <c r="V90" s="3"/>
      <c r="W90" t="s">
        <v>1007</v>
      </c>
      <c r="X90" t="s">
        <v>517</v>
      </c>
      <c r="Y90" t="s">
        <v>1230</v>
      </c>
    </row>
    <row r="91" spans="1:25" x14ac:dyDescent="0.45">
      <c r="A91">
        <v>86</v>
      </c>
      <c r="B91" t="s">
        <v>1438</v>
      </c>
      <c r="C91">
        <v>24</v>
      </c>
      <c r="D91" t="s">
        <v>880</v>
      </c>
      <c r="E91">
        <v>13</v>
      </c>
      <c r="F91">
        <v>25</v>
      </c>
      <c r="G91">
        <v>1</v>
      </c>
      <c r="H91">
        <v>0</v>
      </c>
      <c r="I91">
        <v>0</v>
      </c>
      <c r="J91">
        <v>1</v>
      </c>
      <c r="K91">
        <v>-1</v>
      </c>
      <c r="L91">
        <v>1</v>
      </c>
      <c r="M91">
        <v>0.1</v>
      </c>
      <c r="N91">
        <v>1</v>
      </c>
      <c r="O91">
        <v>2</v>
      </c>
      <c r="P91">
        <v>0.2</v>
      </c>
      <c r="Q91">
        <v>0.50900000000000001</v>
      </c>
      <c r="R91">
        <v>0.501</v>
      </c>
      <c r="S91">
        <v>0.1</v>
      </c>
      <c r="T91">
        <v>0</v>
      </c>
      <c r="U91">
        <v>1</v>
      </c>
      <c r="W91" t="s">
        <v>1006</v>
      </c>
      <c r="X91" t="s">
        <v>1439</v>
      </c>
      <c r="Y91" t="s">
        <v>1440</v>
      </c>
    </row>
    <row r="92" spans="1:25" x14ac:dyDescent="0.45">
      <c r="A92">
        <v>87</v>
      </c>
      <c r="B92" t="s">
        <v>1441</v>
      </c>
      <c r="C92">
        <v>30</v>
      </c>
      <c r="D92" t="s">
        <v>830</v>
      </c>
      <c r="E92">
        <v>47</v>
      </c>
      <c r="F92">
        <v>191</v>
      </c>
      <c r="G92">
        <v>0</v>
      </c>
      <c r="H92">
        <v>-2</v>
      </c>
      <c r="I92">
        <v>1</v>
      </c>
      <c r="J92">
        <v>-9</v>
      </c>
      <c r="K92">
        <v>0</v>
      </c>
      <c r="L92">
        <v>-10</v>
      </c>
      <c r="M92">
        <v>-1</v>
      </c>
      <c r="N92">
        <v>7</v>
      </c>
      <c r="O92">
        <v>-3</v>
      </c>
      <c r="P92">
        <v>-0.4</v>
      </c>
      <c r="Q92">
        <v>0.47899999999999998</v>
      </c>
      <c r="R92">
        <v>0.49399999999999999</v>
      </c>
      <c r="S92">
        <v>0.6</v>
      </c>
      <c r="T92">
        <v>-0.9</v>
      </c>
      <c r="U92">
        <v>6</v>
      </c>
      <c r="V92" s="3">
        <v>13000000</v>
      </c>
      <c r="W92" t="s">
        <v>1005</v>
      </c>
      <c r="X92" t="s">
        <v>1292</v>
      </c>
      <c r="Y92" t="s">
        <v>1293</v>
      </c>
    </row>
    <row r="93" spans="1:25" x14ac:dyDescent="0.45">
      <c r="A93">
        <v>88</v>
      </c>
      <c r="B93" t="s">
        <v>149</v>
      </c>
      <c r="C93">
        <v>35</v>
      </c>
      <c r="D93" t="s">
        <v>79</v>
      </c>
      <c r="E93">
        <v>49</v>
      </c>
      <c r="F93">
        <v>203</v>
      </c>
      <c r="G93">
        <v>6</v>
      </c>
      <c r="H93">
        <v>1</v>
      </c>
      <c r="I93">
        <v>0</v>
      </c>
      <c r="J93">
        <v>0</v>
      </c>
      <c r="K93">
        <v>-3</v>
      </c>
      <c r="L93">
        <v>4</v>
      </c>
      <c r="M93">
        <v>0.4</v>
      </c>
      <c r="N93">
        <v>7</v>
      </c>
      <c r="O93">
        <v>11</v>
      </c>
      <c r="P93">
        <v>1.1000000000000001</v>
      </c>
      <c r="Q93">
        <v>0.50900000000000001</v>
      </c>
      <c r="R93">
        <v>0.503</v>
      </c>
      <c r="S93">
        <v>1.1000000000000001</v>
      </c>
      <c r="T93">
        <v>-0.3</v>
      </c>
      <c r="U93">
        <v>11</v>
      </c>
      <c r="V93" s="3">
        <v>11500000</v>
      </c>
      <c r="W93" t="s">
        <v>1006</v>
      </c>
      <c r="X93" t="s">
        <v>150</v>
      </c>
      <c r="Y93" t="s">
        <v>151</v>
      </c>
    </row>
    <row r="94" spans="1:25" x14ac:dyDescent="0.45">
      <c r="A94">
        <v>89</v>
      </c>
      <c r="B94" t="s">
        <v>152</v>
      </c>
      <c r="C94">
        <v>26</v>
      </c>
      <c r="D94" t="s">
        <v>153</v>
      </c>
      <c r="E94">
        <v>25</v>
      </c>
      <c r="F94">
        <v>61</v>
      </c>
      <c r="G94">
        <v>1</v>
      </c>
      <c r="H94">
        <v>0</v>
      </c>
      <c r="I94">
        <v>0</v>
      </c>
      <c r="J94">
        <v>3</v>
      </c>
      <c r="K94">
        <v>-1</v>
      </c>
      <c r="L94">
        <v>2</v>
      </c>
      <c r="M94">
        <v>0.2</v>
      </c>
      <c r="N94">
        <v>2</v>
      </c>
      <c r="O94">
        <v>4</v>
      </c>
      <c r="P94">
        <v>0.5</v>
      </c>
      <c r="Q94">
        <v>0.50900000000000001</v>
      </c>
      <c r="R94">
        <v>0.501</v>
      </c>
      <c r="S94">
        <v>0.1</v>
      </c>
      <c r="T94">
        <v>0.2</v>
      </c>
      <c r="U94">
        <v>1</v>
      </c>
      <c r="W94" t="s">
        <v>1006</v>
      </c>
      <c r="X94" t="s">
        <v>1316</v>
      </c>
      <c r="Y94" t="s">
        <v>154</v>
      </c>
    </row>
    <row r="95" spans="1:25" x14ac:dyDescent="0.45">
      <c r="A95">
        <v>90</v>
      </c>
      <c r="B95" t="s">
        <v>1442</v>
      </c>
      <c r="C95">
        <v>27</v>
      </c>
      <c r="D95" t="s">
        <v>830</v>
      </c>
      <c r="E95">
        <v>5</v>
      </c>
      <c r="F95">
        <v>8</v>
      </c>
      <c r="G95">
        <v>-1</v>
      </c>
      <c r="H95">
        <v>0</v>
      </c>
      <c r="I95">
        <v>0</v>
      </c>
      <c r="J95">
        <v>0</v>
      </c>
      <c r="K95">
        <v>0</v>
      </c>
      <c r="L95">
        <v>-1</v>
      </c>
      <c r="M95">
        <v>-0.1</v>
      </c>
      <c r="N95">
        <v>0</v>
      </c>
      <c r="O95">
        <v>-1</v>
      </c>
      <c r="P95">
        <v>-0.1</v>
      </c>
      <c r="Q95">
        <v>0.48399999999999999</v>
      </c>
      <c r="R95">
        <v>0.499</v>
      </c>
      <c r="S95">
        <v>-0.1</v>
      </c>
      <c r="T95">
        <v>0</v>
      </c>
      <c r="U95">
        <v>-1</v>
      </c>
      <c r="V95" s="3"/>
      <c r="W95" t="s">
        <v>1005</v>
      </c>
      <c r="X95" t="s">
        <v>1443</v>
      </c>
      <c r="Y95" t="s">
        <v>1444</v>
      </c>
    </row>
    <row r="96" spans="1:25" x14ac:dyDescent="0.45">
      <c r="A96">
        <v>91</v>
      </c>
      <c r="B96" t="s">
        <v>155</v>
      </c>
      <c r="C96">
        <v>30</v>
      </c>
      <c r="D96" t="s">
        <v>33</v>
      </c>
      <c r="E96">
        <v>26</v>
      </c>
      <c r="F96">
        <v>75</v>
      </c>
      <c r="G96">
        <v>1</v>
      </c>
      <c r="H96">
        <v>-1</v>
      </c>
      <c r="I96">
        <v>0</v>
      </c>
      <c r="J96">
        <v>2</v>
      </c>
      <c r="K96">
        <v>1</v>
      </c>
      <c r="L96">
        <v>3</v>
      </c>
      <c r="M96">
        <v>0.3</v>
      </c>
      <c r="N96">
        <v>3</v>
      </c>
      <c r="O96">
        <v>6</v>
      </c>
      <c r="P96">
        <v>0.6</v>
      </c>
      <c r="Q96">
        <v>0.51200000000000001</v>
      </c>
      <c r="R96">
        <v>0.502</v>
      </c>
      <c r="S96">
        <v>0.4</v>
      </c>
      <c r="T96">
        <v>0.3</v>
      </c>
      <c r="U96">
        <v>3</v>
      </c>
      <c r="V96" s="3">
        <v>6000000</v>
      </c>
      <c r="W96" t="s">
        <v>1005</v>
      </c>
      <c r="X96" t="s">
        <v>156</v>
      </c>
      <c r="Y96" t="s">
        <v>157</v>
      </c>
    </row>
    <row r="97" spans="1:25" x14ac:dyDescent="0.45">
      <c r="A97">
        <v>92</v>
      </c>
      <c r="B97" t="s">
        <v>1445</v>
      </c>
      <c r="C97">
        <v>25</v>
      </c>
      <c r="D97" t="s">
        <v>888</v>
      </c>
      <c r="E97">
        <v>17</v>
      </c>
      <c r="F97">
        <v>40</v>
      </c>
      <c r="G97">
        <v>-4</v>
      </c>
      <c r="H97">
        <v>0</v>
      </c>
      <c r="I97">
        <v>0</v>
      </c>
      <c r="J97">
        <v>-2</v>
      </c>
      <c r="K97">
        <v>0</v>
      </c>
      <c r="L97">
        <v>-6</v>
      </c>
      <c r="M97">
        <v>-0.6</v>
      </c>
      <c r="N97">
        <v>1</v>
      </c>
      <c r="O97">
        <v>-5</v>
      </c>
      <c r="P97">
        <v>-0.5</v>
      </c>
      <c r="Q97">
        <v>0.46300000000000002</v>
      </c>
      <c r="R97">
        <v>0.496</v>
      </c>
      <c r="S97">
        <v>-0.3</v>
      </c>
      <c r="T97">
        <v>-0.2</v>
      </c>
      <c r="U97">
        <v>-3</v>
      </c>
      <c r="V97" s="3">
        <v>2350000</v>
      </c>
      <c r="W97" t="s">
        <v>1007</v>
      </c>
      <c r="X97" t="s">
        <v>1373</v>
      </c>
      <c r="Y97" t="s">
        <v>1374</v>
      </c>
    </row>
    <row r="98" spans="1:25" x14ac:dyDescent="0.45">
      <c r="A98">
        <v>93</v>
      </c>
      <c r="B98" t="s">
        <v>158</v>
      </c>
      <c r="C98">
        <v>26</v>
      </c>
      <c r="D98" t="s">
        <v>79</v>
      </c>
      <c r="E98">
        <v>50</v>
      </c>
      <c r="F98">
        <v>163</v>
      </c>
      <c r="G98">
        <v>9</v>
      </c>
      <c r="H98">
        <v>-2</v>
      </c>
      <c r="I98">
        <v>0</v>
      </c>
      <c r="J98">
        <v>2</v>
      </c>
      <c r="K98">
        <v>-2</v>
      </c>
      <c r="L98">
        <v>7</v>
      </c>
      <c r="M98">
        <v>0.7</v>
      </c>
      <c r="N98">
        <v>6</v>
      </c>
      <c r="O98">
        <v>12</v>
      </c>
      <c r="P98">
        <v>1.3</v>
      </c>
      <c r="Q98">
        <v>0.51400000000000001</v>
      </c>
      <c r="R98">
        <v>0.504</v>
      </c>
      <c r="S98">
        <v>1.1000000000000001</v>
      </c>
      <c r="T98">
        <v>-0.1</v>
      </c>
      <c r="U98">
        <v>10</v>
      </c>
      <c r="W98" t="s">
        <v>1007</v>
      </c>
      <c r="X98" t="s">
        <v>1338</v>
      </c>
      <c r="Y98" t="s">
        <v>159</v>
      </c>
    </row>
    <row r="99" spans="1:25" x14ac:dyDescent="0.45">
      <c r="A99">
        <v>94</v>
      </c>
      <c r="B99" t="s">
        <v>1446</v>
      </c>
      <c r="C99">
        <v>38</v>
      </c>
      <c r="D99" t="s">
        <v>888</v>
      </c>
      <c r="E99">
        <v>10</v>
      </c>
      <c r="F99">
        <v>39</v>
      </c>
      <c r="G99">
        <v>-1</v>
      </c>
      <c r="H99">
        <v>0</v>
      </c>
      <c r="I99">
        <v>0</v>
      </c>
      <c r="J99">
        <v>0</v>
      </c>
      <c r="K99">
        <v>-1</v>
      </c>
      <c r="L99">
        <v>-2</v>
      </c>
      <c r="M99">
        <v>-0.2</v>
      </c>
      <c r="N99">
        <v>1</v>
      </c>
      <c r="O99">
        <v>-1</v>
      </c>
      <c r="P99">
        <v>-0.1</v>
      </c>
      <c r="Q99">
        <v>0.48</v>
      </c>
      <c r="R99">
        <v>0.499</v>
      </c>
      <c r="S99">
        <v>-0.1</v>
      </c>
      <c r="T99">
        <v>-0.1</v>
      </c>
      <c r="U99">
        <v>-1</v>
      </c>
      <c r="W99" t="s">
        <v>1005</v>
      </c>
      <c r="X99" t="s">
        <v>143</v>
      </c>
      <c r="Y99" t="s">
        <v>1447</v>
      </c>
    </row>
    <row r="100" spans="1:25" x14ac:dyDescent="0.45">
      <c r="A100">
        <v>95</v>
      </c>
      <c r="B100" t="s">
        <v>1448</v>
      </c>
      <c r="C100">
        <v>23</v>
      </c>
      <c r="D100" t="s">
        <v>825</v>
      </c>
      <c r="E100">
        <v>52</v>
      </c>
      <c r="F100">
        <v>227</v>
      </c>
      <c r="G100">
        <v>-10</v>
      </c>
      <c r="H100">
        <v>1</v>
      </c>
      <c r="I100">
        <v>1</v>
      </c>
      <c r="J100">
        <v>-2</v>
      </c>
      <c r="K100">
        <v>1</v>
      </c>
      <c r="L100">
        <v>-8</v>
      </c>
      <c r="M100">
        <v>-0.9</v>
      </c>
      <c r="N100">
        <v>8</v>
      </c>
      <c r="O100">
        <v>-1</v>
      </c>
      <c r="P100">
        <v>-0.2</v>
      </c>
      <c r="Q100">
        <v>0.48299999999999998</v>
      </c>
      <c r="R100">
        <v>0.495</v>
      </c>
      <c r="S100">
        <v>0</v>
      </c>
      <c r="T100">
        <v>-0.1</v>
      </c>
      <c r="U100">
        <v>1</v>
      </c>
      <c r="V100" s="3">
        <v>3625000</v>
      </c>
      <c r="W100" t="s">
        <v>1007</v>
      </c>
      <c r="X100" t="s">
        <v>1277</v>
      </c>
      <c r="Y100" t="s">
        <v>1278</v>
      </c>
    </row>
    <row r="101" spans="1:25" x14ac:dyDescent="0.45">
      <c r="A101">
        <v>96</v>
      </c>
      <c r="B101" t="s">
        <v>160</v>
      </c>
      <c r="C101">
        <v>21</v>
      </c>
      <c r="D101" t="s">
        <v>161</v>
      </c>
      <c r="E101">
        <v>45</v>
      </c>
      <c r="F101">
        <v>162</v>
      </c>
      <c r="G101">
        <v>-4</v>
      </c>
      <c r="H101">
        <v>0</v>
      </c>
      <c r="I101">
        <v>2</v>
      </c>
      <c r="J101">
        <v>4</v>
      </c>
      <c r="K101">
        <v>-2</v>
      </c>
      <c r="L101">
        <v>0</v>
      </c>
      <c r="M101">
        <v>0</v>
      </c>
      <c r="N101">
        <v>6</v>
      </c>
      <c r="O101">
        <v>6</v>
      </c>
      <c r="P101">
        <v>0.6</v>
      </c>
      <c r="Q101">
        <v>0.501</v>
      </c>
      <c r="R101">
        <v>0.5</v>
      </c>
      <c r="S101">
        <v>0.2</v>
      </c>
      <c r="T101">
        <v>0.2</v>
      </c>
      <c r="U101">
        <v>2</v>
      </c>
      <c r="W101" t="s">
        <v>1007</v>
      </c>
      <c r="X101" t="s">
        <v>1154</v>
      </c>
      <c r="Y101" t="s">
        <v>162</v>
      </c>
    </row>
    <row r="102" spans="1:25" x14ac:dyDescent="0.45">
      <c r="A102">
        <v>97</v>
      </c>
      <c r="B102" t="s">
        <v>1449</v>
      </c>
      <c r="C102">
        <v>35</v>
      </c>
      <c r="D102" t="s">
        <v>835</v>
      </c>
      <c r="E102">
        <v>6</v>
      </c>
      <c r="F102">
        <v>23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2</v>
      </c>
      <c r="M102">
        <v>0.2</v>
      </c>
      <c r="N102">
        <v>1</v>
      </c>
      <c r="O102">
        <v>3</v>
      </c>
      <c r="P102">
        <v>0.3</v>
      </c>
      <c r="Q102">
        <v>0.53800000000000003</v>
      </c>
      <c r="R102">
        <v>0.501</v>
      </c>
      <c r="S102">
        <v>0.2</v>
      </c>
      <c r="T102">
        <v>0.2</v>
      </c>
      <c r="U102">
        <v>2</v>
      </c>
      <c r="V102" s="3"/>
      <c r="W102" t="s">
        <v>1005</v>
      </c>
      <c r="X102" t="s">
        <v>329</v>
      </c>
      <c r="Y102" t="s">
        <v>1450</v>
      </c>
    </row>
    <row r="103" spans="1:25" x14ac:dyDescent="0.45">
      <c r="A103">
        <v>98</v>
      </c>
      <c r="B103" t="s">
        <v>163</v>
      </c>
      <c r="C103">
        <v>24</v>
      </c>
      <c r="D103" t="s">
        <v>37</v>
      </c>
      <c r="E103">
        <v>22</v>
      </c>
      <c r="F103">
        <v>90</v>
      </c>
      <c r="G103">
        <v>3</v>
      </c>
      <c r="H103">
        <v>-1</v>
      </c>
      <c r="I103">
        <v>0</v>
      </c>
      <c r="J103">
        <v>-2</v>
      </c>
      <c r="K103">
        <v>-1</v>
      </c>
      <c r="L103">
        <v>-1</v>
      </c>
      <c r="M103">
        <v>-0.1</v>
      </c>
      <c r="N103">
        <v>3</v>
      </c>
      <c r="O103">
        <v>2</v>
      </c>
      <c r="P103">
        <v>0.2</v>
      </c>
      <c r="Q103">
        <v>0.495</v>
      </c>
      <c r="R103">
        <v>0.499</v>
      </c>
      <c r="S103">
        <v>0.4</v>
      </c>
      <c r="T103">
        <v>-0.4</v>
      </c>
      <c r="U103">
        <v>4</v>
      </c>
      <c r="V103" s="3"/>
      <c r="W103" t="s">
        <v>1007</v>
      </c>
      <c r="X103" t="s">
        <v>164</v>
      </c>
      <c r="Y103" t="s">
        <v>165</v>
      </c>
    </row>
    <row r="104" spans="1:25" x14ac:dyDescent="0.45">
      <c r="A104">
        <v>99</v>
      </c>
      <c r="B104" t="s">
        <v>1451</v>
      </c>
      <c r="C104">
        <v>32</v>
      </c>
      <c r="D104" t="s">
        <v>823</v>
      </c>
      <c r="E104">
        <v>56</v>
      </c>
      <c r="F104">
        <v>231</v>
      </c>
      <c r="G104">
        <v>-7</v>
      </c>
      <c r="H104">
        <v>-2</v>
      </c>
      <c r="I104">
        <v>0</v>
      </c>
      <c r="J104">
        <v>-5</v>
      </c>
      <c r="K104">
        <v>-2</v>
      </c>
      <c r="L104">
        <v>-16</v>
      </c>
      <c r="M104">
        <v>-1.7</v>
      </c>
      <c r="N104">
        <v>8</v>
      </c>
      <c r="O104">
        <v>-8</v>
      </c>
      <c r="P104">
        <v>-0.9</v>
      </c>
      <c r="Q104">
        <v>0.47</v>
      </c>
      <c r="R104">
        <v>0.49</v>
      </c>
      <c r="S104">
        <v>-0.4</v>
      </c>
      <c r="T104">
        <v>-0.7</v>
      </c>
      <c r="U104">
        <v>-3</v>
      </c>
      <c r="V104" s="3">
        <v>20000000</v>
      </c>
      <c r="W104" t="s">
        <v>1005</v>
      </c>
      <c r="X104" t="s">
        <v>718</v>
      </c>
      <c r="Y104" t="s">
        <v>1297</v>
      </c>
    </row>
    <row r="105" spans="1:25" x14ac:dyDescent="0.45">
      <c r="A105">
        <v>100</v>
      </c>
      <c r="B105" t="s">
        <v>166</v>
      </c>
      <c r="C105">
        <v>27</v>
      </c>
      <c r="D105" t="s">
        <v>129</v>
      </c>
      <c r="E105">
        <v>54</v>
      </c>
      <c r="F105">
        <v>204</v>
      </c>
      <c r="G105">
        <v>5</v>
      </c>
      <c r="H105">
        <v>0</v>
      </c>
      <c r="I105">
        <v>0</v>
      </c>
      <c r="J105">
        <v>-5</v>
      </c>
      <c r="K105">
        <v>2</v>
      </c>
      <c r="L105">
        <v>2</v>
      </c>
      <c r="M105">
        <v>0.2</v>
      </c>
      <c r="N105">
        <v>7</v>
      </c>
      <c r="O105">
        <v>9</v>
      </c>
      <c r="P105">
        <v>0.9</v>
      </c>
      <c r="Q105">
        <v>0.504</v>
      </c>
      <c r="R105">
        <v>0.501</v>
      </c>
      <c r="S105">
        <v>1.4</v>
      </c>
      <c r="T105">
        <v>-0.4</v>
      </c>
      <c r="U105">
        <v>14</v>
      </c>
      <c r="V105" s="3">
        <v>3300000</v>
      </c>
      <c r="W105" t="s">
        <v>1005</v>
      </c>
      <c r="X105" t="s">
        <v>1342</v>
      </c>
      <c r="Y105" t="s">
        <v>167</v>
      </c>
    </row>
    <row r="106" spans="1:25" x14ac:dyDescent="0.45">
      <c r="A106">
        <v>101</v>
      </c>
      <c r="B106" t="s">
        <v>1452</v>
      </c>
      <c r="C106">
        <v>31</v>
      </c>
      <c r="D106" t="s">
        <v>854</v>
      </c>
      <c r="E106">
        <v>39</v>
      </c>
      <c r="F106">
        <v>80</v>
      </c>
      <c r="G106">
        <v>-4</v>
      </c>
      <c r="H106">
        <v>1</v>
      </c>
      <c r="I106">
        <v>1</v>
      </c>
      <c r="J106">
        <v>2</v>
      </c>
      <c r="K106">
        <v>-1</v>
      </c>
      <c r="L106">
        <v>-2</v>
      </c>
      <c r="M106">
        <v>-0.2</v>
      </c>
      <c r="N106">
        <v>3</v>
      </c>
      <c r="O106">
        <v>1</v>
      </c>
      <c r="P106">
        <v>0.1</v>
      </c>
      <c r="Q106">
        <v>0.495</v>
      </c>
      <c r="R106">
        <v>0.499</v>
      </c>
      <c r="S106">
        <v>-0.2</v>
      </c>
      <c r="T106">
        <v>0.1</v>
      </c>
      <c r="U106">
        <v>-1</v>
      </c>
      <c r="V106" s="3">
        <v>1000000</v>
      </c>
      <c r="W106" t="s">
        <v>1010</v>
      </c>
      <c r="X106" t="s">
        <v>1196</v>
      </c>
      <c r="Y106" t="s">
        <v>1197</v>
      </c>
    </row>
    <row r="107" spans="1:25" x14ac:dyDescent="0.45">
      <c r="A107">
        <v>102</v>
      </c>
      <c r="B107" t="s">
        <v>1453</v>
      </c>
      <c r="C107">
        <v>31</v>
      </c>
      <c r="D107" t="s">
        <v>835</v>
      </c>
      <c r="E107">
        <v>55</v>
      </c>
      <c r="F107">
        <v>233</v>
      </c>
      <c r="G107">
        <v>6</v>
      </c>
      <c r="H107">
        <v>3</v>
      </c>
      <c r="I107">
        <v>0</v>
      </c>
      <c r="J107">
        <v>8</v>
      </c>
      <c r="K107">
        <v>2</v>
      </c>
      <c r="L107">
        <v>18</v>
      </c>
      <c r="M107">
        <v>1.9</v>
      </c>
      <c r="N107">
        <v>8</v>
      </c>
      <c r="O107">
        <v>26</v>
      </c>
      <c r="P107">
        <v>2.7</v>
      </c>
      <c r="Q107">
        <v>0.53400000000000003</v>
      </c>
      <c r="R107">
        <v>0.51200000000000001</v>
      </c>
      <c r="S107">
        <v>1.8</v>
      </c>
      <c r="T107">
        <v>1</v>
      </c>
      <c r="U107">
        <v>18</v>
      </c>
      <c r="V107" s="3">
        <v>18000000</v>
      </c>
      <c r="W107" t="s">
        <v>1005</v>
      </c>
      <c r="X107" t="s">
        <v>1032</v>
      </c>
      <c r="Y107" t="s">
        <v>1033</v>
      </c>
    </row>
    <row r="108" spans="1:25" x14ac:dyDescent="0.45">
      <c r="A108">
        <v>103</v>
      </c>
      <c r="B108" t="s">
        <v>1454</v>
      </c>
      <c r="C108">
        <v>26</v>
      </c>
      <c r="D108" t="s">
        <v>875</v>
      </c>
      <c r="E108">
        <v>55</v>
      </c>
      <c r="F108">
        <v>230</v>
      </c>
      <c r="G108">
        <v>4</v>
      </c>
      <c r="H108">
        <v>0</v>
      </c>
      <c r="I108">
        <v>0</v>
      </c>
      <c r="J108">
        <v>-2</v>
      </c>
      <c r="K108">
        <v>2</v>
      </c>
      <c r="L108">
        <v>4</v>
      </c>
      <c r="M108">
        <v>0.4</v>
      </c>
      <c r="N108">
        <v>8</v>
      </c>
      <c r="O108">
        <v>12</v>
      </c>
      <c r="P108">
        <v>1.2</v>
      </c>
      <c r="Q108">
        <v>0.50800000000000001</v>
      </c>
      <c r="R108">
        <v>0.503</v>
      </c>
      <c r="S108">
        <v>1.4</v>
      </c>
      <c r="T108">
        <v>0</v>
      </c>
      <c r="U108">
        <v>14</v>
      </c>
      <c r="V108" s="3">
        <v>2625000</v>
      </c>
      <c r="W108" t="s">
        <v>1006</v>
      </c>
      <c r="X108" t="s">
        <v>1090</v>
      </c>
      <c r="Y108" t="s">
        <v>1101</v>
      </c>
    </row>
    <row r="109" spans="1:25" x14ac:dyDescent="0.45">
      <c r="A109">
        <v>104</v>
      </c>
      <c r="B109" t="s">
        <v>1455</v>
      </c>
      <c r="C109">
        <v>20</v>
      </c>
      <c r="D109" t="s">
        <v>817</v>
      </c>
      <c r="E109">
        <v>48</v>
      </c>
      <c r="F109">
        <v>170</v>
      </c>
      <c r="G109">
        <v>-7</v>
      </c>
      <c r="H109">
        <v>1</v>
      </c>
      <c r="I109">
        <v>1</v>
      </c>
      <c r="J109">
        <v>0</v>
      </c>
      <c r="K109">
        <v>-2</v>
      </c>
      <c r="L109">
        <v>-7</v>
      </c>
      <c r="M109">
        <v>-0.7</v>
      </c>
      <c r="N109">
        <v>6</v>
      </c>
      <c r="O109">
        <v>-1</v>
      </c>
      <c r="P109">
        <v>-0.2</v>
      </c>
      <c r="Q109">
        <v>0.48399999999999999</v>
      </c>
      <c r="R109">
        <v>0.495</v>
      </c>
      <c r="S109">
        <v>-0.2</v>
      </c>
      <c r="T109">
        <v>-0.2</v>
      </c>
      <c r="U109">
        <v>-1</v>
      </c>
      <c r="V109" s="3">
        <v>2250000</v>
      </c>
      <c r="W109" t="s">
        <v>1005</v>
      </c>
      <c r="X109" t="s">
        <v>1286</v>
      </c>
      <c r="Y109" t="s">
        <v>1287</v>
      </c>
    </row>
    <row r="110" spans="1:25" x14ac:dyDescent="0.45">
      <c r="A110">
        <v>105</v>
      </c>
      <c r="B110" t="s">
        <v>168</v>
      </c>
      <c r="C110">
        <v>22</v>
      </c>
      <c r="D110" t="s">
        <v>153</v>
      </c>
      <c r="E110">
        <v>13</v>
      </c>
      <c r="F110">
        <v>35</v>
      </c>
      <c r="G110">
        <v>-3</v>
      </c>
      <c r="H110">
        <v>1</v>
      </c>
      <c r="I110">
        <v>0</v>
      </c>
      <c r="J110">
        <v>0</v>
      </c>
      <c r="K110">
        <v>0</v>
      </c>
      <c r="L110">
        <v>-3</v>
      </c>
      <c r="M110">
        <v>-0.3</v>
      </c>
      <c r="N110">
        <v>1</v>
      </c>
      <c r="O110">
        <v>-2</v>
      </c>
      <c r="P110">
        <v>-0.2</v>
      </c>
      <c r="Q110">
        <v>0.47399999999999998</v>
      </c>
      <c r="R110">
        <v>0.498</v>
      </c>
      <c r="S110">
        <v>-0.2</v>
      </c>
      <c r="T110">
        <v>-0.1</v>
      </c>
      <c r="U110">
        <v>-2</v>
      </c>
      <c r="W110" t="s">
        <v>1005</v>
      </c>
      <c r="X110" t="s">
        <v>1456</v>
      </c>
      <c r="Y110" t="s">
        <v>169</v>
      </c>
    </row>
    <row r="111" spans="1:25" x14ac:dyDescent="0.45">
      <c r="A111">
        <v>106</v>
      </c>
      <c r="B111" t="s">
        <v>1457</v>
      </c>
      <c r="C111">
        <v>28</v>
      </c>
      <c r="D111" t="s">
        <v>823</v>
      </c>
      <c r="E111">
        <v>17</v>
      </c>
      <c r="F111">
        <v>41</v>
      </c>
      <c r="G111">
        <v>2</v>
      </c>
      <c r="H111">
        <v>0</v>
      </c>
      <c r="I111">
        <v>0</v>
      </c>
      <c r="J111">
        <v>2</v>
      </c>
      <c r="K111">
        <v>0</v>
      </c>
      <c r="L111">
        <v>4</v>
      </c>
      <c r="M111">
        <v>0.4</v>
      </c>
      <c r="N111">
        <v>1</v>
      </c>
      <c r="O111">
        <v>5</v>
      </c>
      <c r="P111">
        <v>0.5</v>
      </c>
      <c r="Q111">
        <v>0.52400000000000002</v>
      </c>
      <c r="R111">
        <v>0.503</v>
      </c>
      <c r="S111">
        <v>0.3</v>
      </c>
      <c r="T111">
        <v>0.2</v>
      </c>
      <c r="U111">
        <v>3</v>
      </c>
      <c r="W111" t="s">
        <v>1006</v>
      </c>
      <c r="X111" t="s">
        <v>1346</v>
      </c>
      <c r="Y111" t="s">
        <v>1347</v>
      </c>
    </row>
    <row r="112" spans="1:25" x14ac:dyDescent="0.45">
      <c r="A112">
        <v>107</v>
      </c>
      <c r="B112" t="s">
        <v>170</v>
      </c>
      <c r="C112">
        <v>28</v>
      </c>
      <c r="D112" t="s">
        <v>90</v>
      </c>
      <c r="E112">
        <v>41</v>
      </c>
      <c r="F112">
        <v>101</v>
      </c>
      <c r="G112">
        <v>-1</v>
      </c>
      <c r="H112">
        <v>0</v>
      </c>
      <c r="I112">
        <v>1</v>
      </c>
      <c r="J112">
        <v>3</v>
      </c>
      <c r="K112">
        <v>1</v>
      </c>
      <c r="L112">
        <v>3</v>
      </c>
      <c r="M112">
        <v>0.3</v>
      </c>
      <c r="N112">
        <v>3</v>
      </c>
      <c r="O112">
        <v>6</v>
      </c>
      <c r="P112">
        <v>0.6</v>
      </c>
      <c r="Q112">
        <v>0.50800000000000001</v>
      </c>
      <c r="R112">
        <v>0.502</v>
      </c>
      <c r="S112">
        <v>0.3</v>
      </c>
      <c r="T112">
        <v>0.4</v>
      </c>
      <c r="U112">
        <v>3</v>
      </c>
      <c r="W112" t="s">
        <v>1005</v>
      </c>
      <c r="X112" t="s">
        <v>171</v>
      </c>
      <c r="Y112" t="s">
        <v>172</v>
      </c>
    </row>
    <row r="113" spans="1:25" x14ac:dyDescent="0.45">
      <c r="A113">
        <v>108</v>
      </c>
      <c r="B113" t="s">
        <v>173</v>
      </c>
      <c r="C113">
        <v>25</v>
      </c>
      <c r="D113" t="s">
        <v>97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Q113">
        <v>0.47299999999999998</v>
      </c>
      <c r="R113">
        <v>0.5</v>
      </c>
      <c r="T113">
        <v>0</v>
      </c>
      <c r="U113">
        <v>0</v>
      </c>
      <c r="W113" t="s">
        <v>1005</v>
      </c>
      <c r="X113" t="s">
        <v>87</v>
      </c>
      <c r="Y113" t="s">
        <v>174</v>
      </c>
    </row>
    <row r="114" spans="1:25" x14ac:dyDescent="0.45">
      <c r="A114">
        <v>109</v>
      </c>
      <c r="B114" t="s">
        <v>1458</v>
      </c>
      <c r="C114">
        <v>31</v>
      </c>
      <c r="D114" t="s">
        <v>835</v>
      </c>
      <c r="E114">
        <v>38</v>
      </c>
      <c r="F114">
        <v>154</v>
      </c>
      <c r="G114">
        <v>7</v>
      </c>
      <c r="H114">
        <v>-1</v>
      </c>
      <c r="I114">
        <v>0</v>
      </c>
      <c r="J114">
        <v>-4</v>
      </c>
      <c r="K114">
        <v>-1</v>
      </c>
      <c r="L114">
        <v>1</v>
      </c>
      <c r="M114">
        <v>0.2</v>
      </c>
      <c r="N114">
        <v>5</v>
      </c>
      <c r="O114">
        <v>7</v>
      </c>
      <c r="P114">
        <v>0.7</v>
      </c>
      <c r="Q114">
        <v>0.504</v>
      </c>
      <c r="R114">
        <v>0.501</v>
      </c>
      <c r="S114">
        <v>1.1000000000000001</v>
      </c>
      <c r="T114">
        <v>-0.5</v>
      </c>
      <c r="U114">
        <v>11</v>
      </c>
      <c r="V114" s="3">
        <v>18000000</v>
      </c>
      <c r="W114" t="s">
        <v>1005</v>
      </c>
      <c r="X114" t="s">
        <v>1125</v>
      </c>
      <c r="Y114" t="s">
        <v>1126</v>
      </c>
    </row>
    <row r="115" spans="1:25" x14ac:dyDescent="0.45">
      <c r="A115">
        <v>110</v>
      </c>
      <c r="B115" t="s">
        <v>1459</v>
      </c>
      <c r="C115">
        <v>26</v>
      </c>
      <c r="D115" t="s">
        <v>817</v>
      </c>
      <c r="E115">
        <v>54</v>
      </c>
      <c r="F115">
        <v>245</v>
      </c>
      <c r="G115">
        <v>17</v>
      </c>
      <c r="H115">
        <v>-1</v>
      </c>
      <c r="I115">
        <v>-1</v>
      </c>
      <c r="J115">
        <v>0</v>
      </c>
      <c r="K115">
        <v>2</v>
      </c>
      <c r="L115">
        <v>17</v>
      </c>
      <c r="M115">
        <v>1.8</v>
      </c>
      <c r="N115">
        <v>8</v>
      </c>
      <c r="O115">
        <v>25</v>
      </c>
      <c r="P115">
        <v>2.5</v>
      </c>
      <c r="Q115">
        <v>0.53300000000000003</v>
      </c>
      <c r="R115">
        <v>0.51100000000000001</v>
      </c>
      <c r="S115">
        <v>2.5</v>
      </c>
      <c r="T115">
        <v>0.3</v>
      </c>
      <c r="U115">
        <v>25</v>
      </c>
      <c r="V115" s="3"/>
      <c r="W115" t="s">
        <v>1006</v>
      </c>
      <c r="X115" t="s">
        <v>1336</v>
      </c>
      <c r="Y115" t="s">
        <v>1031</v>
      </c>
    </row>
    <row r="116" spans="1:25" x14ac:dyDescent="0.45">
      <c r="A116">
        <v>111</v>
      </c>
      <c r="B116" t="s">
        <v>1460</v>
      </c>
      <c r="C116">
        <v>32</v>
      </c>
      <c r="D116" t="s">
        <v>888</v>
      </c>
      <c r="E116">
        <v>31</v>
      </c>
      <c r="F116">
        <v>128</v>
      </c>
      <c r="G116">
        <v>10</v>
      </c>
      <c r="H116">
        <v>0</v>
      </c>
      <c r="I116">
        <v>0</v>
      </c>
      <c r="J116">
        <v>2</v>
      </c>
      <c r="K116">
        <v>1</v>
      </c>
      <c r="L116">
        <v>13</v>
      </c>
      <c r="M116">
        <v>1.3</v>
      </c>
      <c r="N116">
        <v>4</v>
      </c>
      <c r="O116">
        <v>17</v>
      </c>
      <c r="P116">
        <v>1.7</v>
      </c>
      <c r="Q116">
        <v>0.54200000000000004</v>
      </c>
      <c r="R116">
        <v>0.50800000000000001</v>
      </c>
      <c r="S116">
        <v>1.5</v>
      </c>
      <c r="T116">
        <v>0.3</v>
      </c>
      <c r="U116">
        <v>15</v>
      </c>
      <c r="V116" s="3">
        <v>18000000</v>
      </c>
      <c r="W116" t="s">
        <v>1005</v>
      </c>
      <c r="X116" t="s">
        <v>1048</v>
      </c>
      <c r="Y116" t="s">
        <v>1049</v>
      </c>
    </row>
    <row r="117" spans="1:25" x14ac:dyDescent="0.45">
      <c r="A117">
        <v>112</v>
      </c>
      <c r="B117" t="s">
        <v>175</v>
      </c>
      <c r="C117">
        <v>33</v>
      </c>
      <c r="D117" t="s">
        <v>1013</v>
      </c>
      <c r="E117">
        <v>30</v>
      </c>
      <c r="F117">
        <v>98</v>
      </c>
      <c r="G117">
        <v>-3</v>
      </c>
      <c r="H117">
        <v>-1</v>
      </c>
      <c r="I117">
        <v>0</v>
      </c>
      <c r="J117">
        <v>-2</v>
      </c>
      <c r="K117">
        <v>-2</v>
      </c>
      <c r="L117">
        <v>-7</v>
      </c>
      <c r="M117">
        <v>-0.8</v>
      </c>
      <c r="N117">
        <v>3</v>
      </c>
      <c r="O117">
        <v>-4</v>
      </c>
      <c r="P117">
        <v>-0.5</v>
      </c>
      <c r="Q117">
        <v>0.47399999999999998</v>
      </c>
      <c r="R117">
        <v>0.497</v>
      </c>
      <c r="S117">
        <v>-0.3</v>
      </c>
      <c r="T117">
        <v>-0.4</v>
      </c>
      <c r="U117">
        <v>-2</v>
      </c>
      <c r="V117" s="3">
        <v>1750000</v>
      </c>
      <c r="W117" t="s">
        <v>1010</v>
      </c>
      <c r="X117" t="s">
        <v>176</v>
      </c>
      <c r="Y117" t="s">
        <v>177</v>
      </c>
    </row>
    <row r="118" spans="1:25" x14ac:dyDescent="0.45">
      <c r="A118">
        <v>113</v>
      </c>
      <c r="B118" t="s">
        <v>178</v>
      </c>
      <c r="C118">
        <v>29</v>
      </c>
      <c r="D118" t="s">
        <v>129</v>
      </c>
      <c r="E118">
        <v>37</v>
      </c>
      <c r="F118">
        <v>150</v>
      </c>
      <c r="G118">
        <v>6</v>
      </c>
      <c r="H118">
        <v>0</v>
      </c>
      <c r="I118">
        <v>0</v>
      </c>
      <c r="J118">
        <v>-2</v>
      </c>
      <c r="K118">
        <v>2</v>
      </c>
      <c r="L118">
        <v>6</v>
      </c>
      <c r="M118">
        <v>0.6</v>
      </c>
      <c r="N118">
        <v>5</v>
      </c>
      <c r="O118">
        <v>11</v>
      </c>
      <c r="P118">
        <v>1.1000000000000001</v>
      </c>
      <c r="Q118">
        <v>0.51600000000000001</v>
      </c>
      <c r="R118">
        <v>0.504</v>
      </c>
      <c r="S118">
        <v>1.3</v>
      </c>
      <c r="T118">
        <v>0</v>
      </c>
      <c r="U118">
        <v>13</v>
      </c>
      <c r="V118" s="3">
        <v>33333334</v>
      </c>
      <c r="W118" t="s">
        <v>1005</v>
      </c>
      <c r="X118" t="s">
        <v>107</v>
      </c>
      <c r="Y118" t="s">
        <v>179</v>
      </c>
    </row>
    <row r="119" spans="1:25" x14ac:dyDescent="0.45">
      <c r="A119">
        <v>114</v>
      </c>
      <c r="B119" t="s">
        <v>180</v>
      </c>
      <c r="C119">
        <v>34</v>
      </c>
      <c r="D119" t="s">
        <v>86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0.5</v>
      </c>
      <c r="R119">
        <v>0.5</v>
      </c>
      <c r="S119">
        <v>0</v>
      </c>
      <c r="T119">
        <v>0</v>
      </c>
      <c r="U119">
        <v>0</v>
      </c>
      <c r="V119" s="3">
        <v>2300000</v>
      </c>
      <c r="W119" t="s">
        <v>1010</v>
      </c>
      <c r="X119">
        <v>1</v>
      </c>
      <c r="Y119" t="s">
        <v>181</v>
      </c>
    </row>
    <row r="120" spans="1:25" x14ac:dyDescent="0.45">
      <c r="A120">
        <v>115</v>
      </c>
      <c r="B120" t="s">
        <v>182</v>
      </c>
      <c r="C120">
        <v>24</v>
      </c>
      <c r="D120" t="s">
        <v>86</v>
      </c>
      <c r="E120">
        <v>51</v>
      </c>
      <c r="F120">
        <v>173</v>
      </c>
      <c r="G120">
        <v>5</v>
      </c>
      <c r="H120">
        <v>-1</v>
      </c>
      <c r="I120">
        <v>0</v>
      </c>
      <c r="J120">
        <v>2</v>
      </c>
      <c r="K120">
        <v>-1</v>
      </c>
      <c r="L120">
        <v>5</v>
      </c>
      <c r="M120">
        <v>0.5</v>
      </c>
      <c r="N120">
        <v>6</v>
      </c>
      <c r="O120">
        <v>11</v>
      </c>
      <c r="P120">
        <v>1.1000000000000001</v>
      </c>
      <c r="Q120">
        <v>0.51</v>
      </c>
      <c r="R120">
        <v>0.503</v>
      </c>
      <c r="S120">
        <v>0.9</v>
      </c>
      <c r="T120">
        <v>0</v>
      </c>
      <c r="U120">
        <v>9</v>
      </c>
      <c r="W120" t="s">
        <v>1007</v>
      </c>
      <c r="X120" t="s">
        <v>1341</v>
      </c>
      <c r="Y120" t="s">
        <v>183</v>
      </c>
    </row>
    <row r="121" spans="1:25" x14ac:dyDescent="0.45">
      <c r="A121">
        <v>116</v>
      </c>
      <c r="B121" t="s">
        <v>1461</v>
      </c>
      <c r="C121">
        <v>37</v>
      </c>
      <c r="D121" t="s">
        <v>888</v>
      </c>
      <c r="E121">
        <v>11</v>
      </c>
      <c r="F121">
        <v>34</v>
      </c>
      <c r="G121">
        <v>-5</v>
      </c>
      <c r="H121">
        <v>0</v>
      </c>
      <c r="I121">
        <v>0</v>
      </c>
      <c r="J121">
        <v>0</v>
      </c>
      <c r="K121">
        <v>0</v>
      </c>
      <c r="L121">
        <v>-4</v>
      </c>
      <c r="M121">
        <v>-0.4</v>
      </c>
      <c r="N121">
        <v>1</v>
      </c>
      <c r="O121">
        <v>-3</v>
      </c>
      <c r="P121">
        <v>-0.3</v>
      </c>
      <c r="Q121">
        <v>0.46</v>
      </c>
      <c r="R121">
        <v>0.497</v>
      </c>
      <c r="S121">
        <v>-0.3</v>
      </c>
      <c r="T121">
        <v>0.1</v>
      </c>
      <c r="U121">
        <v>-3</v>
      </c>
      <c r="V121" s="3">
        <v>2000000</v>
      </c>
      <c r="W121" t="s">
        <v>1005</v>
      </c>
      <c r="X121" t="s">
        <v>1462</v>
      </c>
      <c r="Y121" t="s">
        <v>1463</v>
      </c>
    </row>
    <row r="122" spans="1:25" x14ac:dyDescent="0.45">
      <c r="A122">
        <v>117</v>
      </c>
      <c r="B122" t="s">
        <v>184</v>
      </c>
      <c r="C122">
        <v>29</v>
      </c>
      <c r="D122" t="s">
        <v>153</v>
      </c>
      <c r="E122">
        <v>31</v>
      </c>
      <c r="F122">
        <v>134</v>
      </c>
      <c r="G122">
        <v>-1</v>
      </c>
      <c r="H122">
        <v>1</v>
      </c>
      <c r="I122">
        <v>0</v>
      </c>
      <c r="J122">
        <v>1</v>
      </c>
      <c r="K122">
        <v>2</v>
      </c>
      <c r="L122">
        <v>3</v>
      </c>
      <c r="M122">
        <v>0.3</v>
      </c>
      <c r="N122">
        <v>4</v>
      </c>
      <c r="O122">
        <v>8</v>
      </c>
      <c r="P122">
        <v>0.8</v>
      </c>
      <c r="Q122">
        <v>0.51100000000000001</v>
      </c>
      <c r="R122">
        <v>0.502</v>
      </c>
      <c r="S122">
        <v>0.7</v>
      </c>
      <c r="T122">
        <v>0.3</v>
      </c>
      <c r="U122">
        <v>7</v>
      </c>
      <c r="V122" s="3">
        <v>11000000</v>
      </c>
      <c r="W122" t="s">
        <v>1006</v>
      </c>
      <c r="X122" t="s">
        <v>49</v>
      </c>
      <c r="Y122" t="s">
        <v>185</v>
      </c>
    </row>
    <row r="123" spans="1:25" x14ac:dyDescent="0.45">
      <c r="A123">
        <v>118</v>
      </c>
      <c r="B123" t="s">
        <v>1464</v>
      </c>
      <c r="C123">
        <v>30</v>
      </c>
      <c r="D123" t="s">
        <v>820</v>
      </c>
      <c r="E123">
        <v>54</v>
      </c>
      <c r="F123">
        <v>235</v>
      </c>
      <c r="G123">
        <v>8</v>
      </c>
      <c r="H123">
        <v>-1</v>
      </c>
      <c r="I123">
        <v>-1</v>
      </c>
      <c r="J123">
        <v>0</v>
      </c>
      <c r="K123">
        <v>-2</v>
      </c>
      <c r="L123">
        <v>4</v>
      </c>
      <c r="M123">
        <v>0.5</v>
      </c>
      <c r="N123">
        <v>8</v>
      </c>
      <c r="O123">
        <v>12</v>
      </c>
      <c r="P123">
        <v>1.2</v>
      </c>
      <c r="Q123">
        <v>0.50800000000000001</v>
      </c>
      <c r="R123">
        <v>0.503</v>
      </c>
      <c r="S123">
        <v>1.2</v>
      </c>
      <c r="T123">
        <v>-0.2</v>
      </c>
      <c r="U123">
        <v>12</v>
      </c>
      <c r="V123" s="3">
        <v>7285714</v>
      </c>
      <c r="W123" t="s">
        <v>1006</v>
      </c>
      <c r="X123" t="s">
        <v>1080</v>
      </c>
      <c r="Y123" t="s">
        <v>1081</v>
      </c>
    </row>
    <row r="124" spans="1:25" x14ac:dyDescent="0.45">
      <c r="A124">
        <v>119</v>
      </c>
      <c r="B124" t="s">
        <v>1465</v>
      </c>
      <c r="C124">
        <v>22</v>
      </c>
      <c r="D124" t="s">
        <v>880</v>
      </c>
      <c r="E124">
        <v>23</v>
      </c>
      <c r="F124">
        <v>63</v>
      </c>
      <c r="G124">
        <v>-1</v>
      </c>
      <c r="H124">
        <v>1</v>
      </c>
      <c r="I124">
        <v>0</v>
      </c>
      <c r="J124">
        <v>6</v>
      </c>
      <c r="K124">
        <v>1</v>
      </c>
      <c r="L124">
        <v>6</v>
      </c>
      <c r="M124">
        <v>0.7</v>
      </c>
      <c r="N124">
        <v>2</v>
      </c>
      <c r="O124">
        <v>8</v>
      </c>
      <c r="P124">
        <v>0.9</v>
      </c>
      <c r="Q124">
        <v>0.52800000000000002</v>
      </c>
      <c r="R124">
        <v>0.504</v>
      </c>
      <c r="S124">
        <v>0.2</v>
      </c>
      <c r="T124">
        <v>0.7</v>
      </c>
      <c r="U124">
        <v>2</v>
      </c>
      <c r="W124" t="s">
        <v>1006</v>
      </c>
      <c r="X124" t="s">
        <v>476</v>
      </c>
      <c r="Y124" t="s">
        <v>1104</v>
      </c>
    </row>
    <row r="125" spans="1:25" x14ac:dyDescent="0.45">
      <c r="A125">
        <v>120</v>
      </c>
      <c r="B125" t="s">
        <v>1466</v>
      </c>
      <c r="C125">
        <v>25</v>
      </c>
      <c r="D125" t="s">
        <v>905</v>
      </c>
      <c r="E125">
        <v>51</v>
      </c>
      <c r="F125">
        <v>205</v>
      </c>
      <c r="G125">
        <v>1</v>
      </c>
      <c r="H125">
        <v>-1</v>
      </c>
      <c r="I125">
        <v>0</v>
      </c>
      <c r="J125">
        <v>-4</v>
      </c>
      <c r="K125">
        <v>3</v>
      </c>
      <c r="L125">
        <v>0</v>
      </c>
      <c r="M125">
        <v>0</v>
      </c>
      <c r="N125">
        <v>7</v>
      </c>
      <c r="O125">
        <v>7</v>
      </c>
      <c r="P125">
        <v>0.7</v>
      </c>
      <c r="Q125">
        <v>0.499</v>
      </c>
      <c r="R125">
        <v>0.5</v>
      </c>
      <c r="S125">
        <v>1.1000000000000001</v>
      </c>
      <c r="T125">
        <v>-0.1</v>
      </c>
      <c r="U125">
        <v>11</v>
      </c>
      <c r="V125" s="3"/>
      <c r="W125" t="s">
        <v>1006</v>
      </c>
      <c r="X125" t="s">
        <v>83</v>
      </c>
      <c r="Y125" t="s">
        <v>1168</v>
      </c>
    </row>
    <row r="126" spans="1:25" x14ac:dyDescent="0.45">
      <c r="A126">
        <v>121</v>
      </c>
      <c r="B126" t="s">
        <v>1467</v>
      </c>
      <c r="C126">
        <v>35</v>
      </c>
      <c r="D126" t="s">
        <v>828</v>
      </c>
      <c r="E126">
        <v>42</v>
      </c>
      <c r="F126">
        <v>139</v>
      </c>
      <c r="G126">
        <v>5</v>
      </c>
      <c r="H126">
        <v>0</v>
      </c>
      <c r="I126">
        <v>-1</v>
      </c>
      <c r="J126">
        <v>5</v>
      </c>
      <c r="K126">
        <v>2</v>
      </c>
      <c r="L126">
        <v>12</v>
      </c>
      <c r="M126">
        <v>1.3</v>
      </c>
      <c r="N126">
        <v>5</v>
      </c>
      <c r="O126">
        <v>17</v>
      </c>
      <c r="P126">
        <v>1.7</v>
      </c>
      <c r="Q126">
        <v>0.53</v>
      </c>
      <c r="R126">
        <v>0.50800000000000001</v>
      </c>
      <c r="S126">
        <v>1.2</v>
      </c>
      <c r="T126">
        <v>0.8</v>
      </c>
      <c r="U126">
        <v>12</v>
      </c>
      <c r="V126" s="3">
        <v>8000000</v>
      </c>
      <c r="W126" t="s">
        <v>1005</v>
      </c>
      <c r="X126" t="s">
        <v>517</v>
      </c>
      <c r="Y126" t="s">
        <v>1057</v>
      </c>
    </row>
    <row r="127" spans="1:25" x14ac:dyDescent="0.45">
      <c r="A127">
        <v>122</v>
      </c>
      <c r="B127" t="s">
        <v>186</v>
      </c>
      <c r="C127">
        <v>29</v>
      </c>
      <c r="D127" t="s">
        <v>37</v>
      </c>
      <c r="E127">
        <v>22</v>
      </c>
      <c r="F127">
        <v>59</v>
      </c>
      <c r="G127">
        <v>-7</v>
      </c>
      <c r="H127">
        <v>0</v>
      </c>
      <c r="I127">
        <v>0</v>
      </c>
      <c r="J127">
        <v>2</v>
      </c>
      <c r="K127">
        <v>-1</v>
      </c>
      <c r="L127">
        <v>-6</v>
      </c>
      <c r="M127">
        <v>-0.6</v>
      </c>
      <c r="N127">
        <v>2</v>
      </c>
      <c r="O127">
        <v>-4</v>
      </c>
      <c r="P127">
        <v>-0.4</v>
      </c>
      <c r="Q127">
        <v>0.47199999999999998</v>
      </c>
      <c r="R127">
        <v>0.496</v>
      </c>
      <c r="S127">
        <v>-0.6</v>
      </c>
      <c r="T127">
        <v>0.2</v>
      </c>
      <c r="U127">
        <v>-5</v>
      </c>
      <c r="V127" s="3"/>
      <c r="W127" t="s">
        <v>1007</v>
      </c>
      <c r="X127" t="s">
        <v>187</v>
      </c>
      <c r="Y127" t="s">
        <v>188</v>
      </c>
    </row>
    <row r="128" spans="1:25" x14ac:dyDescent="0.45">
      <c r="A128">
        <v>123</v>
      </c>
      <c r="B128" t="s">
        <v>1468</v>
      </c>
      <c r="C128">
        <v>24</v>
      </c>
      <c r="D128" t="s">
        <v>905</v>
      </c>
      <c r="E128">
        <v>23</v>
      </c>
      <c r="F128">
        <v>83</v>
      </c>
      <c r="G128">
        <v>-4</v>
      </c>
      <c r="H128">
        <v>-1</v>
      </c>
      <c r="I128">
        <v>0</v>
      </c>
      <c r="J128">
        <v>-1</v>
      </c>
      <c r="K128">
        <v>2</v>
      </c>
      <c r="L128">
        <v>-4</v>
      </c>
      <c r="M128">
        <v>-0.5</v>
      </c>
      <c r="N128">
        <v>3</v>
      </c>
      <c r="O128">
        <v>-2</v>
      </c>
      <c r="P128">
        <v>-0.2</v>
      </c>
      <c r="Q128">
        <v>0.48</v>
      </c>
      <c r="R128">
        <v>0.497</v>
      </c>
      <c r="S128">
        <v>-0.1</v>
      </c>
      <c r="T128">
        <v>0.1</v>
      </c>
      <c r="U128">
        <v>-1</v>
      </c>
      <c r="W128" t="s">
        <v>1007</v>
      </c>
      <c r="X128" t="s">
        <v>223</v>
      </c>
      <c r="Y128" t="s">
        <v>1265</v>
      </c>
    </row>
    <row r="129" spans="1:25" x14ac:dyDescent="0.45">
      <c r="A129">
        <v>124</v>
      </c>
      <c r="B129" t="s">
        <v>189</v>
      </c>
      <c r="C129">
        <v>31</v>
      </c>
      <c r="D129" t="s">
        <v>48</v>
      </c>
      <c r="E129">
        <v>33</v>
      </c>
      <c r="F129">
        <v>118</v>
      </c>
      <c r="G129">
        <v>-3</v>
      </c>
      <c r="H129">
        <v>0</v>
      </c>
      <c r="I129">
        <v>0</v>
      </c>
      <c r="J129">
        <v>-1</v>
      </c>
      <c r="K129">
        <v>-1</v>
      </c>
      <c r="L129">
        <v>-6</v>
      </c>
      <c r="M129">
        <v>-0.6</v>
      </c>
      <c r="N129">
        <v>4</v>
      </c>
      <c r="O129">
        <v>-2</v>
      </c>
      <c r="P129">
        <v>-0.2</v>
      </c>
      <c r="Q129">
        <v>0.48099999999999998</v>
      </c>
      <c r="R129">
        <v>0.496</v>
      </c>
      <c r="S129">
        <v>-0.1</v>
      </c>
      <c r="T129">
        <v>-0.3</v>
      </c>
      <c r="U129">
        <v>-1</v>
      </c>
      <c r="V129" s="3"/>
      <c r="W129" t="s">
        <v>1005</v>
      </c>
      <c r="X129" t="s">
        <v>190</v>
      </c>
      <c r="Y129" t="s">
        <v>191</v>
      </c>
    </row>
    <row r="130" spans="1:25" x14ac:dyDescent="0.45">
      <c r="A130">
        <v>125</v>
      </c>
      <c r="B130" t="s">
        <v>1469</v>
      </c>
      <c r="C130">
        <v>27</v>
      </c>
      <c r="D130" t="s">
        <v>875</v>
      </c>
      <c r="E130">
        <v>56</v>
      </c>
      <c r="F130">
        <v>242</v>
      </c>
      <c r="G130">
        <v>0</v>
      </c>
      <c r="H130">
        <v>-1</v>
      </c>
      <c r="I130">
        <v>1</v>
      </c>
      <c r="J130">
        <v>1</v>
      </c>
      <c r="K130">
        <v>-4</v>
      </c>
      <c r="L130">
        <v>-2</v>
      </c>
      <c r="M130">
        <v>-0.2</v>
      </c>
      <c r="N130">
        <v>8</v>
      </c>
      <c r="O130">
        <v>6</v>
      </c>
      <c r="P130">
        <v>0.5</v>
      </c>
      <c r="Q130">
        <v>0.496</v>
      </c>
      <c r="R130">
        <v>0.499</v>
      </c>
      <c r="S130">
        <v>0.4</v>
      </c>
      <c r="T130">
        <v>-0.3</v>
      </c>
      <c r="U130">
        <v>5</v>
      </c>
      <c r="W130" t="s">
        <v>1006</v>
      </c>
      <c r="X130" t="s">
        <v>1127</v>
      </c>
      <c r="Y130" t="s">
        <v>1128</v>
      </c>
    </row>
    <row r="131" spans="1:25" x14ac:dyDescent="0.45">
      <c r="A131">
        <v>126</v>
      </c>
      <c r="B131" t="s">
        <v>1470</v>
      </c>
      <c r="C131">
        <v>22</v>
      </c>
      <c r="D131" t="s">
        <v>830</v>
      </c>
      <c r="E131">
        <v>55</v>
      </c>
      <c r="F131">
        <v>227</v>
      </c>
      <c r="G131">
        <v>8</v>
      </c>
      <c r="H131">
        <v>3</v>
      </c>
      <c r="I131">
        <v>0</v>
      </c>
      <c r="J131">
        <v>0</v>
      </c>
      <c r="K131">
        <v>3</v>
      </c>
      <c r="L131">
        <v>14</v>
      </c>
      <c r="M131">
        <v>1.5</v>
      </c>
      <c r="N131">
        <v>8</v>
      </c>
      <c r="O131">
        <v>22</v>
      </c>
      <c r="P131">
        <v>2.2000000000000002</v>
      </c>
      <c r="Q131">
        <v>0.52600000000000002</v>
      </c>
      <c r="R131">
        <v>0.50900000000000001</v>
      </c>
      <c r="S131">
        <v>2.2000000000000002</v>
      </c>
      <c r="T131">
        <v>0.4</v>
      </c>
      <c r="U131">
        <v>22</v>
      </c>
      <c r="V131" s="3"/>
      <c r="W131" t="s">
        <v>1005</v>
      </c>
      <c r="X131" t="s">
        <v>83</v>
      </c>
      <c r="Y131" t="s">
        <v>1044</v>
      </c>
    </row>
    <row r="132" spans="1:25" x14ac:dyDescent="0.45">
      <c r="A132">
        <v>127</v>
      </c>
      <c r="B132" t="s">
        <v>192</v>
      </c>
      <c r="C132">
        <v>30</v>
      </c>
      <c r="D132" t="s">
        <v>97</v>
      </c>
      <c r="E132">
        <v>50</v>
      </c>
      <c r="F132">
        <v>168</v>
      </c>
      <c r="G132">
        <v>-2</v>
      </c>
      <c r="H132">
        <v>1</v>
      </c>
      <c r="I132">
        <v>-1</v>
      </c>
      <c r="J132">
        <v>-2</v>
      </c>
      <c r="K132">
        <v>3</v>
      </c>
      <c r="L132">
        <v>-2</v>
      </c>
      <c r="M132">
        <v>-0.2</v>
      </c>
      <c r="N132">
        <v>6</v>
      </c>
      <c r="O132">
        <v>4</v>
      </c>
      <c r="P132">
        <v>0.3</v>
      </c>
      <c r="Q132">
        <v>0.496</v>
      </c>
      <c r="R132">
        <v>0.499</v>
      </c>
      <c r="S132">
        <v>0.6</v>
      </c>
      <c r="T132">
        <v>0</v>
      </c>
      <c r="U132">
        <v>6</v>
      </c>
      <c r="V132" s="3">
        <v>1750000</v>
      </c>
      <c r="W132" t="s">
        <v>1005</v>
      </c>
      <c r="X132" t="s">
        <v>83</v>
      </c>
      <c r="Y132" t="s">
        <v>193</v>
      </c>
    </row>
    <row r="133" spans="1:25" x14ac:dyDescent="0.45">
      <c r="A133">
        <v>128</v>
      </c>
      <c r="B133" t="s">
        <v>1471</v>
      </c>
      <c r="C133">
        <v>29</v>
      </c>
      <c r="D133" t="s">
        <v>905</v>
      </c>
      <c r="E133">
        <v>1</v>
      </c>
      <c r="F133">
        <v>5</v>
      </c>
      <c r="G133">
        <v>-1</v>
      </c>
      <c r="H133">
        <v>0</v>
      </c>
      <c r="I133">
        <v>0</v>
      </c>
      <c r="J133">
        <v>0</v>
      </c>
      <c r="K133">
        <v>0</v>
      </c>
      <c r="L133">
        <v>-1</v>
      </c>
      <c r="M133">
        <v>-0.1</v>
      </c>
      <c r="N133">
        <v>0</v>
      </c>
      <c r="O133">
        <v>0</v>
      </c>
      <c r="P133">
        <v>0</v>
      </c>
      <c r="Q133">
        <v>0.44400000000000001</v>
      </c>
      <c r="R133">
        <v>0.5</v>
      </c>
      <c r="S133">
        <v>0</v>
      </c>
      <c r="T133">
        <v>0</v>
      </c>
      <c r="U133">
        <v>0</v>
      </c>
      <c r="V133" s="3"/>
      <c r="W133" t="s">
        <v>1007</v>
      </c>
      <c r="X133" t="s">
        <v>329</v>
      </c>
      <c r="Y133" t="s">
        <v>1472</v>
      </c>
    </row>
    <row r="134" spans="1:25" x14ac:dyDescent="0.45">
      <c r="A134">
        <v>129</v>
      </c>
      <c r="B134" t="s">
        <v>194</v>
      </c>
      <c r="C134">
        <v>25</v>
      </c>
      <c r="D134" t="s">
        <v>97</v>
      </c>
      <c r="E134">
        <v>3</v>
      </c>
      <c r="F134">
        <v>6</v>
      </c>
      <c r="G134">
        <v>-1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0.5</v>
      </c>
      <c r="R134">
        <v>0.5</v>
      </c>
      <c r="S134">
        <v>-0.1</v>
      </c>
      <c r="T134">
        <v>0.1</v>
      </c>
      <c r="U134">
        <v>-1</v>
      </c>
      <c r="V134" s="3"/>
      <c r="W134" t="s">
        <v>1006</v>
      </c>
      <c r="X134" t="s">
        <v>195</v>
      </c>
      <c r="Y134" t="s">
        <v>196</v>
      </c>
    </row>
    <row r="135" spans="1:25" x14ac:dyDescent="0.45">
      <c r="A135">
        <v>130</v>
      </c>
      <c r="B135" t="s">
        <v>197</v>
      </c>
      <c r="C135">
        <v>25</v>
      </c>
      <c r="D135" t="s">
        <v>66</v>
      </c>
      <c r="E135">
        <v>22</v>
      </c>
      <c r="F135">
        <v>74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0.2</v>
      </c>
      <c r="N135">
        <v>3</v>
      </c>
      <c r="O135">
        <v>4</v>
      </c>
      <c r="P135">
        <v>0.4</v>
      </c>
      <c r="Q135">
        <v>0.50700000000000001</v>
      </c>
      <c r="R135">
        <v>0.501</v>
      </c>
      <c r="S135">
        <v>0.3</v>
      </c>
      <c r="T135">
        <v>0.1</v>
      </c>
      <c r="U135">
        <v>3</v>
      </c>
      <c r="V135" s="3"/>
      <c r="W135" t="s">
        <v>1006</v>
      </c>
      <c r="X135" t="s">
        <v>198</v>
      </c>
      <c r="Y135" t="s">
        <v>199</v>
      </c>
    </row>
    <row r="136" spans="1:25" x14ac:dyDescent="0.45">
      <c r="A136">
        <v>131</v>
      </c>
      <c r="B136" t="s">
        <v>200</v>
      </c>
      <c r="C136">
        <v>27</v>
      </c>
      <c r="D136" t="s">
        <v>37</v>
      </c>
      <c r="E136">
        <v>44</v>
      </c>
      <c r="F136">
        <v>192</v>
      </c>
      <c r="G136">
        <v>12</v>
      </c>
      <c r="H136">
        <v>0</v>
      </c>
      <c r="I136">
        <v>0</v>
      </c>
      <c r="J136">
        <v>-5</v>
      </c>
      <c r="K136">
        <v>1</v>
      </c>
      <c r="L136">
        <v>7</v>
      </c>
      <c r="M136">
        <v>0.8</v>
      </c>
      <c r="N136">
        <v>6</v>
      </c>
      <c r="O136">
        <v>14</v>
      </c>
      <c r="P136">
        <v>1.4</v>
      </c>
      <c r="Q136">
        <v>0.51700000000000002</v>
      </c>
      <c r="R136">
        <v>0.505</v>
      </c>
      <c r="S136">
        <v>1.9</v>
      </c>
      <c r="T136">
        <v>-0.5</v>
      </c>
      <c r="U136">
        <v>19</v>
      </c>
      <c r="V136" s="3">
        <v>29500000</v>
      </c>
      <c r="W136" t="s">
        <v>1008</v>
      </c>
      <c r="X136" t="s">
        <v>201</v>
      </c>
      <c r="Y136" t="s">
        <v>202</v>
      </c>
    </row>
    <row r="137" spans="1:25" x14ac:dyDescent="0.45">
      <c r="A137">
        <v>132</v>
      </c>
      <c r="B137" t="s">
        <v>1473</v>
      </c>
      <c r="C137">
        <v>30</v>
      </c>
      <c r="D137" t="s">
        <v>862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0.5</v>
      </c>
      <c r="R137">
        <v>0.5</v>
      </c>
      <c r="S137">
        <v>0</v>
      </c>
      <c r="T137">
        <v>0</v>
      </c>
      <c r="U137">
        <v>0</v>
      </c>
      <c r="V137" s="3">
        <v>21250000</v>
      </c>
      <c r="W137" t="s">
        <v>1005</v>
      </c>
      <c r="X137">
        <v>1</v>
      </c>
      <c r="Y137" t="s">
        <v>1474</v>
      </c>
    </row>
    <row r="138" spans="1:25" x14ac:dyDescent="0.45">
      <c r="A138">
        <v>133</v>
      </c>
      <c r="B138" t="s">
        <v>1475</v>
      </c>
      <c r="C138">
        <v>33</v>
      </c>
      <c r="D138" t="s">
        <v>854</v>
      </c>
      <c r="E138">
        <v>45</v>
      </c>
      <c r="F138">
        <v>177</v>
      </c>
      <c r="G138">
        <v>3</v>
      </c>
      <c r="H138">
        <v>0</v>
      </c>
      <c r="I138">
        <v>0</v>
      </c>
      <c r="J138">
        <v>1</v>
      </c>
      <c r="K138">
        <v>2</v>
      </c>
      <c r="L138">
        <v>6</v>
      </c>
      <c r="M138">
        <v>0.6</v>
      </c>
      <c r="N138">
        <v>6</v>
      </c>
      <c r="O138">
        <v>12</v>
      </c>
      <c r="P138">
        <v>1.2</v>
      </c>
      <c r="Q138">
        <v>0.51300000000000001</v>
      </c>
      <c r="R138">
        <v>0.504</v>
      </c>
      <c r="S138">
        <v>1.1000000000000001</v>
      </c>
      <c r="T138">
        <v>0.3</v>
      </c>
      <c r="U138">
        <v>11</v>
      </c>
      <c r="V138" s="3">
        <v>6000000</v>
      </c>
      <c r="W138" t="s">
        <v>1005</v>
      </c>
      <c r="X138" t="s">
        <v>307</v>
      </c>
      <c r="Y138" t="s">
        <v>1077</v>
      </c>
    </row>
    <row r="139" spans="1:25" x14ac:dyDescent="0.45">
      <c r="A139">
        <v>134</v>
      </c>
      <c r="B139" t="s">
        <v>203</v>
      </c>
      <c r="C139">
        <v>25</v>
      </c>
      <c r="D139" t="s">
        <v>33</v>
      </c>
      <c r="E139">
        <v>50</v>
      </c>
      <c r="F139">
        <v>199</v>
      </c>
      <c r="G139">
        <v>-3</v>
      </c>
      <c r="H139">
        <v>-3</v>
      </c>
      <c r="I139">
        <v>0</v>
      </c>
      <c r="J139">
        <v>-1</v>
      </c>
      <c r="K139">
        <v>2</v>
      </c>
      <c r="L139">
        <v>-5</v>
      </c>
      <c r="M139">
        <v>-0.5</v>
      </c>
      <c r="N139">
        <v>7</v>
      </c>
      <c r="O139">
        <v>2</v>
      </c>
      <c r="P139">
        <v>0.1</v>
      </c>
      <c r="Q139">
        <v>0.49</v>
      </c>
      <c r="R139">
        <v>0.497</v>
      </c>
      <c r="S139">
        <v>0.3</v>
      </c>
      <c r="T139">
        <v>0.1</v>
      </c>
      <c r="U139">
        <v>3</v>
      </c>
      <c r="W139" t="s">
        <v>1006</v>
      </c>
      <c r="X139" t="s">
        <v>204</v>
      </c>
      <c r="Y139" t="s">
        <v>205</v>
      </c>
    </row>
    <row r="140" spans="1:25" x14ac:dyDescent="0.45">
      <c r="A140">
        <v>135</v>
      </c>
      <c r="B140" t="s">
        <v>206</v>
      </c>
      <c r="C140">
        <v>32</v>
      </c>
      <c r="D140" t="s">
        <v>66</v>
      </c>
      <c r="E140">
        <v>54</v>
      </c>
      <c r="F140">
        <v>235</v>
      </c>
      <c r="G140">
        <v>1</v>
      </c>
      <c r="H140">
        <v>-2</v>
      </c>
      <c r="I140">
        <v>1</v>
      </c>
      <c r="J140">
        <v>-1</v>
      </c>
      <c r="K140">
        <v>-3</v>
      </c>
      <c r="L140">
        <v>-4</v>
      </c>
      <c r="M140">
        <v>-0.4</v>
      </c>
      <c r="N140">
        <v>8</v>
      </c>
      <c r="O140">
        <v>4</v>
      </c>
      <c r="P140">
        <v>0.3</v>
      </c>
      <c r="Q140">
        <v>0.49299999999999999</v>
      </c>
      <c r="R140">
        <v>0.498</v>
      </c>
      <c r="S140">
        <v>0.5</v>
      </c>
      <c r="T140">
        <v>-0.5</v>
      </c>
      <c r="U140">
        <v>5</v>
      </c>
      <c r="V140" s="3">
        <v>8000000</v>
      </c>
      <c r="W140" t="s">
        <v>1006</v>
      </c>
      <c r="X140" t="s">
        <v>207</v>
      </c>
      <c r="Y140" t="s">
        <v>208</v>
      </c>
    </row>
    <row r="141" spans="1:25" x14ac:dyDescent="0.45">
      <c r="A141">
        <v>136</v>
      </c>
      <c r="B141" t="s">
        <v>1476</v>
      </c>
      <c r="C141">
        <v>37</v>
      </c>
      <c r="D141" t="s">
        <v>862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0.5</v>
      </c>
      <c r="R141">
        <v>0.5</v>
      </c>
      <c r="S141">
        <v>0</v>
      </c>
      <c r="T141">
        <v>0</v>
      </c>
      <c r="U141">
        <v>0</v>
      </c>
      <c r="V141" s="3">
        <v>4000000</v>
      </c>
      <c r="W141" t="s">
        <v>1005</v>
      </c>
      <c r="X141">
        <v>1</v>
      </c>
      <c r="Y141" t="s">
        <v>1477</v>
      </c>
    </row>
    <row r="142" spans="1:25" x14ac:dyDescent="0.45">
      <c r="A142">
        <v>137</v>
      </c>
      <c r="B142" t="s">
        <v>1478</v>
      </c>
      <c r="C142">
        <v>27</v>
      </c>
      <c r="D142" t="s">
        <v>888</v>
      </c>
      <c r="E142">
        <v>51</v>
      </c>
      <c r="F142">
        <v>228</v>
      </c>
      <c r="G142">
        <v>-1</v>
      </c>
      <c r="H142">
        <v>0</v>
      </c>
      <c r="I142">
        <v>1</v>
      </c>
      <c r="J142">
        <v>-4</v>
      </c>
      <c r="K142">
        <v>-1</v>
      </c>
      <c r="L142">
        <v>-5</v>
      </c>
      <c r="M142">
        <v>-0.6</v>
      </c>
      <c r="N142">
        <v>7</v>
      </c>
      <c r="O142">
        <v>2</v>
      </c>
      <c r="P142">
        <v>0.2</v>
      </c>
      <c r="Q142">
        <v>0.48899999999999999</v>
      </c>
      <c r="R142">
        <v>0.496</v>
      </c>
      <c r="S142">
        <v>0.6</v>
      </c>
      <c r="T142">
        <v>-0.6</v>
      </c>
      <c r="U142">
        <v>6</v>
      </c>
      <c r="W142" t="s">
        <v>1007</v>
      </c>
      <c r="X142" t="s">
        <v>1359</v>
      </c>
      <c r="Y142" t="s">
        <v>1233</v>
      </c>
    </row>
    <row r="143" spans="1:25" x14ac:dyDescent="0.45">
      <c r="A143">
        <v>138</v>
      </c>
      <c r="B143" t="s">
        <v>1479</v>
      </c>
      <c r="C143">
        <v>26</v>
      </c>
      <c r="D143" t="s">
        <v>854</v>
      </c>
      <c r="E143">
        <v>52</v>
      </c>
      <c r="F143">
        <v>213</v>
      </c>
      <c r="G143">
        <v>1</v>
      </c>
      <c r="H143">
        <v>4</v>
      </c>
      <c r="I143">
        <v>0</v>
      </c>
      <c r="J143">
        <v>-2</v>
      </c>
      <c r="K143">
        <v>2</v>
      </c>
      <c r="L143">
        <v>4</v>
      </c>
      <c r="M143">
        <v>0.5</v>
      </c>
      <c r="N143">
        <v>7</v>
      </c>
      <c r="O143">
        <v>11</v>
      </c>
      <c r="P143">
        <v>1.1000000000000001</v>
      </c>
      <c r="Q143">
        <v>0.50800000000000001</v>
      </c>
      <c r="R143">
        <v>0.503</v>
      </c>
      <c r="S143">
        <v>1.3</v>
      </c>
      <c r="T143">
        <v>0</v>
      </c>
      <c r="U143">
        <v>13</v>
      </c>
      <c r="V143" s="3"/>
      <c r="W143" t="s">
        <v>1007</v>
      </c>
      <c r="X143" t="s">
        <v>1090</v>
      </c>
      <c r="Y143" t="s">
        <v>1091</v>
      </c>
    </row>
    <row r="144" spans="1:25" x14ac:dyDescent="0.45">
      <c r="A144">
        <v>139</v>
      </c>
      <c r="B144" t="s">
        <v>209</v>
      </c>
      <c r="C144">
        <v>31</v>
      </c>
      <c r="D144" t="s">
        <v>41</v>
      </c>
      <c r="E144">
        <v>30</v>
      </c>
      <c r="F144">
        <v>113</v>
      </c>
      <c r="G144">
        <v>-7</v>
      </c>
      <c r="H144">
        <v>1</v>
      </c>
      <c r="I144">
        <v>0</v>
      </c>
      <c r="J144">
        <v>-5</v>
      </c>
      <c r="K144">
        <v>0</v>
      </c>
      <c r="L144">
        <v>-11</v>
      </c>
      <c r="M144">
        <v>-1.2</v>
      </c>
      <c r="N144">
        <v>4</v>
      </c>
      <c r="O144">
        <v>-7</v>
      </c>
      <c r="P144">
        <v>-0.8</v>
      </c>
      <c r="Q144">
        <v>0.46100000000000002</v>
      </c>
      <c r="R144">
        <v>0.49299999999999999</v>
      </c>
      <c r="S144">
        <v>-0.3</v>
      </c>
      <c r="T144">
        <v>-0.6</v>
      </c>
      <c r="U144">
        <v>-2</v>
      </c>
      <c r="V144" s="3">
        <v>8500000</v>
      </c>
      <c r="W144" t="s">
        <v>1005</v>
      </c>
      <c r="X144" t="s">
        <v>210</v>
      </c>
      <c r="Y144" t="s">
        <v>211</v>
      </c>
    </row>
    <row r="145" spans="1:25" x14ac:dyDescent="0.45">
      <c r="A145">
        <v>140</v>
      </c>
      <c r="B145" t="s">
        <v>212</v>
      </c>
      <c r="C145">
        <v>29</v>
      </c>
      <c r="D145" t="s">
        <v>33</v>
      </c>
      <c r="E145">
        <v>41</v>
      </c>
      <c r="F145">
        <v>119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0.4</v>
      </c>
      <c r="N145">
        <v>4</v>
      </c>
      <c r="O145">
        <v>7</v>
      </c>
      <c r="P145">
        <v>0.7</v>
      </c>
      <c r="Q145">
        <v>0.50900000000000001</v>
      </c>
      <c r="R145">
        <v>0.502</v>
      </c>
      <c r="S145">
        <v>0.8</v>
      </c>
      <c r="T145">
        <v>0</v>
      </c>
      <c r="U145">
        <v>7</v>
      </c>
      <c r="V145" s="3">
        <v>3500000</v>
      </c>
      <c r="W145" t="s">
        <v>1006</v>
      </c>
      <c r="X145" t="s">
        <v>1136</v>
      </c>
      <c r="Y145" t="s">
        <v>213</v>
      </c>
    </row>
    <row r="146" spans="1:25" x14ac:dyDescent="0.45">
      <c r="A146">
        <v>141</v>
      </c>
      <c r="B146" t="s">
        <v>1480</v>
      </c>
      <c r="C146">
        <v>26</v>
      </c>
      <c r="D146" t="s">
        <v>817</v>
      </c>
      <c r="E146">
        <v>35</v>
      </c>
      <c r="F146">
        <v>95</v>
      </c>
      <c r="G146">
        <v>-4</v>
      </c>
      <c r="H146">
        <v>1</v>
      </c>
      <c r="I146">
        <v>0</v>
      </c>
      <c r="J146">
        <v>3</v>
      </c>
      <c r="K146">
        <v>0</v>
      </c>
      <c r="L146">
        <v>0</v>
      </c>
      <c r="M146">
        <v>0.1</v>
      </c>
      <c r="N146">
        <v>3</v>
      </c>
      <c r="O146">
        <v>4</v>
      </c>
      <c r="P146">
        <v>0.4</v>
      </c>
      <c r="Q146">
        <v>0.501</v>
      </c>
      <c r="R146">
        <v>0.5</v>
      </c>
      <c r="S146">
        <v>0</v>
      </c>
      <c r="T146">
        <v>0.3</v>
      </c>
      <c r="U146">
        <v>1</v>
      </c>
      <c r="W146" t="s">
        <v>1006</v>
      </c>
      <c r="X146" t="s">
        <v>1178</v>
      </c>
      <c r="Y146" t="s">
        <v>1179</v>
      </c>
    </row>
    <row r="147" spans="1:25" x14ac:dyDescent="0.45">
      <c r="A147">
        <v>142</v>
      </c>
      <c r="B147" t="s">
        <v>214</v>
      </c>
      <c r="C147">
        <v>25</v>
      </c>
      <c r="D147" t="s">
        <v>161</v>
      </c>
      <c r="E147">
        <v>36</v>
      </c>
      <c r="F147">
        <v>108</v>
      </c>
      <c r="G147">
        <v>-1</v>
      </c>
      <c r="H147">
        <v>0</v>
      </c>
      <c r="I147">
        <v>0</v>
      </c>
      <c r="J147">
        <v>6</v>
      </c>
      <c r="K147">
        <v>-1</v>
      </c>
      <c r="L147">
        <v>4</v>
      </c>
      <c r="M147">
        <v>0.4</v>
      </c>
      <c r="N147">
        <v>4</v>
      </c>
      <c r="O147">
        <v>8</v>
      </c>
      <c r="P147">
        <v>0.8</v>
      </c>
      <c r="Q147">
        <v>0.51300000000000001</v>
      </c>
      <c r="R147">
        <v>0.503</v>
      </c>
      <c r="S147">
        <v>0.2</v>
      </c>
      <c r="T147">
        <v>0.6</v>
      </c>
      <c r="U147">
        <v>2</v>
      </c>
      <c r="W147" t="s">
        <v>1006</v>
      </c>
      <c r="X147" t="s">
        <v>215</v>
      </c>
      <c r="Y147" t="s">
        <v>216</v>
      </c>
    </row>
    <row r="148" spans="1:25" x14ac:dyDescent="0.45">
      <c r="A148">
        <v>143</v>
      </c>
      <c r="B148" t="s">
        <v>217</v>
      </c>
      <c r="C148">
        <v>27</v>
      </c>
      <c r="D148" t="s">
        <v>37</v>
      </c>
      <c r="E148">
        <v>55</v>
      </c>
      <c r="F148">
        <v>250</v>
      </c>
      <c r="G148">
        <v>5</v>
      </c>
      <c r="H148">
        <v>3</v>
      </c>
      <c r="I148">
        <v>1</v>
      </c>
      <c r="J148">
        <v>9</v>
      </c>
      <c r="K148">
        <v>0</v>
      </c>
      <c r="L148">
        <v>18</v>
      </c>
      <c r="M148">
        <v>1.9</v>
      </c>
      <c r="N148">
        <v>8</v>
      </c>
      <c r="O148">
        <v>26</v>
      </c>
      <c r="P148">
        <v>2.7</v>
      </c>
      <c r="Q148">
        <v>0.53500000000000003</v>
      </c>
      <c r="R148">
        <v>0.51200000000000001</v>
      </c>
      <c r="S148">
        <v>1.7</v>
      </c>
      <c r="T148">
        <v>1</v>
      </c>
      <c r="U148">
        <v>17</v>
      </c>
      <c r="W148" t="s">
        <v>1007</v>
      </c>
      <c r="X148" t="s">
        <v>218</v>
      </c>
      <c r="Y148" t="s">
        <v>219</v>
      </c>
    </row>
    <row r="149" spans="1:25" x14ac:dyDescent="0.45">
      <c r="A149">
        <v>144</v>
      </c>
      <c r="B149" t="s">
        <v>1481</v>
      </c>
      <c r="C149">
        <v>35</v>
      </c>
      <c r="D149" t="s">
        <v>828</v>
      </c>
      <c r="E149">
        <v>35</v>
      </c>
      <c r="F149">
        <v>102</v>
      </c>
      <c r="G149">
        <v>0</v>
      </c>
      <c r="H149">
        <v>1</v>
      </c>
      <c r="I149">
        <v>0</v>
      </c>
      <c r="J149">
        <v>2</v>
      </c>
      <c r="K149">
        <v>-1</v>
      </c>
      <c r="L149">
        <v>2</v>
      </c>
      <c r="M149">
        <v>0.2</v>
      </c>
      <c r="N149">
        <v>3</v>
      </c>
      <c r="O149">
        <v>5</v>
      </c>
      <c r="P149">
        <v>0.5</v>
      </c>
      <c r="Q149">
        <v>0.505</v>
      </c>
      <c r="R149">
        <v>0.501</v>
      </c>
      <c r="S149">
        <v>0.3</v>
      </c>
      <c r="T149">
        <v>0.1</v>
      </c>
      <c r="U149">
        <v>3</v>
      </c>
      <c r="V149" s="3">
        <v>3000000</v>
      </c>
      <c r="W149" t="s">
        <v>1005</v>
      </c>
      <c r="X149" t="s">
        <v>1215</v>
      </c>
      <c r="Y149" t="s">
        <v>1216</v>
      </c>
    </row>
    <row r="150" spans="1:25" x14ac:dyDescent="0.45">
      <c r="A150">
        <v>145</v>
      </c>
      <c r="B150" t="s">
        <v>1482</v>
      </c>
      <c r="C150">
        <v>24</v>
      </c>
      <c r="D150" t="s">
        <v>830</v>
      </c>
      <c r="E150">
        <v>29</v>
      </c>
      <c r="F150">
        <v>123</v>
      </c>
      <c r="G150">
        <v>-9</v>
      </c>
      <c r="H150">
        <v>0</v>
      </c>
      <c r="I150">
        <v>0</v>
      </c>
      <c r="J150">
        <v>-1</v>
      </c>
      <c r="K150">
        <v>-1</v>
      </c>
      <c r="L150">
        <v>-12</v>
      </c>
      <c r="M150">
        <v>-1.3</v>
      </c>
      <c r="N150">
        <v>4</v>
      </c>
      <c r="O150">
        <v>-8</v>
      </c>
      <c r="P150">
        <v>-0.9</v>
      </c>
      <c r="Q150">
        <v>0.45500000000000002</v>
      </c>
      <c r="R150">
        <v>0.49199999999999999</v>
      </c>
      <c r="S150">
        <v>-0.8</v>
      </c>
      <c r="T150">
        <v>-0.2</v>
      </c>
      <c r="U150">
        <v>-7</v>
      </c>
      <c r="V150" s="3"/>
      <c r="W150" t="s">
        <v>1006</v>
      </c>
      <c r="X150">
        <v>3</v>
      </c>
      <c r="Y150" t="s">
        <v>1317</v>
      </c>
    </row>
    <row r="151" spans="1:25" x14ac:dyDescent="0.45">
      <c r="A151">
        <v>146</v>
      </c>
      <c r="B151" t="s">
        <v>1483</v>
      </c>
      <c r="C151">
        <v>24</v>
      </c>
      <c r="D151" t="s">
        <v>79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0.5</v>
      </c>
      <c r="R151">
        <v>0.5</v>
      </c>
      <c r="S151">
        <v>0</v>
      </c>
      <c r="T151">
        <v>0</v>
      </c>
      <c r="U151">
        <v>0</v>
      </c>
      <c r="W151" t="s">
        <v>1009</v>
      </c>
      <c r="X151" t="s">
        <v>76</v>
      </c>
      <c r="Y151" t="s">
        <v>1484</v>
      </c>
    </row>
    <row r="152" spans="1:25" x14ac:dyDescent="0.45">
      <c r="A152">
        <v>147</v>
      </c>
      <c r="B152" t="s">
        <v>1485</v>
      </c>
      <c r="C152">
        <v>29</v>
      </c>
      <c r="D152" t="s">
        <v>830</v>
      </c>
      <c r="E152">
        <v>41</v>
      </c>
      <c r="F152">
        <v>135</v>
      </c>
      <c r="G152">
        <v>-9</v>
      </c>
      <c r="H152">
        <v>1</v>
      </c>
      <c r="I152">
        <v>0</v>
      </c>
      <c r="J152">
        <v>0</v>
      </c>
      <c r="K152">
        <v>1</v>
      </c>
      <c r="L152">
        <v>-7</v>
      </c>
      <c r="M152">
        <v>-0.7</v>
      </c>
      <c r="N152">
        <v>5</v>
      </c>
      <c r="O152">
        <v>-2</v>
      </c>
      <c r="P152">
        <v>-0.3</v>
      </c>
      <c r="Q152">
        <v>0.48199999999999998</v>
      </c>
      <c r="R152">
        <v>0.495</v>
      </c>
      <c r="S152">
        <v>-0.3</v>
      </c>
      <c r="T152">
        <v>0.1</v>
      </c>
      <c r="U152">
        <v>-2</v>
      </c>
      <c r="V152" s="3">
        <v>2725000</v>
      </c>
      <c r="W152" t="s">
        <v>1006</v>
      </c>
      <c r="X152" t="s">
        <v>1486</v>
      </c>
      <c r="Y152" t="s">
        <v>1273</v>
      </c>
    </row>
    <row r="153" spans="1:25" x14ac:dyDescent="0.45">
      <c r="A153">
        <v>148</v>
      </c>
      <c r="B153" t="s">
        <v>1487</v>
      </c>
      <c r="C153">
        <v>28</v>
      </c>
      <c r="D153" t="s">
        <v>835</v>
      </c>
      <c r="E153">
        <v>55</v>
      </c>
      <c r="F153">
        <v>222</v>
      </c>
      <c r="G153">
        <v>1</v>
      </c>
      <c r="H153">
        <v>0</v>
      </c>
      <c r="I153">
        <v>1</v>
      </c>
      <c r="J153">
        <v>-5</v>
      </c>
      <c r="K153">
        <v>2</v>
      </c>
      <c r="L153">
        <v>-2</v>
      </c>
      <c r="M153">
        <v>-0.2</v>
      </c>
      <c r="N153">
        <v>8</v>
      </c>
      <c r="O153">
        <v>6</v>
      </c>
      <c r="P153">
        <v>0.6</v>
      </c>
      <c r="Q153">
        <v>0.497</v>
      </c>
      <c r="R153">
        <v>0.499</v>
      </c>
      <c r="S153">
        <v>1.1000000000000001</v>
      </c>
      <c r="T153">
        <v>-0.3</v>
      </c>
      <c r="U153">
        <v>11</v>
      </c>
      <c r="V153" s="3">
        <v>4700000</v>
      </c>
      <c r="W153" t="s">
        <v>1010</v>
      </c>
      <c r="X153" t="s">
        <v>358</v>
      </c>
      <c r="Y153" t="s">
        <v>1194</v>
      </c>
    </row>
    <row r="154" spans="1:25" x14ac:dyDescent="0.45">
      <c r="A154">
        <v>149</v>
      </c>
      <c r="B154" t="s">
        <v>1488</v>
      </c>
      <c r="C154">
        <v>28</v>
      </c>
      <c r="D154" t="s">
        <v>830</v>
      </c>
      <c r="E154">
        <v>43</v>
      </c>
      <c r="F154">
        <v>110</v>
      </c>
      <c r="G154">
        <v>0</v>
      </c>
      <c r="H154">
        <v>0</v>
      </c>
      <c r="I154">
        <v>0</v>
      </c>
      <c r="J154">
        <v>7</v>
      </c>
      <c r="K154">
        <v>0</v>
      </c>
      <c r="L154">
        <v>7</v>
      </c>
      <c r="M154">
        <v>0.8</v>
      </c>
      <c r="N154">
        <v>4</v>
      </c>
      <c r="O154">
        <v>11</v>
      </c>
      <c r="P154">
        <v>1.1000000000000001</v>
      </c>
      <c r="Q154">
        <v>0.51800000000000002</v>
      </c>
      <c r="R154">
        <v>0.505</v>
      </c>
      <c r="S154">
        <v>0.4</v>
      </c>
      <c r="T154">
        <v>0.8</v>
      </c>
      <c r="U154">
        <v>4</v>
      </c>
      <c r="W154" t="s">
        <v>1009</v>
      </c>
      <c r="X154" t="s">
        <v>1095</v>
      </c>
      <c r="Y154" t="s">
        <v>1096</v>
      </c>
    </row>
    <row r="155" spans="1:25" x14ac:dyDescent="0.45">
      <c r="A155">
        <v>150</v>
      </c>
      <c r="B155" t="s">
        <v>220</v>
      </c>
      <c r="C155">
        <v>33</v>
      </c>
      <c r="D155" t="s">
        <v>129</v>
      </c>
      <c r="E155">
        <v>42</v>
      </c>
      <c r="F155">
        <v>100</v>
      </c>
      <c r="G155">
        <v>-6</v>
      </c>
      <c r="H155">
        <v>0</v>
      </c>
      <c r="I155">
        <v>0</v>
      </c>
      <c r="J155">
        <v>0</v>
      </c>
      <c r="K155">
        <v>1</v>
      </c>
      <c r="L155">
        <v>-6</v>
      </c>
      <c r="M155">
        <v>-0.6</v>
      </c>
      <c r="N155">
        <v>3</v>
      </c>
      <c r="O155">
        <v>-2</v>
      </c>
      <c r="P155">
        <v>-0.3</v>
      </c>
      <c r="Q155">
        <v>0.48599999999999999</v>
      </c>
      <c r="R155">
        <v>0.496</v>
      </c>
      <c r="S155">
        <v>-0.3</v>
      </c>
      <c r="T155">
        <v>0.1</v>
      </c>
      <c r="U155">
        <v>-2</v>
      </c>
      <c r="V155" s="3">
        <v>6300000</v>
      </c>
      <c r="W155" t="s">
        <v>1006</v>
      </c>
      <c r="X155" t="s">
        <v>1372</v>
      </c>
      <c r="Y155" t="s">
        <v>221</v>
      </c>
    </row>
    <row r="156" spans="1:25" x14ac:dyDescent="0.45">
      <c r="A156">
        <v>151</v>
      </c>
      <c r="B156" t="s">
        <v>222</v>
      </c>
      <c r="C156">
        <v>29</v>
      </c>
      <c r="D156" t="s">
        <v>112</v>
      </c>
      <c r="E156">
        <v>30</v>
      </c>
      <c r="F156">
        <v>94</v>
      </c>
      <c r="G156">
        <v>1</v>
      </c>
      <c r="H156">
        <v>0</v>
      </c>
      <c r="I156">
        <v>0</v>
      </c>
      <c r="J156">
        <v>5</v>
      </c>
      <c r="K156">
        <v>2</v>
      </c>
      <c r="L156">
        <v>8</v>
      </c>
      <c r="M156">
        <v>0.9</v>
      </c>
      <c r="N156">
        <v>3</v>
      </c>
      <c r="O156">
        <v>11</v>
      </c>
      <c r="P156">
        <v>1.2</v>
      </c>
      <c r="Q156">
        <v>0.52900000000000003</v>
      </c>
      <c r="R156">
        <v>0.505</v>
      </c>
      <c r="S156">
        <v>0.7</v>
      </c>
      <c r="T156">
        <v>0.7</v>
      </c>
      <c r="U156">
        <v>6</v>
      </c>
      <c r="W156" t="s">
        <v>1005</v>
      </c>
      <c r="X156" t="s">
        <v>223</v>
      </c>
      <c r="Y156" t="s">
        <v>224</v>
      </c>
    </row>
    <row r="157" spans="1:25" x14ac:dyDescent="0.45">
      <c r="A157">
        <v>152</v>
      </c>
      <c r="B157" t="s">
        <v>1489</v>
      </c>
      <c r="C157">
        <v>25</v>
      </c>
      <c r="D157" t="s">
        <v>888</v>
      </c>
      <c r="E157">
        <v>9</v>
      </c>
      <c r="F157">
        <v>18</v>
      </c>
      <c r="G157">
        <v>-1</v>
      </c>
      <c r="H157">
        <v>0</v>
      </c>
      <c r="I157">
        <v>0</v>
      </c>
      <c r="J157">
        <v>-1</v>
      </c>
      <c r="K157">
        <v>0</v>
      </c>
      <c r="L157">
        <v>-1</v>
      </c>
      <c r="M157">
        <v>-0.1</v>
      </c>
      <c r="N157">
        <v>1</v>
      </c>
      <c r="O157">
        <v>-1</v>
      </c>
      <c r="P157">
        <v>-0.1</v>
      </c>
      <c r="Q157">
        <v>0.48599999999999999</v>
      </c>
      <c r="R157">
        <v>0.499</v>
      </c>
      <c r="S157">
        <v>0</v>
      </c>
      <c r="T157">
        <v>-0.1</v>
      </c>
      <c r="U157">
        <v>0</v>
      </c>
      <c r="V157" s="3"/>
      <c r="W157" t="s">
        <v>1010</v>
      </c>
      <c r="X157" t="s">
        <v>1490</v>
      </c>
      <c r="Y157" t="s">
        <v>1491</v>
      </c>
    </row>
    <row r="158" spans="1:25" x14ac:dyDescent="0.45">
      <c r="A158">
        <v>153</v>
      </c>
      <c r="B158" t="s">
        <v>1492</v>
      </c>
      <c r="C158">
        <v>26</v>
      </c>
      <c r="D158" t="s">
        <v>888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0.5</v>
      </c>
      <c r="R158">
        <v>0.5</v>
      </c>
      <c r="S158">
        <v>0</v>
      </c>
      <c r="T158">
        <v>0</v>
      </c>
      <c r="U158">
        <v>0</v>
      </c>
      <c r="W158" t="s">
        <v>1011</v>
      </c>
      <c r="X158">
        <v>1</v>
      </c>
      <c r="Y158" t="s">
        <v>1493</v>
      </c>
    </row>
    <row r="159" spans="1:25" x14ac:dyDescent="0.45">
      <c r="A159">
        <v>154</v>
      </c>
      <c r="B159" t="s">
        <v>1494</v>
      </c>
      <c r="C159">
        <v>26</v>
      </c>
      <c r="D159" t="s">
        <v>835</v>
      </c>
      <c r="E159">
        <v>23</v>
      </c>
      <c r="F159">
        <v>57</v>
      </c>
      <c r="G159">
        <v>1</v>
      </c>
      <c r="H159">
        <v>1</v>
      </c>
      <c r="I159">
        <v>0</v>
      </c>
      <c r="J159">
        <v>-1</v>
      </c>
      <c r="K159">
        <v>0</v>
      </c>
      <c r="L159">
        <v>1</v>
      </c>
      <c r="M159">
        <v>0.2</v>
      </c>
      <c r="N159">
        <v>2</v>
      </c>
      <c r="O159">
        <v>3</v>
      </c>
      <c r="P159">
        <v>0.3</v>
      </c>
      <c r="Q159">
        <v>0.50600000000000001</v>
      </c>
      <c r="R159">
        <v>0.501</v>
      </c>
      <c r="S159">
        <v>0.4</v>
      </c>
      <c r="T159">
        <v>-0.1</v>
      </c>
      <c r="U159">
        <v>4</v>
      </c>
      <c r="V159" s="3"/>
      <c r="W159" t="s">
        <v>1007</v>
      </c>
      <c r="X159" t="s">
        <v>1495</v>
      </c>
      <c r="Y159" t="s">
        <v>1220</v>
      </c>
    </row>
    <row r="160" spans="1:25" x14ac:dyDescent="0.45">
      <c r="A160">
        <v>155</v>
      </c>
      <c r="B160" t="s">
        <v>1496</v>
      </c>
      <c r="C160">
        <v>30</v>
      </c>
      <c r="D160" t="s">
        <v>828</v>
      </c>
      <c r="E160">
        <v>5</v>
      </c>
      <c r="F160">
        <v>9</v>
      </c>
      <c r="G160">
        <v>-1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0.1</v>
      </c>
      <c r="Q160">
        <v>0.503</v>
      </c>
      <c r="R160">
        <v>0.5</v>
      </c>
      <c r="S160">
        <v>-0.1</v>
      </c>
      <c r="T160">
        <v>0.1</v>
      </c>
      <c r="U160">
        <v>-1</v>
      </c>
      <c r="V160" s="3">
        <v>6000000</v>
      </c>
      <c r="W160" t="s">
        <v>1006</v>
      </c>
      <c r="X160" t="s">
        <v>58</v>
      </c>
      <c r="Y160" t="s">
        <v>1497</v>
      </c>
    </row>
    <row r="161" spans="1:25" x14ac:dyDescent="0.45">
      <c r="A161">
        <v>156</v>
      </c>
      <c r="B161" t="s">
        <v>225</v>
      </c>
      <c r="C161">
        <v>26</v>
      </c>
      <c r="D161" t="s">
        <v>97</v>
      </c>
      <c r="E161">
        <v>25</v>
      </c>
      <c r="F161">
        <v>75</v>
      </c>
      <c r="G161">
        <v>-5</v>
      </c>
      <c r="H161">
        <v>-1</v>
      </c>
      <c r="I161">
        <v>0</v>
      </c>
      <c r="J161">
        <v>2</v>
      </c>
      <c r="K161">
        <v>0</v>
      </c>
      <c r="L161">
        <v>-3</v>
      </c>
      <c r="M161">
        <v>-0.4</v>
      </c>
      <c r="N161">
        <v>3</v>
      </c>
      <c r="O161">
        <v>-1</v>
      </c>
      <c r="P161">
        <v>-0.1</v>
      </c>
      <c r="Q161">
        <v>0.48499999999999999</v>
      </c>
      <c r="R161">
        <v>0.498</v>
      </c>
      <c r="S161">
        <v>-0.3</v>
      </c>
      <c r="T161">
        <v>0.2</v>
      </c>
      <c r="U161">
        <v>-3</v>
      </c>
      <c r="V161" s="3"/>
      <c r="W161" t="s">
        <v>1006</v>
      </c>
      <c r="X161" t="s">
        <v>226</v>
      </c>
      <c r="Y161" t="s">
        <v>227</v>
      </c>
    </row>
    <row r="162" spans="1:25" x14ac:dyDescent="0.45">
      <c r="A162">
        <v>157</v>
      </c>
      <c r="B162" t="s">
        <v>1498</v>
      </c>
      <c r="C162">
        <v>32</v>
      </c>
      <c r="D162" t="s">
        <v>835</v>
      </c>
      <c r="E162">
        <v>46</v>
      </c>
      <c r="F162">
        <v>150</v>
      </c>
      <c r="G162">
        <v>-4</v>
      </c>
      <c r="H162">
        <v>0</v>
      </c>
      <c r="I162">
        <v>-1</v>
      </c>
      <c r="J162">
        <v>5</v>
      </c>
      <c r="K162">
        <v>-2</v>
      </c>
      <c r="L162">
        <v>-2</v>
      </c>
      <c r="M162">
        <v>-0.3</v>
      </c>
      <c r="N162">
        <v>5</v>
      </c>
      <c r="O162">
        <v>3</v>
      </c>
      <c r="P162">
        <v>0.2</v>
      </c>
      <c r="Q162">
        <v>0.49399999999999999</v>
      </c>
      <c r="R162">
        <v>0.498</v>
      </c>
      <c r="S162">
        <v>-0.3</v>
      </c>
      <c r="T162">
        <v>0.3</v>
      </c>
      <c r="U162">
        <v>-2</v>
      </c>
      <c r="V162" s="3">
        <v>6500000</v>
      </c>
      <c r="W162" t="s">
        <v>1005</v>
      </c>
      <c r="X162" t="s">
        <v>1224</v>
      </c>
      <c r="Y162" t="s">
        <v>1225</v>
      </c>
    </row>
    <row r="163" spans="1:25" x14ac:dyDescent="0.45">
      <c r="A163">
        <v>158</v>
      </c>
      <c r="B163" t="s">
        <v>228</v>
      </c>
      <c r="C163">
        <v>26</v>
      </c>
      <c r="D163" t="s">
        <v>70</v>
      </c>
      <c r="E163">
        <v>36</v>
      </c>
      <c r="F163">
        <v>111</v>
      </c>
      <c r="G163">
        <v>-3</v>
      </c>
      <c r="H163">
        <v>0</v>
      </c>
      <c r="I163">
        <v>0</v>
      </c>
      <c r="J163">
        <v>3</v>
      </c>
      <c r="K163">
        <v>-2</v>
      </c>
      <c r="L163">
        <v>-2</v>
      </c>
      <c r="M163">
        <v>-0.2</v>
      </c>
      <c r="N163">
        <v>4</v>
      </c>
      <c r="O163">
        <v>2</v>
      </c>
      <c r="P163">
        <v>0.1</v>
      </c>
      <c r="Q163">
        <v>0.49399999999999999</v>
      </c>
      <c r="R163">
        <v>0.499</v>
      </c>
      <c r="S163">
        <v>-0.2</v>
      </c>
      <c r="T163">
        <v>0.1</v>
      </c>
      <c r="U163">
        <v>-1</v>
      </c>
      <c r="V163" s="3"/>
      <c r="W163" t="s">
        <v>1006</v>
      </c>
      <c r="X163" s="1" t="s">
        <v>1231</v>
      </c>
      <c r="Y163" t="s">
        <v>229</v>
      </c>
    </row>
    <row r="164" spans="1:25" x14ac:dyDescent="0.45">
      <c r="A164">
        <v>159</v>
      </c>
      <c r="B164" t="s">
        <v>230</v>
      </c>
      <c r="C164">
        <v>28</v>
      </c>
      <c r="D164" t="s">
        <v>79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0.5</v>
      </c>
      <c r="R164">
        <v>0.5</v>
      </c>
      <c r="S164">
        <v>0</v>
      </c>
      <c r="T164">
        <v>0</v>
      </c>
      <c r="U164">
        <v>0</v>
      </c>
      <c r="V164" s="3"/>
      <c r="W164" t="s">
        <v>1008</v>
      </c>
      <c r="X164">
        <v>1</v>
      </c>
      <c r="Y164" t="s">
        <v>231</v>
      </c>
    </row>
    <row r="165" spans="1:25" x14ac:dyDescent="0.45">
      <c r="A165">
        <v>160</v>
      </c>
      <c r="B165" t="s">
        <v>1499</v>
      </c>
      <c r="C165">
        <v>31</v>
      </c>
      <c r="D165" t="s">
        <v>830</v>
      </c>
      <c r="E165">
        <v>17</v>
      </c>
      <c r="F165">
        <v>62</v>
      </c>
      <c r="G165">
        <v>-7</v>
      </c>
      <c r="H165">
        <v>0</v>
      </c>
      <c r="I165">
        <v>0</v>
      </c>
      <c r="J165">
        <v>1</v>
      </c>
      <c r="K165">
        <v>-1</v>
      </c>
      <c r="L165">
        <v>-7</v>
      </c>
      <c r="M165">
        <v>-0.8</v>
      </c>
      <c r="N165">
        <v>2</v>
      </c>
      <c r="O165">
        <v>-5</v>
      </c>
      <c r="P165">
        <v>-0.6</v>
      </c>
      <c r="Q165">
        <v>0.45400000000000001</v>
      </c>
      <c r="R165">
        <v>0.495</v>
      </c>
      <c r="S165">
        <v>-0.7</v>
      </c>
      <c r="T165">
        <v>0</v>
      </c>
      <c r="U165">
        <v>-6</v>
      </c>
      <c r="V165" s="3">
        <v>1300000</v>
      </c>
      <c r="W165" t="s">
        <v>1005</v>
      </c>
      <c r="X165" t="s">
        <v>440</v>
      </c>
      <c r="Y165" t="s">
        <v>1296</v>
      </c>
    </row>
    <row r="166" spans="1:25" x14ac:dyDescent="0.45">
      <c r="A166">
        <v>161</v>
      </c>
      <c r="B166" t="s">
        <v>1500</v>
      </c>
      <c r="C166">
        <v>27</v>
      </c>
      <c r="D166" t="s">
        <v>875</v>
      </c>
      <c r="E166">
        <v>40</v>
      </c>
      <c r="F166">
        <v>105</v>
      </c>
      <c r="G166">
        <v>-10</v>
      </c>
      <c r="H166">
        <v>-1</v>
      </c>
      <c r="I166">
        <v>0</v>
      </c>
      <c r="J166">
        <v>-1</v>
      </c>
      <c r="K166">
        <v>2</v>
      </c>
      <c r="L166">
        <v>-9</v>
      </c>
      <c r="M166">
        <v>-1</v>
      </c>
      <c r="N166">
        <v>4</v>
      </c>
      <c r="O166">
        <v>-6</v>
      </c>
      <c r="P166">
        <v>-0.6</v>
      </c>
      <c r="Q166">
        <v>0.47599999999999998</v>
      </c>
      <c r="R166">
        <v>0.49399999999999999</v>
      </c>
      <c r="S166">
        <v>-0.5</v>
      </c>
      <c r="T166">
        <v>0.2</v>
      </c>
      <c r="U166">
        <v>-5</v>
      </c>
      <c r="W166" t="s">
        <v>1007</v>
      </c>
      <c r="X166" t="s">
        <v>1063</v>
      </c>
      <c r="Y166" t="s">
        <v>1306</v>
      </c>
    </row>
    <row r="167" spans="1:25" x14ac:dyDescent="0.45">
      <c r="A167">
        <v>162</v>
      </c>
      <c r="B167" t="s">
        <v>232</v>
      </c>
      <c r="C167">
        <v>25</v>
      </c>
      <c r="D167" t="s">
        <v>161</v>
      </c>
      <c r="E167">
        <v>2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0.51200000000000001</v>
      </c>
      <c r="R167">
        <v>0.5</v>
      </c>
      <c r="S167">
        <v>0</v>
      </c>
      <c r="T167">
        <v>0</v>
      </c>
      <c r="U167">
        <v>0</v>
      </c>
      <c r="W167" t="s">
        <v>1007</v>
      </c>
      <c r="X167" t="s">
        <v>233</v>
      </c>
      <c r="Y167" t="s">
        <v>234</v>
      </c>
    </row>
    <row r="168" spans="1:25" x14ac:dyDescent="0.45">
      <c r="A168">
        <v>163</v>
      </c>
      <c r="B168" t="s">
        <v>1501</v>
      </c>
      <c r="C168">
        <v>29</v>
      </c>
      <c r="D168" t="s">
        <v>830</v>
      </c>
      <c r="E168">
        <v>41</v>
      </c>
      <c r="F168">
        <v>130</v>
      </c>
      <c r="G168">
        <v>0</v>
      </c>
      <c r="H168">
        <v>0</v>
      </c>
      <c r="I168">
        <v>1</v>
      </c>
      <c r="J168">
        <v>0</v>
      </c>
      <c r="K168">
        <v>-1</v>
      </c>
      <c r="L168">
        <v>-1</v>
      </c>
      <c r="M168">
        <v>-0.1</v>
      </c>
      <c r="N168">
        <v>4</v>
      </c>
      <c r="O168">
        <v>4</v>
      </c>
      <c r="P168">
        <v>0.4</v>
      </c>
      <c r="Q168">
        <v>0.498</v>
      </c>
      <c r="R168">
        <v>0.5</v>
      </c>
      <c r="S168">
        <v>0.4</v>
      </c>
      <c r="T168">
        <v>-0.1</v>
      </c>
      <c r="U168">
        <v>4</v>
      </c>
      <c r="V168" s="3">
        <v>2150000</v>
      </c>
      <c r="W168" t="s">
        <v>1006</v>
      </c>
      <c r="X168" t="s">
        <v>378</v>
      </c>
      <c r="Y168" t="s">
        <v>1214</v>
      </c>
    </row>
    <row r="169" spans="1:25" x14ac:dyDescent="0.45">
      <c r="A169">
        <v>164</v>
      </c>
      <c r="B169" t="s">
        <v>235</v>
      </c>
      <c r="C169">
        <v>29</v>
      </c>
      <c r="D169" t="s">
        <v>153</v>
      </c>
      <c r="E169">
        <v>52</v>
      </c>
      <c r="F169">
        <v>200</v>
      </c>
      <c r="G169">
        <v>0</v>
      </c>
      <c r="H169">
        <v>-1</v>
      </c>
      <c r="I169">
        <v>-1</v>
      </c>
      <c r="J169">
        <v>-1</v>
      </c>
      <c r="K169">
        <v>-2</v>
      </c>
      <c r="L169">
        <v>-5</v>
      </c>
      <c r="M169">
        <v>-0.6</v>
      </c>
      <c r="N169">
        <v>7</v>
      </c>
      <c r="O169">
        <v>2</v>
      </c>
      <c r="P169">
        <v>0.1</v>
      </c>
      <c r="Q169">
        <v>0.48899999999999999</v>
      </c>
      <c r="R169">
        <v>0.497</v>
      </c>
      <c r="S169">
        <v>0.2</v>
      </c>
      <c r="T169">
        <v>-0.4</v>
      </c>
      <c r="U169">
        <v>3</v>
      </c>
      <c r="V169" s="3">
        <v>6775000</v>
      </c>
      <c r="W169" t="s">
        <v>1006</v>
      </c>
      <c r="X169" t="s">
        <v>236</v>
      </c>
      <c r="Y169" t="s">
        <v>237</v>
      </c>
    </row>
    <row r="170" spans="1:25" x14ac:dyDescent="0.45">
      <c r="A170">
        <v>165</v>
      </c>
      <c r="B170" t="s">
        <v>238</v>
      </c>
      <c r="C170">
        <v>32</v>
      </c>
      <c r="D170" t="s">
        <v>112</v>
      </c>
      <c r="E170">
        <v>40</v>
      </c>
      <c r="F170">
        <v>125</v>
      </c>
      <c r="G170">
        <v>-4</v>
      </c>
      <c r="H170">
        <v>0</v>
      </c>
      <c r="I170">
        <v>1</v>
      </c>
      <c r="J170">
        <v>7</v>
      </c>
      <c r="K170">
        <v>0</v>
      </c>
      <c r="L170">
        <v>4</v>
      </c>
      <c r="M170">
        <v>0.5</v>
      </c>
      <c r="N170">
        <v>4</v>
      </c>
      <c r="O170">
        <v>9</v>
      </c>
      <c r="P170">
        <v>0.9</v>
      </c>
      <c r="Q170">
        <v>0.51200000000000001</v>
      </c>
      <c r="R170">
        <v>0.503</v>
      </c>
      <c r="S170">
        <v>0.1</v>
      </c>
      <c r="T170">
        <v>0.7</v>
      </c>
      <c r="U170">
        <v>2</v>
      </c>
      <c r="V170" s="3">
        <v>2000000</v>
      </c>
      <c r="W170" t="s">
        <v>1005</v>
      </c>
      <c r="X170" t="s">
        <v>239</v>
      </c>
      <c r="Y170" t="s">
        <v>240</v>
      </c>
    </row>
    <row r="171" spans="1:25" x14ac:dyDescent="0.45">
      <c r="A171">
        <v>166</v>
      </c>
      <c r="B171" t="s">
        <v>1502</v>
      </c>
      <c r="C171">
        <v>31</v>
      </c>
      <c r="D171" t="s">
        <v>854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0.52</v>
      </c>
      <c r="R171">
        <v>0.5</v>
      </c>
      <c r="S171">
        <v>0</v>
      </c>
      <c r="T171">
        <v>0</v>
      </c>
      <c r="U171">
        <v>0</v>
      </c>
      <c r="V171" s="3">
        <v>15000000</v>
      </c>
      <c r="W171" t="s">
        <v>1007</v>
      </c>
      <c r="X171" t="s">
        <v>1503</v>
      </c>
      <c r="Y171" t="s">
        <v>1504</v>
      </c>
    </row>
    <row r="172" spans="1:25" x14ac:dyDescent="0.45">
      <c r="A172">
        <v>167</v>
      </c>
      <c r="B172" t="s">
        <v>1505</v>
      </c>
      <c r="C172">
        <v>34</v>
      </c>
      <c r="D172" t="s">
        <v>811</v>
      </c>
      <c r="E172">
        <v>57</v>
      </c>
      <c r="F172">
        <v>250</v>
      </c>
      <c r="G172">
        <v>13</v>
      </c>
      <c r="H172">
        <v>0</v>
      </c>
      <c r="I172">
        <v>-1</v>
      </c>
      <c r="J172">
        <v>-1</v>
      </c>
      <c r="K172">
        <v>-3</v>
      </c>
      <c r="L172">
        <v>8</v>
      </c>
      <c r="M172">
        <v>0.9</v>
      </c>
      <c r="N172">
        <v>8</v>
      </c>
      <c r="O172">
        <v>17</v>
      </c>
      <c r="P172">
        <v>1.7</v>
      </c>
      <c r="Q172">
        <v>0.51500000000000001</v>
      </c>
      <c r="R172">
        <v>0.505</v>
      </c>
      <c r="S172">
        <v>1.8</v>
      </c>
      <c r="T172">
        <v>-0.4</v>
      </c>
      <c r="U172">
        <v>18</v>
      </c>
      <c r="V172" s="3">
        <v>27000000</v>
      </c>
      <c r="W172" t="s">
        <v>1005</v>
      </c>
      <c r="X172" t="s">
        <v>591</v>
      </c>
      <c r="Y172" t="s">
        <v>1073</v>
      </c>
    </row>
    <row r="173" spans="1:25" x14ac:dyDescent="0.45">
      <c r="A173">
        <v>168</v>
      </c>
      <c r="B173" t="s">
        <v>241</v>
      </c>
      <c r="C173">
        <v>25</v>
      </c>
      <c r="D173" t="s">
        <v>70</v>
      </c>
      <c r="E173">
        <v>49</v>
      </c>
      <c r="F173">
        <v>194</v>
      </c>
      <c r="G173">
        <v>1</v>
      </c>
      <c r="H173">
        <v>-1</v>
      </c>
      <c r="I173">
        <v>0</v>
      </c>
      <c r="J173">
        <v>-1</v>
      </c>
      <c r="K173">
        <v>2</v>
      </c>
      <c r="L173">
        <v>0</v>
      </c>
      <c r="M173">
        <v>0</v>
      </c>
      <c r="N173">
        <v>7</v>
      </c>
      <c r="O173">
        <v>7</v>
      </c>
      <c r="P173">
        <v>0.7</v>
      </c>
      <c r="Q173">
        <v>0.501</v>
      </c>
      <c r="R173">
        <v>0.5</v>
      </c>
      <c r="S173">
        <v>0.8</v>
      </c>
      <c r="T173">
        <v>0</v>
      </c>
      <c r="U173">
        <v>8</v>
      </c>
      <c r="V173" s="3"/>
      <c r="W173" t="s">
        <v>1007</v>
      </c>
      <c r="X173" t="s">
        <v>242</v>
      </c>
      <c r="Y173" t="s">
        <v>243</v>
      </c>
    </row>
    <row r="174" spans="1:25" x14ac:dyDescent="0.45">
      <c r="A174">
        <v>169</v>
      </c>
      <c r="B174" t="s">
        <v>1506</v>
      </c>
      <c r="C174">
        <v>24</v>
      </c>
      <c r="D174" t="s">
        <v>817</v>
      </c>
      <c r="E174">
        <v>49</v>
      </c>
      <c r="F174">
        <v>190</v>
      </c>
      <c r="G174">
        <v>0</v>
      </c>
      <c r="H174">
        <v>0</v>
      </c>
      <c r="I174">
        <v>0</v>
      </c>
      <c r="J174">
        <v>-4</v>
      </c>
      <c r="K174">
        <v>-1</v>
      </c>
      <c r="L174">
        <v>-5</v>
      </c>
      <c r="M174">
        <v>-0.5</v>
      </c>
      <c r="N174">
        <v>6</v>
      </c>
      <c r="O174">
        <v>1</v>
      </c>
      <c r="P174">
        <v>0.1</v>
      </c>
      <c r="Q174">
        <v>0.48899999999999999</v>
      </c>
      <c r="R174">
        <v>0.497</v>
      </c>
      <c r="S174">
        <v>0.5</v>
      </c>
      <c r="T174">
        <v>-0.5</v>
      </c>
      <c r="U174">
        <v>5</v>
      </c>
      <c r="W174" t="s">
        <v>1007</v>
      </c>
      <c r="X174" t="s">
        <v>1362</v>
      </c>
      <c r="Y174" t="s">
        <v>1234</v>
      </c>
    </row>
    <row r="175" spans="1:25" x14ac:dyDescent="0.45">
      <c r="A175">
        <v>170</v>
      </c>
      <c r="B175" t="s">
        <v>1507</v>
      </c>
      <c r="C175">
        <v>26</v>
      </c>
      <c r="D175" t="s">
        <v>825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0.5</v>
      </c>
      <c r="R175">
        <v>0.5</v>
      </c>
      <c r="S175">
        <v>0</v>
      </c>
      <c r="T175">
        <v>0</v>
      </c>
      <c r="U175">
        <v>0</v>
      </c>
      <c r="V175" s="3"/>
      <c r="W175" t="s">
        <v>1008</v>
      </c>
      <c r="X175" t="s">
        <v>76</v>
      </c>
      <c r="Y175" t="s">
        <v>1508</v>
      </c>
    </row>
    <row r="176" spans="1:25" x14ac:dyDescent="0.45">
      <c r="A176">
        <v>171</v>
      </c>
      <c r="B176" t="s">
        <v>1509</v>
      </c>
      <c r="C176">
        <v>28</v>
      </c>
      <c r="D176" t="s">
        <v>830</v>
      </c>
      <c r="E176">
        <v>6</v>
      </c>
      <c r="F176">
        <v>24</v>
      </c>
      <c r="G176">
        <v>-2</v>
      </c>
      <c r="H176">
        <v>0</v>
      </c>
      <c r="I176">
        <v>0</v>
      </c>
      <c r="J176">
        <v>0</v>
      </c>
      <c r="K176">
        <v>0</v>
      </c>
      <c r="L176">
        <v>-1</v>
      </c>
      <c r="M176">
        <v>-0.1</v>
      </c>
      <c r="N176">
        <v>1</v>
      </c>
      <c r="O176">
        <v>0</v>
      </c>
      <c r="P176">
        <v>0</v>
      </c>
      <c r="Q176">
        <v>0.47899999999999998</v>
      </c>
      <c r="R176">
        <v>0.499</v>
      </c>
      <c r="S176">
        <v>0</v>
      </c>
      <c r="T176">
        <v>0</v>
      </c>
      <c r="U176">
        <v>0</v>
      </c>
      <c r="V176" s="3"/>
      <c r="W176" t="s">
        <v>1008</v>
      </c>
      <c r="X176" t="s">
        <v>80</v>
      </c>
      <c r="Y176" t="s">
        <v>1510</v>
      </c>
    </row>
    <row r="177" spans="1:25" x14ac:dyDescent="0.45">
      <c r="A177">
        <v>172</v>
      </c>
      <c r="B177" t="s">
        <v>244</v>
      </c>
      <c r="C177">
        <v>28</v>
      </c>
      <c r="D177" t="s">
        <v>70</v>
      </c>
      <c r="E177">
        <v>38</v>
      </c>
      <c r="F177">
        <v>128</v>
      </c>
      <c r="G177">
        <v>17</v>
      </c>
      <c r="H177">
        <v>1</v>
      </c>
      <c r="I177">
        <v>0</v>
      </c>
      <c r="J177">
        <v>-4</v>
      </c>
      <c r="K177">
        <v>-1</v>
      </c>
      <c r="L177">
        <v>13</v>
      </c>
      <c r="M177">
        <v>1.3</v>
      </c>
      <c r="N177">
        <v>4</v>
      </c>
      <c r="O177">
        <v>17</v>
      </c>
      <c r="P177">
        <v>1.7</v>
      </c>
      <c r="Q177">
        <v>0.53500000000000003</v>
      </c>
      <c r="R177">
        <v>0.50800000000000001</v>
      </c>
      <c r="S177">
        <v>2.2000000000000002</v>
      </c>
      <c r="T177">
        <v>-0.5</v>
      </c>
      <c r="U177">
        <v>21</v>
      </c>
      <c r="V177" s="3"/>
      <c r="W177" t="s">
        <v>1006</v>
      </c>
      <c r="X177" t="s">
        <v>1337</v>
      </c>
      <c r="Y177" t="s">
        <v>245</v>
      </c>
    </row>
    <row r="178" spans="1:25" x14ac:dyDescent="0.45">
      <c r="A178">
        <v>173</v>
      </c>
      <c r="B178" t="s">
        <v>1511</v>
      </c>
      <c r="C178">
        <v>30</v>
      </c>
      <c r="D178" t="s">
        <v>886</v>
      </c>
      <c r="E178">
        <v>33</v>
      </c>
      <c r="F178">
        <v>128</v>
      </c>
      <c r="G178">
        <v>-4</v>
      </c>
      <c r="H178">
        <v>-1</v>
      </c>
      <c r="I178">
        <v>0</v>
      </c>
      <c r="J178">
        <v>4</v>
      </c>
      <c r="K178">
        <v>-2</v>
      </c>
      <c r="L178">
        <v>-3</v>
      </c>
      <c r="M178">
        <v>-0.3</v>
      </c>
      <c r="N178">
        <v>4</v>
      </c>
      <c r="O178">
        <v>1</v>
      </c>
      <c r="P178">
        <v>0.1</v>
      </c>
      <c r="Q178">
        <v>0.49</v>
      </c>
      <c r="R178">
        <v>0.498</v>
      </c>
      <c r="S178">
        <v>-0.3</v>
      </c>
      <c r="T178">
        <v>0.3</v>
      </c>
      <c r="U178">
        <v>-3</v>
      </c>
      <c r="V178" s="3">
        <v>2500000</v>
      </c>
      <c r="W178" t="s">
        <v>1005</v>
      </c>
      <c r="X178" t="s">
        <v>1512</v>
      </c>
      <c r="Y178" t="s">
        <v>1222</v>
      </c>
    </row>
    <row r="179" spans="1:25" x14ac:dyDescent="0.45">
      <c r="A179">
        <v>174</v>
      </c>
      <c r="B179" t="s">
        <v>246</v>
      </c>
      <c r="C179">
        <v>31</v>
      </c>
      <c r="D179" t="s">
        <v>161</v>
      </c>
      <c r="E179">
        <v>52</v>
      </c>
      <c r="F179">
        <v>217</v>
      </c>
      <c r="G179">
        <v>1</v>
      </c>
      <c r="H179">
        <v>0</v>
      </c>
      <c r="I179">
        <v>0</v>
      </c>
      <c r="J179">
        <v>-4</v>
      </c>
      <c r="K179">
        <v>-2</v>
      </c>
      <c r="L179">
        <v>-6</v>
      </c>
      <c r="M179">
        <v>-0.6</v>
      </c>
      <c r="N179">
        <v>7</v>
      </c>
      <c r="O179">
        <v>2</v>
      </c>
      <c r="P179">
        <v>0.1</v>
      </c>
      <c r="Q179">
        <v>0.48799999999999999</v>
      </c>
      <c r="R179">
        <v>0.496</v>
      </c>
      <c r="S179">
        <v>0.6</v>
      </c>
      <c r="T179">
        <v>-0.7</v>
      </c>
      <c r="U179">
        <v>6</v>
      </c>
      <c r="V179" s="3">
        <v>4750000</v>
      </c>
      <c r="W179" t="s">
        <v>1010</v>
      </c>
      <c r="X179" t="s">
        <v>1361</v>
      </c>
      <c r="Y179" t="s">
        <v>248</v>
      </c>
    </row>
    <row r="180" spans="1:25" x14ac:dyDescent="0.45">
      <c r="A180">
        <v>175</v>
      </c>
      <c r="B180" t="s">
        <v>1513</v>
      </c>
      <c r="C180">
        <v>33</v>
      </c>
      <c r="D180" t="s">
        <v>875</v>
      </c>
      <c r="E180">
        <v>18</v>
      </c>
      <c r="F180">
        <v>51</v>
      </c>
      <c r="G180">
        <v>-2</v>
      </c>
      <c r="H180">
        <v>0</v>
      </c>
      <c r="I180">
        <v>-1</v>
      </c>
      <c r="J180">
        <v>0</v>
      </c>
      <c r="K180">
        <v>0</v>
      </c>
      <c r="L180">
        <v>-3</v>
      </c>
      <c r="M180">
        <v>-0.3</v>
      </c>
      <c r="N180">
        <v>2</v>
      </c>
      <c r="O180">
        <v>-1</v>
      </c>
      <c r="P180">
        <v>-0.1</v>
      </c>
      <c r="Q180">
        <v>0.48299999999999998</v>
      </c>
      <c r="R180">
        <v>0.498</v>
      </c>
      <c r="S180">
        <v>-0.1</v>
      </c>
      <c r="T180">
        <v>0</v>
      </c>
      <c r="U180">
        <v>-1</v>
      </c>
      <c r="V180" s="3">
        <v>12000000</v>
      </c>
      <c r="W180" t="s">
        <v>1005</v>
      </c>
      <c r="X180" t="s">
        <v>1258</v>
      </c>
      <c r="Y180" t="s">
        <v>1259</v>
      </c>
    </row>
    <row r="181" spans="1:25" x14ac:dyDescent="0.45">
      <c r="A181">
        <v>176</v>
      </c>
      <c r="B181" t="s">
        <v>1514</v>
      </c>
      <c r="C181">
        <v>24</v>
      </c>
      <c r="D181" t="s">
        <v>886</v>
      </c>
      <c r="E181">
        <v>45</v>
      </c>
      <c r="F181">
        <v>169</v>
      </c>
      <c r="G181">
        <v>2</v>
      </c>
      <c r="H181">
        <v>0</v>
      </c>
      <c r="I181">
        <v>0</v>
      </c>
      <c r="J181">
        <v>-4</v>
      </c>
      <c r="K181">
        <v>1</v>
      </c>
      <c r="L181">
        <v>-1</v>
      </c>
      <c r="M181">
        <v>-0.1</v>
      </c>
      <c r="N181">
        <v>6</v>
      </c>
      <c r="O181">
        <v>5</v>
      </c>
      <c r="P181">
        <v>0.4</v>
      </c>
      <c r="Q181">
        <v>0.497</v>
      </c>
      <c r="R181">
        <v>0.499</v>
      </c>
      <c r="S181">
        <v>0.8</v>
      </c>
      <c r="T181">
        <v>-0.3</v>
      </c>
      <c r="U181">
        <v>9</v>
      </c>
      <c r="V181" s="3">
        <v>1950000</v>
      </c>
      <c r="W181" t="s">
        <v>1008</v>
      </c>
      <c r="X181" t="s">
        <v>367</v>
      </c>
      <c r="Y181" t="s">
        <v>1122</v>
      </c>
    </row>
    <row r="182" spans="1:25" x14ac:dyDescent="0.45">
      <c r="A182">
        <v>177</v>
      </c>
      <c r="B182" t="s">
        <v>249</v>
      </c>
      <c r="C182">
        <v>24</v>
      </c>
      <c r="D182" t="s">
        <v>112</v>
      </c>
      <c r="E182">
        <v>54</v>
      </c>
      <c r="F182">
        <v>245</v>
      </c>
      <c r="G182">
        <v>0</v>
      </c>
      <c r="H182">
        <v>3</v>
      </c>
      <c r="I182">
        <v>1</v>
      </c>
      <c r="J182">
        <v>2</v>
      </c>
      <c r="K182">
        <v>2</v>
      </c>
      <c r="L182">
        <v>7</v>
      </c>
      <c r="M182">
        <v>0.8</v>
      </c>
      <c r="N182">
        <v>8</v>
      </c>
      <c r="O182">
        <v>15</v>
      </c>
      <c r="P182">
        <v>1.5</v>
      </c>
      <c r="Q182">
        <v>0.51400000000000001</v>
      </c>
      <c r="R182">
        <v>0.505</v>
      </c>
      <c r="S182">
        <v>1.3</v>
      </c>
      <c r="T182">
        <v>0.4</v>
      </c>
      <c r="U182">
        <v>13</v>
      </c>
      <c r="W182" t="s">
        <v>1005</v>
      </c>
      <c r="X182" t="s">
        <v>118</v>
      </c>
      <c r="Y182" t="s">
        <v>250</v>
      </c>
    </row>
    <row r="183" spans="1:25" x14ac:dyDescent="0.45">
      <c r="A183">
        <v>178</v>
      </c>
      <c r="B183" t="s">
        <v>251</v>
      </c>
      <c r="C183">
        <v>33</v>
      </c>
      <c r="D183" t="s">
        <v>153</v>
      </c>
      <c r="E183">
        <v>46</v>
      </c>
      <c r="F183">
        <v>179</v>
      </c>
      <c r="G183">
        <v>-5</v>
      </c>
      <c r="H183">
        <v>0</v>
      </c>
      <c r="I183">
        <v>-1</v>
      </c>
      <c r="J183">
        <v>0</v>
      </c>
      <c r="K183">
        <v>-4</v>
      </c>
      <c r="L183">
        <v>-10</v>
      </c>
      <c r="M183">
        <v>-1.1000000000000001</v>
      </c>
      <c r="N183">
        <v>6</v>
      </c>
      <c r="O183">
        <v>-4</v>
      </c>
      <c r="P183">
        <v>-0.5</v>
      </c>
      <c r="Q183">
        <v>0.47699999999999998</v>
      </c>
      <c r="R183">
        <v>0.49299999999999999</v>
      </c>
      <c r="S183">
        <v>-0.4</v>
      </c>
      <c r="T183">
        <v>-0.5</v>
      </c>
      <c r="U183">
        <v>-4</v>
      </c>
      <c r="V183" s="3">
        <v>10500000</v>
      </c>
      <c r="W183" t="s">
        <v>1005</v>
      </c>
      <c r="X183" t="s">
        <v>252</v>
      </c>
      <c r="Y183" t="s">
        <v>253</v>
      </c>
    </row>
    <row r="184" spans="1:25" x14ac:dyDescent="0.45">
      <c r="A184">
        <v>179</v>
      </c>
      <c r="B184" t="s">
        <v>254</v>
      </c>
      <c r="C184">
        <v>24</v>
      </c>
      <c r="D184" t="s">
        <v>48</v>
      </c>
      <c r="E184">
        <v>37</v>
      </c>
      <c r="F184">
        <v>153</v>
      </c>
      <c r="G184">
        <v>-7</v>
      </c>
      <c r="H184">
        <v>0</v>
      </c>
      <c r="I184">
        <v>0</v>
      </c>
      <c r="J184">
        <v>1</v>
      </c>
      <c r="K184">
        <v>1</v>
      </c>
      <c r="L184">
        <v>-5</v>
      </c>
      <c r="M184">
        <v>-0.5</v>
      </c>
      <c r="N184">
        <v>5</v>
      </c>
      <c r="O184">
        <v>1</v>
      </c>
      <c r="P184">
        <v>0</v>
      </c>
      <c r="Q184">
        <v>0.48599999999999999</v>
      </c>
      <c r="R184">
        <v>0.497</v>
      </c>
      <c r="S184">
        <v>-0.1</v>
      </c>
      <c r="T184">
        <v>0.2</v>
      </c>
      <c r="U184">
        <v>0</v>
      </c>
      <c r="W184" t="s">
        <v>1007</v>
      </c>
      <c r="X184" t="s">
        <v>255</v>
      </c>
      <c r="Y184" t="s">
        <v>256</v>
      </c>
    </row>
    <row r="185" spans="1:25" x14ac:dyDescent="0.45">
      <c r="A185">
        <v>180</v>
      </c>
      <c r="B185" t="s">
        <v>257</v>
      </c>
      <c r="C185">
        <v>25</v>
      </c>
      <c r="D185" t="s">
        <v>70</v>
      </c>
      <c r="E185">
        <v>52</v>
      </c>
      <c r="F185">
        <v>230</v>
      </c>
      <c r="G185">
        <v>2</v>
      </c>
      <c r="H185">
        <v>0</v>
      </c>
      <c r="I185">
        <v>2</v>
      </c>
      <c r="J185">
        <v>3</v>
      </c>
      <c r="K185">
        <v>2</v>
      </c>
      <c r="L185">
        <v>9</v>
      </c>
      <c r="M185">
        <v>0.9</v>
      </c>
      <c r="N185">
        <v>8</v>
      </c>
      <c r="O185">
        <v>16</v>
      </c>
      <c r="P185">
        <v>1.7</v>
      </c>
      <c r="Q185">
        <v>0.51800000000000002</v>
      </c>
      <c r="R185">
        <v>0.50600000000000001</v>
      </c>
      <c r="S185">
        <v>1.4</v>
      </c>
      <c r="T185">
        <v>0.5</v>
      </c>
      <c r="U185">
        <v>13</v>
      </c>
      <c r="V185" s="3">
        <v>5571428</v>
      </c>
      <c r="W185" t="s">
        <v>1006</v>
      </c>
      <c r="X185" t="s">
        <v>255</v>
      </c>
      <c r="Y185" t="s">
        <v>258</v>
      </c>
    </row>
    <row r="186" spans="1:25" x14ac:dyDescent="0.45">
      <c r="A186">
        <v>181</v>
      </c>
      <c r="B186" t="s">
        <v>1515</v>
      </c>
      <c r="C186">
        <v>30</v>
      </c>
      <c r="D186" t="s">
        <v>825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0.5</v>
      </c>
      <c r="R186">
        <v>0.5</v>
      </c>
      <c r="S186">
        <v>0</v>
      </c>
      <c r="T186">
        <v>0</v>
      </c>
      <c r="U186">
        <v>0</v>
      </c>
      <c r="V186" s="3">
        <v>1225000</v>
      </c>
      <c r="W186" t="s">
        <v>1007</v>
      </c>
      <c r="X186">
        <v>1</v>
      </c>
      <c r="Y186" t="s">
        <v>1516</v>
      </c>
    </row>
    <row r="187" spans="1:25" x14ac:dyDescent="0.45">
      <c r="A187">
        <v>182</v>
      </c>
      <c r="B187" t="s">
        <v>1517</v>
      </c>
      <c r="C187">
        <v>36</v>
      </c>
      <c r="D187" t="s">
        <v>888</v>
      </c>
      <c r="E187">
        <v>51</v>
      </c>
      <c r="F187">
        <v>226</v>
      </c>
      <c r="G187">
        <v>-1</v>
      </c>
      <c r="H187">
        <v>0</v>
      </c>
      <c r="I187">
        <v>-1</v>
      </c>
      <c r="J187">
        <v>2</v>
      </c>
      <c r="K187">
        <v>-3</v>
      </c>
      <c r="L187">
        <v>-2</v>
      </c>
      <c r="M187">
        <v>-0.2</v>
      </c>
      <c r="N187">
        <v>7</v>
      </c>
      <c r="O187">
        <v>5</v>
      </c>
      <c r="P187">
        <v>0.5</v>
      </c>
      <c r="Q187">
        <v>0.495</v>
      </c>
      <c r="R187">
        <v>0.499</v>
      </c>
      <c r="S187">
        <v>0.3</v>
      </c>
      <c r="T187">
        <v>-0.1</v>
      </c>
      <c r="U187">
        <v>3</v>
      </c>
      <c r="V187" s="3">
        <v>26000000</v>
      </c>
      <c r="W187" t="s">
        <v>1006</v>
      </c>
      <c r="X187" t="s">
        <v>282</v>
      </c>
      <c r="Y187" t="s">
        <v>1232</v>
      </c>
    </row>
    <row r="188" spans="1:25" x14ac:dyDescent="0.45">
      <c r="A188">
        <v>183</v>
      </c>
      <c r="B188" t="s">
        <v>1518</v>
      </c>
      <c r="C188">
        <v>36</v>
      </c>
      <c r="D188" t="s">
        <v>880</v>
      </c>
      <c r="E188">
        <v>26</v>
      </c>
      <c r="F188">
        <v>74</v>
      </c>
      <c r="G188">
        <v>-7</v>
      </c>
      <c r="H188">
        <v>0</v>
      </c>
      <c r="I188">
        <v>0</v>
      </c>
      <c r="J188">
        <v>0</v>
      </c>
      <c r="K188">
        <v>2</v>
      </c>
      <c r="L188">
        <v>-5</v>
      </c>
      <c r="M188">
        <v>-0.5</v>
      </c>
      <c r="N188">
        <v>3</v>
      </c>
      <c r="O188">
        <v>-3</v>
      </c>
      <c r="P188">
        <v>-0.3</v>
      </c>
      <c r="Q188">
        <v>0.47899999999999998</v>
      </c>
      <c r="R188">
        <v>0.497</v>
      </c>
      <c r="S188">
        <v>-0.3</v>
      </c>
      <c r="T188">
        <v>0.2</v>
      </c>
      <c r="U188">
        <v>-2</v>
      </c>
      <c r="V188" s="3">
        <v>6000000</v>
      </c>
      <c r="W188" t="s">
        <v>1005</v>
      </c>
      <c r="X188">
        <v>2</v>
      </c>
      <c r="Y188" t="s">
        <v>1267</v>
      </c>
    </row>
    <row r="189" spans="1:25" x14ac:dyDescent="0.45">
      <c r="A189">
        <v>184</v>
      </c>
      <c r="B189" t="s">
        <v>1519</v>
      </c>
      <c r="C189">
        <v>25</v>
      </c>
      <c r="D189" t="s">
        <v>905</v>
      </c>
      <c r="E189">
        <v>16</v>
      </c>
      <c r="F189">
        <v>65</v>
      </c>
      <c r="G189">
        <v>2</v>
      </c>
      <c r="H189">
        <v>1</v>
      </c>
      <c r="I189">
        <v>0</v>
      </c>
      <c r="J189">
        <v>-2</v>
      </c>
      <c r="K189">
        <v>1</v>
      </c>
      <c r="L189">
        <v>2</v>
      </c>
      <c r="M189">
        <v>0.2</v>
      </c>
      <c r="N189">
        <v>2</v>
      </c>
      <c r="O189">
        <v>4</v>
      </c>
      <c r="P189">
        <v>0.4</v>
      </c>
      <c r="Q189">
        <v>0.51100000000000001</v>
      </c>
      <c r="R189">
        <v>0.501</v>
      </c>
      <c r="S189">
        <v>0.6</v>
      </c>
      <c r="T189">
        <v>-0.2</v>
      </c>
      <c r="U189">
        <v>6</v>
      </c>
      <c r="V189" s="3"/>
      <c r="W189" t="s">
        <v>1007</v>
      </c>
      <c r="X189" t="s">
        <v>1120</v>
      </c>
      <c r="Y189" t="s">
        <v>1349</v>
      </c>
    </row>
    <row r="190" spans="1:25" x14ac:dyDescent="0.45">
      <c r="A190">
        <v>185</v>
      </c>
      <c r="B190" t="s">
        <v>259</v>
      </c>
      <c r="C190">
        <v>27</v>
      </c>
      <c r="D190" t="s">
        <v>37</v>
      </c>
      <c r="E190">
        <v>15</v>
      </c>
      <c r="F190">
        <v>37</v>
      </c>
      <c r="G190">
        <v>-1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0.2</v>
      </c>
      <c r="N190">
        <v>1</v>
      </c>
      <c r="O190">
        <v>3</v>
      </c>
      <c r="P190">
        <v>0.3</v>
      </c>
      <c r="Q190">
        <v>0.51</v>
      </c>
      <c r="R190">
        <v>0.501</v>
      </c>
      <c r="S190">
        <v>0.2</v>
      </c>
      <c r="T190">
        <v>0.1</v>
      </c>
      <c r="U190">
        <v>2</v>
      </c>
      <c r="W190" t="s">
        <v>1009</v>
      </c>
      <c r="X190" t="s">
        <v>1520</v>
      </c>
      <c r="Y190" t="s">
        <v>260</v>
      </c>
    </row>
    <row r="191" spans="1:25" x14ac:dyDescent="0.45">
      <c r="A191">
        <v>186</v>
      </c>
      <c r="B191" t="s">
        <v>1521</v>
      </c>
      <c r="C191">
        <v>24</v>
      </c>
      <c r="D191" t="s">
        <v>854</v>
      </c>
      <c r="E191">
        <v>15</v>
      </c>
      <c r="F191">
        <v>50</v>
      </c>
      <c r="G191">
        <v>-2</v>
      </c>
      <c r="H191">
        <v>0</v>
      </c>
      <c r="I191">
        <v>0</v>
      </c>
      <c r="J191">
        <v>3</v>
      </c>
      <c r="K191">
        <v>-1</v>
      </c>
      <c r="L191">
        <v>1</v>
      </c>
      <c r="M191">
        <v>0.1</v>
      </c>
      <c r="N191">
        <v>2</v>
      </c>
      <c r="O191">
        <v>2</v>
      </c>
      <c r="P191">
        <v>0.2</v>
      </c>
      <c r="Q191">
        <v>0.505</v>
      </c>
      <c r="R191">
        <v>0.5</v>
      </c>
      <c r="S191">
        <v>-0.1</v>
      </c>
      <c r="T191">
        <v>0.3</v>
      </c>
      <c r="U191">
        <v>-1</v>
      </c>
      <c r="W191" t="s">
        <v>1007</v>
      </c>
      <c r="X191" t="s">
        <v>1354</v>
      </c>
      <c r="Y191" t="s">
        <v>1355</v>
      </c>
    </row>
    <row r="192" spans="1:25" x14ac:dyDescent="0.45">
      <c r="A192">
        <v>187</v>
      </c>
      <c r="B192" t="s">
        <v>261</v>
      </c>
      <c r="C192">
        <v>32</v>
      </c>
      <c r="D192" t="s">
        <v>1013</v>
      </c>
      <c r="E192">
        <v>13</v>
      </c>
      <c r="F192">
        <v>33</v>
      </c>
      <c r="G192">
        <v>-4</v>
      </c>
      <c r="H192">
        <v>-1</v>
      </c>
      <c r="I192">
        <v>0</v>
      </c>
      <c r="J192">
        <v>-5</v>
      </c>
      <c r="K192">
        <v>0</v>
      </c>
      <c r="L192">
        <v>-9</v>
      </c>
      <c r="M192">
        <v>-0.9</v>
      </c>
      <c r="N192">
        <v>1</v>
      </c>
      <c r="O192">
        <v>-8</v>
      </c>
      <c r="P192">
        <v>-0.8</v>
      </c>
      <c r="Q192">
        <v>0.42799999999999999</v>
      </c>
      <c r="R192">
        <v>0.497</v>
      </c>
      <c r="S192">
        <v>-0.3</v>
      </c>
      <c r="T192">
        <v>-0.5</v>
      </c>
      <c r="U192">
        <v>-3</v>
      </c>
      <c r="W192" t="s">
        <v>1009</v>
      </c>
      <c r="X192" t="s">
        <v>262</v>
      </c>
      <c r="Y192" t="s">
        <v>263</v>
      </c>
    </row>
    <row r="193" spans="1:25" x14ac:dyDescent="0.45">
      <c r="A193">
        <v>188</v>
      </c>
      <c r="B193" t="s">
        <v>1522</v>
      </c>
      <c r="C193">
        <v>28</v>
      </c>
      <c r="D193" t="s">
        <v>875</v>
      </c>
      <c r="E193">
        <v>50</v>
      </c>
      <c r="F193">
        <v>141</v>
      </c>
      <c r="G193">
        <v>-6</v>
      </c>
      <c r="H193">
        <v>-1</v>
      </c>
      <c r="I193">
        <v>0</v>
      </c>
      <c r="J193">
        <v>-5</v>
      </c>
      <c r="K193">
        <v>-1</v>
      </c>
      <c r="L193">
        <v>-13</v>
      </c>
      <c r="M193">
        <v>-1.4</v>
      </c>
      <c r="N193">
        <v>5</v>
      </c>
      <c r="O193">
        <v>-8</v>
      </c>
      <c r="P193">
        <v>-0.9</v>
      </c>
      <c r="Q193">
        <v>0.47299999999999998</v>
      </c>
      <c r="R193">
        <v>0.49199999999999999</v>
      </c>
      <c r="S193">
        <v>-0.4</v>
      </c>
      <c r="T193">
        <v>-0.6</v>
      </c>
      <c r="U193">
        <v>-3</v>
      </c>
      <c r="V193" s="3">
        <v>900000</v>
      </c>
      <c r="W193" t="s">
        <v>1006</v>
      </c>
      <c r="X193" t="s">
        <v>1303</v>
      </c>
      <c r="Y193" t="s">
        <v>1304</v>
      </c>
    </row>
    <row r="194" spans="1:25" x14ac:dyDescent="0.45">
      <c r="A194">
        <v>189</v>
      </c>
      <c r="B194" t="s">
        <v>1523</v>
      </c>
      <c r="C194">
        <v>24</v>
      </c>
      <c r="D194" t="s">
        <v>888</v>
      </c>
      <c r="E194">
        <v>47</v>
      </c>
      <c r="F194">
        <v>180</v>
      </c>
      <c r="G194">
        <v>1</v>
      </c>
      <c r="H194">
        <v>-1</v>
      </c>
      <c r="I194">
        <v>0</v>
      </c>
      <c r="J194">
        <v>1</v>
      </c>
      <c r="K194">
        <v>1</v>
      </c>
      <c r="L194">
        <v>3</v>
      </c>
      <c r="M194">
        <v>0.3</v>
      </c>
      <c r="N194">
        <v>6</v>
      </c>
      <c r="O194">
        <v>9</v>
      </c>
      <c r="P194">
        <v>0.9</v>
      </c>
      <c r="Q194">
        <v>0.50700000000000001</v>
      </c>
      <c r="R194">
        <v>0.502</v>
      </c>
      <c r="S194">
        <v>0.8</v>
      </c>
      <c r="T194">
        <v>0.3</v>
      </c>
      <c r="U194">
        <v>8</v>
      </c>
      <c r="W194" t="s">
        <v>1007</v>
      </c>
      <c r="X194" t="s">
        <v>358</v>
      </c>
      <c r="Y194" t="s">
        <v>1113</v>
      </c>
    </row>
    <row r="195" spans="1:25" x14ac:dyDescent="0.45">
      <c r="A195">
        <v>190</v>
      </c>
      <c r="B195" t="s">
        <v>1524</v>
      </c>
      <c r="C195">
        <v>35</v>
      </c>
      <c r="D195" t="s">
        <v>905</v>
      </c>
      <c r="E195">
        <v>16</v>
      </c>
      <c r="F195">
        <v>56</v>
      </c>
      <c r="G195">
        <v>-1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2</v>
      </c>
      <c r="O195">
        <v>2</v>
      </c>
      <c r="P195">
        <v>0.2</v>
      </c>
      <c r="Q195">
        <v>0.499</v>
      </c>
      <c r="R195">
        <v>0.5</v>
      </c>
      <c r="S195">
        <v>0.2</v>
      </c>
      <c r="T195">
        <v>0.1</v>
      </c>
      <c r="U195">
        <v>2</v>
      </c>
      <c r="V195" s="3">
        <v>2500000</v>
      </c>
      <c r="W195" t="s">
        <v>1005</v>
      </c>
      <c r="X195">
        <v>2</v>
      </c>
      <c r="Y195" t="s">
        <v>1356</v>
      </c>
    </row>
    <row r="196" spans="1:25" x14ac:dyDescent="0.45">
      <c r="A196">
        <v>191</v>
      </c>
      <c r="B196" t="s">
        <v>1525</v>
      </c>
      <c r="C196">
        <v>28</v>
      </c>
      <c r="D196" t="s">
        <v>875</v>
      </c>
      <c r="E196">
        <v>5</v>
      </c>
      <c r="F196">
        <v>5</v>
      </c>
      <c r="G196">
        <v>-1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0.495</v>
      </c>
      <c r="R196">
        <v>0.5</v>
      </c>
      <c r="S196">
        <v>-0.1</v>
      </c>
      <c r="T196">
        <v>0.1</v>
      </c>
      <c r="U196">
        <v>-1</v>
      </c>
      <c r="V196" s="3"/>
      <c r="W196" t="s">
        <v>1005</v>
      </c>
      <c r="X196" t="s">
        <v>1526</v>
      </c>
      <c r="Y196" t="s">
        <v>1527</v>
      </c>
    </row>
    <row r="197" spans="1:25" x14ac:dyDescent="0.45">
      <c r="A197">
        <v>192</v>
      </c>
      <c r="B197" t="s">
        <v>266</v>
      </c>
      <c r="C197">
        <v>33</v>
      </c>
      <c r="D197" t="s">
        <v>90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0.5</v>
      </c>
      <c r="R197">
        <v>0.5</v>
      </c>
      <c r="S197">
        <v>0</v>
      </c>
      <c r="T197">
        <v>0</v>
      </c>
      <c r="U197">
        <v>0</v>
      </c>
      <c r="V197" s="3">
        <v>10500000</v>
      </c>
      <c r="W197" t="s">
        <v>1005</v>
      </c>
      <c r="X197" t="s">
        <v>76</v>
      </c>
      <c r="Y197" t="s">
        <v>267</v>
      </c>
    </row>
    <row r="198" spans="1:25" x14ac:dyDescent="0.45">
      <c r="A198">
        <v>193</v>
      </c>
      <c r="B198" t="s">
        <v>268</v>
      </c>
      <c r="C198">
        <v>23</v>
      </c>
      <c r="D198" t="s">
        <v>79</v>
      </c>
      <c r="E198">
        <v>52</v>
      </c>
      <c r="F198">
        <v>222</v>
      </c>
      <c r="G198">
        <v>5</v>
      </c>
      <c r="H198">
        <v>1</v>
      </c>
      <c r="I198">
        <v>1</v>
      </c>
      <c r="J198">
        <v>3</v>
      </c>
      <c r="K198">
        <v>-2</v>
      </c>
      <c r="L198">
        <v>6</v>
      </c>
      <c r="M198">
        <v>0.7</v>
      </c>
      <c r="N198">
        <v>8</v>
      </c>
      <c r="O198">
        <v>14</v>
      </c>
      <c r="P198">
        <v>1.4</v>
      </c>
      <c r="Q198">
        <v>0.51300000000000001</v>
      </c>
      <c r="R198">
        <v>0.504</v>
      </c>
      <c r="S198">
        <v>1.1000000000000001</v>
      </c>
      <c r="T198">
        <v>0</v>
      </c>
      <c r="U198">
        <v>11</v>
      </c>
      <c r="W198" t="s">
        <v>1007</v>
      </c>
      <c r="X198" t="s">
        <v>269</v>
      </c>
      <c r="Y198" t="s">
        <v>270</v>
      </c>
    </row>
    <row r="199" spans="1:25" x14ac:dyDescent="0.45">
      <c r="A199">
        <v>194</v>
      </c>
      <c r="B199" t="s">
        <v>1528</v>
      </c>
      <c r="C199">
        <v>32</v>
      </c>
      <c r="D199" t="s">
        <v>825</v>
      </c>
      <c r="E199">
        <v>33</v>
      </c>
      <c r="F199">
        <v>86</v>
      </c>
      <c r="G199">
        <v>0</v>
      </c>
      <c r="H199">
        <v>0</v>
      </c>
      <c r="I199">
        <v>0</v>
      </c>
      <c r="J199">
        <v>2</v>
      </c>
      <c r="K199">
        <v>-2</v>
      </c>
      <c r="L199">
        <v>1</v>
      </c>
      <c r="M199">
        <v>0.1</v>
      </c>
      <c r="N199">
        <v>3</v>
      </c>
      <c r="O199">
        <v>4</v>
      </c>
      <c r="P199">
        <v>0.4</v>
      </c>
      <c r="Q199">
        <v>0.502</v>
      </c>
      <c r="R199">
        <v>0.5</v>
      </c>
      <c r="S199">
        <v>0.1</v>
      </c>
      <c r="T199">
        <v>0.1</v>
      </c>
      <c r="U199">
        <v>2</v>
      </c>
      <c r="V199" s="3">
        <v>1500000</v>
      </c>
      <c r="W199" t="s">
        <v>1005</v>
      </c>
      <c r="X199" t="s">
        <v>1184</v>
      </c>
      <c r="Y199" t="s">
        <v>1185</v>
      </c>
    </row>
    <row r="200" spans="1:25" x14ac:dyDescent="0.45">
      <c r="A200">
        <v>195</v>
      </c>
      <c r="B200" t="s">
        <v>271</v>
      </c>
      <c r="C200">
        <v>27</v>
      </c>
      <c r="D200" t="s">
        <v>103</v>
      </c>
      <c r="E200">
        <v>20</v>
      </c>
      <c r="F200">
        <v>45</v>
      </c>
      <c r="G200">
        <v>-5</v>
      </c>
      <c r="H200">
        <v>-1</v>
      </c>
      <c r="I200">
        <v>0</v>
      </c>
      <c r="J200">
        <v>-1</v>
      </c>
      <c r="K200">
        <v>0</v>
      </c>
      <c r="L200">
        <v>-7</v>
      </c>
      <c r="M200">
        <v>-0.8</v>
      </c>
      <c r="N200">
        <v>2</v>
      </c>
      <c r="O200">
        <v>-5</v>
      </c>
      <c r="P200">
        <v>-0.6</v>
      </c>
      <c r="Q200">
        <v>0.46300000000000002</v>
      </c>
      <c r="R200">
        <v>0.495</v>
      </c>
      <c r="S200">
        <v>-0.5</v>
      </c>
      <c r="T200">
        <v>-0.1</v>
      </c>
      <c r="U200">
        <v>-4</v>
      </c>
      <c r="V200" s="3">
        <v>5500000</v>
      </c>
      <c r="W200" t="s">
        <v>1006</v>
      </c>
      <c r="X200" t="s">
        <v>130</v>
      </c>
      <c r="Y200" t="s">
        <v>272</v>
      </c>
    </row>
    <row r="201" spans="1:25" x14ac:dyDescent="0.45">
      <c r="A201">
        <v>196</v>
      </c>
      <c r="B201" t="s">
        <v>273</v>
      </c>
      <c r="C201">
        <v>23</v>
      </c>
      <c r="D201" t="s">
        <v>37</v>
      </c>
      <c r="E201">
        <v>19</v>
      </c>
      <c r="F201">
        <v>76</v>
      </c>
      <c r="G201">
        <v>-8</v>
      </c>
      <c r="H201">
        <v>0</v>
      </c>
      <c r="I201">
        <v>0</v>
      </c>
      <c r="J201">
        <v>-2</v>
      </c>
      <c r="K201">
        <v>1</v>
      </c>
      <c r="L201">
        <v>-9</v>
      </c>
      <c r="M201">
        <v>-1</v>
      </c>
      <c r="N201">
        <v>3</v>
      </c>
      <c r="O201">
        <v>-7</v>
      </c>
      <c r="P201">
        <v>-0.8</v>
      </c>
      <c r="Q201">
        <v>0.44600000000000001</v>
      </c>
      <c r="R201">
        <v>0.49399999999999999</v>
      </c>
      <c r="S201">
        <v>-0.6</v>
      </c>
      <c r="T201">
        <v>-0.2</v>
      </c>
      <c r="U201">
        <v>-5</v>
      </c>
      <c r="W201" t="s">
        <v>1006</v>
      </c>
      <c r="X201" t="s">
        <v>274</v>
      </c>
      <c r="Y201" t="s">
        <v>275</v>
      </c>
    </row>
    <row r="202" spans="1:25" x14ac:dyDescent="0.45">
      <c r="A202">
        <v>197</v>
      </c>
      <c r="B202" t="s">
        <v>276</v>
      </c>
      <c r="C202">
        <v>34</v>
      </c>
      <c r="D202" t="s">
        <v>1013</v>
      </c>
      <c r="E202">
        <v>35</v>
      </c>
      <c r="F202">
        <v>111</v>
      </c>
      <c r="G202">
        <v>-3</v>
      </c>
      <c r="H202">
        <v>0</v>
      </c>
      <c r="I202">
        <v>0</v>
      </c>
      <c r="J202">
        <v>-1</v>
      </c>
      <c r="K202">
        <v>-1</v>
      </c>
      <c r="L202">
        <v>-6</v>
      </c>
      <c r="M202">
        <v>-0.7</v>
      </c>
      <c r="N202">
        <v>4</v>
      </c>
      <c r="O202">
        <v>-2</v>
      </c>
      <c r="P202">
        <v>-0.3</v>
      </c>
      <c r="Q202">
        <v>0.48099999999999998</v>
      </c>
      <c r="R202">
        <v>0.498</v>
      </c>
      <c r="S202">
        <v>-0.2</v>
      </c>
      <c r="T202">
        <v>-0.3</v>
      </c>
      <c r="U202">
        <v>-1</v>
      </c>
      <c r="V202" s="3"/>
      <c r="W202" t="s">
        <v>1005</v>
      </c>
      <c r="X202" t="s">
        <v>277</v>
      </c>
      <c r="Y202" t="s">
        <v>278</v>
      </c>
    </row>
    <row r="203" spans="1:25" x14ac:dyDescent="0.45">
      <c r="A203">
        <v>198</v>
      </c>
      <c r="B203" t="s">
        <v>281</v>
      </c>
      <c r="C203">
        <v>25</v>
      </c>
      <c r="D203" t="s">
        <v>90</v>
      </c>
      <c r="E203">
        <v>54</v>
      </c>
      <c r="F203">
        <v>239</v>
      </c>
      <c r="G203">
        <v>10</v>
      </c>
      <c r="H203">
        <v>-1</v>
      </c>
      <c r="I203">
        <v>1</v>
      </c>
      <c r="J203">
        <v>-2</v>
      </c>
      <c r="K203">
        <v>-3</v>
      </c>
      <c r="L203">
        <v>4</v>
      </c>
      <c r="M203">
        <v>0.4</v>
      </c>
      <c r="N203">
        <v>8</v>
      </c>
      <c r="O203">
        <v>12</v>
      </c>
      <c r="P203">
        <v>1.2</v>
      </c>
      <c r="Q203">
        <v>0.50800000000000001</v>
      </c>
      <c r="R203">
        <v>0.503</v>
      </c>
      <c r="S203">
        <v>1.4</v>
      </c>
      <c r="T203">
        <v>-0.5</v>
      </c>
      <c r="U203">
        <v>14</v>
      </c>
      <c r="V203" s="3">
        <v>19900000</v>
      </c>
      <c r="W203" t="s">
        <v>1008</v>
      </c>
      <c r="X203" t="s">
        <v>282</v>
      </c>
      <c r="Y203" t="s">
        <v>283</v>
      </c>
    </row>
    <row r="204" spans="1:25" x14ac:dyDescent="0.45">
      <c r="A204">
        <v>199</v>
      </c>
      <c r="B204" t="s">
        <v>284</v>
      </c>
      <c r="C204">
        <v>29</v>
      </c>
      <c r="D204" t="s">
        <v>1013</v>
      </c>
      <c r="E204">
        <v>20</v>
      </c>
      <c r="F204">
        <v>55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0.1</v>
      </c>
      <c r="N204">
        <v>2</v>
      </c>
      <c r="O204">
        <v>3</v>
      </c>
      <c r="P204">
        <v>0.3</v>
      </c>
      <c r="Q204">
        <v>0.50600000000000001</v>
      </c>
      <c r="R204">
        <v>0.501</v>
      </c>
      <c r="S204">
        <v>0.2</v>
      </c>
      <c r="T204">
        <v>0.2</v>
      </c>
      <c r="U204">
        <v>2</v>
      </c>
      <c r="V204" s="3">
        <v>1100000</v>
      </c>
      <c r="W204" t="s">
        <v>1005</v>
      </c>
      <c r="X204" t="s">
        <v>1529</v>
      </c>
      <c r="Y204" t="s">
        <v>286</v>
      </c>
    </row>
    <row r="205" spans="1:25" x14ac:dyDescent="0.45">
      <c r="A205">
        <v>200</v>
      </c>
      <c r="B205" t="s">
        <v>1530</v>
      </c>
      <c r="C205">
        <v>30</v>
      </c>
      <c r="D205" t="s">
        <v>825</v>
      </c>
      <c r="E205">
        <v>50</v>
      </c>
      <c r="F205">
        <v>215</v>
      </c>
      <c r="G205">
        <v>-3</v>
      </c>
      <c r="H205">
        <v>1</v>
      </c>
      <c r="I205">
        <v>-1</v>
      </c>
      <c r="J205">
        <v>2</v>
      </c>
      <c r="K205">
        <v>-1</v>
      </c>
      <c r="L205">
        <v>-3</v>
      </c>
      <c r="M205">
        <v>-0.3</v>
      </c>
      <c r="N205">
        <v>7</v>
      </c>
      <c r="O205">
        <v>4</v>
      </c>
      <c r="P205">
        <v>0.3</v>
      </c>
      <c r="Q205">
        <v>0.49299999999999999</v>
      </c>
      <c r="R205">
        <v>0.498</v>
      </c>
      <c r="S205">
        <v>0.1</v>
      </c>
      <c r="T205">
        <v>0.1</v>
      </c>
      <c r="U205">
        <v>2</v>
      </c>
      <c r="V205" s="3">
        <v>10000000</v>
      </c>
      <c r="W205" t="s">
        <v>1005</v>
      </c>
      <c r="X205" t="s">
        <v>1125</v>
      </c>
      <c r="Y205" t="s">
        <v>1180</v>
      </c>
    </row>
    <row r="206" spans="1:25" x14ac:dyDescent="0.45">
      <c r="A206">
        <v>201</v>
      </c>
      <c r="B206" t="s">
        <v>287</v>
      </c>
      <c r="C206">
        <v>30</v>
      </c>
      <c r="D206" t="s">
        <v>153</v>
      </c>
      <c r="E206">
        <v>8</v>
      </c>
      <c r="F206">
        <v>16</v>
      </c>
      <c r="G206">
        <v>-3</v>
      </c>
      <c r="H206">
        <v>0</v>
      </c>
      <c r="I206">
        <v>0</v>
      </c>
      <c r="J206">
        <v>0</v>
      </c>
      <c r="K206">
        <v>0</v>
      </c>
      <c r="L206">
        <v>-3</v>
      </c>
      <c r="M206">
        <v>-0.3</v>
      </c>
      <c r="N206">
        <v>1</v>
      </c>
      <c r="O206">
        <v>-2</v>
      </c>
      <c r="P206">
        <v>-0.3</v>
      </c>
      <c r="Q206">
        <v>0.45900000000000002</v>
      </c>
      <c r="R206">
        <v>0.498</v>
      </c>
      <c r="S206">
        <v>-0.3</v>
      </c>
      <c r="T206">
        <v>0</v>
      </c>
      <c r="U206">
        <v>-2</v>
      </c>
      <c r="V206" s="3">
        <v>900000</v>
      </c>
      <c r="W206" t="s">
        <v>1009</v>
      </c>
      <c r="X206" t="s">
        <v>135</v>
      </c>
      <c r="Y206" t="s">
        <v>288</v>
      </c>
    </row>
    <row r="207" spans="1:25" x14ac:dyDescent="0.45">
      <c r="A207">
        <v>202</v>
      </c>
      <c r="B207" t="s">
        <v>289</v>
      </c>
      <c r="C207">
        <v>26</v>
      </c>
      <c r="D207" t="s">
        <v>37</v>
      </c>
      <c r="E207">
        <v>30</v>
      </c>
      <c r="F207">
        <v>88</v>
      </c>
      <c r="G207">
        <v>0</v>
      </c>
      <c r="H207">
        <v>3</v>
      </c>
      <c r="I207">
        <v>1</v>
      </c>
      <c r="J207">
        <v>-1</v>
      </c>
      <c r="K207">
        <v>2</v>
      </c>
      <c r="L207">
        <v>4</v>
      </c>
      <c r="M207">
        <v>0.4</v>
      </c>
      <c r="N207">
        <v>3</v>
      </c>
      <c r="O207">
        <v>7</v>
      </c>
      <c r="P207">
        <v>0.7</v>
      </c>
      <c r="Q207">
        <v>0.51400000000000001</v>
      </c>
      <c r="R207">
        <v>0.503</v>
      </c>
      <c r="S207">
        <v>0.8</v>
      </c>
      <c r="T207">
        <v>0</v>
      </c>
      <c r="U207">
        <v>8</v>
      </c>
      <c r="V207" s="3"/>
      <c r="W207" t="s">
        <v>1006</v>
      </c>
      <c r="X207" t="s">
        <v>290</v>
      </c>
      <c r="Y207" t="s">
        <v>291</v>
      </c>
    </row>
    <row r="208" spans="1:25" x14ac:dyDescent="0.45">
      <c r="A208">
        <v>203</v>
      </c>
      <c r="B208" t="s">
        <v>292</v>
      </c>
      <c r="C208">
        <v>29</v>
      </c>
      <c r="D208" t="s">
        <v>112</v>
      </c>
      <c r="E208">
        <v>40</v>
      </c>
      <c r="F208">
        <v>72</v>
      </c>
      <c r="G208">
        <v>0</v>
      </c>
      <c r="H208">
        <v>-2</v>
      </c>
      <c r="I208">
        <v>0</v>
      </c>
      <c r="J208">
        <v>1</v>
      </c>
      <c r="K208">
        <v>0</v>
      </c>
      <c r="L208">
        <v>-1</v>
      </c>
      <c r="M208">
        <v>-0.1</v>
      </c>
      <c r="N208">
        <v>2</v>
      </c>
      <c r="O208">
        <v>2</v>
      </c>
      <c r="P208">
        <v>0.2</v>
      </c>
      <c r="Q208">
        <v>0.499</v>
      </c>
      <c r="R208">
        <v>0.5</v>
      </c>
      <c r="S208">
        <v>0.1</v>
      </c>
      <c r="T208">
        <v>0.1</v>
      </c>
      <c r="U208">
        <v>1</v>
      </c>
      <c r="V208" s="3">
        <v>2000000</v>
      </c>
      <c r="W208" t="s">
        <v>1005</v>
      </c>
      <c r="X208" t="s">
        <v>293</v>
      </c>
      <c r="Y208" t="s">
        <v>294</v>
      </c>
    </row>
    <row r="209" spans="1:25" x14ac:dyDescent="0.45">
      <c r="A209">
        <v>204</v>
      </c>
      <c r="B209" t="s">
        <v>295</v>
      </c>
      <c r="C209">
        <v>33</v>
      </c>
      <c r="D209" t="s">
        <v>153</v>
      </c>
      <c r="E209">
        <v>52</v>
      </c>
      <c r="F209">
        <v>197</v>
      </c>
      <c r="G209">
        <v>-4</v>
      </c>
      <c r="H209">
        <v>-1</v>
      </c>
      <c r="I209">
        <v>0</v>
      </c>
      <c r="J209">
        <v>-6</v>
      </c>
      <c r="K209">
        <v>-2</v>
      </c>
      <c r="L209">
        <v>-13</v>
      </c>
      <c r="M209">
        <v>-1.4</v>
      </c>
      <c r="N209">
        <v>7</v>
      </c>
      <c r="O209">
        <v>-6</v>
      </c>
      <c r="P209">
        <v>-0.8</v>
      </c>
      <c r="Q209">
        <v>0.47299999999999998</v>
      </c>
      <c r="R209">
        <v>0.49099999999999999</v>
      </c>
      <c r="S209">
        <v>-0.1</v>
      </c>
      <c r="T209">
        <v>-0.9</v>
      </c>
      <c r="U209">
        <v>0</v>
      </c>
      <c r="V209" s="3"/>
      <c r="W209" t="s">
        <v>1006</v>
      </c>
      <c r="X209" t="s">
        <v>247</v>
      </c>
      <c r="Y209" t="s">
        <v>296</v>
      </c>
    </row>
    <row r="210" spans="1:25" x14ac:dyDescent="0.45">
      <c r="A210">
        <v>205</v>
      </c>
      <c r="B210" t="s">
        <v>1531</v>
      </c>
      <c r="C210">
        <v>29</v>
      </c>
      <c r="D210" t="s">
        <v>880</v>
      </c>
      <c r="E210">
        <v>50</v>
      </c>
      <c r="F210">
        <v>211</v>
      </c>
      <c r="G210">
        <v>-1</v>
      </c>
      <c r="H210">
        <v>0</v>
      </c>
      <c r="I210">
        <v>0</v>
      </c>
      <c r="J210">
        <v>4</v>
      </c>
      <c r="K210">
        <v>-2</v>
      </c>
      <c r="L210">
        <v>1</v>
      </c>
      <c r="M210">
        <v>0.1</v>
      </c>
      <c r="N210">
        <v>7</v>
      </c>
      <c r="O210">
        <v>8</v>
      </c>
      <c r="P210">
        <v>0.8</v>
      </c>
      <c r="Q210">
        <v>0.501</v>
      </c>
      <c r="R210">
        <v>0.5</v>
      </c>
      <c r="S210">
        <v>0.3</v>
      </c>
      <c r="T210">
        <v>0.2</v>
      </c>
      <c r="U210">
        <v>4</v>
      </c>
      <c r="V210" s="3">
        <v>21000000</v>
      </c>
      <c r="W210" t="s">
        <v>1007</v>
      </c>
      <c r="X210" t="s">
        <v>1344</v>
      </c>
      <c r="Y210" t="s">
        <v>1153</v>
      </c>
    </row>
    <row r="211" spans="1:25" x14ac:dyDescent="0.45">
      <c r="A211">
        <v>206</v>
      </c>
      <c r="B211" t="s">
        <v>1532</v>
      </c>
      <c r="C211">
        <v>31</v>
      </c>
      <c r="D211" t="s">
        <v>823</v>
      </c>
      <c r="E211">
        <v>51</v>
      </c>
      <c r="F211">
        <v>223</v>
      </c>
      <c r="G211">
        <v>12</v>
      </c>
      <c r="H211">
        <v>-1</v>
      </c>
      <c r="I211">
        <v>-1</v>
      </c>
      <c r="J211">
        <v>4</v>
      </c>
      <c r="K211">
        <v>-3</v>
      </c>
      <c r="L211">
        <v>12</v>
      </c>
      <c r="M211">
        <v>1.3</v>
      </c>
      <c r="N211">
        <v>7</v>
      </c>
      <c r="O211">
        <v>19</v>
      </c>
      <c r="P211">
        <v>2</v>
      </c>
      <c r="Q211">
        <v>0.52400000000000002</v>
      </c>
      <c r="R211">
        <v>0.50800000000000001</v>
      </c>
      <c r="S211">
        <v>1.5</v>
      </c>
      <c r="T211">
        <v>0.2</v>
      </c>
      <c r="U211">
        <v>15</v>
      </c>
      <c r="V211" s="3">
        <v>27538461</v>
      </c>
      <c r="W211" t="s">
        <v>1005</v>
      </c>
      <c r="X211" t="s">
        <v>282</v>
      </c>
      <c r="Y211" t="s">
        <v>1037</v>
      </c>
    </row>
    <row r="212" spans="1:25" x14ac:dyDescent="0.45">
      <c r="A212">
        <v>207</v>
      </c>
      <c r="B212" t="s">
        <v>297</v>
      </c>
      <c r="C212">
        <v>26</v>
      </c>
      <c r="D212" t="s">
        <v>48</v>
      </c>
      <c r="E212">
        <v>17</v>
      </c>
      <c r="F212">
        <v>55</v>
      </c>
      <c r="G212">
        <v>0</v>
      </c>
      <c r="H212">
        <v>0</v>
      </c>
      <c r="I212">
        <v>0</v>
      </c>
      <c r="J212">
        <v>-3</v>
      </c>
      <c r="K212">
        <v>0</v>
      </c>
      <c r="L212">
        <v>-3</v>
      </c>
      <c r="M212">
        <v>-0.3</v>
      </c>
      <c r="N212">
        <v>2</v>
      </c>
      <c r="O212">
        <v>-1</v>
      </c>
      <c r="P212">
        <v>-0.1</v>
      </c>
      <c r="Q212">
        <v>0.48299999999999998</v>
      </c>
      <c r="R212">
        <v>0.498</v>
      </c>
      <c r="S212">
        <v>0.2</v>
      </c>
      <c r="T212">
        <v>-0.3</v>
      </c>
      <c r="U212">
        <v>2</v>
      </c>
      <c r="V212" s="3"/>
      <c r="W212" t="s">
        <v>1007</v>
      </c>
      <c r="X212" t="s">
        <v>104</v>
      </c>
      <c r="Y212" t="s">
        <v>298</v>
      </c>
    </row>
    <row r="213" spans="1:25" x14ac:dyDescent="0.45">
      <c r="A213">
        <v>208</v>
      </c>
      <c r="B213" t="s">
        <v>1533</v>
      </c>
      <c r="C213">
        <v>23</v>
      </c>
      <c r="D213" t="s">
        <v>828</v>
      </c>
      <c r="E213">
        <v>52</v>
      </c>
      <c r="F213">
        <v>218</v>
      </c>
      <c r="G213">
        <v>-2</v>
      </c>
      <c r="H213">
        <v>0</v>
      </c>
      <c r="I213">
        <v>1</v>
      </c>
      <c r="J213">
        <v>1</v>
      </c>
      <c r="K213">
        <v>2</v>
      </c>
      <c r="L213">
        <v>2</v>
      </c>
      <c r="M213">
        <v>0.2</v>
      </c>
      <c r="N213">
        <v>7</v>
      </c>
      <c r="O213">
        <v>10</v>
      </c>
      <c r="P213">
        <v>1</v>
      </c>
      <c r="Q213">
        <v>0.504</v>
      </c>
      <c r="R213">
        <v>0.501</v>
      </c>
      <c r="S213">
        <v>0.8</v>
      </c>
      <c r="T213">
        <v>0.3</v>
      </c>
      <c r="U213">
        <v>9</v>
      </c>
      <c r="V213" s="3">
        <v>5000000</v>
      </c>
      <c r="W213" t="s">
        <v>1007</v>
      </c>
      <c r="X213" t="s">
        <v>1090</v>
      </c>
      <c r="Y213" t="s">
        <v>1112</v>
      </c>
    </row>
    <row r="214" spans="1:25" x14ac:dyDescent="0.45">
      <c r="A214">
        <v>209</v>
      </c>
      <c r="B214" t="s">
        <v>1534</v>
      </c>
      <c r="C214">
        <v>27</v>
      </c>
      <c r="D214" t="s">
        <v>905</v>
      </c>
      <c r="E214">
        <v>34</v>
      </c>
      <c r="F214">
        <v>149</v>
      </c>
      <c r="G214">
        <v>-1</v>
      </c>
      <c r="H214">
        <v>1</v>
      </c>
      <c r="I214">
        <v>0</v>
      </c>
      <c r="J214">
        <v>4</v>
      </c>
      <c r="K214">
        <v>1</v>
      </c>
      <c r="L214">
        <v>5</v>
      </c>
      <c r="M214">
        <v>0.5</v>
      </c>
      <c r="N214">
        <v>5</v>
      </c>
      <c r="O214">
        <v>9</v>
      </c>
      <c r="P214">
        <v>1</v>
      </c>
      <c r="Q214">
        <v>0.51400000000000001</v>
      </c>
      <c r="R214">
        <v>0.503</v>
      </c>
      <c r="S214">
        <v>0.5</v>
      </c>
      <c r="T214">
        <v>0.5</v>
      </c>
      <c r="U214">
        <v>5</v>
      </c>
      <c r="V214" s="3">
        <v>7000000</v>
      </c>
      <c r="W214" t="s">
        <v>1007</v>
      </c>
      <c r="X214" t="s">
        <v>104</v>
      </c>
      <c r="Y214" t="s">
        <v>1109</v>
      </c>
    </row>
    <row r="215" spans="1:25" x14ac:dyDescent="0.45">
      <c r="A215">
        <v>210</v>
      </c>
      <c r="B215" t="s">
        <v>299</v>
      </c>
      <c r="C215">
        <v>28</v>
      </c>
      <c r="D215" t="s">
        <v>86</v>
      </c>
      <c r="E215">
        <v>30</v>
      </c>
      <c r="F215">
        <v>80</v>
      </c>
      <c r="G215">
        <v>-6</v>
      </c>
      <c r="H215">
        <v>0</v>
      </c>
      <c r="I215">
        <v>0</v>
      </c>
      <c r="J215">
        <v>-3</v>
      </c>
      <c r="K215">
        <v>-1</v>
      </c>
      <c r="L215">
        <v>-11</v>
      </c>
      <c r="M215">
        <v>-1.2</v>
      </c>
      <c r="N215">
        <v>3</v>
      </c>
      <c r="O215">
        <v>-8</v>
      </c>
      <c r="P215">
        <v>-0.9</v>
      </c>
      <c r="Q215">
        <v>0.46100000000000002</v>
      </c>
      <c r="R215">
        <v>0.49299999999999999</v>
      </c>
      <c r="S215">
        <v>-0.6</v>
      </c>
      <c r="T215">
        <v>-0.5</v>
      </c>
      <c r="U215">
        <v>-5</v>
      </c>
      <c r="V215" s="3">
        <v>6300000</v>
      </c>
      <c r="W215" t="s">
        <v>1007</v>
      </c>
      <c r="X215" t="s">
        <v>1316</v>
      </c>
      <c r="Y215" t="s">
        <v>301</v>
      </c>
    </row>
    <row r="216" spans="1:25" x14ac:dyDescent="0.45">
      <c r="A216">
        <v>211</v>
      </c>
      <c r="B216" t="s">
        <v>302</v>
      </c>
      <c r="C216">
        <v>27</v>
      </c>
      <c r="D216" t="s">
        <v>86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0.5</v>
      </c>
      <c r="R216">
        <v>0.5</v>
      </c>
      <c r="S216">
        <v>0</v>
      </c>
      <c r="T216">
        <v>0</v>
      </c>
      <c r="U216">
        <v>0</v>
      </c>
      <c r="W216" t="s">
        <v>1006</v>
      </c>
      <c r="X216" t="s">
        <v>76</v>
      </c>
      <c r="Y216" t="s">
        <v>303</v>
      </c>
    </row>
    <row r="217" spans="1:25" x14ac:dyDescent="0.45">
      <c r="A217">
        <v>212</v>
      </c>
      <c r="B217" t="s">
        <v>304</v>
      </c>
      <c r="C217">
        <v>31</v>
      </c>
      <c r="D217" t="s">
        <v>70</v>
      </c>
      <c r="E217">
        <v>16</v>
      </c>
      <c r="F217">
        <v>48</v>
      </c>
      <c r="G217">
        <v>-5</v>
      </c>
      <c r="H217">
        <v>0</v>
      </c>
      <c r="I217">
        <v>0</v>
      </c>
      <c r="J217">
        <v>3</v>
      </c>
      <c r="K217">
        <v>1</v>
      </c>
      <c r="L217">
        <v>-1</v>
      </c>
      <c r="M217">
        <v>-0.1</v>
      </c>
      <c r="N217">
        <v>2</v>
      </c>
      <c r="O217">
        <v>1</v>
      </c>
      <c r="P217">
        <v>0.1</v>
      </c>
      <c r="Q217">
        <v>0.49399999999999999</v>
      </c>
      <c r="R217">
        <v>0.499</v>
      </c>
      <c r="S217">
        <v>-0.3</v>
      </c>
      <c r="T217">
        <v>0.4</v>
      </c>
      <c r="U217">
        <v>-2</v>
      </c>
      <c r="V217" s="3">
        <v>4000000</v>
      </c>
      <c r="W217" t="s">
        <v>1005</v>
      </c>
      <c r="X217">
        <v>2</v>
      </c>
      <c r="Y217" t="s">
        <v>305</v>
      </c>
    </row>
    <row r="218" spans="1:25" x14ac:dyDescent="0.45">
      <c r="A218">
        <v>213</v>
      </c>
      <c r="B218" t="s">
        <v>306</v>
      </c>
      <c r="C218">
        <v>29</v>
      </c>
      <c r="D218" t="s">
        <v>161</v>
      </c>
      <c r="E218">
        <v>49</v>
      </c>
      <c r="F218">
        <v>190</v>
      </c>
      <c r="G218">
        <v>-3</v>
      </c>
      <c r="H218">
        <v>0</v>
      </c>
      <c r="I218">
        <v>0</v>
      </c>
      <c r="J218">
        <v>1</v>
      </c>
      <c r="K218">
        <v>3</v>
      </c>
      <c r="L218">
        <v>1</v>
      </c>
      <c r="M218">
        <v>0.1</v>
      </c>
      <c r="N218">
        <v>6</v>
      </c>
      <c r="O218">
        <v>7</v>
      </c>
      <c r="P218">
        <v>0.7</v>
      </c>
      <c r="Q218">
        <v>0.501</v>
      </c>
      <c r="R218">
        <v>0.5</v>
      </c>
      <c r="S218">
        <v>0.6</v>
      </c>
      <c r="T218">
        <v>0.4</v>
      </c>
      <c r="U218">
        <v>6</v>
      </c>
      <c r="V218" s="3">
        <v>3050000</v>
      </c>
      <c r="W218" t="s">
        <v>1006</v>
      </c>
      <c r="X218" t="s">
        <v>307</v>
      </c>
      <c r="Y218" t="s">
        <v>308</v>
      </c>
    </row>
    <row r="219" spans="1:25" x14ac:dyDescent="0.45">
      <c r="A219">
        <v>214</v>
      </c>
      <c r="B219" t="s">
        <v>309</v>
      </c>
      <c r="C219">
        <v>33</v>
      </c>
      <c r="D219" t="s">
        <v>37</v>
      </c>
      <c r="E219">
        <v>1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0.496</v>
      </c>
      <c r="R219">
        <v>0.5</v>
      </c>
      <c r="S219">
        <v>0</v>
      </c>
      <c r="T219">
        <v>0</v>
      </c>
      <c r="U219">
        <v>0</v>
      </c>
      <c r="V219" s="3"/>
      <c r="W219" t="s">
        <v>1010</v>
      </c>
      <c r="X219" t="s">
        <v>310</v>
      </c>
      <c r="Y219" t="s">
        <v>311</v>
      </c>
    </row>
    <row r="220" spans="1:25" x14ac:dyDescent="0.45">
      <c r="A220">
        <v>215</v>
      </c>
      <c r="B220" t="s">
        <v>1535</v>
      </c>
      <c r="C220">
        <v>29</v>
      </c>
      <c r="D220" t="s">
        <v>888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0.5</v>
      </c>
      <c r="R220">
        <v>0.5</v>
      </c>
      <c r="S220">
        <v>0</v>
      </c>
      <c r="T220">
        <v>0</v>
      </c>
      <c r="U220">
        <v>0</v>
      </c>
      <c r="V220" s="3">
        <v>3800000</v>
      </c>
      <c r="W220" t="s">
        <v>1007</v>
      </c>
      <c r="X220">
        <v>1</v>
      </c>
      <c r="Y220" t="s">
        <v>1536</v>
      </c>
    </row>
    <row r="221" spans="1:25" x14ac:dyDescent="0.45">
      <c r="A221">
        <v>216</v>
      </c>
      <c r="B221" t="s">
        <v>312</v>
      </c>
      <c r="C221">
        <v>23</v>
      </c>
      <c r="D221" t="s">
        <v>86</v>
      </c>
      <c r="E221">
        <v>53</v>
      </c>
      <c r="F221">
        <v>239</v>
      </c>
      <c r="G221">
        <v>17</v>
      </c>
      <c r="H221">
        <v>2</v>
      </c>
      <c r="I221">
        <v>1</v>
      </c>
      <c r="J221">
        <v>5</v>
      </c>
      <c r="K221">
        <v>3</v>
      </c>
      <c r="L221">
        <v>28</v>
      </c>
      <c r="M221">
        <v>2.9</v>
      </c>
      <c r="N221">
        <v>8</v>
      </c>
      <c r="O221">
        <v>35</v>
      </c>
      <c r="P221">
        <v>3.6</v>
      </c>
      <c r="Q221">
        <v>0.55500000000000005</v>
      </c>
      <c r="R221">
        <v>0.51800000000000002</v>
      </c>
      <c r="S221">
        <v>3.1</v>
      </c>
      <c r="T221">
        <v>0.9</v>
      </c>
      <c r="U221">
        <v>30</v>
      </c>
      <c r="W221" t="s">
        <v>1007</v>
      </c>
      <c r="X221" t="s">
        <v>313</v>
      </c>
      <c r="Y221" t="s">
        <v>314</v>
      </c>
    </row>
    <row r="222" spans="1:25" x14ac:dyDescent="0.45">
      <c r="A222">
        <v>217</v>
      </c>
      <c r="B222" t="s">
        <v>1537</v>
      </c>
      <c r="C222">
        <v>33</v>
      </c>
      <c r="D222" t="s">
        <v>817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0.5</v>
      </c>
      <c r="R222">
        <v>0.5</v>
      </c>
      <c r="S222">
        <v>0</v>
      </c>
      <c r="T222">
        <v>0</v>
      </c>
      <c r="U222">
        <v>0</v>
      </c>
      <c r="W222" t="s">
        <v>1005</v>
      </c>
      <c r="X222" t="s">
        <v>76</v>
      </c>
      <c r="Y222" t="s">
        <v>1538</v>
      </c>
    </row>
    <row r="223" spans="1:25" x14ac:dyDescent="0.45">
      <c r="A223">
        <v>218</v>
      </c>
      <c r="B223" t="s">
        <v>315</v>
      </c>
      <c r="C223">
        <v>22</v>
      </c>
      <c r="D223" t="s">
        <v>48</v>
      </c>
      <c r="E223">
        <v>29</v>
      </c>
      <c r="F223">
        <v>75</v>
      </c>
      <c r="G223">
        <v>-6</v>
      </c>
      <c r="H223">
        <v>0</v>
      </c>
      <c r="I223">
        <v>0</v>
      </c>
      <c r="J223">
        <v>-2</v>
      </c>
      <c r="K223">
        <v>1</v>
      </c>
      <c r="L223">
        <v>-7</v>
      </c>
      <c r="M223">
        <v>-0.7</v>
      </c>
      <c r="N223">
        <v>3</v>
      </c>
      <c r="O223">
        <v>-4</v>
      </c>
      <c r="P223">
        <v>-0.5</v>
      </c>
      <c r="Q223">
        <v>0.47499999999999998</v>
      </c>
      <c r="R223">
        <v>0.496</v>
      </c>
      <c r="S223">
        <v>-0.3</v>
      </c>
      <c r="T223">
        <v>-0.1</v>
      </c>
      <c r="U223">
        <v>-2</v>
      </c>
      <c r="V223" s="3"/>
      <c r="W223" t="s">
        <v>1006</v>
      </c>
      <c r="X223" t="s">
        <v>316</v>
      </c>
      <c r="Y223" t="s">
        <v>317</v>
      </c>
    </row>
    <row r="224" spans="1:25" x14ac:dyDescent="0.45">
      <c r="A224">
        <v>219</v>
      </c>
      <c r="B224" t="s">
        <v>1539</v>
      </c>
      <c r="C224">
        <v>32</v>
      </c>
      <c r="D224" t="s">
        <v>811</v>
      </c>
      <c r="E224">
        <v>42</v>
      </c>
      <c r="F224">
        <v>125</v>
      </c>
      <c r="G224">
        <v>-6</v>
      </c>
      <c r="H224">
        <v>1</v>
      </c>
      <c r="I224">
        <v>-1</v>
      </c>
      <c r="J224">
        <v>1</v>
      </c>
      <c r="K224">
        <v>0</v>
      </c>
      <c r="L224">
        <v>-6</v>
      </c>
      <c r="M224">
        <v>-0.6</v>
      </c>
      <c r="N224">
        <v>4</v>
      </c>
      <c r="O224">
        <v>-1</v>
      </c>
      <c r="P224">
        <v>-0.2</v>
      </c>
      <c r="Q224">
        <v>0.48599999999999999</v>
      </c>
      <c r="R224">
        <v>0.496</v>
      </c>
      <c r="S224">
        <v>-0.3</v>
      </c>
      <c r="T224">
        <v>0.1</v>
      </c>
      <c r="U224">
        <v>-2</v>
      </c>
      <c r="V224" s="3">
        <v>4000000</v>
      </c>
      <c r="W224" t="s">
        <v>1005</v>
      </c>
      <c r="X224" t="s">
        <v>1236</v>
      </c>
      <c r="Y224" t="s">
        <v>1237</v>
      </c>
    </row>
    <row r="225" spans="1:25" x14ac:dyDescent="0.45">
      <c r="A225">
        <v>220</v>
      </c>
      <c r="B225" t="s">
        <v>318</v>
      </c>
      <c r="C225">
        <v>27</v>
      </c>
      <c r="D225" t="s">
        <v>161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0.5</v>
      </c>
      <c r="R225">
        <v>0.5</v>
      </c>
      <c r="S225">
        <v>0</v>
      </c>
      <c r="T225">
        <v>0</v>
      </c>
      <c r="U225">
        <v>0</v>
      </c>
      <c r="V225" s="3">
        <v>1245000</v>
      </c>
      <c r="W225" t="s">
        <v>1008</v>
      </c>
      <c r="X225">
        <v>1</v>
      </c>
      <c r="Y225" t="s">
        <v>319</v>
      </c>
    </row>
    <row r="226" spans="1:25" x14ac:dyDescent="0.45">
      <c r="A226">
        <v>221</v>
      </c>
      <c r="B226" t="s">
        <v>1540</v>
      </c>
      <c r="C226">
        <v>31</v>
      </c>
      <c r="D226" t="s">
        <v>811</v>
      </c>
      <c r="E226">
        <v>57</v>
      </c>
      <c r="F226">
        <v>237</v>
      </c>
      <c r="G226">
        <v>11</v>
      </c>
      <c r="H226">
        <v>0</v>
      </c>
      <c r="I226">
        <v>0</v>
      </c>
      <c r="J226">
        <v>0</v>
      </c>
      <c r="K226">
        <v>-2</v>
      </c>
      <c r="L226">
        <v>8</v>
      </c>
      <c r="M226">
        <v>0.9</v>
      </c>
      <c r="N226">
        <v>8</v>
      </c>
      <c r="O226">
        <v>16</v>
      </c>
      <c r="P226">
        <v>1.7</v>
      </c>
      <c r="Q226">
        <v>0.51500000000000001</v>
      </c>
      <c r="R226">
        <v>0.505</v>
      </c>
      <c r="S226">
        <v>1.6</v>
      </c>
      <c r="T226">
        <v>-0.2</v>
      </c>
      <c r="U226">
        <v>16</v>
      </c>
      <c r="V226" s="3">
        <v>23500000</v>
      </c>
      <c r="W226" t="s">
        <v>1005</v>
      </c>
      <c r="X226" t="s">
        <v>1054</v>
      </c>
      <c r="Y226" t="s">
        <v>1055</v>
      </c>
    </row>
    <row r="227" spans="1:25" x14ac:dyDescent="0.45">
      <c r="A227">
        <v>222</v>
      </c>
      <c r="B227" t="s">
        <v>1541</v>
      </c>
      <c r="C227">
        <v>24</v>
      </c>
      <c r="D227" t="s">
        <v>888</v>
      </c>
      <c r="E227">
        <v>38</v>
      </c>
      <c r="F227">
        <v>131</v>
      </c>
      <c r="G227">
        <v>1</v>
      </c>
      <c r="H227">
        <v>0</v>
      </c>
      <c r="I227">
        <v>0</v>
      </c>
      <c r="J227">
        <v>-2</v>
      </c>
      <c r="K227">
        <v>2</v>
      </c>
      <c r="L227">
        <v>1</v>
      </c>
      <c r="M227">
        <v>0.1</v>
      </c>
      <c r="N227">
        <v>4</v>
      </c>
      <c r="O227">
        <v>6</v>
      </c>
      <c r="P227">
        <v>0.6</v>
      </c>
      <c r="Q227">
        <v>0.503</v>
      </c>
      <c r="R227">
        <v>0.501</v>
      </c>
      <c r="S227">
        <v>0.8</v>
      </c>
      <c r="T227">
        <v>0</v>
      </c>
      <c r="U227">
        <v>8</v>
      </c>
      <c r="V227" s="3"/>
      <c r="W227" t="s">
        <v>1005</v>
      </c>
      <c r="X227" t="s">
        <v>606</v>
      </c>
      <c r="Y227" t="s">
        <v>1157</v>
      </c>
    </row>
    <row r="228" spans="1:25" x14ac:dyDescent="0.45">
      <c r="A228">
        <v>223</v>
      </c>
      <c r="B228" t="s">
        <v>1542</v>
      </c>
      <c r="C228">
        <v>34</v>
      </c>
      <c r="D228" t="s">
        <v>811</v>
      </c>
      <c r="E228">
        <v>13</v>
      </c>
      <c r="F228">
        <v>42</v>
      </c>
      <c r="G228">
        <v>-3</v>
      </c>
      <c r="H228">
        <v>0</v>
      </c>
      <c r="I228">
        <v>0</v>
      </c>
      <c r="J228">
        <v>4</v>
      </c>
      <c r="K228">
        <v>0</v>
      </c>
      <c r="L228">
        <v>1</v>
      </c>
      <c r="M228">
        <v>0.1</v>
      </c>
      <c r="N228">
        <v>1</v>
      </c>
      <c r="O228">
        <v>3</v>
      </c>
      <c r="P228">
        <v>0.3</v>
      </c>
      <c r="Q228">
        <v>0.51</v>
      </c>
      <c r="R228">
        <v>0.501</v>
      </c>
      <c r="S228">
        <v>-0.2</v>
      </c>
      <c r="T228">
        <v>0.4</v>
      </c>
      <c r="U228">
        <v>-1</v>
      </c>
      <c r="V228" s="3">
        <v>9000000</v>
      </c>
      <c r="W228" t="s">
        <v>1005</v>
      </c>
      <c r="X228" t="s">
        <v>1258</v>
      </c>
      <c r="Y228" t="s">
        <v>1543</v>
      </c>
    </row>
    <row r="229" spans="1:25" x14ac:dyDescent="0.45">
      <c r="A229">
        <v>224</v>
      </c>
      <c r="B229" t="s">
        <v>320</v>
      </c>
      <c r="C229">
        <v>34</v>
      </c>
      <c r="D229" t="s">
        <v>41</v>
      </c>
      <c r="E229">
        <v>18</v>
      </c>
      <c r="F229">
        <v>63</v>
      </c>
      <c r="G229">
        <v>-6</v>
      </c>
      <c r="H229">
        <v>1</v>
      </c>
      <c r="I229">
        <v>0</v>
      </c>
      <c r="J229">
        <v>-2</v>
      </c>
      <c r="K229">
        <v>-1</v>
      </c>
      <c r="L229">
        <v>-8</v>
      </c>
      <c r="M229">
        <v>-0.9</v>
      </c>
      <c r="N229">
        <v>2</v>
      </c>
      <c r="O229">
        <v>-6</v>
      </c>
      <c r="P229">
        <v>-0.7</v>
      </c>
      <c r="Q229">
        <v>0.45</v>
      </c>
      <c r="R229">
        <v>0.49399999999999999</v>
      </c>
      <c r="S229">
        <v>-0.5</v>
      </c>
      <c r="T229">
        <v>-0.3</v>
      </c>
      <c r="U229">
        <v>-4</v>
      </c>
      <c r="W229" t="s">
        <v>1005</v>
      </c>
      <c r="X229" t="s">
        <v>321</v>
      </c>
      <c r="Y229" t="s">
        <v>322</v>
      </c>
    </row>
    <row r="230" spans="1:25" x14ac:dyDescent="0.45">
      <c r="A230">
        <v>225</v>
      </c>
      <c r="B230" t="s">
        <v>1544</v>
      </c>
      <c r="C230">
        <v>34</v>
      </c>
      <c r="D230" t="s">
        <v>820</v>
      </c>
      <c r="E230">
        <v>17</v>
      </c>
      <c r="F230">
        <v>48</v>
      </c>
      <c r="G230">
        <v>-5</v>
      </c>
      <c r="H230">
        <v>0</v>
      </c>
      <c r="I230">
        <v>0</v>
      </c>
      <c r="J230">
        <v>0</v>
      </c>
      <c r="K230">
        <v>1</v>
      </c>
      <c r="L230">
        <v>-4</v>
      </c>
      <c r="M230">
        <v>-0.5</v>
      </c>
      <c r="N230">
        <v>2</v>
      </c>
      <c r="O230">
        <v>-3</v>
      </c>
      <c r="P230">
        <v>-0.3</v>
      </c>
      <c r="Q230">
        <v>0.47199999999999998</v>
      </c>
      <c r="R230">
        <v>0.497</v>
      </c>
      <c r="S230">
        <v>-0.3</v>
      </c>
      <c r="T230">
        <v>0.1</v>
      </c>
      <c r="U230">
        <v>-3</v>
      </c>
      <c r="V230" s="3">
        <v>2180000</v>
      </c>
      <c r="W230" t="s">
        <v>1006</v>
      </c>
      <c r="X230">
        <v>2</v>
      </c>
      <c r="Y230" t="s">
        <v>1274</v>
      </c>
    </row>
    <row r="231" spans="1:25" x14ac:dyDescent="0.45">
      <c r="A231">
        <v>226</v>
      </c>
      <c r="B231" t="s">
        <v>323</v>
      </c>
      <c r="C231">
        <v>28</v>
      </c>
      <c r="D231" t="s">
        <v>161</v>
      </c>
      <c r="E231">
        <v>4</v>
      </c>
      <c r="F231">
        <v>10</v>
      </c>
      <c r="G231">
        <v>1</v>
      </c>
      <c r="H231">
        <v>-1</v>
      </c>
      <c r="I231">
        <v>0</v>
      </c>
      <c r="J231">
        <v>-1</v>
      </c>
      <c r="K231">
        <v>0</v>
      </c>
      <c r="L231">
        <v>-1</v>
      </c>
      <c r="M231">
        <v>-0.1</v>
      </c>
      <c r="N231">
        <v>0</v>
      </c>
      <c r="O231">
        <v>-1</v>
      </c>
      <c r="P231">
        <v>-0.1</v>
      </c>
      <c r="Q231">
        <v>0.47699999999999998</v>
      </c>
      <c r="R231">
        <v>0.499</v>
      </c>
      <c r="S231">
        <v>0.1</v>
      </c>
      <c r="T231">
        <v>-0.1</v>
      </c>
      <c r="U231">
        <v>0</v>
      </c>
      <c r="W231" t="s">
        <v>1005</v>
      </c>
      <c r="X231" t="s">
        <v>324</v>
      </c>
      <c r="Y231" t="s">
        <v>325</v>
      </c>
    </row>
    <row r="232" spans="1:25" x14ac:dyDescent="0.45">
      <c r="A232">
        <v>227</v>
      </c>
      <c r="B232" t="s">
        <v>1545</v>
      </c>
      <c r="C232">
        <v>27</v>
      </c>
      <c r="D232" t="s">
        <v>880</v>
      </c>
      <c r="E232">
        <v>48</v>
      </c>
      <c r="F232">
        <v>209</v>
      </c>
      <c r="G232">
        <v>2</v>
      </c>
      <c r="H232">
        <v>0</v>
      </c>
      <c r="I232">
        <v>0</v>
      </c>
      <c r="J232">
        <v>-5</v>
      </c>
      <c r="K232">
        <v>2</v>
      </c>
      <c r="L232">
        <v>-2</v>
      </c>
      <c r="M232">
        <v>-0.2</v>
      </c>
      <c r="N232">
        <v>7</v>
      </c>
      <c r="O232">
        <v>5</v>
      </c>
      <c r="P232">
        <v>0.5</v>
      </c>
      <c r="Q232">
        <v>0.497</v>
      </c>
      <c r="R232">
        <v>0.499</v>
      </c>
      <c r="S232">
        <v>1</v>
      </c>
      <c r="T232">
        <v>-0.3</v>
      </c>
      <c r="U232">
        <v>10</v>
      </c>
      <c r="V232" s="3">
        <v>11500000</v>
      </c>
      <c r="W232" t="s">
        <v>1007</v>
      </c>
      <c r="X232" t="s">
        <v>1171</v>
      </c>
      <c r="Y232" t="s">
        <v>1172</v>
      </c>
    </row>
    <row r="233" spans="1:25" x14ac:dyDescent="0.45">
      <c r="A233">
        <v>228</v>
      </c>
      <c r="B233" t="s">
        <v>326</v>
      </c>
      <c r="C233">
        <v>20</v>
      </c>
      <c r="D233" t="s">
        <v>86</v>
      </c>
      <c r="E233">
        <v>10</v>
      </c>
      <c r="F233">
        <v>36</v>
      </c>
      <c r="G233">
        <v>-6</v>
      </c>
      <c r="H233">
        <v>0</v>
      </c>
      <c r="I233">
        <v>0</v>
      </c>
      <c r="J233">
        <v>-1</v>
      </c>
      <c r="K233">
        <v>0</v>
      </c>
      <c r="L233">
        <v>-6</v>
      </c>
      <c r="M233">
        <v>-0.6</v>
      </c>
      <c r="N233">
        <v>1</v>
      </c>
      <c r="O233">
        <v>-5</v>
      </c>
      <c r="P233">
        <v>-0.5</v>
      </c>
      <c r="Q233">
        <v>0.436</v>
      </c>
      <c r="R233">
        <v>0.496</v>
      </c>
      <c r="S233">
        <v>-0.4</v>
      </c>
      <c r="T233">
        <v>-0.1</v>
      </c>
      <c r="U233">
        <v>-4</v>
      </c>
      <c r="V233" s="3"/>
      <c r="W233" t="s">
        <v>1007</v>
      </c>
      <c r="X233">
        <v>4</v>
      </c>
      <c r="Y233" t="s">
        <v>327</v>
      </c>
    </row>
    <row r="234" spans="1:25" x14ac:dyDescent="0.45">
      <c r="A234">
        <v>229</v>
      </c>
      <c r="B234" t="s">
        <v>1546</v>
      </c>
      <c r="C234">
        <v>31</v>
      </c>
      <c r="D234" t="s">
        <v>817</v>
      </c>
      <c r="E234">
        <v>38</v>
      </c>
      <c r="F234">
        <v>156</v>
      </c>
      <c r="G234">
        <v>5</v>
      </c>
      <c r="H234">
        <v>0</v>
      </c>
      <c r="I234">
        <v>0</v>
      </c>
      <c r="J234">
        <v>-3</v>
      </c>
      <c r="K234">
        <v>-2</v>
      </c>
      <c r="L234">
        <v>-1</v>
      </c>
      <c r="M234">
        <v>-0.1</v>
      </c>
      <c r="N234">
        <v>5</v>
      </c>
      <c r="O234">
        <v>4</v>
      </c>
      <c r="P234">
        <v>0.4</v>
      </c>
      <c r="Q234">
        <v>0.497</v>
      </c>
      <c r="R234">
        <v>0.499</v>
      </c>
      <c r="S234">
        <v>0.7</v>
      </c>
      <c r="T234">
        <v>-0.6</v>
      </c>
      <c r="U234">
        <v>7</v>
      </c>
      <c r="V234" s="3">
        <v>12000000</v>
      </c>
      <c r="W234" t="s">
        <v>1005</v>
      </c>
      <c r="X234" t="s">
        <v>1173</v>
      </c>
      <c r="Y234" t="s">
        <v>1174</v>
      </c>
    </row>
    <row r="235" spans="1:25" x14ac:dyDescent="0.45">
      <c r="A235">
        <v>230</v>
      </c>
      <c r="B235" t="s">
        <v>328</v>
      </c>
      <c r="C235">
        <v>26</v>
      </c>
      <c r="D235" t="s">
        <v>161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0.501</v>
      </c>
      <c r="R235">
        <v>0.5</v>
      </c>
      <c r="S235">
        <v>0</v>
      </c>
      <c r="T235">
        <v>0</v>
      </c>
      <c r="U235">
        <v>0</v>
      </c>
      <c r="W235" t="s">
        <v>1007</v>
      </c>
      <c r="X235" t="s">
        <v>329</v>
      </c>
      <c r="Y235" t="s">
        <v>330</v>
      </c>
    </row>
    <row r="236" spans="1:25" x14ac:dyDescent="0.45">
      <c r="A236">
        <v>231</v>
      </c>
      <c r="B236" t="s">
        <v>1547</v>
      </c>
      <c r="C236">
        <v>26</v>
      </c>
      <c r="D236" t="s">
        <v>830</v>
      </c>
      <c r="E236">
        <v>14</v>
      </c>
      <c r="F236">
        <v>39</v>
      </c>
      <c r="G236">
        <v>-1</v>
      </c>
      <c r="H236">
        <v>0</v>
      </c>
      <c r="I236">
        <v>0</v>
      </c>
      <c r="J236">
        <v>-1</v>
      </c>
      <c r="K236">
        <v>-1</v>
      </c>
      <c r="L236">
        <v>-2</v>
      </c>
      <c r="M236">
        <v>-0.3</v>
      </c>
      <c r="N236">
        <v>1</v>
      </c>
      <c r="O236">
        <v>-1</v>
      </c>
      <c r="P236">
        <v>-0.1</v>
      </c>
      <c r="Q236">
        <v>0.48199999999999998</v>
      </c>
      <c r="R236">
        <v>0.498</v>
      </c>
      <c r="S236">
        <v>0</v>
      </c>
      <c r="T236">
        <v>-0.2</v>
      </c>
      <c r="U236">
        <v>0</v>
      </c>
      <c r="W236" t="s">
        <v>1005</v>
      </c>
      <c r="X236" t="s">
        <v>300</v>
      </c>
      <c r="Y236" t="s">
        <v>1548</v>
      </c>
    </row>
    <row r="237" spans="1:25" x14ac:dyDescent="0.45">
      <c r="A237">
        <v>232</v>
      </c>
      <c r="B237" t="s">
        <v>331</v>
      </c>
      <c r="C237">
        <v>31</v>
      </c>
      <c r="D237" t="s">
        <v>79</v>
      </c>
      <c r="E237">
        <v>26</v>
      </c>
      <c r="F237">
        <v>74</v>
      </c>
      <c r="G237">
        <v>1</v>
      </c>
      <c r="H237">
        <v>0</v>
      </c>
      <c r="I237">
        <v>1</v>
      </c>
      <c r="J237">
        <v>2</v>
      </c>
      <c r="K237">
        <v>0</v>
      </c>
      <c r="L237">
        <v>3</v>
      </c>
      <c r="M237">
        <v>0.3</v>
      </c>
      <c r="N237">
        <v>3</v>
      </c>
      <c r="O237">
        <v>6</v>
      </c>
      <c r="P237">
        <v>0.6</v>
      </c>
      <c r="Q237">
        <v>0.51300000000000001</v>
      </c>
      <c r="R237">
        <v>0.502</v>
      </c>
      <c r="S237">
        <v>0.4</v>
      </c>
      <c r="T237">
        <v>0.2</v>
      </c>
      <c r="U237">
        <v>4</v>
      </c>
      <c r="W237" t="s">
        <v>1009</v>
      </c>
      <c r="X237" t="s">
        <v>332</v>
      </c>
      <c r="Y237" t="s">
        <v>333</v>
      </c>
    </row>
    <row r="238" spans="1:25" x14ac:dyDescent="0.45">
      <c r="A238">
        <v>233</v>
      </c>
      <c r="B238" t="s">
        <v>1549</v>
      </c>
      <c r="C238">
        <v>27</v>
      </c>
      <c r="D238" t="s">
        <v>830</v>
      </c>
      <c r="E238">
        <v>48</v>
      </c>
      <c r="F238">
        <v>199</v>
      </c>
      <c r="G238">
        <v>-2</v>
      </c>
      <c r="H238">
        <v>1</v>
      </c>
      <c r="I238">
        <v>0</v>
      </c>
      <c r="J238">
        <v>-4</v>
      </c>
      <c r="K238">
        <v>1</v>
      </c>
      <c r="L238">
        <v>-5</v>
      </c>
      <c r="M238">
        <v>-0.5</v>
      </c>
      <c r="N238">
        <v>7</v>
      </c>
      <c r="O238">
        <v>2</v>
      </c>
      <c r="P238">
        <v>0.2</v>
      </c>
      <c r="Q238">
        <v>0.48899999999999999</v>
      </c>
      <c r="R238">
        <v>0.497</v>
      </c>
      <c r="S238">
        <v>0.6</v>
      </c>
      <c r="T238">
        <v>-0.4</v>
      </c>
      <c r="U238">
        <v>6</v>
      </c>
      <c r="V238" s="3">
        <v>3800000</v>
      </c>
      <c r="W238" t="s">
        <v>1007</v>
      </c>
      <c r="X238" t="s">
        <v>52</v>
      </c>
      <c r="Y238" t="s">
        <v>1228</v>
      </c>
    </row>
    <row r="239" spans="1:25" x14ac:dyDescent="0.45">
      <c r="A239">
        <v>234</v>
      </c>
      <c r="B239" t="s">
        <v>334</v>
      </c>
      <c r="C239">
        <v>27</v>
      </c>
      <c r="D239" t="s">
        <v>112</v>
      </c>
      <c r="E239">
        <v>46</v>
      </c>
      <c r="F239">
        <v>147</v>
      </c>
      <c r="G239">
        <v>-5</v>
      </c>
      <c r="H239">
        <v>0</v>
      </c>
      <c r="I239">
        <v>1</v>
      </c>
      <c r="J239">
        <v>2</v>
      </c>
      <c r="K239">
        <v>1</v>
      </c>
      <c r="L239">
        <v>-1</v>
      </c>
      <c r="M239">
        <v>-0.1</v>
      </c>
      <c r="N239">
        <v>5</v>
      </c>
      <c r="O239">
        <v>4</v>
      </c>
      <c r="P239">
        <v>0.4</v>
      </c>
      <c r="Q239">
        <v>0.498</v>
      </c>
      <c r="R239">
        <v>0.499</v>
      </c>
      <c r="S239">
        <v>0.2</v>
      </c>
      <c r="T239">
        <v>0.3</v>
      </c>
      <c r="U239">
        <v>2</v>
      </c>
      <c r="W239" t="s">
        <v>1007</v>
      </c>
      <c r="X239" t="s">
        <v>115</v>
      </c>
      <c r="Y239" t="s">
        <v>335</v>
      </c>
    </row>
    <row r="240" spans="1:25" x14ac:dyDescent="0.45">
      <c r="A240">
        <v>235</v>
      </c>
      <c r="B240" t="s">
        <v>336</v>
      </c>
      <c r="C240">
        <v>28</v>
      </c>
      <c r="D240" t="s">
        <v>66</v>
      </c>
      <c r="E240">
        <v>12</v>
      </c>
      <c r="F240">
        <v>33</v>
      </c>
      <c r="G240">
        <v>-6</v>
      </c>
      <c r="H240">
        <v>0</v>
      </c>
      <c r="I240">
        <v>0</v>
      </c>
      <c r="J240">
        <v>1</v>
      </c>
      <c r="K240">
        <v>1</v>
      </c>
      <c r="L240">
        <v>-5</v>
      </c>
      <c r="M240">
        <v>-0.5</v>
      </c>
      <c r="N240">
        <v>1</v>
      </c>
      <c r="O240">
        <v>-4</v>
      </c>
      <c r="P240">
        <v>-0.4</v>
      </c>
      <c r="Q240">
        <v>0.45500000000000002</v>
      </c>
      <c r="R240">
        <v>0.497</v>
      </c>
      <c r="S240">
        <v>-0.5</v>
      </c>
      <c r="T240">
        <v>0.2</v>
      </c>
      <c r="U240">
        <v>-5</v>
      </c>
      <c r="W240" t="s">
        <v>1006</v>
      </c>
      <c r="X240">
        <v>2</v>
      </c>
      <c r="Y240" t="s">
        <v>337</v>
      </c>
    </row>
    <row r="241" spans="1:25" x14ac:dyDescent="0.45">
      <c r="A241">
        <v>236</v>
      </c>
      <c r="B241" t="s">
        <v>338</v>
      </c>
      <c r="C241">
        <v>33</v>
      </c>
      <c r="D241" t="s">
        <v>161</v>
      </c>
      <c r="E241">
        <v>37</v>
      </c>
      <c r="F241">
        <v>79</v>
      </c>
      <c r="G241">
        <v>0</v>
      </c>
      <c r="H241">
        <v>1</v>
      </c>
      <c r="I241">
        <v>1</v>
      </c>
      <c r="J241">
        <v>4</v>
      </c>
      <c r="K241">
        <v>-1</v>
      </c>
      <c r="L241">
        <v>4</v>
      </c>
      <c r="M241">
        <v>0.4</v>
      </c>
      <c r="N241">
        <v>3</v>
      </c>
      <c r="O241">
        <v>7</v>
      </c>
      <c r="P241">
        <v>0.7</v>
      </c>
      <c r="Q241">
        <v>0.51200000000000001</v>
      </c>
      <c r="R241">
        <v>0.503</v>
      </c>
      <c r="S241">
        <v>0.3</v>
      </c>
      <c r="T241">
        <v>0.3</v>
      </c>
      <c r="U241">
        <v>3</v>
      </c>
      <c r="V241" s="3">
        <v>1700000</v>
      </c>
      <c r="W241" t="s">
        <v>1005</v>
      </c>
      <c r="X241" t="s">
        <v>1345</v>
      </c>
      <c r="Y241" t="s">
        <v>339</v>
      </c>
    </row>
    <row r="242" spans="1:25" x14ac:dyDescent="0.45">
      <c r="A242">
        <v>237</v>
      </c>
      <c r="B242" t="s">
        <v>340</v>
      </c>
      <c r="C242">
        <v>29</v>
      </c>
      <c r="D242" t="s">
        <v>90</v>
      </c>
      <c r="E242">
        <v>29</v>
      </c>
      <c r="F242">
        <v>110</v>
      </c>
      <c r="G242">
        <v>8</v>
      </c>
      <c r="H242">
        <v>-1</v>
      </c>
      <c r="I242">
        <v>0</v>
      </c>
      <c r="J242">
        <v>1</v>
      </c>
      <c r="K242">
        <v>2</v>
      </c>
      <c r="L242">
        <v>10</v>
      </c>
      <c r="M242">
        <v>1</v>
      </c>
      <c r="N242">
        <v>4</v>
      </c>
      <c r="O242">
        <v>13</v>
      </c>
      <c r="P242">
        <v>1.4</v>
      </c>
      <c r="Q242">
        <v>0.53500000000000003</v>
      </c>
      <c r="R242">
        <v>0.50600000000000001</v>
      </c>
      <c r="S242">
        <v>1.3</v>
      </c>
      <c r="T242">
        <v>0.3</v>
      </c>
      <c r="U242">
        <v>12</v>
      </c>
      <c r="V242" s="3">
        <v>5200000</v>
      </c>
      <c r="W242" t="s">
        <v>1007</v>
      </c>
      <c r="X242" t="s">
        <v>341</v>
      </c>
      <c r="Y242" t="s">
        <v>342</v>
      </c>
    </row>
    <row r="243" spans="1:25" x14ac:dyDescent="0.45">
      <c r="A243">
        <v>238</v>
      </c>
      <c r="B243" t="s">
        <v>343</v>
      </c>
      <c r="C243">
        <v>36</v>
      </c>
      <c r="D243" t="s">
        <v>37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0.5</v>
      </c>
      <c r="R243">
        <v>0.5</v>
      </c>
      <c r="S243">
        <v>0</v>
      </c>
      <c r="T243">
        <v>0</v>
      </c>
      <c r="U243">
        <v>0</v>
      </c>
      <c r="V243" s="3">
        <v>16000000</v>
      </c>
      <c r="W243" t="s">
        <v>1005</v>
      </c>
      <c r="X243">
        <v>1</v>
      </c>
      <c r="Y243" t="s">
        <v>344</v>
      </c>
    </row>
    <row r="244" spans="1:25" x14ac:dyDescent="0.45">
      <c r="A244">
        <v>239</v>
      </c>
      <c r="B244" t="s">
        <v>1550</v>
      </c>
      <c r="C244">
        <v>26</v>
      </c>
      <c r="D244" t="s">
        <v>825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0.5</v>
      </c>
      <c r="R244">
        <v>0.5</v>
      </c>
      <c r="S244">
        <v>0</v>
      </c>
      <c r="T244">
        <v>0</v>
      </c>
      <c r="U244">
        <v>0</v>
      </c>
      <c r="W244" t="s">
        <v>1007</v>
      </c>
      <c r="X244">
        <v>1</v>
      </c>
      <c r="Y244" t="s">
        <v>1551</v>
      </c>
    </row>
    <row r="245" spans="1:25" x14ac:dyDescent="0.45">
      <c r="A245">
        <v>240</v>
      </c>
      <c r="B245" t="s">
        <v>345</v>
      </c>
      <c r="C245">
        <v>27</v>
      </c>
      <c r="D245" t="s">
        <v>129</v>
      </c>
      <c r="E245">
        <v>48</v>
      </c>
      <c r="F245">
        <v>188</v>
      </c>
      <c r="G245">
        <v>9</v>
      </c>
      <c r="H245">
        <v>-1</v>
      </c>
      <c r="I245">
        <v>0</v>
      </c>
      <c r="J245">
        <v>-1</v>
      </c>
      <c r="K245">
        <v>0</v>
      </c>
      <c r="L245">
        <v>8</v>
      </c>
      <c r="M245">
        <v>0.8</v>
      </c>
      <c r="N245">
        <v>6</v>
      </c>
      <c r="O245">
        <v>14</v>
      </c>
      <c r="P245">
        <v>1.4</v>
      </c>
      <c r="Q245">
        <v>0.51700000000000002</v>
      </c>
      <c r="R245">
        <v>0.505</v>
      </c>
      <c r="S245">
        <v>1.6</v>
      </c>
      <c r="T245">
        <v>-0.1</v>
      </c>
      <c r="U245">
        <v>15</v>
      </c>
      <c r="V245" s="3">
        <v>2425000</v>
      </c>
      <c r="W245" t="s">
        <v>1007</v>
      </c>
      <c r="X245" t="s">
        <v>346</v>
      </c>
      <c r="Y245" t="s">
        <v>347</v>
      </c>
    </row>
    <row r="246" spans="1:25" x14ac:dyDescent="0.45">
      <c r="A246">
        <v>241</v>
      </c>
      <c r="B246" t="s">
        <v>348</v>
      </c>
      <c r="C246">
        <v>27</v>
      </c>
      <c r="D246" t="s">
        <v>97</v>
      </c>
      <c r="E246">
        <v>36</v>
      </c>
      <c r="F246">
        <v>146</v>
      </c>
      <c r="G246">
        <v>-2</v>
      </c>
      <c r="H246">
        <v>0</v>
      </c>
      <c r="I246">
        <v>0</v>
      </c>
      <c r="J246">
        <v>0</v>
      </c>
      <c r="K246">
        <v>-3</v>
      </c>
      <c r="L246">
        <v>-5</v>
      </c>
      <c r="M246">
        <v>-0.6</v>
      </c>
      <c r="N246">
        <v>5</v>
      </c>
      <c r="O246">
        <v>0</v>
      </c>
      <c r="P246">
        <v>-0.1</v>
      </c>
      <c r="Q246">
        <v>0.48399999999999999</v>
      </c>
      <c r="R246">
        <v>0.496</v>
      </c>
      <c r="S246">
        <v>-0.1</v>
      </c>
      <c r="T246">
        <v>-0.3</v>
      </c>
      <c r="U246">
        <v>0</v>
      </c>
      <c r="V246" s="3">
        <v>13833334</v>
      </c>
      <c r="W246" t="s">
        <v>1006</v>
      </c>
      <c r="X246" t="s">
        <v>1552</v>
      </c>
      <c r="Y246" t="s">
        <v>350</v>
      </c>
    </row>
    <row r="247" spans="1:25" x14ac:dyDescent="0.45">
      <c r="A247">
        <v>242</v>
      </c>
      <c r="B247" t="s">
        <v>1553</v>
      </c>
      <c r="C247">
        <v>31</v>
      </c>
      <c r="D247" t="s">
        <v>905</v>
      </c>
      <c r="E247">
        <v>47</v>
      </c>
      <c r="F247">
        <v>188</v>
      </c>
      <c r="G247">
        <v>6</v>
      </c>
      <c r="H247">
        <v>0</v>
      </c>
      <c r="I247">
        <v>0</v>
      </c>
      <c r="J247">
        <v>-4</v>
      </c>
      <c r="K247">
        <v>-2</v>
      </c>
      <c r="L247">
        <v>-1</v>
      </c>
      <c r="M247">
        <v>-0.1</v>
      </c>
      <c r="N247">
        <v>6</v>
      </c>
      <c r="O247">
        <v>6</v>
      </c>
      <c r="P247">
        <v>0.6</v>
      </c>
      <c r="Q247">
        <v>0.498</v>
      </c>
      <c r="R247">
        <v>0.499</v>
      </c>
      <c r="S247">
        <v>0.9</v>
      </c>
      <c r="T247">
        <v>-0.7</v>
      </c>
      <c r="U247">
        <v>10</v>
      </c>
      <c r="V247" s="3"/>
      <c r="W247" t="s">
        <v>1006</v>
      </c>
      <c r="X247" t="s">
        <v>1161</v>
      </c>
      <c r="Y247" t="s">
        <v>1162</v>
      </c>
    </row>
    <row r="248" spans="1:25" x14ac:dyDescent="0.45">
      <c r="A248">
        <v>243</v>
      </c>
      <c r="B248" t="s">
        <v>351</v>
      </c>
      <c r="C248">
        <v>26</v>
      </c>
      <c r="D248" t="s">
        <v>103</v>
      </c>
      <c r="E248">
        <v>12</v>
      </c>
      <c r="F248">
        <v>10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0.1</v>
      </c>
      <c r="N248">
        <v>0</v>
      </c>
      <c r="O248">
        <v>1</v>
      </c>
      <c r="P248">
        <v>0.1</v>
      </c>
      <c r="Q248">
        <v>0.50700000000000001</v>
      </c>
      <c r="R248">
        <v>0.501</v>
      </c>
      <c r="S248">
        <v>0.1</v>
      </c>
      <c r="T248">
        <v>0</v>
      </c>
      <c r="U248">
        <v>1</v>
      </c>
      <c r="V248" s="3"/>
      <c r="W248" t="s">
        <v>1009</v>
      </c>
      <c r="X248" t="s">
        <v>352</v>
      </c>
      <c r="Y248" t="s">
        <v>353</v>
      </c>
    </row>
    <row r="249" spans="1:25" x14ac:dyDescent="0.45">
      <c r="A249">
        <v>244</v>
      </c>
      <c r="B249" t="s">
        <v>1554</v>
      </c>
      <c r="C249">
        <v>26</v>
      </c>
      <c r="D249" t="s">
        <v>854</v>
      </c>
      <c r="E249">
        <v>26</v>
      </c>
      <c r="F249">
        <v>103</v>
      </c>
      <c r="G249">
        <v>-6</v>
      </c>
      <c r="H249">
        <v>0</v>
      </c>
      <c r="I249">
        <v>0</v>
      </c>
      <c r="J249">
        <v>-2</v>
      </c>
      <c r="K249">
        <v>-1</v>
      </c>
      <c r="L249">
        <v>-9</v>
      </c>
      <c r="M249">
        <v>-0.9</v>
      </c>
      <c r="N249">
        <v>4</v>
      </c>
      <c r="O249">
        <v>-5</v>
      </c>
      <c r="P249">
        <v>-0.6</v>
      </c>
      <c r="Q249">
        <v>0.46400000000000002</v>
      </c>
      <c r="R249">
        <v>0.49399999999999999</v>
      </c>
      <c r="S249">
        <v>-0.4</v>
      </c>
      <c r="T249">
        <v>-0.3</v>
      </c>
      <c r="U249">
        <v>-3</v>
      </c>
      <c r="V249" s="3"/>
      <c r="W249" t="s">
        <v>1006</v>
      </c>
      <c r="X249" t="s">
        <v>1191</v>
      </c>
      <c r="Y249" t="s">
        <v>1302</v>
      </c>
    </row>
    <row r="250" spans="1:25" x14ac:dyDescent="0.45">
      <c r="A250">
        <v>245</v>
      </c>
      <c r="B250" t="s">
        <v>354</v>
      </c>
      <c r="C250">
        <v>32</v>
      </c>
      <c r="D250" t="s">
        <v>103</v>
      </c>
      <c r="E250">
        <v>56</v>
      </c>
      <c r="F250">
        <v>249</v>
      </c>
      <c r="G250">
        <v>24</v>
      </c>
      <c r="H250">
        <v>0</v>
      </c>
      <c r="I250">
        <v>-2</v>
      </c>
      <c r="J250">
        <v>0</v>
      </c>
      <c r="K250">
        <v>0</v>
      </c>
      <c r="L250">
        <v>22</v>
      </c>
      <c r="M250">
        <v>2.2999999999999998</v>
      </c>
      <c r="N250">
        <v>8</v>
      </c>
      <c r="O250">
        <v>30</v>
      </c>
      <c r="P250">
        <v>3</v>
      </c>
      <c r="Q250">
        <v>0.54</v>
      </c>
      <c r="R250">
        <v>0.51400000000000001</v>
      </c>
      <c r="S250">
        <v>3.1</v>
      </c>
      <c r="T250">
        <v>0</v>
      </c>
      <c r="U250">
        <v>30</v>
      </c>
      <c r="V250" s="3">
        <v>40000000</v>
      </c>
      <c r="W250" t="s">
        <v>1005</v>
      </c>
      <c r="X250" t="s">
        <v>355</v>
      </c>
      <c r="Y250" t="s">
        <v>356</v>
      </c>
    </row>
    <row r="251" spans="1:25" x14ac:dyDescent="0.45">
      <c r="A251">
        <v>246</v>
      </c>
      <c r="B251" t="s">
        <v>357</v>
      </c>
      <c r="C251">
        <v>25</v>
      </c>
      <c r="D251" t="s">
        <v>129</v>
      </c>
      <c r="E251">
        <v>53</v>
      </c>
      <c r="F251">
        <v>184</v>
      </c>
      <c r="G251">
        <v>0</v>
      </c>
      <c r="H251">
        <v>0</v>
      </c>
      <c r="I251">
        <v>0</v>
      </c>
      <c r="J251">
        <v>-2</v>
      </c>
      <c r="K251">
        <v>1</v>
      </c>
      <c r="L251">
        <v>0</v>
      </c>
      <c r="M251">
        <v>-0.1</v>
      </c>
      <c r="N251">
        <v>6</v>
      </c>
      <c r="O251">
        <v>6</v>
      </c>
      <c r="P251">
        <v>0.6</v>
      </c>
      <c r="Q251">
        <v>0.499</v>
      </c>
      <c r="R251">
        <v>0.5</v>
      </c>
      <c r="S251">
        <v>0.8</v>
      </c>
      <c r="T251">
        <v>-0.1</v>
      </c>
      <c r="U251">
        <v>8</v>
      </c>
      <c r="W251" t="s">
        <v>1007</v>
      </c>
      <c r="X251" t="s">
        <v>358</v>
      </c>
      <c r="Y251" t="s">
        <v>359</v>
      </c>
    </row>
    <row r="252" spans="1:25" x14ac:dyDescent="0.45">
      <c r="A252">
        <v>247</v>
      </c>
      <c r="B252" t="s">
        <v>360</v>
      </c>
      <c r="C252">
        <v>28</v>
      </c>
      <c r="D252" t="s">
        <v>97</v>
      </c>
      <c r="E252">
        <v>10</v>
      </c>
      <c r="F252">
        <v>35</v>
      </c>
      <c r="G252">
        <v>3</v>
      </c>
      <c r="H252">
        <v>0</v>
      </c>
      <c r="I252">
        <v>0</v>
      </c>
      <c r="J252">
        <v>3</v>
      </c>
      <c r="K252">
        <v>0</v>
      </c>
      <c r="L252">
        <v>5</v>
      </c>
      <c r="M252">
        <v>0.5</v>
      </c>
      <c r="N252">
        <v>1</v>
      </c>
      <c r="O252">
        <v>6</v>
      </c>
      <c r="P252">
        <v>0.6</v>
      </c>
      <c r="Q252">
        <v>0.55200000000000005</v>
      </c>
      <c r="R252">
        <v>0.503</v>
      </c>
      <c r="S252">
        <v>0.3</v>
      </c>
      <c r="T252">
        <v>0.3</v>
      </c>
      <c r="U252">
        <v>3</v>
      </c>
      <c r="V252" s="3"/>
      <c r="W252" t="s">
        <v>1006</v>
      </c>
      <c r="X252" t="s">
        <v>752</v>
      </c>
      <c r="Y252" t="s">
        <v>362</v>
      </c>
    </row>
    <row r="253" spans="1:25" x14ac:dyDescent="0.45">
      <c r="A253">
        <v>248</v>
      </c>
      <c r="B253" t="s">
        <v>363</v>
      </c>
      <c r="C253">
        <v>26</v>
      </c>
      <c r="D253" t="s">
        <v>161</v>
      </c>
      <c r="E253">
        <v>4</v>
      </c>
      <c r="F253">
        <v>19</v>
      </c>
      <c r="G253">
        <v>4</v>
      </c>
      <c r="H253">
        <v>0</v>
      </c>
      <c r="I253">
        <v>0</v>
      </c>
      <c r="J253">
        <v>1</v>
      </c>
      <c r="K253">
        <v>0</v>
      </c>
      <c r="L253">
        <v>6</v>
      </c>
      <c r="M253">
        <v>0.6</v>
      </c>
      <c r="N253">
        <v>1</v>
      </c>
      <c r="O253">
        <v>6</v>
      </c>
      <c r="P253">
        <v>0.6</v>
      </c>
      <c r="Q253">
        <v>0.64</v>
      </c>
      <c r="R253">
        <v>0.503</v>
      </c>
      <c r="S253">
        <v>0.5</v>
      </c>
      <c r="T253">
        <v>0.1</v>
      </c>
      <c r="U253">
        <v>5</v>
      </c>
      <c r="W253" t="s">
        <v>1007</v>
      </c>
      <c r="X253" t="s">
        <v>364</v>
      </c>
      <c r="Y253" t="s">
        <v>365</v>
      </c>
    </row>
    <row r="254" spans="1:25" x14ac:dyDescent="0.45">
      <c r="A254">
        <v>249</v>
      </c>
      <c r="B254" t="s">
        <v>366</v>
      </c>
      <c r="C254">
        <v>22</v>
      </c>
      <c r="D254" t="s">
        <v>79</v>
      </c>
      <c r="E254">
        <v>46</v>
      </c>
      <c r="F254">
        <v>163</v>
      </c>
      <c r="G254">
        <v>-6</v>
      </c>
      <c r="H254">
        <v>-1</v>
      </c>
      <c r="I254">
        <v>0</v>
      </c>
      <c r="J254">
        <v>-1</v>
      </c>
      <c r="K254">
        <v>1</v>
      </c>
      <c r="L254">
        <v>-6</v>
      </c>
      <c r="M254">
        <v>-0.6</v>
      </c>
      <c r="N254">
        <v>6</v>
      </c>
      <c r="O254">
        <v>0</v>
      </c>
      <c r="P254">
        <v>-0.1</v>
      </c>
      <c r="Q254">
        <v>0.48699999999999999</v>
      </c>
      <c r="R254">
        <v>0.496</v>
      </c>
      <c r="S254">
        <v>0</v>
      </c>
      <c r="T254">
        <v>0</v>
      </c>
      <c r="U254">
        <v>1</v>
      </c>
      <c r="V254" s="3">
        <v>2833333</v>
      </c>
      <c r="W254" t="s">
        <v>1007</v>
      </c>
      <c r="X254" t="s">
        <v>367</v>
      </c>
      <c r="Y254" t="s">
        <v>368</v>
      </c>
    </row>
    <row r="255" spans="1:25" x14ac:dyDescent="0.45">
      <c r="A255">
        <v>250</v>
      </c>
      <c r="B255" t="s">
        <v>1555</v>
      </c>
      <c r="C255">
        <v>24</v>
      </c>
      <c r="D255" t="s">
        <v>828</v>
      </c>
      <c r="E255">
        <v>41</v>
      </c>
      <c r="F255">
        <v>131</v>
      </c>
      <c r="G255">
        <v>-1</v>
      </c>
      <c r="H255">
        <v>-1</v>
      </c>
      <c r="I255">
        <v>0</v>
      </c>
      <c r="J255">
        <v>2</v>
      </c>
      <c r="K255">
        <v>-1</v>
      </c>
      <c r="L255">
        <v>-1</v>
      </c>
      <c r="M255">
        <v>-0.1</v>
      </c>
      <c r="N255">
        <v>4</v>
      </c>
      <c r="O255">
        <v>4</v>
      </c>
      <c r="P255">
        <v>0.4</v>
      </c>
      <c r="Q255">
        <v>0.498</v>
      </c>
      <c r="R255">
        <v>0.5</v>
      </c>
      <c r="S255">
        <v>0.2</v>
      </c>
      <c r="T255">
        <v>0.1</v>
      </c>
      <c r="U255">
        <v>2</v>
      </c>
      <c r="W255" t="s">
        <v>1006</v>
      </c>
      <c r="X255" t="s">
        <v>1191</v>
      </c>
      <c r="Y255" t="s">
        <v>1192</v>
      </c>
    </row>
    <row r="256" spans="1:25" x14ac:dyDescent="0.45">
      <c r="A256">
        <v>251</v>
      </c>
      <c r="B256" t="s">
        <v>369</v>
      </c>
      <c r="C256">
        <v>29</v>
      </c>
      <c r="D256" t="s">
        <v>79</v>
      </c>
      <c r="E256">
        <v>32</v>
      </c>
      <c r="F256">
        <v>97</v>
      </c>
      <c r="G256">
        <v>-3</v>
      </c>
      <c r="H256">
        <v>-2</v>
      </c>
      <c r="I256">
        <v>0</v>
      </c>
      <c r="J256">
        <v>5</v>
      </c>
      <c r="K256">
        <v>2</v>
      </c>
      <c r="L256">
        <v>3</v>
      </c>
      <c r="M256">
        <v>0.3</v>
      </c>
      <c r="N256">
        <v>3</v>
      </c>
      <c r="O256">
        <v>6</v>
      </c>
      <c r="P256">
        <v>0.6</v>
      </c>
      <c r="Q256">
        <v>0.50900000000000001</v>
      </c>
      <c r="R256">
        <v>0.502</v>
      </c>
      <c r="S256">
        <v>0.1</v>
      </c>
      <c r="T256">
        <v>0.7</v>
      </c>
      <c r="U256">
        <v>1</v>
      </c>
      <c r="V256" s="3">
        <v>3500000</v>
      </c>
      <c r="W256" t="s">
        <v>1005</v>
      </c>
      <c r="X256" t="s">
        <v>606</v>
      </c>
      <c r="Y256" t="s">
        <v>370</v>
      </c>
    </row>
    <row r="257" spans="1:25" x14ac:dyDescent="0.45">
      <c r="A257">
        <v>252</v>
      </c>
      <c r="B257" t="s">
        <v>371</v>
      </c>
      <c r="C257">
        <v>32</v>
      </c>
      <c r="D257" t="s">
        <v>86</v>
      </c>
      <c r="E257">
        <v>5</v>
      </c>
      <c r="F257">
        <v>10</v>
      </c>
      <c r="G257">
        <v>-2</v>
      </c>
      <c r="H257">
        <v>0</v>
      </c>
      <c r="I257">
        <v>0</v>
      </c>
      <c r="J257">
        <v>0</v>
      </c>
      <c r="K257">
        <v>0</v>
      </c>
      <c r="L257">
        <v>-2</v>
      </c>
      <c r="M257">
        <v>-0.2</v>
      </c>
      <c r="N257">
        <v>0</v>
      </c>
      <c r="O257">
        <v>-1</v>
      </c>
      <c r="P257">
        <v>-0.2</v>
      </c>
      <c r="Q257">
        <v>0.46100000000000002</v>
      </c>
      <c r="R257">
        <v>0.499</v>
      </c>
      <c r="S257">
        <v>-0.2</v>
      </c>
      <c r="T257">
        <v>0</v>
      </c>
      <c r="U257">
        <v>-1</v>
      </c>
      <c r="V257" s="3">
        <v>1000000</v>
      </c>
      <c r="W257" t="s">
        <v>1005</v>
      </c>
      <c r="X257" t="s">
        <v>372</v>
      </c>
      <c r="Y257" t="s">
        <v>373</v>
      </c>
    </row>
    <row r="258" spans="1:25" x14ac:dyDescent="0.45">
      <c r="A258">
        <v>253</v>
      </c>
      <c r="B258" t="s">
        <v>374</v>
      </c>
      <c r="C258">
        <v>25</v>
      </c>
      <c r="D258" t="s">
        <v>79</v>
      </c>
      <c r="E258">
        <v>6</v>
      </c>
      <c r="F258">
        <v>13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0.2</v>
      </c>
      <c r="N258">
        <v>0</v>
      </c>
      <c r="O258">
        <v>2</v>
      </c>
      <c r="P258">
        <v>0.2</v>
      </c>
      <c r="Q258">
        <v>0.52500000000000002</v>
      </c>
      <c r="R258">
        <v>0.501</v>
      </c>
      <c r="S258">
        <v>0.1</v>
      </c>
      <c r="T258">
        <v>0.1</v>
      </c>
      <c r="U258">
        <v>1</v>
      </c>
      <c r="W258" t="s">
        <v>1009</v>
      </c>
      <c r="X258" t="s">
        <v>375</v>
      </c>
      <c r="Y258" t="s">
        <v>376</v>
      </c>
    </row>
    <row r="259" spans="1:25" x14ac:dyDescent="0.45">
      <c r="A259">
        <v>254</v>
      </c>
      <c r="B259" t="s">
        <v>377</v>
      </c>
      <c r="C259">
        <v>31</v>
      </c>
      <c r="D259" t="s">
        <v>129</v>
      </c>
      <c r="E259">
        <v>36</v>
      </c>
      <c r="F259">
        <v>133</v>
      </c>
      <c r="G259">
        <v>8</v>
      </c>
      <c r="H259">
        <v>-1</v>
      </c>
      <c r="I259">
        <v>0</v>
      </c>
      <c r="J259">
        <v>3</v>
      </c>
      <c r="K259">
        <v>-1</v>
      </c>
      <c r="L259">
        <v>10</v>
      </c>
      <c r="M259">
        <v>1</v>
      </c>
      <c r="N259">
        <v>5</v>
      </c>
      <c r="O259">
        <v>14</v>
      </c>
      <c r="P259">
        <v>1.5</v>
      </c>
      <c r="Q259">
        <v>0.52900000000000003</v>
      </c>
      <c r="R259">
        <v>0.50600000000000001</v>
      </c>
      <c r="S259">
        <v>1.2</v>
      </c>
      <c r="T259">
        <v>0.2</v>
      </c>
      <c r="U259">
        <v>11</v>
      </c>
      <c r="V259" s="3">
        <v>10000000</v>
      </c>
      <c r="W259" t="s">
        <v>1008</v>
      </c>
      <c r="X259" t="s">
        <v>378</v>
      </c>
      <c r="Y259" t="s">
        <v>379</v>
      </c>
    </row>
    <row r="260" spans="1:25" x14ac:dyDescent="0.45">
      <c r="A260">
        <v>255</v>
      </c>
      <c r="B260" t="s">
        <v>380</v>
      </c>
      <c r="C260">
        <v>26</v>
      </c>
      <c r="D260" t="s">
        <v>33</v>
      </c>
      <c r="E260">
        <v>11</v>
      </c>
      <c r="F260">
        <v>11</v>
      </c>
      <c r="G260">
        <v>-3</v>
      </c>
      <c r="H260">
        <v>0</v>
      </c>
      <c r="I260">
        <v>0</v>
      </c>
      <c r="J260">
        <v>1</v>
      </c>
      <c r="K260">
        <v>0</v>
      </c>
      <c r="L260">
        <v>-2</v>
      </c>
      <c r="M260">
        <v>-0.2</v>
      </c>
      <c r="N260">
        <v>0</v>
      </c>
      <c r="O260">
        <v>-1</v>
      </c>
      <c r="P260">
        <v>-0.2</v>
      </c>
      <c r="Q260">
        <v>0.48299999999999998</v>
      </c>
      <c r="R260">
        <v>0.499</v>
      </c>
      <c r="S260">
        <v>-0.3</v>
      </c>
      <c r="T260">
        <v>0.1</v>
      </c>
      <c r="U260">
        <v>-2</v>
      </c>
      <c r="V260" s="3"/>
      <c r="W260" t="s">
        <v>1007</v>
      </c>
      <c r="X260" t="s">
        <v>381</v>
      </c>
      <c r="Y260" t="s">
        <v>382</v>
      </c>
    </row>
    <row r="261" spans="1:25" x14ac:dyDescent="0.45">
      <c r="A261">
        <v>256</v>
      </c>
      <c r="B261" t="s">
        <v>383</v>
      </c>
      <c r="C261">
        <v>34</v>
      </c>
      <c r="D261" t="s">
        <v>90</v>
      </c>
      <c r="E261">
        <v>38</v>
      </c>
      <c r="F261">
        <v>106</v>
      </c>
      <c r="G261">
        <v>-3</v>
      </c>
      <c r="H261">
        <v>1</v>
      </c>
      <c r="I261">
        <v>0</v>
      </c>
      <c r="J261">
        <v>4</v>
      </c>
      <c r="K261">
        <v>1</v>
      </c>
      <c r="L261">
        <v>3</v>
      </c>
      <c r="M261">
        <v>0.3</v>
      </c>
      <c r="N261">
        <v>4</v>
      </c>
      <c r="O261">
        <v>6</v>
      </c>
      <c r="P261">
        <v>0.6</v>
      </c>
      <c r="Q261">
        <v>0.50800000000000001</v>
      </c>
      <c r="R261">
        <v>0.502</v>
      </c>
      <c r="S261">
        <v>0.2</v>
      </c>
      <c r="T261">
        <v>0.5</v>
      </c>
      <c r="U261">
        <v>2</v>
      </c>
      <c r="V261" s="3">
        <v>10500000</v>
      </c>
      <c r="W261" t="s">
        <v>1005</v>
      </c>
      <c r="X261" t="s">
        <v>663</v>
      </c>
      <c r="Y261" t="s">
        <v>384</v>
      </c>
    </row>
    <row r="262" spans="1:25" x14ac:dyDescent="0.45">
      <c r="A262">
        <v>257</v>
      </c>
      <c r="B262" t="s">
        <v>1556</v>
      </c>
      <c r="C262">
        <v>28</v>
      </c>
      <c r="D262" t="s">
        <v>820</v>
      </c>
      <c r="E262">
        <v>57</v>
      </c>
      <c r="F262">
        <v>228</v>
      </c>
      <c r="G262">
        <v>-1</v>
      </c>
      <c r="H262">
        <v>2</v>
      </c>
      <c r="I262">
        <v>0</v>
      </c>
      <c r="J262">
        <v>2</v>
      </c>
      <c r="K262">
        <v>3</v>
      </c>
      <c r="L262">
        <v>6</v>
      </c>
      <c r="M262">
        <v>0.7</v>
      </c>
      <c r="N262">
        <v>8</v>
      </c>
      <c r="O262">
        <v>14</v>
      </c>
      <c r="P262">
        <v>1.4</v>
      </c>
      <c r="Q262">
        <v>0.51200000000000001</v>
      </c>
      <c r="R262">
        <v>0.504</v>
      </c>
      <c r="S262">
        <v>1.2</v>
      </c>
      <c r="T262">
        <v>0.6</v>
      </c>
      <c r="U262">
        <v>12</v>
      </c>
      <c r="V262" s="3">
        <v>8000000</v>
      </c>
      <c r="W262" t="s">
        <v>1005</v>
      </c>
      <c r="X262" t="s">
        <v>107</v>
      </c>
      <c r="Y262" t="s">
        <v>1058</v>
      </c>
    </row>
    <row r="263" spans="1:25" x14ac:dyDescent="0.45">
      <c r="A263">
        <v>258</v>
      </c>
      <c r="B263" t="s">
        <v>385</v>
      </c>
      <c r="C263">
        <v>36</v>
      </c>
      <c r="D263" t="s">
        <v>86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0.5</v>
      </c>
      <c r="R263">
        <v>0.5</v>
      </c>
      <c r="S263">
        <v>0</v>
      </c>
      <c r="T263">
        <v>0</v>
      </c>
      <c r="U263">
        <v>0</v>
      </c>
      <c r="V263" s="3">
        <v>12000000</v>
      </c>
      <c r="W263" t="s">
        <v>1005</v>
      </c>
      <c r="X263">
        <v>1</v>
      </c>
      <c r="Y263" t="s">
        <v>386</v>
      </c>
    </row>
    <row r="264" spans="1:25" x14ac:dyDescent="0.45">
      <c r="A264">
        <v>259</v>
      </c>
      <c r="B264" t="s">
        <v>387</v>
      </c>
      <c r="C264">
        <v>29</v>
      </c>
      <c r="D264" t="s">
        <v>90</v>
      </c>
      <c r="E264">
        <v>53</v>
      </c>
      <c r="F264">
        <v>169</v>
      </c>
      <c r="G264">
        <v>2</v>
      </c>
      <c r="H264">
        <v>1</v>
      </c>
      <c r="I264">
        <v>-1</v>
      </c>
      <c r="J264">
        <v>5</v>
      </c>
      <c r="K264">
        <v>2</v>
      </c>
      <c r="L264">
        <v>9</v>
      </c>
      <c r="M264">
        <v>1</v>
      </c>
      <c r="N264">
        <v>6</v>
      </c>
      <c r="O264">
        <v>15</v>
      </c>
      <c r="P264">
        <v>1.5</v>
      </c>
      <c r="Q264">
        <v>0.51900000000000002</v>
      </c>
      <c r="R264">
        <v>0.50600000000000001</v>
      </c>
      <c r="S264">
        <v>1</v>
      </c>
      <c r="T264">
        <v>0.7</v>
      </c>
      <c r="U264">
        <v>10</v>
      </c>
      <c r="V264" s="3">
        <v>7500000</v>
      </c>
      <c r="W264" t="s">
        <v>1005</v>
      </c>
      <c r="X264" t="s">
        <v>388</v>
      </c>
      <c r="Y264" t="s">
        <v>389</v>
      </c>
    </row>
    <row r="265" spans="1:25" x14ac:dyDescent="0.45">
      <c r="A265">
        <v>260</v>
      </c>
      <c r="B265" t="s">
        <v>1557</v>
      </c>
      <c r="C265">
        <v>33</v>
      </c>
      <c r="D265" t="s">
        <v>854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0.5</v>
      </c>
      <c r="R265">
        <v>0.5</v>
      </c>
      <c r="S265">
        <v>0</v>
      </c>
      <c r="T265">
        <v>0</v>
      </c>
      <c r="U265">
        <v>0</v>
      </c>
      <c r="V265" s="3">
        <v>1300000</v>
      </c>
      <c r="W265" t="s">
        <v>1009</v>
      </c>
      <c r="X265">
        <v>1</v>
      </c>
      <c r="Y265" t="s">
        <v>1558</v>
      </c>
    </row>
    <row r="266" spans="1:25" x14ac:dyDescent="0.45">
      <c r="A266">
        <v>261</v>
      </c>
      <c r="B266" t="s">
        <v>390</v>
      </c>
      <c r="C266">
        <v>26</v>
      </c>
      <c r="D266" t="s">
        <v>129</v>
      </c>
      <c r="E266">
        <v>47</v>
      </c>
      <c r="F266">
        <v>150</v>
      </c>
      <c r="G266">
        <v>-1</v>
      </c>
      <c r="H266">
        <v>0</v>
      </c>
      <c r="I266">
        <v>0</v>
      </c>
      <c r="J266">
        <v>-4</v>
      </c>
      <c r="K266">
        <v>-2</v>
      </c>
      <c r="L266">
        <v>-7</v>
      </c>
      <c r="M266">
        <v>-0.8</v>
      </c>
      <c r="N266">
        <v>5</v>
      </c>
      <c r="O266">
        <v>-2</v>
      </c>
      <c r="P266">
        <v>-0.3</v>
      </c>
      <c r="Q266">
        <v>0.48399999999999999</v>
      </c>
      <c r="R266">
        <v>0.495</v>
      </c>
      <c r="S266">
        <v>0.2</v>
      </c>
      <c r="T266">
        <v>-0.7</v>
      </c>
      <c r="U266">
        <v>2</v>
      </c>
      <c r="V266" s="3">
        <v>1350000</v>
      </c>
      <c r="W266" t="s">
        <v>1007</v>
      </c>
      <c r="X266" t="s">
        <v>1559</v>
      </c>
      <c r="Y266" t="s">
        <v>391</v>
      </c>
    </row>
    <row r="267" spans="1:25" x14ac:dyDescent="0.45">
      <c r="A267">
        <v>262</v>
      </c>
      <c r="B267" t="s">
        <v>392</v>
      </c>
      <c r="C267">
        <v>25</v>
      </c>
      <c r="D267" t="s">
        <v>90</v>
      </c>
      <c r="E267">
        <v>29</v>
      </c>
      <c r="F267">
        <v>105</v>
      </c>
      <c r="G267">
        <v>-4</v>
      </c>
      <c r="H267">
        <v>-1</v>
      </c>
      <c r="I267">
        <v>-1</v>
      </c>
      <c r="J267">
        <v>3</v>
      </c>
      <c r="K267">
        <v>2</v>
      </c>
      <c r="L267">
        <v>-1</v>
      </c>
      <c r="M267">
        <v>-0.1</v>
      </c>
      <c r="N267">
        <v>4</v>
      </c>
      <c r="O267">
        <v>3</v>
      </c>
      <c r="P267">
        <v>0.3</v>
      </c>
      <c r="Q267">
        <v>0.498</v>
      </c>
      <c r="R267">
        <v>0.5</v>
      </c>
      <c r="S267">
        <v>0</v>
      </c>
      <c r="T267">
        <v>0.5</v>
      </c>
      <c r="U267">
        <v>0</v>
      </c>
      <c r="V267" s="3">
        <v>2800000</v>
      </c>
      <c r="W267" t="s">
        <v>1008</v>
      </c>
      <c r="X267" t="s">
        <v>223</v>
      </c>
      <c r="Y267" t="s">
        <v>393</v>
      </c>
    </row>
    <row r="268" spans="1:25" x14ac:dyDescent="0.45">
      <c r="A268">
        <v>263</v>
      </c>
      <c r="B268" t="s">
        <v>394</v>
      </c>
      <c r="C268">
        <v>25</v>
      </c>
      <c r="D268" t="s">
        <v>86</v>
      </c>
      <c r="E268">
        <v>7</v>
      </c>
      <c r="F268">
        <v>17</v>
      </c>
      <c r="G268">
        <v>-1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0.499</v>
      </c>
      <c r="R268">
        <v>0.5</v>
      </c>
      <c r="S268">
        <v>-0.1</v>
      </c>
      <c r="T268">
        <v>0.1</v>
      </c>
      <c r="U268">
        <v>-1</v>
      </c>
      <c r="W268" t="s">
        <v>1007</v>
      </c>
      <c r="X268" t="s">
        <v>395</v>
      </c>
      <c r="Y268" t="s">
        <v>396</v>
      </c>
    </row>
    <row r="269" spans="1:25" x14ac:dyDescent="0.45">
      <c r="A269">
        <v>264</v>
      </c>
      <c r="B269" t="s">
        <v>397</v>
      </c>
      <c r="C269">
        <v>29</v>
      </c>
      <c r="D269" t="s">
        <v>161</v>
      </c>
      <c r="E269">
        <v>19</v>
      </c>
      <c r="F269">
        <v>44</v>
      </c>
      <c r="G269">
        <v>-5</v>
      </c>
      <c r="H269">
        <v>0</v>
      </c>
      <c r="I269">
        <v>0</v>
      </c>
      <c r="J269">
        <v>-2</v>
      </c>
      <c r="K269">
        <v>1</v>
      </c>
      <c r="L269">
        <v>-7</v>
      </c>
      <c r="M269">
        <v>-0.7</v>
      </c>
      <c r="N269">
        <v>2</v>
      </c>
      <c r="O269">
        <v>-5</v>
      </c>
      <c r="P269">
        <v>-0.6</v>
      </c>
      <c r="Q269">
        <v>0.46200000000000002</v>
      </c>
      <c r="R269">
        <v>0.496</v>
      </c>
      <c r="S269">
        <v>-0.4</v>
      </c>
      <c r="T269">
        <v>-0.1</v>
      </c>
      <c r="U269">
        <v>-3</v>
      </c>
      <c r="V269" s="3">
        <v>1825000</v>
      </c>
      <c r="W269" t="s">
        <v>1005</v>
      </c>
      <c r="X269" t="s">
        <v>398</v>
      </c>
      <c r="Y269" t="s">
        <v>399</v>
      </c>
    </row>
    <row r="270" spans="1:25" x14ac:dyDescent="0.45">
      <c r="A270">
        <v>265</v>
      </c>
      <c r="B270" t="s">
        <v>1560</v>
      </c>
      <c r="C270">
        <v>33</v>
      </c>
      <c r="D270" t="s">
        <v>854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0.5</v>
      </c>
      <c r="R270">
        <v>0.5</v>
      </c>
      <c r="S270">
        <v>0</v>
      </c>
      <c r="T270">
        <v>0</v>
      </c>
      <c r="U270">
        <v>0</v>
      </c>
      <c r="V270" s="3"/>
      <c r="W270" t="s">
        <v>1005</v>
      </c>
      <c r="X270" t="s">
        <v>76</v>
      </c>
      <c r="Y270" t="s">
        <v>1561</v>
      </c>
    </row>
    <row r="271" spans="1:25" x14ac:dyDescent="0.45">
      <c r="A271">
        <v>266</v>
      </c>
      <c r="B271" t="s">
        <v>400</v>
      </c>
      <c r="C271">
        <v>26</v>
      </c>
      <c r="D271" t="s">
        <v>70</v>
      </c>
      <c r="E271">
        <v>32</v>
      </c>
      <c r="F271">
        <v>145</v>
      </c>
      <c r="G271">
        <v>10</v>
      </c>
      <c r="H271">
        <v>-1</v>
      </c>
      <c r="I271">
        <v>0</v>
      </c>
      <c r="J271">
        <v>4</v>
      </c>
      <c r="K271">
        <v>-1</v>
      </c>
      <c r="L271">
        <v>12</v>
      </c>
      <c r="M271">
        <v>1.2</v>
      </c>
      <c r="N271">
        <v>5</v>
      </c>
      <c r="O271">
        <v>16</v>
      </c>
      <c r="P271">
        <v>1.7</v>
      </c>
      <c r="Q271">
        <v>0.53900000000000003</v>
      </c>
      <c r="R271">
        <v>0.50800000000000001</v>
      </c>
      <c r="S271">
        <v>1.3</v>
      </c>
      <c r="T271">
        <v>0.3</v>
      </c>
      <c r="U271">
        <v>12</v>
      </c>
      <c r="V271" s="3"/>
      <c r="W271" t="s">
        <v>1007</v>
      </c>
      <c r="X271">
        <v>7</v>
      </c>
      <c r="Y271" t="s">
        <v>401</v>
      </c>
    </row>
    <row r="272" spans="1:25" x14ac:dyDescent="0.45">
      <c r="A272">
        <v>267</v>
      </c>
      <c r="B272" t="s">
        <v>1562</v>
      </c>
      <c r="C272">
        <v>27</v>
      </c>
      <c r="D272" t="s">
        <v>854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0.5</v>
      </c>
      <c r="R272">
        <v>0.5</v>
      </c>
      <c r="S272">
        <v>0</v>
      </c>
      <c r="T272">
        <v>0</v>
      </c>
      <c r="U272">
        <v>0</v>
      </c>
      <c r="V272" s="3">
        <v>1250000</v>
      </c>
      <c r="W272" t="s">
        <v>1007</v>
      </c>
      <c r="X272">
        <v>1</v>
      </c>
      <c r="Y272" t="s">
        <v>1563</v>
      </c>
    </row>
    <row r="273" spans="1:25" x14ac:dyDescent="0.45">
      <c r="A273">
        <v>268</v>
      </c>
      <c r="B273" t="s">
        <v>402</v>
      </c>
      <c r="C273">
        <v>26</v>
      </c>
      <c r="D273" t="s">
        <v>48</v>
      </c>
      <c r="E273">
        <v>49</v>
      </c>
      <c r="F273">
        <v>182</v>
      </c>
      <c r="G273">
        <v>2</v>
      </c>
      <c r="H273">
        <v>0</v>
      </c>
      <c r="I273">
        <v>-1</v>
      </c>
      <c r="J273">
        <v>2</v>
      </c>
      <c r="K273">
        <v>3</v>
      </c>
      <c r="L273">
        <v>7</v>
      </c>
      <c r="M273">
        <v>0.7</v>
      </c>
      <c r="N273">
        <v>6</v>
      </c>
      <c r="O273">
        <v>13</v>
      </c>
      <c r="P273">
        <v>1.3</v>
      </c>
      <c r="Q273">
        <v>0.51500000000000001</v>
      </c>
      <c r="R273">
        <v>0.505</v>
      </c>
      <c r="S273">
        <v>1.1000000000000001</v>
      </c>
      <c r="T273">
        <v>0.5</v>
      </c>
      <c r="U273">
        <v>11</v>
      </c>
      <c r="V273" s="3"/>
      <c r="W273" t="s">
        <v>1006</v>
      </c>
      <c r="X273" t="s">
        <v>501</v>
      </c>
      <c r="Y273" t="s">
        <v>403</v>
      </c>
    </row>
    <row r="274" spans="1:25" x14ac:dyDescent="0.45">
      <c r="A274">
        <v>269</v>
      </c>
      <c r="B274" t="s">
        <v>404</v>
      </c>
      <c r="C274">
        <v>22</v>
      </c>
      <c r="D274" t="s">
        <v>161</v>
      </c>
      <c r="E274">
        <v>32</v>
      </c>
      <c r="F274">
        <v>132</v>
      </c>
      <c r="G274">
        <v>-5</v>
      </c>
      <c r="H274">
        <v>0</v>
      </c>
      <c r="I274">
        <v>1</v>
      </c>
      <c r="J274">
        <v>1</v>
      </c>
      <c r="K274">
        <v>-2</v>
      </c>
      <c r="L274">
        <v>-5</v>
      </c>
      <c r="M274">
        <v>-0.5</v>
      </c>
      <c r="N274">
        <v>5</v>
      </c>
      <c r="O274">
        <v>0</v>
      </c>
      <c r="P274">
        <v>-0.1</v>
      </c>
      <c r="Q274">
        <v>0.48399999999999999</v>
      </c>
      <c r="R274">
        <v>0.497</v>
      </c>
      <c r="S274">
        <v>-0.2</v>
      </c>
      <c r="T274">
        <v>-0.1</v>
      </c>
      <c r="U274">
        <v>-1</v>
      </c>
      <c r="W274" t="s">
        <v>1007</v>
      </c>
      <c r="X274" t="s">
        <v>405</v>
      </c>
      <c r="Y274" t="s">
        <v>406</v>
      </c>
    </row>
    <row r="275" spans="1:25" x14ac:dyDescent="0.45">
      <c r="A275">
        <v>270</v>
      </c>
      <c r="B275" t="s">
        <v>407</v>
      </c>
      <c r="C275">
        <v>27</v>
      </c>
      <c r="D275" t="s">
        <v>129</v>
      </c>
      <c r="E275">
        <v>27</v>
      </c>
      <c r="F275">
        <v>99</v>
      </c>
      <c r="G275">
        <v>3</v>
      </c>
      <c r="H275">
        <v>0</v>
      </c>
      <c r="I275">
        <v>-1</v>
      </c>
      <c r="J275">
        <v>0</v>
      </c>
      <c r="K275">
        <v>-2</v>
      </c>
      <c r="L275">
        <v>0</v>
      </c>
      <c r="M275">
        <v>-0.1</v>
      </c>
      <c r="N275">
        <v>3</v>
      </c>
      <c r="O275">
        <v>3</v>
      </c>
      <c r="P275">
        <v>0.3</v>
      </c>
      <c r="Q275">
        <v>0.498</v>
      </c>
      <c r="R275">
        <v>0.5</v>
      </c>
      <c r="S275">
        <v>0.3</v>
      </c>
      <c r="T275">
        <v>-0.2</v>
      </c>
      <c r="U275">
        <v>3</v>
      </c>
      <c r="W275" t="s">
        <v>1007</v>
      </c>
      <c r="X275" t="s">
        <v>408</v>
      </c>
      <c r="Y275" t="s">
        <v>409</v>
      </c>
    </row>
    <row r="276" spans="1:25" x14ac:dyDescent="0.45">
      <c r="A276">
        <v>271</v>
      </c>
      <c r="B276" t="s">
        <v>410</v>
      </c>
      <c r="C276">
        <v>28</v>
      </c>
      <c r="D276" t="s">
        <v>161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0.5</v>
      </c>
      <c r="R276">
        <v>0.5</v>
      </c>
      <c r="S276">
        <v>0</v>
      </c>
      <c r="T276">
        <v>0</v>
      </c>
      <c r="U276">
        <v>0</v>
      </c>
      <c r="V276" s="3"/>
      <c r="W276" t="s">
        <v>1007</v>
      </c>
      <c r="X276">
        <v>1</v>
      </c>
      <c r="Y276" t="s">
        <v>411</v>
      </c>
    </row>
    <row r="277" spans="1:25" x14ac:dyDescent="0.45">
      <c r="A277">
        <v>272</v>
      </c>
      <c r="B277" t="s">
        <v>412</v>
      </c>
      <c r="C277">
        <v>29</v>
      </c>
      <c r="D277" t="s">
        <v>70</v>
      </c>
      <c r="E277">
        <v>31</v>
      </c>
      <c r="F277">
        <v>83</v>
      </c>
      <c r="G277">
        <v>-4</v>
      </c>
      <c r="H277">
        <v>0</v>
      </c>
      <c r="I277">
        <v>0</v>
      </c>
      <c r="J277">
        <v>2</v>
      </c>
      <c r="K277">
        <v>-1</v>
      </c>
      <c r="L277">
        <v>-3</v>
      </c>
      <c r="M277">
        <v>-0.4</v>
      </c>
      <c r="N277">
        <v>3</v>
      </c>
      <c r="O277">
        <v>0</v>
      </c>
      <c r="P277">
        <v>-0.1</v>
      </c>
      <c r="Q277">
        <v>0.48899999999999999</v>
      </c>
      <c r="R277">
        <v>0.498</v>
      </c>
      <c r="S277">
        <v>-0.3</v>
      </c>
      <c r="T277">
        <v>0.1</v>
      </c>
      <c r="U277">
        <v>-2</v>
      </c>
      <c r="V277" s="3">
        <v>5150000</v>
      </c>
      <c r="W277" t="s">
        <v>1009</v>
      </c>
      <c r="X277" t="s">
        <v>413</v>
      </c>
      <c r="Y277" t="s">
        <v>414</v>
      </c>
    </row>
    <row r="278" spans="1:25" x14ac:dyDescent="0.45">
      <c r="A278">
        <v>273</v>
      </c>
      <c r="B278" t="s">
        <v>1564</v>
      </c>
      <c r="C278">
        <v>29</v>
      </c>
      <c r="D278" t="s">
        <v>854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0.5</v>
      </c>
      <c r="R278">
        <v>0.5</v>
      </c>
      <c r="S278">
        <v>0</v>
      </c>
      <c r="T278">
        <v>0</v>
      </c>
      <c r="U278">
        <v>0</v>
      </c>
      <c r="W278" t="s">
        <v>1007</v>
      </c>
      <c r="X278">
        <v>1</v>
      </c>
      <c r="Y278" t="s">
        <v>1565</v>
      </c>
    </row>
    <row r="279" spans="1:25" x14ac:dyDescent="0.45">
      <c r="A279">
        <v>274</v>
      </c>
      <c r="B279" t="s">
        <v>415</v>
      </c>
      <c r="C279">
        <v>30</v>
      </c>
      <c r="D279" t="s">
        <v>161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0.5</v>
      </c>
      <c r="R279">
        <v>0.5</v>
      </c>
      <c r="S279">
        <v>0</v>
      </c>
      <c r="T279">
        <v>0</v>
      </c>
      <c r="U279">
        <v>0</v>
      </c>
      <c r="V279" s="3">
        <v>6250000</v>
      </c>
      <c r="W279" t="s">
        <v>1008</v>
      </c>
      <c r="X279">
        <v>1</v>
      </c>
      <c r="Y279" t="s">
        <v>416</v>
      </c>
    </row>
    <row r="280" spans="1:25" x14ac:dyDescent="0.45">
      <c r="A280">
        <v>275</v>
      </c>
      <c r="B280" t="s">
        <v>1566</v>
      </c>
      <c r="C280">
        <v>25</v>
      </c>
      <c r="D280" t="s">
        <v>835</v>
      </c>
      <c r="E280">
        <v>37</v>
      </c>
      <c r="F280">
        <v>158</v>
      </c>
      <c r="G280">
        <v>-1</v>
      </c>
      <c r="H280">
        <v>-1</v>
      </c>
      <c r="I280">
        <v>1</v>
      </c>
      <c r="J280">
        <v>-1</v>
      </c>
      <c r="K280">
        <v>1</v>
      </c>
      <c r="L280">
        <v>-2</v>
      </c>
      <c r="M280">
        <v>-0.2</v>
      </c>
      <c r="N280">
        <v>5</v>
      </c>
      <c r="O280">
        <v>4</v>
      </c>
      <c r="P280">
        <v>0.4</v>
      </c>
      <c r="Q280">
        <v>0.496</v>
      </c>
      <c r="R280">
        <v>0.499</v>
      </c>
      <c r="S280">
        <v>0.5</v>
      </c>
      <c r="T280">
        <v>0</v>
      </c>
      <c r="U280">
        <v>5</v>
      </c>
      <c r="V280" s="3">
        <v>7833333</v>
      </c>
      <c r="W280" t="s">
        <v>1005</v>
      </c>
      <c r="X280" t="s">
        <v>1090</v>
      </c>
      <c r="Y280" t="s">
        <v>1181</v>
      </c>
    </row>
    <row r="281" spans="1:25" x14ac:dyDescent="0.45">
      <c r="A281">
        <v>276</v>
      </c>
      <c r="B281" t="s">
        <v>417</v>
      </c>
      <c r="C281">
        <v>25</v>
      </c>
      <c r="D281" t="s">
        <v>97</v>
      </c>
      <c r="E281">
        <v>40</v>
      </c>
      <c r="F281">
        <v>119</v>
      </c>
      <c r="G281">
        <v>1</v>
      </c>
      <c r="H281">
        <v>0</v>
      </c>
      <c r="I281">
        <v>0</v>
      </c>
      <c r="J281">
        <v>-1</v>
      </c>
      <c r="K281">
        <v>2</v>
      </c>
      <c r="L281">
        <v>3</v>
      </c>
      <c r="M281">
        <v>0.3</v>
      </c>
      <c r="N281">
        <v>4</v>
      </c>
      <c r="O281">
        <v>7</v>
      </c>
      <c r="P281">
        <v>0.7</v>
      </c>
      <c r="Q281">
        <v>0.50700000000000001</v>
      </c>
      <c r="R281">
        <v>0.502</v>
      </c>
      <c r="S281">
        <v>0.8</v>
      </c>
      <c r="T281">
        <v>0.1</v>
      </c>
      <c r="U281">
        <v>8</v>
      </c>
      <c r="V281" s="3"/>
      <c r="W281" t="s">
        <v>1006</v>
      </c>
      <c r="X281" t="s">
        <v>341</v>
      </c>
      <c r="Y281" t="s">
        <v>418</v>
      </c>
    </row>
    <row r="282" spans="1:25" x14ac:dyDescent="0.45">
      <c r="A282">
        <v>277</v>
      </c>
      <c r="B282" t="s">
        <v>1567</v>
      </c>
      <c r="C282">
        <v>35</v>
      </c>
      <c r="D282" t="s">
        <v>103</v>
      </c>
      <c r="E282">
        <v>1</v>
      </c>
      <c r="F282">
        <v>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0.45700000000000002</v>
      </c>
      <c r="R282">
        <v>0.5</v>
      </c>
      <c r="S282">
        <v>0</v>
      </c>
      <c r="T282">
        <v>0</v>
      </c>
      <c r="U282">
        <v>0</v>
      </c>
      <c r="V282" s="3">
        <v>15000000</v>
      </c>
      <c r="W282" t="s">
        <v>1005</v>
      </c>
      <c r="X282" t="s">
        <v>364</v>
      </c>
      <c r="Y282" t="s">
        <v>1568</v>
      </c>
    </row>
    <row r="283" spans="1:25" x14ac:dyDescent="0.45">
      <c r="A283">
        <v>278</v>
      </c>
      <c r="B283" t="s">
        <v>419</v>
      </c>
      <c r="C283">
        <v>25</v>
      </c>
      <c r="D283" t="s">
        <v>129</v>
      </c>
      <c r="E283">
        <v>1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0.2</v>
      </c>
      <c r="N283">
        <v>0</v>
      </c>
      <c r="O283">
        <v>2</v>
      </c>
      <c r="P283">
        <v>0.2</v>
      </c>
      <c r="Q283">
        <v>0.66500000000000004</v>
      </c>
      <c r="R283">
        <v>0.501</v>
      </c>
      <c r="S283">
        <v>0.2</v>
      </c>
      <c r="T283">
        <v>0</v>
      </c>
      <c r="U283">
        <v>2</v>
      </c>
      <c r="W283" t="s">
        <v>1007</v>
      </c>
      <c r="X283" t="s">
        <v>364</v>
      </c>
      <c r="Y283" t="s">
        <v>420</v>
      </c>
    </row>
    <row r="284" spans="1:25" x14ac:dyDescent="0.45">
      <c r="A284">
        <v>279</v>
      </c>
      <c r="B284" t="s">
        <v>1569</v>
      </c>
      <c r="C284">
        <v>30</v>
      </c>
      <c r="D284" t="s">
        <v>862</v>
      </c>
      <c r="E284">
        <v>54</v>
      </c>
      <c r="F284">
        <v>242</v>
      </c>
      <c r="G284">
        <v>-2</v>
      </c>
      <c r="H284">
        <v>1</v>
      </c>
      <c r="I284">
        <v>0</v>
      </c>
      <c r="J284">
        <v>-1</v>
      </c>
      <c r="K284">
        <v>3</v>
      </c>
      <c r="L284">
        <v>2</v>
      </c>
      <c r="M284">
        <v>0.3</v>
      </c>
      <c r="N284">
        <v>8</v>
      </c>
      <c r="O284">
        <v>10</v>
      </c>
      <c r="P284">
        <v>1</v>
      </c>
      <c r="Q284">
        <v>0.504</v>
      </c>
      <c r="R284">
        <v>0.501</v>
      </c>
      <c r="S284">
        <v>1.1000000000000001</v>
      </c>
      <c r="T284">
        <v>0.3</v>
      </c>
      <c r="U284">
        <v>11</v>
      </c>
      <c r="V284" s="3">
        <v>34100000</v>
      </c>
      <c r="W284" t="s">
        <v>1006</v>
      </c>
      <c r="X284" t="s">
        <v>83</v>
      </c>
      <c r="Y284" t="s">
        <v>1097</v>
      </c>
    </row>
    <row r="285" spans="1:25" x14ac:dyDescent="0.45">
      <c r="A285">
        <v>280</v>
      </c>
      <c r="B285" t="s">
        <v>1570</v>
      </c>
      <c r="C285">
        <v>24</v>
      </c>
      <c r="D285" t="s">
        <v>886</v>
      </c>
      <c r="E285">
        <v>33</v>
      </c>
      <c r="F285">
        <v>122</v>
      </c>
      <c r="G285">
        <v>-1</v>
      </c>
      <c r="H285">
        <v>2</v>
      </c>
      <c r="I285">
        <v>-1</v>
      </c>
      <c r="J285">
        <v>2</v>
      </c>
      <c r="K285">
        <v>1</v>
      </c>
      <c r="L285">
        <v>3</v>
      </c>
      <c r="M285">
        <v>0.3</v>
      </c>
      <c r="N285">
        <v>4</v>
      </c>
      <c r="O285">
        <v>7</v>
      </c>
      <c r="P285">
        <v>0.7</v>
      </c>
      <c r="Q285">
        <v>0.50900000000000001</v>
      </c>
      <c r="R285">
        <v>0.502</v>
      </c>
      <c r="S285">
        <v>0.5</v>
      </c>
      <c r="T285">
        <v>0.3</v>
      </c>
      <c r="U285">
        <v>5</v>
      </c>
      <c r="W285" t="s">
        <v>1007</v>
      </c>
      <c r="X285" t="s">
        <v>1118</v>
      </c>
      <c r="Y285" t="s">
        <v>1119</v>
      </c>
    </row>
    <row r="286" spans="1:25" x14ac:dyDescent="0.45">
      <c r="A286">
        <v>281</v>
      </c>
      <c r="B286" t="s">
        <v>421</v>
      </c>
      <c r="C286">
        <v>25</v>
      </c>
      <c r="D286" t="s">
        <v>112</v>
      </c>
      <c r="E286">
        <v>15</v>
      </c>
      <c r="F286">
        <v>41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2</v>
      </c>
      <c r="P286">
        <v>0.2</v>
      </c>
      <c r="Q286">
        <v>0.502</v>
      </c>
      <c r="R286">
        <v>0.5</v>
      </c>
      <c r="S286">
        <v>0.2</v>
      </c>
      <c r="T286">
        <v>0</v>
      </c>
      <c r="U286">
        <v>2</v>
      </c>
      <c r="W286" t="s">
        <v>1007</v>
      </c>
      <c r="X286" t="s">
        <v>1360</v>
      </c>
      <c r="Y286" t="s">
        <v>422</v>
      </c>
    </row>
    <row r="287" spans="1:25" x14ac:dyDescent="0.45">
      <c r="A287">
        <v>282</v>
      </c>
      <c r="B287" t="s">
        <v>423</v>
      </c>
      <c r="C287">
        <v>25</v>
      </c>
      <c r="D287" t="s">
        <v>33</v>
      </c>
      <c r="E287">
        <v>14</v>
      </c>
      <c r="F287">
        <v>43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0.2</v>
      </c>
      <c r="N287">
        <v>1</v>
      </c>
      <c r="O287">
        <v>4</v>
      </c>
      <c r="P287">
        <v>0.4</v>
      </c>
      <c r="Q287">
        <v>0.51600000000000001</v>
      </c>
      <c r="R287">
        <v>0.501</v>
      </c>
      <c r="S287">
        <v>0.4</v>
      </c>
      <c r="T287">
        <v>-0.1</v>
      </c>
      <c r="U287">
        <v>4</v>
      </c>
      <c r="V287" s="3"/>
      <c r="W287" t="s">
        <v>1007</v>
      </c>
      <c r="X287" t="s">
        <v>424</v>
      </c>
      <c r="Y287" t="s">
        <v>425</v>
      </c>
    </row>
    <row r="288" spans="1:25" x14ac:dyDescent="0.45">
      <c r="A288">
        <v>283</v>
      </c>
      <c r="B288" t="s">
        <v>1571</v>
      </c>
      <c r="C288">
        <v>31</v>
      </c>
      <c r="D288" t="s">
        <v>862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0.5</v>
      </c>
      <c r="R288">
        <v>0.5</v>
      </c>
      <c r="S288">
        <v>0</v>
      </c>
      <c r="T288">
        <v>0</v>
      </c>
      <c r="U288">
        <v>0</v>
      </c>
      <c r="V288" s="3">
        <v>2000000</v>
      </c>
      <c r="W288" t="s">
        <v>1005</v>
      </c>
      <c r="X288">
        <v>1</v>
      </c>
      <c r="Y288" t="s">
        <v>1572</v>
      </c>
    </row>
    <row r="289" spans="1:25" x14ac:dyDescent="0.45">
      <c r="A289">
        <v>284</v>
      </c>
      <c r="B289" t="s">
        <v>426</v>
      </c>
      <c r="C289">
        <v>29</v>
      </c>
      <c r="D289" t="s">
        <v>97</v>
      </c>
      <c r="E289">
        <v>46</v>
      </c>
      <c r="F289">
        <v>166</v>
      </c>
      <c r="G289">
        <v>-2</v>
      </c>
      <c r="H289">
        <v>-1</v>
      </c>
      <c r="I289">
        <v>0</v>
      </c>
      <c r="J289">
        <v>-1</v>
      </c>
      <c r="K289">
        <v>2</v>
      </c>
      <c r="L289">
        <v>-2</v>
      </c>
      <c r="M289">
        <v>-0.3</v>
      </c>
      <c r="N289">
        <v>6</v>
      </c>
      <c r="O289">
        <v>3</v>
      </c>
      <c r="P289">
        <v>0.3</v>
      </c>
      <c r="Q289">
        <v>0.495</v>
      </c>
      <c r="R289">
        <v>0.498</v>
      </c>
      <c r="S289">
        <v>0.4</v>
      </c>
      <c r="T289">
        <v>0</v>
      </c>
      <c r="U289">
        <v>4</v>
      </c>
      <c r="V289" s="3">
        <v>4300000</v>
      </c>
      <c r="W289" t="s">
        <v>1006</v>
      </c>
      <c r="X289" t="s">
        <v>427</v>
      </c>
      <c r="Y289" t="s">
        <v>428</v>
      </c>
    </row>
    <row r="290" spans="1:25" x14ac:dyDescent="0.45">
      <c r="A290">
        <v>285</v>
      </c>
      <c r="B290" t="s">
        <v>1573</v>
      </c>
      <c r="C290">
        <v>25</v>
      </c>
      <c r="D290" t="s">
        <v>875</v>
      </c>
      <c r="E290">
        <v>29</v>
      </c>
      <c r="F290">
        <v>79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3</v>
      </c>
      <c r="M290">
        <v>0.3</v>
      </c>
      <c r="N290">
        <v>3</v>
      </c>
      <c r="O290">
        <v>6</v>
      </c>
      <c r="P290">
        <v>0.6</v>
      </c>
      <c r="Q290">
        <v>0.51100000000000001</v>
      </c>
      <c r="R290">
        <v>0.502</v>
      </c>
      <c r="S290">
        <v>0.5</v>
      </c>
      <c r="T290">
        <v>0.2</v>
      </c>
      <c r="U290">
        <v>5</v>
      </c>
      <c r="V290" s="3"/>
      <c r="W290" t="s">
        <v>1009</v>
      </c>
      <c r="X290" t="s">
        <v>1120</v>
      </c>
      <c r="Y290" t="s">
        <v>1121</v>
      </c>
    </row>
    <row r="291" spans="1:25" x14ac:dyDescent="0.45">
      <c r="A291">
        <v>286</v>
      </c>
      <c r="B291" t="s">
        <v>429</v>
      </c>
      <c r="C291">
        <v>29</v>
      </c>
      <c r="D291" t="s">
        <v>66</v>
      </c>
      <c r="E291">
        <v>15</v>
      </c>
      <c r="F291">
        <v>54</v>
      </c>
      <c r="G291">
        <v>-3</v>
      </c>
      <c r="H291">
        <v>0</v>
      </c>
      <c r="I291">
        <v>-1</v>
      </c>
      <c r="J291">
        <v>0</v>
      </c>
      <c r="K291">
        <v>0</v>
      </c>
      <c r="L291">
        <v>-3</v>
      </c>
      <c r="M291">
        <v>-0.4</v>
      </c>
      <c r="N291">
        <v>2</v>
      </c>
      <c r="O291">
        <v>-1</v>
      </c>
      <c r="P291">
        <v>-0.2</v>
      </c>
      <c r="Q291">
        <v>0.47699999999999998</v>
      </c>
      <c r="R291">
        <v>0.498</v>
      </c>
      <c r="S291">
        <v>-0.2</v>
      </c>
      <c r="T291">
        <v>0</v>
      </c>
      <c r="U291">
        <v>-1</v>
      </c>
      <c r="V291" s="3">
        <v>8750000</v>
      </c>
      <c r="W291" t="s">
        <v>1007</v>
      </c>
      <c r="X291" t="s">
        <v>430</v>
      </c>
      <c r="Y291" t="s">
        <v>431</v>
      </c>
    </row>
    <row r="292" spans="1:25" x14ac:dyDescent="0.45">
      <c r="A292">
        <v>287</v>
      </c>
      <c r="B292" t="s">
        <v>432</v>
      </c>
      <c r="C292">
        <v>26</v>
      </c>
      <c r="D292" t="s">
        <v>66</v>
      </c>
      <c r="E292">
        <v>14</v>
      </c>
      <c r="F292">
        <v>54</v>
      </c>
      <c r="G292">
        <v>0</v>
      </c>
      <c r="H292">
        <v>0</v>
      </c>
      <c r="I292">
        <v>0</v>
      </c>
      <c r="J292">
        <v>-2</v>
      </c>
      <c r="K292">
        <v>0</v>
      </c>
      <c r="L292">
        <v>-3</v>
      </c>
      <c r="M292">
        <v>-0.3</v>
      </c>
      <c r="N292">
        <v>2</v>
      </c>
      <c r="O292">
        <v>-1</v>
      </c>
      <c r="P292">
        <v>-0.1</v>
      </c>
      <c r="Q292">
        <v>0.48</v>
      </c>
      <c r="R292">
        <v>0.498</v>
      </c>
      <c r="S292">
        <v>0.1</v>
      </c>
      <c r="T292">
        <v>-0.3</v>
      </c>
      <c r="U292">
        <v>1</v>
      </c>
      <c r="W292" t="s">
        <v>1007</v>
      </c>
      <c r="X292" t="s">
        <v>433</v>
      </c>
      <c r="Y292" t="s">
        <v>434</v>
      </c>
    </row>
    <row r="293" spans="1:25" x14ac:dyDescent="0.45">
      <c r="A293">
        <v>288</v>
      </c>
      <c r="B293" t="s">
        <v>435</v>
      </c>
      <c r="C293">
        <v>28</v>
      </c>
      <c r="D293" t="s">
        <v>161</v>
      </c>
      <c r="E293">
        <v>34</v>
      </c>
      <c r="F293">
        <v>146</v>
      </c>
      <c r="G293">
        <v>3</v>
      </c>
      <c r="H293">
        <v>0</v>
      </c>
      <c r="I293">
        <v>0</v>
      </c>
      <c r="J293">
        <v>-2</v>
      </c>
      <c r="K293">
        <v>-2</v>
      </c>
      <c r="L293">
        <v>-1</v>
      </c>
      <c r="M293">
        <v>-0.1</v>
      </c>
      <c r="N293">
        <v>5</v>
      </c>
      <c r="O293">
        <v>5</v>
      </c>
      <c r="P293">
        <v>0.4</v>
      </c>
      <c r="Q293">
        <v>0.499</v>
      </c>
      <c r="R293">
        <v>0.5</v>
      </c>
      <c r="S293">
        <v>0.7</v>
      </c>
      <c r="T293">
        <v>-0.4</v>
      </c>
      <c r="U293">
        <v>7</v>
      </c>
      <c r="V293" s="3">
        <v>1245000</v>
      </c>
      <c r="W293" t="s">
        <v>1006</v>
      </c>
      <c r="X293">
        <v>3</v>
      </c>
      <c r="Y293" t="s">
        <v>436</v>
      </c>
    </row>
    <row r="294" spans="1:25" x14ac:dyDescent="0.45">
      <c r="A294">
        <v>289</v>
      </c>
      <c r="B294" t="s">
        <v>1574</v>
      </c>
      <c r="C294">
        <v>22</v>
      </c>
      <c r="D294" t="s">
        <v>835</v>
      </c>
      <c r="E294">
        <v>9</v>
      </c>
      <c r="F294">
        <v>26</v>
      </c>
      <c r="G294">
        <v>4</v>
      </c>
      <c r="H294">
        <v>0</v>
      </c>
      <c r="I294">
        <v>0</v>
      </c>
      <c r="J294">
        <v>-2</v>
      </c>
      <c r="K294">
        <v>0</v>
      </c>
      <c r="L294">
        <v>2</v>
      </c>
      <c r="M294">
        <v>0.2</v>
      </c>
      <c r="N294">
        <v>1</v>
      </c>
      <c r="O294">
        <v>3</v>
      </c>
      <c r="P294">
        <v>0.3</v>
      </c>
      <c r="Q294">
        <v>0.52400000000000002</v>
      </c>
      <c r="R294">
        <v>0.501</v>
      </c>
      <c r="S294">
        <v>0.5</v>
      </c>
      <c r="T294">
        <v>-0.2</v>
      </c>
      <c r="U294">
        <v>5</v>
      </c>
      <c r="W294" t="s">
        <v>1005</v>
      </c>
      <c r="X294" t="s">
        <v>1575</v>
      </c>
      <c r="Y294" t="s">
        <v>1576</v>
      </c>
    </row>
    <row r="295" spans="1:25" x14ac:dyDescent="0.45">
      <c r="A295">
        <v>290</v>
      </c>
      <c r="B295" t="s">
        <v>1577</v>
      </c>
      <c r="C295">
        <v>26</v>
      </c>
      <c r="D295" t="s">
        <v>811</v>
      </c>
      <c r="E295">
        <v>42</v>
      </c>
      <c r="F295">
        <v>156</v>
      </c>
      <c r="G295">
        <v>-9</v>
      </c>
      <c r="H295">
        <v>1</v>
      </c>
      <c r="I295">
        <v>0</v>
      </c>
      <c r="J295">
        <v>6</v>
      </c>
      <c r="K295">
        <v>1</v>
      </c>
      <c r="L295">
        <v>-1</v>
      </c>
      <c r="M295">
        <v>0</v>
      </c>
      <c r="N295">
        <v>5</v>
      </c>
      <c r="O295">
        <v>5</v>
      </c>
      <c r="P295">
        <v>0.5</v>
      </c>
      <c r="Q295">
        <v>0.499</v>
      </c>
      <c r="R295">
        <v>0.5</v>
      </c>
      <c r="S295">
        <v>-0.2</v>
      </c>
      <c r="T295">
        <v>0.8</v>
      </c>
      <c r="U295">
        <v>-1</v>
      </c>
      <c r="V295" s="3">
        <v>1225000</v>
      </c>
      <c r="W295" t="s">
        <v>1007</v>
      </c>
      <c r="X295" t="s">
        <v>358</v>
      </c>
      <c r="Y295" t="s">
        <v>1131</v>
      </c>
    </row>
    <row r="296" spans="1:25" x14ac:dyDescent="0.45">
      <c r="A296">
        <v>291</v>
      </c>
      <c r="B296" t="s">
        <v>1578</v>
      </c>
      <c r="C296">
        <v>31</v>
      </c>
      <c r="D296" t="s">
        <v>820</v>
      </c>
      <c r="E296">
        <v>53</v>
      </c>
      <c r="F296">
        <v>223</v>
      </c>
      <c r="G296">
        <v>-2</v>
      </c>
      <c r="H296">
        <v>1</v>
      </c>
      <c r="I296">
        <v>-2</v>
      </c>
      <c r="J296">
        <v>2</v>
      </c>
      <c r="K296">
        <v>-2</v>
      </c>
      <c r="L296">
        <v>-3</v>
      </c>
      <c r="M296">
        <v>-0.3</v>
      </c>
      <c r="N296">
        <v>8</v>
      </c>
      <c r="O296">
        <v>5</v>
      </c>
      <c r="P296">
        <v>0.5</v>
      </c>
      <c r="Q296">
        <v>0.495</v>
      </c>
      <c r="R296">
        <v>0.498</v>
      </c>
      <c r="S296">
        <v>0.2</v>
      </c>
      <c r="T296">
        <v>0</v>
      </c>
      <c r="U296">
        <v>3</v>
      </c>
      <c r="V296" s="3">
        <v>17090909</v>
      </c>
      <c r="W296" t="s">
        <v>1005</v>
      </c>
      <c r="X296" t="s">
        <v>1201</v>
      </c>
      <c r="Y296" t="s">
        <v>1202</v>
      </c>
    </row>
    <row r="297" spans="1:25" x14ac:dyDescent="0.45">
      <c r="A297">
        <v>292</v>
      </c>
      <c r="B297" t="s">
        <v>1579</v>
      </c>
      <c r="C297">
        <v>27</v>
      </c>
      <c r="D297" t="s">
        <v>880</v>
      </c>
      <c r="E297">
        <v>48</v>
      </c>
      <c r="F297">
        <v>93</v>
      </c>
      <c r="G297">
        <v>-5</v>
      </c>
      <c r="H297">
        <v>-1</v>
      </c>
      <c r="I297">
        <v>1</v>
      </c>
      <c r="J297">
        <v>-2</v>
      </c>
      <c r="K297">
        <v>1</v>
      </c>
      <c r="L297">
        <v>-6</v>
      </c>
      <c r="M297">
        <v>-0.7</v>
      </c>
      <c r="N297">
        <v>3</v>
      </c>
      <c r="O297">
        <v>-3</v>
      </c>
      <c r="P297">
        <v>-0.4</v>
      </c>
      <c r="Q297">
        <v>0.48599999999999999</v>
      </c>
      <c r="R297">
        <v>0.496</v>
      </c>
      <c r="S297">
        <v>-0.2</v>
      </c>
      <c r="T297">
        <v>-0.1</v>
      </c>
      <c r="U297">
        <v>-1</v>
      </c>
      <c r="V297" s="3">
        <v>1810000</v>
      </c>
      <c r="W297" t="s">
        <v>1006</v>
      </c>
      <c r="X297" t="s">
        <v>1290</v>
      </c>
      <c r="Y297" t="s">
        <v>1291</v>
      </c>
    </row>
    <row r="298" spans="1:25" x14ac:dyDescent="0.45">
      <c r="A298">
        <v>293</v>
      </c>
      <c r="B298" t="s">
        <v>1580</v>
      </c>
      <c r="C298">
        <v>33</v>
      </c>
      <c r="D298" t="s">
        <v>830</v>
      </c>
      <c r="E298">
        <v>25</v>
      </c>
      <c r="F298">
        <v>74</v>
      </c>
      <c r="G298">
        <v>-4</v>
      </c>
      <c r="H298">
        <v>-1</v>
      </c>
      <c r="I298">
        <v>0</v>
      </c>
      <c r="J298">
        <v>1</v>
      </c>
      <c r="K298">
        <v>1</v>
      </c>
      <c r="L298">
        <v>-3</v>
      </c>
      <c r="M298">
        <v>-0.3</v>
      </c>
      <c r="N298">
        <v>3</v>
      </c>
      <c r="O298">
        <v>-1</v>
      </c>
      <c r="P298">
        <v>-0.1</v>
      </c>
      <c r="Q298">
        <v>0.48699999999999999</v>
      </c>
      <c r="R298">
        <v>0.498</v>
      </c>
      <c r="S298">
        <v>-0.2</v>
      </c>
      <c r="T298">
        <v>0.3</v>
      </c>
      <c r="U298">
        <v>-1</v>
      </c>
      <c r="V298" s="3">
        <v>3000000</v>
      </c>
      <c r="W298" t="s">
        <v>1005</v>
      </c>
      <c r="X298" t="s">
        <v>341</v>
      </c>
      <c r="Y298" t="s">
        <v>1250</v>
      </c>
    </row>
    <row r="299" spans="1:25" x14ac:dyDescent="0.45">
      <c r="A299">
        <v>294</v>
      </c>
      <c r="B299" t="s">
        <v>437</v>
      </c>
      <c r="C299">
        <v>37</v>
      </c>
      <c r="D299" t="s">
        <v>97</v>
      </c>
      <c r="E299">
        <v>30</v>
      </c>
      <c r="F299">
        <v>91</v>
      </c>
      <c r="G299">
        <v>-14</v>
      </c>
      <c r="H299">
        <v>0</v>
      </c>
      <c r="I299">
        <v>0</v>
      </c>
      <c r="J299">
        <v>-1</v>
      </c>
      <c r="K299">
        <v>2</v>
      </c>
      <c r="L299">
        <v>-14</v>
      </c>
      <c r="M299">
        <v>-1.5</v>
      </c>
      <c r="N299">
        <v>3</v>
      </c>
      <c r="O299">
        <v>-11</v>
      </c>
      <c r="P299">
        <v>-1.2</v>
      </c>
      <c r="Q299">
        <v>0.45</v>
      </c>
      <c r="R299">
        <v>0.49099999999999999</v>
      </c>
      <c r="S299">
        <v>-1.1000000000000001</v>
      </c>
      <c r="T299">
        <v>0.1</v>
      </c>
      <c r="U299">
        <v>-9</v>
      </c>
      <c r="V299" s="3">
        <v>4000000</v>
      </c>
      <c r="W299" t="s">
        <v>1005</v>
      </c>
      <c r="X299">
        <v>2</v>
      </c>
      <c r="Y299" t="s">
        <v>438</v>
      </c>
    </row>
    <row r="300" spans="1:25" x14ac:dyDescent="0.45">
      <c r="A300">
        <v>295</v>
      </c>
      <c r="B300" t="s">
        <v>1581</v>
      </c>
      <c r="C300">
        <v>33</v>
      </c>
      <c r="D300" t="s">
        <v>825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0.5</v>
      </c>
      <c r="R300">
        <v>0.5</v>
      </c>
      <c r="S300">
        <v>0</v>
      </c>
      <c r="T300">
        <v>0</v>
      </c>
      <c r="U300">
        <v>0</v>
      </c>
      <c r="V300" s="3">
        <v>925000</v>
      </c>
      <c r="W300" t="s">
        <v>1005</v>
      </c>
      <c r="X300">
        <v>1</v>
      </c>
      <c r="Y300" t="s">
        <v>1582</v>
      </c>
    </row>
    <row r="301" spans="1:25" x14ac:dyDescent="0.45">
      <c r="A301">
        <v>296</v>
      </c>
      <c r="B301" t="s">
        <v>439</v>
      </c>
      <c r="C301">
        <v>23</v>
      </c>
      <c r="D301" t="s">
        <v>70</v>
      </c>
      <c r="E301">
        <v>18</v>
      </c>
      <c r="F301">
        <v>58</v>
      </c>
      <c r="G301">
        <v>0</v>
      </c>
      <c r="H301">
        <v>0</v>
      </c>
      <c r="I301">
        <v>0</v>
      </c>
      <c r="J301">
        <v>0</v>
      </c>
      <c r="K301">
        <v>-1</v>
      </c>
      <c r="L301">
        <v>-2</v>
      </c>
      <c r="M301">
        <v>-0.2</v>
      </c>
      <c r="N301">
        <v>2</v>
      </c>
      <c r="O301">
        <v>0</v>
      </c>
      <c r="P301">
        <v>0</v>
      </c>
      <c r="Q301">
        <v>0.49</v>
      </c>
      <c r="R301">
        <v>0.499</v>
      </c>
      <c r="S301">
        <v>0</v>
      </c>
      <c r="T301">
        <v>-0.2</v>
      </c>
      <c r="U301">
        <v>0</v>
      </c>
      <c r="W301" t="s">
        <v>1006</v>
      </c>
      <c r="X301" t="s">
        <v>440</v>
      </c>
      <c r="Y301" t="s">
        <v>441</v>
      </c>
    </row>
    <row r="302" spans="1:25" x14ac:dyDescent="0.45">
      <c r="A302">
        <v>297</v>
      </c>
      <c r="B302" t="s">
        <v>442</v>
      </c>
      <c r="C302">
        <v>29</v>
      </c>
      <c r="D302" t="s">
        <v>129</v>
      </c>
      <c r="E302">
        <v>47</v>
      </c>
      <c r="F302">
        <v>110</v>
      </c>
      <c r="G302">
        <v>-6</v>
      </c>
      <c r="H302">
        <v>1</v>
      </c>
      <c r="I302">
        <v>0</v>
      </c>
      <c r="J302">
        <v>-2</v>
      </c>
      <c r="K302">
        <v>-2</v>
      </c>
      <c r="L302">
        <v>-9</v>
      </c>
      <c r="M302">
        <v>-1</v>
      </c>
      <c r="N302">
        <v>4</v>
      </c>
      <c r="O302">
        <v>-6</v>
      </c>
      <c r="P302">
        <v>-0.6</v>
      </c>
      <c r="Q302">
        <v>0.47899999999999998</v>
      </c>
      <c r="R302">
        <v>0.49399999999999999</v>
      </c>
      <c r="S302">
        <v>-0.4</v>
      </c>
      <c r="T302">
        <v>-0.5</v>
      </c>
      <c r="U302">
        <v>-3</v>
      </c>
      <c r="W302" t="s">
        <v>1006</v>
      </c>
      <c r="X302" t="s">
        <v>443</v>
      </c>
      <c r="Y302" t="s">
        <v>444</v>
      </c>
    </row>
    <row r="303" spans="1:25" x14ac:dyDescent="0.45">
      <c r="A303">
        <v>298</v>
      </c>
      <c r="B303" t="s">
        <v>1583</v>
      </c>
      <c r="C303">
        <v>26</v>
      </c>
      <c r="D303" t="s">
        <v>823</v>
      </c>
      <c r="E303">
        <v>49</v>
      </c>
      <c r="F303">
        <v>175</v>
      </c>
      <c r="G303">
        <v>3</v>
      </c>
      <c r="H303">
        <v>0</v>
      </c>
      <c r="I303">
        <v>0</v>
      </c>
      <c r="J303">
        <v>7</v>
      </c>
      <c r="K303">
        <v>-1</v>
      </c>
      <c r="L303">
        <v>10</v>
      </c>
      <c r="M303">
        <v>1</v>
      </c>
      <c r="N303">
        <v>6</v>
      </c>
      <c r="O303">
        <v>16</v>
      </c>
      <c r="P303">
        <v>1.6</v>
      </c>
      <c r="Q303">
        <v>0.52100000000000002</v>
      </c>
      <c r="R303">
        <v>0.50600000000000001</v>
      </c>
      <c r="S303">
        <v>0.8</v>
      </c>
      <c r="T303">
        <v>0.6</v>
      </c>
      <c r="U303">
        <v>9</v>
      </c>
      <c r="W303" t="s">
        <v>1006</v>
      </c>
      <c r="X303" t="s">
        <v>1046</v>
      </c>
      <c r="Y303" t="s">
        <v>1047</v>
      </c>
    </row>
    <row r="304" spans="1:25" x14ac:dyDescent="0.45">
      <c r="A304">
        <v>299</v>
      </c>
      <c r="B304" t="s">
        <v>1584</v>
      </c>
      <c r="C304">
        <v>30</v>
      </c>
      <c r="D304" t="s">
        <v>825</v>
      </c>
      <c r="E304">
        <v>53</v>
      </c>
      <c r="F304">
        <v>237</v>
      </c>
      <c r="G304">
        <v>8</v>
      </c>
      <c r="H304">
        <v>1</v>
      </c>
      <c r="I304">
        <v>0</v>
      </c>
      <c r="J304">
        <v>8</v>
      </c>
      <c r="K304">
        <v>1</v>
      </c>
      <c r="L304">
        <v>18</v>
      </c>
      <c r="M304">
        <v>1.9</v>
      </c>
      <c r="N304">
        <v>8</v>
      </c>
      <c r="O304">
        <v>25</v>
      </c>
      <c r="P304">
        <v>2.6</v>
      </c>
      <c r="Q304">
        <v>0.53500000000000003</v>
      </c>
      <c r="R304">
        <v>0.51100000000000001</v>
      </c>
      <c r="S304">
        <v>1.7</v>
      </c>
      <c r="T304">
        <v>1</v>
      </c>
      <c r="U304">
        <v>17</v>
      </c>
      <c r="V304" s="3">
        <v>13600000</v>
      </c>
      <c r="W304" t="s">
        <v>1006</v>
      </c>
      <c r="X304" t="s">
        <v>1029</v>
      </c>
      <c r="Y304" t="s">
        <v>1030</v>
      </c>
    </row>
    <row r="305" spans="1:25" x14ac:dyDescent="0.45">
      <c r="A305">
        <v>300</v>
      </c>
      <c r="B305" t="s">
        <v>1585</v>
      </c>
      <c r="C305">
        <v>35</v>
      </c>
      <c r="D305" t="s">
        <v>862</v>
      </c>
      <c r="E305">
        <v>50</v>
      </c>
      <c r="F305">
        <v>203</v>
      </c>
      <c r="G305">
        <v>2</v>
      </c>
      <c r="H305">
        <v>1</v>
      </c>
      <c r="I305">
        <v>0</v>
      </c>
      <c r="J305">
        <v>-5</v>
      </c>
      <c r="K305">
        <v>-2</v>
      </c>
      <c r="L305">
        <v>-4</v>
      </c>
      <c r="M305">
        <v>-0.4</v>
      </c>
      <c r="N305">
        <v>7</v>
      </c>
      <c r="O305">
        <v>3</v>
      </c>
      <c r="P305">
        <v>0.2</v>
      </c>
      <c r="Q305">
        <v>0.49099999999999999</v>
      </c>
      <c r="R305">
        <v>0.497</v>
      </c>
      <c r="S305">
        <v>0.7</v>
      </c>
      <c r="T305">
        <v>-0.7</v>
      </c>
      <c r="U305">
        <v>8</v>
      </c>
      <c r="V305" s="3">
        <v>20750000</v>
      </c>
      <c r="W305" t="s">
        <v>1005</v>
      </c>
      <c r="X305" t="s">
        <v>247</v>
      </c>
      <c r="Y305" t="s">
        <v>1207</v>
      </c>
    </row>
    <row r="306" spans="1:25" x14ac:dyDescent="0.45">
      <c r="A306">
        <v>301</v>
      </c>
      <c r="B306" t="s">
        <v>445</v>
      </c>
      <c r="C306">
        <v>25</v>
      </c>
      <c r="D306" t="s">
        <v>129</v>
      </c>
      <c r="E306">
        <v>30</v>
      </c>
      <c r="F306">
        <v>83</v>
      </c>
      <c r="G306">
        <v>-1</v>
      </c>
      <c r="H306">
        <v>1</v>
      </c>
      <c r="I306">
        <v>0</v>
      </c>
      <c r="J306">
        <v>-6</v>
      </c>
      <c r="K306">
        <v>0</v>
      </c>
      <c r="L306">
        <v>-7</v>
      </c>
      <c r="M306">
        <v>-0.7</v>
      </c>
      <c r="N306">
        <v>3</v>
      </c>
      <c r="O306">
        <v>-4</v>
      </c>
      <c r="P306">
        <v>-0.4</v>
      </c>
      <c r="Q306">
        <v>0.47699999999999998</v>
      </c>
      <c r="R306">
        <v>0.496</v>
      </c>
      <c r="S306">
        <v>0.2</v>
      </c>
      <c r="T306">
        <v>-0.7</v>
      </c>
      <c r="U306">
        <v>2</v>
      </c>
      <c r="W306" t="s">
        <v>1006</v>
      </c>
      <c r="X306" t="s">
        <v>446</v>
      </c>
      <c r="Y306" t="s">
        <v>447</v>
      </c>
    </row>
    <row r="307" spans="1:25" x14ac:dyDescent="0.45">
      <c r="A307">
        <v>302</v>
      </c>
      <c r="B307" t="s">
        <v>448</v>
      </c>
      <c r="C307">
        <v>38</v>
      </c>
      <c r="D307" t="s">
        <v>37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0.5</v>
      </c>
      <c r="R307">
        <v>0.5</v>
      </c>
      <c r="S307">
        <v>0</v>
      </c>
      <c r="T307">
        <v>0</v>
      </c>
      <c r="U307">
        <v>0</v>
      </c>
      <c r="V307" s="3">
        <v>9500000</v>
      </c>
      <c r="W307" t="s">
        <v>1005</v>
      </c>
      <c r="X307">
        <v>1</v>
      </c>
      <c r="Y307" t="s">
        <v>449</v>
      </c>
    </row>
    <row r="308" spans="1:25" x14ac:dyDescent="0.45">
      <c r="A308">
        <v>303</v>
      </c>
      <c r="B308" t="s">
        <v>1586</v>
      </c>
      <c r="C308">
        <v>36</v>
      </c>
      <c r="D308" t="s">
        <v>862</v>
      </c>
      <c r="E308">
        <v>28</v>
      </c>
      <c r="F308">
        <v>109</v>
      </c>
      <c r="G308">
        <v>2</v>
      </c>
      <c r="H308">
        <v>-1</v>
      </c>
      <c r="I308">
        <v>0</v>
      </c>
      <c r="J308">
        <v>0</v>
      </c>
      <c r="K308">
        <v>-2</v>
      </c>
      <c r="L308">
        <v>-1</v>
      </c>
      <c r="M308">
        <v>-0.1</v>
      </c>
      <c r="N308">
        <v>4</v>
      </c>
      <c r="O308">
        <v>3</v>
      </c>
      <c r="P308">
        <v>0.3</v>
      </c>
      <c r="Q308">
        <v>0.497</v>
      </c>
      <c r="R308">
        <v>0.5</v>
      </c>
      <c r="S308">
        <v>0.3</v>
      </c>
      <c r="T308">
        <v>-0.2</v>
      </c>
      <c r="U308">
        <v>3</v>
      </c>
      <c r="V308" s="3">
        <v>12000000</v>
      </c>
      <c r="W308" t="s">
        <v>1005</v>
      </c>
      <c r="X308" t="s">
        <v>1159</v>
      </c>
      <c r="Y308" t="s">
        <v>1160</v>
      </c>
    </row>
    <row r="309" spans="1:25" x14ac:dyDescent="0.45">
      <c r="A309">
        <v>304</v>
      </c>
      <c r="B309" t="s">
        <v>1587</v>
      </c>
      <c r="C309">
        <v>22</v>
      </c>
      <c r="D309" t="s">
        <v>825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0.5</v>
      </c>
      <c r="R309">
        <v>0.5</v>
      </c>
      <c r="S309">
        <v>0</v>
      </c>
      <c r="T309">
        <v>0</v>
      </c>
      <c r="U309">
        <v>0</v>
      </c>
      <c r="W309" t="s">
        <v>1005</v>
      </c>
      <c r="X309">
        <v>1</v>
      </c>
      <c r="Y309" t="s">
        <v>1588</v>
      </c>
    </row>
    <row r="310" spans="1:25" x14ac:dyDescent="0.45">
      <c r="A310">
        <v>305</v>
      </c>
      <c r="B310" t="s">
        <v>1589</v>
      </c>
      <c r="C310">
        <v>34</v>
      </c>
      <c r="D310" t="s">
        <v>830</v>
      </c>
      <c r="E310">
        <v>35</v>
      </c>
      <c r="F310">
        <v>110</v>
      </c>
      <c r="G310">
        <v>-3</v>
      </c>
      <c r="H310">
        <v>-1</v>
      </c>
      <c r="I310">
        <v>1</v>
      </c>
      <c r="J310">
        <v>-2</v>
      </c>
      <c r="K310">
        <v>-2</v>
      </c>
      <c r="L310">
        <v>-7</v>
      </c>
      <c r="M310">
        <v>-0.8</v>
      </c>
      <c r="N310">
        <v>4</v>
      </c>
      <c r="O310">
        <v>-4</v>
      </c>
      <c r="P310">
        <v>-0.4</v>
      </c>
      <c r="Q310">
        <v>0.47799999999999998</v>
      </c>
      <c r="R310">
        <v>0.495</v>
      </c>
      <c r="S310">
        <v>-0.2</v>
      </c>
      <c r="T310">
        <v>-0.5</v>
      </c>
      <c r="U310">
        <v>-2</v>
      </c>
      <c r="W310" t="s">
        <v>1005</v>
      </c>
      <c r="X310" t="s">
        <v>1218</v>
      </c>
      <c r="Y310" t="s">
        <v>1294</v>
      </c>
    </row>
    <row r="311" spans="1:25" x14ac:dyDescent="0.45">
      <c r="A311">
        <v>306</v>
      </c>
      <c r="B311" t="s">
        <v>450</v>
      </c>
      <c r="C311">
        <v>26</v>
      </c>
      <c r="D311" t="s">
        <v>112</v>
      </c>
      <c r="E311">
        <v>29</v>
      </c>
      <c r="F311">
        <v>110</v>
      </c>
      <c r="G311">
        <v>4</v>
      </c>
      <c r="H311">
        <v>0</v>
      </c>
      <c r="I311">
        <v>0</v>
      </c>
      <c r="J311">
        <v>3</v>
      </c>
      <c r="K311">
        <v>1</v>
      </c>
      <c r="L311">
        <v>7</v>
      </c>
      <c r="M311">
        <v>0.8</v>
      </c>
      <c r="N311">
        <v>4</v>
      </c>
      <c r="O311">
        <v>11</v>
      </c>
      <c r="P311">
        <v>1.2</v>
      </c>
      <c r="Q311">
        <v>0.52700000000000002</v>
      </c>
      <c r="R311">
        <v>0.505</v>
      </c>
      <c r="S311">
        <v>0.8</v>
      </c>
      <c r="T311">
        <v>0.4</v>
      </c>
      <c r="U311">
        <v>8</v>
      </c>
      <c r="W311" t="s">
        <v>1007</v>
      </c>
      <c r="X311" t="s">
        <v>451</v>
      </c>
      <c r="Y311" t="s">
        <v>452</v>
      </c>
    </row>
    <row r="312" spans="1:25" x14ac:dyDescent="0.45">
      <c r="A312">
        <v>307</v>
      </c>
      <c r="B312" t="s">
        <v>1590</v>
      </c>
      <c r="C312">
        <v>28</v>
      </c>
      <c r="D312" t="s">
        <v>880</v>
      </c>
      <c r="E312">
        <v>19</v>
      </c>
      <c r="F312">
        <v>45</v>
      </c>
      <c r="G312">
        <v>-5</v>
      </c>
      <c r="H312">
        <v>0</v>
      </c>
      <c r="I312">
        <v>0</v>
      </c>
      <c r="J312">
        <v>0</v>
      </c>
      <c r="K312">
        <v>1</v>
      </c>
      <c r="L312">
        <v>-4</v>
      </c>
      <c r="M312">
        <v>-0.4</v>
      </c>
      <c r="N312">
        <v>2</v>
      </c>
      <c r="O312">
        <v>-2</v>
      </c>
      <c r="P312">
        <v>-0.3</v>
      </c>
      <c r="Q312">
        <v>0.47899999999999998</v>
      </c>
      <c r="R312">
        <v>0.497</v>
      </c>
      <c r="S312">
        <v>-0.3</v>
      </c>
      <c r="T312">
        <v>0.1</v>
      </c>
      <c r="U312">
        <v>-2</v>
      </c>
      <c r="W312" t="s">
        <v>1006</v>
      </c>
      <c r="X312" t="s">
        <v>1591</v>
      </c>
      <c r="Y312" t="s">
        <v>1272</v>
      </c>
    </row>
    <row r="313" spans="1:25" x14ac:dyDescent="0.45">
      <c r="A313">
        <v>308</v>
      </c>
      <c r="B313" t="s">
        <v>453</v>
      </c>
      <c r="C313">
        <v>29</v>
      </c>
      <c r="D313" t="s">
        <v>86</v>
      </c>
      <c r="E313">
        <v>38</v>
      </c>
      <c r="F313">
        <v>116</v>
      </c>
      <c r="G313">
        <v>1</v>
      </c>
      <c r="H313">
        <v>2</v>
      </c>
      <c r="I313">
        <v>0</v>
      </c>
      <c r="J313">
        <v>4</v>
      </c>
      <c r="K313">
        <v>1</v>
      </c>
      <c r="L313">
        <v>8</v>
      </c>
      <c r="M313">
        <v>0.9</v>
      </c>
      <c r="N313">
        <v>4</v>
      </c>
      <c r="O313">
        <v>12</v>
      </c>
      <c r="P313">
        <v>1.3</v>
      </c>
      <c r="Q313">
        <v>0.52300000000000002</v>
      </c>
      <c r="R313">
        <v>0.505</v>
      </c>
      <c r="S313">
        <v>0.8</v>
      </c>
      <c r="T313">
        <v>0.5</v>
      </c>
      <c r="U313">
        <v>8</v>
      </c>
      <c r="V313" s="3">
        <v>2700000</v>
      </c>
      <c r="W313" t="s">
        <v>1009</v>
      </c>
      <c r="X313" t="s">
        <v>454</v>
      </c>
      <c r="Y313" t="s">
        <v>455</v>
      </c>
    </row>
    <row r="314" spans="1:25" x14ac:dyDescent="0.45">
      <c r="A314">
        <v>309</v>
      </c>
      <c r="B314" t="s">
        <v>1592</v>
      </c>
      <c r="C314">
        <v>22</v>
      </c>
      <c r="D314" t="s">
        <v>835</v>
      </c>
      <c r="E314">
        <v>16</v>
      </c>
      <c r="F314">
        <v>70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0.1</v>
      </c>
      <c r="N314">
        <v>2</v>
      </c>
      <c r="O314">
        <v>3</v>
      </c>
      <c r="P314">
        <v>0.3</v>
      </c>
      <c r="Q314">
        <v>0.505</v>
      </c>
      <c r="R314">
        <v>0.501</v>
      </c>
      <c r="S314">
        <v>0.2</v>
      </c>
      <c r="T314">
        <v>0.1</v>
      </c>
      <c r="U314">
        <v>2</v>
      </c>
      <c r="W314" t="s">
        <v>1005</v>
      </c>
      <c r="X314" t="s">
        <v>1593</v>
      </c>
      <c r="Y314" t="s">
        <v>1352</v>
      </c>
    </row>
    <row r="315" spans="1:25" x14ac:dyDescent="0.45">
      <c r="A315">
        <v>310</v>
      </c>
      <c r="B315" t="s">
        <v>456</v>
      </c>
      <c r="C315">
        <v>27</v>
      </c>
      <c r="D315" t="s">
        <v>112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0.5</v>
      </c>
      <c r="R315">
        <v>0.5</v>
      </c>
      <c r="S315">
        <v>0</v>
      </c>
      <c r="T315">
        <v>0</v>
      </c>
      <c r="U315">
        <v>0</v>
      </c>
      <c r="X315">
        <v>1</v>
      </c>
      <c r="Y315" t="s">
        <v>457</v>
      </c>
    </row>
    <row r="316" spans="1:25" x14ac:dyDescent="0.45">
      <c r="A316">
        <v>311</v>
      </c>
      <c r="B316" t="s">
        <v>458</v>
      </c>
      <c r="C316">
        <v>34</v>
      </c>
      <c r="D316" t="s">
        <v>86</v>
      </c>
      <c r="E316">
        <v>23</v>
      </c>
      <c r="F316">
        <v>80</v>
      </c>
      <c r="G316">
        <v>-6</v>
      </c>
      <c r="H316">
        <v>0</v>
      </c>
      <c r="I316">
        <v>0</v>
      </c>
      <c r="J316">
        <v>-1</v>
      </c>
      <c r="K316">
        <v>2</v>
      </c>
      <c r="L316">
        <v>-5</v>
      </c>
      <c r="M316">
        <v>-0.6</v>
      </c>
      <c r="N316">
        <v>3</v>
      </c>
      <c r="O316">
        <v>-2</v>
      </c>
      <c r="P316">
        <v>-0.3</v>
      </c>
      <c r="Q316">
        <v>0.47599999999999998</v>
      </c>
      <c r="R316">
        <v>0.497</v>
      </c>
      <c r="S316">
        <v>-0.2</v>
      </c>
      <c r="T316">
        <v>0.1</v>
      </c>
      <c r="U316">
        <v>-1</v>
      </c>
      <c r="V316" s="3">
        <v>12150000</v>
      </c>
      <c r="W316" t="s">
        <v>1006</v>
      </c>
      <c r="X316">
        <v>2</v>
      </c>
      <c r="Y316" t="s">
        <v>459</v>
      </c>
    </row>
    <row r="317" spans="1:25" x14ac:dyDescent="0.45">
      <c r="A317">
        <v>312</v>
      </c>
      <c r="B317" t="s">
        <v>460</v>
      </c>
      <c r="C317">
        <v>26</v>
      </c>
      <c r="D317" t="s">
        <v>48</v>
      </c>
      <c r="E317">
        <v>22</v>
      </c>
      <c r="F317">
        <v>64</v>
      </c>
      <c r="G317">
        <v>6</v>
      </c>
      <c r="H317">
        <v>0</v>
      </c>
      <c r="I317">
        <v>0</v>
      </c>
      <c r="J317">
        <v>-1</v>
      </c>
      <c r="K317">
        <v>1</v>
      </c>
      <c r="L317">
        <v>6</v>
      </c>
      <c r="M317">
        <v>0.6</v>
      </c>
      <c r="N317">
        <v>2</v>
      </c>
      <c r="O317">
        <v>8</v>
      </c>
      <c r="P317">
        <v>0.8</v>
      </c>
      <c r="Q317">
        <v>0.52700000000000002</v>
      </c>
      <c r="R317">
        <v>0.504</v>
      </c>
      <c r="S317">
        <v>0.9</v>
      </c>
      <c r="T317">
        <v>0</v>
      </c>
      <c r="U317">
        <v>9</v>
      </c>
      <c r="W317" t="s">
        <v>1007</v>
      </c>
      <c r="X317" t="s">
        <v>606</v>
      </c>
      <c r="Y317" t="s">
        <v>461</v>
      </c>
    </row>
    <row r="318" spans="1:25" x14ac:dyDescent="0.45">
      <c r="A318">
        <v>313</v>
      </c>
      <c r="B318" t="s">
        <v>1594</v>
      </c>
      <c r="C318">
        <v>26</v>
      </c>
      <c r="D318" t="s">
        <v>825</v>
      </c>
      <c r="E318">
        <v>45</v>
      </c>
      <c r="F318">
        <v>125</v>
      </c>
      <c r="G318">
        <v>4</v>
      </c>
      <c r="H318">
        <v>-1</v>
      </c>
      <c r="I318">
        <v>1</v>
      </c>
      <c r="J318">
        <v>-3</v>
      </c>
      <c r="K318">
        <v>-1</v>
      </c>
      <c r="L318">
        <v>-1</v>
      </c>
      <c r="M318">
        <v>-0.1</v>
      </c>
      <c r="N318">
        <v>4</v>
      </c>
      <c r="O318">
        <v>3</v>
      </c>
      <c r="P318">
        <v>0.3</v>
      </c>
      <c r="Q318">
        <v>0.498</v>
      </c>
      <c r="R318">
        <v>0.499</v>
      </c>
      <c r="S318">
        <v>0.6</v>
      </c>
      <c r="T318">
        <v>-0.5</v>
      </c>
      <c r="U318">
        <v>6</v>
      </c>
      <c r="W318" t="s">
        <v>1007</v>
      </c>
      <c r="X318" t="s">
        <v>1198</v>
      </c>
      <c r="Y318" t="s">
        <v>1199</v>
      </c>
    </row>
    <row r="319" spans="1:25" x14ac:dyDescent="0.45">
      <c r="A319">
        <v>314</v>
      </c>
      <c r="B319" t="s">
        <v>462</v>
      </c>
      <c r="C319">
        <v>29</v>
      </c>
      <c r="D319" t="s">
        <v>33</v>
      </c>
      <c r="E319">
        <v>24</v>
      </c>
      <c r="F319">
        <v>92</v>
      </c>
      <c r="G319">
        <v>-4</v>
      </c>
      <c r="H319">
        <v>0</v>
      </c>
      <c r="I319">
        <v>0</v>
      </c>
      <c r="J319">
        <v>-1</v>
      </c>
      <c r="K319">
        <v>-1</v>
      </c>
      <c r="L319">
        <v>-6</v>
      </c>
      <c r="M319">
        <v>-0.6</v>
      </c>
      <c r="N319">
        <v>3</v>
      </c>
      <c r="O319">
        <v>-2</v>
      </c>
      <c r="P319">
        <v>-0.3</v>
      </c>
      <c r="Q319">
        <v>0.47499999999999998</v>
      </c>
      <c r="R319">
        <v>0.496</v>
      </c>
      <c r="S319">
        <v>-0.2</v>
      </c>
      <c r="T319">
        <v>-0.2</v>
      </c>
      <c r="U319">
        <v>-1</v>
      </c>
      <c r="V319" s="3">
        <v>2850000</v>
      </c>
      <c r="W319" t="s">
        <v>1007</v>
      </c>
      <c r="X319" s="1">
        <v>32690</v>
      </c>
      <c r="Y319" t="s">
        <v>463</v>
      </c>
    </row>
    <row r="320" spans="1:25" x14ac:dyDescent="0.45">
      <c r="A320">
        <v>315</v>
      </c>
      <c r="B320" t="s">
        <v>1595</v>
      </c>
      <c r="C320">
        <v>37</v>
      </c>
      <c r="D320" t="s">
        <v>905</v>
      </c>
      <c r="E320">
        <v>43</v>
      </c>
      <c r="F320">
        <v>184</v>
      </c>
      <c r="G320">
        <v>3</v>
      </c>
      <c r="H320">
        <v>0</v>
      </c>
      <c r="I320">
        <v>0</v>
      </c>
      <c r="J320">
        <v>0</v>
      </c>
      <c r="K320">
        <v>-3</v>
      </c>
      <c r="L320">
        <v>-1</v>
      </c>
      <c r="M320">
        <v>-0.1</v>
      </c>
      <c r="N320">
        <v>6</v>
      </c>
      <c r="O320">
        <v>6</v>
      </c>
      <c r="P320">
        <v>0.5</v>
      </c>
      <c r="Q320">
        <v>0.498</v>
      </c>
      <c r="R320">
        <v>0.5</v>
      </c>
      <c r="S320">
        <v>0.5</v>
      </c>
      <c r="T320">
        <v>-0.4</v>
      </c>
      <c r="U320">
        <v>6</v>
      </c>
      <c r="V320" s="3">
        <v>5000000</v>
      </c>
      <c r="W320" t="s">
        <v>1005</v>
      </c>
      <c r="X320" t="s">
        <v>349</v>
      </c>
      <c r="Y320" t="s">
        <v>1130</v>
      </c>
    </row>
    <row r="321" spans="1:25" x14ac:dyDescent="0.45">
      <c r="A321">
        <v>316</v>
      </c>
      <c r="B321" t="s">
        <v>1596</v>
      </c>
      <c r="C321">
        <v>34</v>
      </c>
      <c r="D321" t="s">
        <v>825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0.49</v>
      </c>
      <c r="R321">
        <v>0.5</v>
      </c>
      <c r="S321">
        <v>0</v>
      </c>
      <c r="T321">
        <v>0</v>
      </c>
      <c r="U321">
        <v>0</v>
      </c>
      <c r="V321" s="3">
        <v>3000000</v>
      </c>
      <c r="W321" t="s">
        <v>1005</v>
      </c>
      <c r="X321">
        <v>1</v>
      </c>
      <c r="Y321" t="s">
        <v>1597</v>
      </c>
    </row>
    <row r="322" spans="1:25" x14ac:dyDescent="0.45">
      <c r="A322">
        <v>317</v>
      </c>
      <c r="B322" t="s">
        <v>464</v>
      </c>
      <c r="C322">
        <v>29</v>
      </c>
      <c r="D322" t="s">
        <v>37</v>
      </c>
      <c r="E322">
        <v>32</v>
      </c>
      <c r="F322">
        <v>94</v>
      </c>
      <c r="G322">
        <v>-1</v>
      </c>
      <c r="H322">
        <v>1</v>
      </c>
      <c r="I322">
        <v>0</v>
      </c>
      <c r="J322">
        <v>3</v>
      </c>
      <c r="K322">
        <v>2</v>
      </c>
      <c r="L322">
        <v>4</v>
      </c>
      <c r="M322">
        <v>0.5</v>
      </c>
      <c r="N322">
        <v>3</v>
      </c>
      <c r="O322">
        <v>7</v>
      </c>
      <c r="P322">
        <v>0.8</v>
      </c>
      <c r="Q322">
        <v>0.51400000000000001</v>
      </c>
      <c r="R322">
        <v>0.503</v>
      </c>
      <c r="S322">
        <v>0.5</v>
      </c>
      <c r="T322">
        <v>0.5</v>
      </c>
      <c r="U322">
        <v>4</v>
      </c>
      <c r="V322" s="3">
        <v>1500000</v>
      </c>
      <c r="W322" t="s">
        <v>1006</v>
      </c>
      <c r="X322" t="s">
        <v>341</v>
      </c>
      <c r="Y322" t="s">
        <v>465</v>
      </c>
    </row>
    <row r="323" spans="1:25" x14ac:dyDescent="0.45">
      <c r="A323">
        <v>318</v>
      </c>
      <c r="B323" t="s">
        <v>466</v>
      </c>
      <c r="C323">
        <v>27</v>
      </c>
      <c r="D323" t="s">
        <v>1013</v>
      </c>
      <c r="E323">
        <v>13</v>
      </c>
      <c r="F323">
        <v>15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0.1</v>
      </c>
      <c r="N323">
        <v>1</v>
      </c>
      <c r="O323">
        <v>1</v>
      </c>
      <c r="P323">
        <v>0.1</v>
      </c>
      <c r="Q323">
        <v>0.504</v>
      </c>
      <c r="R323">
        <v>0.5</v>
      </c>
      <c r="S323">
        <v>0.1</v>
      </c>
      <c r="T323">
        <v>0</v>
      </c>
      <c r="U323">
        <v>1</v>
      </c>
      <c r="V323" s="3">
        <v>800000</v>
      </c>
      <c r="W323" t="s">
        <v>1007</v>
      </c>
      <c r="X323" t="s">
        <v>467</v>
      </c>
      <c r="Y323" t="s">
        <v>468</v>
      </c>
    </row>
    <row r="324" spans="1:25" x14ac:dyDescent="0.45">
      <c r="A324">
        <v>319</v>
      </c>
      <c r="B324" t="s">
        <v>469</v>
      </c>
      <c r="C324">
        <v>29</v>
      </c>
      <c r="D324" t="s">
        <v>79</v>
      </c>
      <c r="E324">
        <v>34</v>
      </c>
      <c r="F324">
        <v>83</v>
      </c>
      <c r="G324">
        <v>-5</v>
      </c>
      <c r="H324">
        <v>1</v>
      </c>
      <c r="I324">
        <v>1</v>
      </c>
      <c r="J324">
        <v>-3</v>
      </c>
      <c r="K324">
        <v>1</v>
      </c>
      <c r="L324">
        <v>-6</v>
      </c>
      <c r="M324">
        <v>-0.6</v>
      </c>
      <c r="N324">
        <v>3</v>
      </c>
      <c r="O324">
        <v>-3</v>
      </c>
      <c r="P324">
        <v>-0.4</v>
      </c>
      <c r="Q324">
        <v>0.48199999999999998</v>
      </c>
      <c r="R324">
        <v>0.496</v>
      </c>
      <c r="S324">
        <v>0</v>
      </c>
      <c r="T324">
        <v>-0.3</v>
      </c>
      <c r="U324">
        <v>0</v>
      </c>
      <c r="W324" t="s">
        <v>1006</v>
      </c>
      <c r="X324" t="s">
        <v>470</v>
      </c>
      <c r="Y324" t="s">
        <v>471</v>
      </c>
    </row>
    <row r="325" spans="1:25" x14ac:dyDescent="0.45">
      <c r="A325">
        <v>320</v>
      </c>
      <c r="B325" t="s">
        <v>1598</v>
      </c>
      <c r="C325">
        <v>29</v>
      </c>
      <c r="D325" t="s">
        <v>854</v>
      </c>
      <c r="E325">
        <v>54</v>
      </c>
      <c r="F325">
        <v>234</v>
      </c>
      <c r="G325">
        <v>8</v>
      </c>
      <c r="H325">
        <v>-2</v>
      </c>
      <c r="I325">
        <v>0</v>
      </c>
      <c r="J325">
        <v>2</v>
      </c>
      <c r="K325">
        <v>1</v>
      </c>
      <c r="L325">
        <v>10</v>
      </c>
      <c r="M325">
        <v>1.1000000000000001</v>
      </c>
      <c r="N325">
        <v>8</v>
      </c>
      <c r="O325">
        <v>18</v>
      </c>
      <c r="P325">
        <v>1.8</v>
      </c>
      <c r="Q325">
        <v>0.52</v>
      </c>
      <c r="R325">
        <v>0.50700000000000001</v>
      </c>
      <c r="S325">
        <v>1.6</v>
      </c>
      <c r="T325">
        <v>0.4</v>
      </c>
      <c r="U325">
        <v>16</v>
      </c>
      <c r="V325" s="3">
        <v>12000000</v>
      </c>
      <c r="W325" t="s">
        <v>1007</v>
      </c>
      <c r="X325" t="s">
        <v>118</v>
      </c>
      <c r="Y325" t="s">
        <v>1043</v>
      </c>
    </row>
    <row r="326" spans="1:25" x14ac:dyDescent="0.45">
      <c r="A326">
        <v>321</v>
      </c>
      <c r="B326" t="s">
        <v>1599</v>
      </c>
      <c r="C326">
        <v>32</v>
      </c>
      <c r="D326" t="s">
        <v>862</v>
      </c>
      <c r="E326">
        <v>53</v>
      </c>
      <c r="F326">
        <v>209</v>
      </c>
      <c r="G326">
        <v>-2</v>
      </c>
      <c r="H326">
        <v>-1</v>
      </c>
      <c r="I326">
        <v>1</v>
      </c>
      <c r="J326">
        <v>-4</v>
      </c>
      <c r="K326">
        <v>1</v>
      </c>
      <c r="L326">
        <v>-6</v>
      </c>
      <c r="M326">
        <v>-0.6</v>
      </c>
      <c r="N326">
        <v>7</v>
      </c>
      <c r="O326">
        <v>1</v>
      </c>
      <c r="P326">
        <v>0.1</v>
      </c>
      <c r="Q326">
        <v>0.48899999999999999</v>
      </c>
      <c r="R326">
        <v>0.496</v>
      </c>
      <c r="S326">
        <v>0.5</v>
      </c>
      <c r="T326">
        <v>-0.3</v>
      </c>
      <c r="U326">
        <v>5</v>
      </c>
      <c r="V326" s="3">
        <v>10250000</v>
      </c>
      <c r="W326" t="s">
        <v>1007</v>
      </c>
      <c r="X326" t="s">
        <v>1208</v>
      </c>
      <c r="Y326" t="s">
        <v>1209</v>
      </c>
    </row>
    <row r="327" spans="1:25" x14ac:dyDescent="0.45">
      <c r="A327">
        <v>322</v>
      </c>
      <c r="B327" t="s">
        <v>472</v>
      </c>
      <c r="C327">
        <v>23</v>
      </c>
      <c r="D327" t="s">
        <v>66</v>
      </c>
      <c r="E327">
        <v>26</v>
      </c>
      <c r="F327">
        <v>94</v>
      </c>
      <c r="G327">
        <v>-5</v>
      </c>
      <c r="H327">
        <v>1</v>
      </c>
      <c r="I327">
        <v>0</v>
      </c>
      <c r="J327">
        <v>-4</v>
      </c>
      <c r="K327">
        <v>1</v>
      </c>
      <c r="L327">
        <v>-8</v>
      </c>
      <c r="M327">
        <v>-0.8</v>
      </c>
      <c r="N327">
        <v>3</v>
      </c>
      <c r="O327">
        <v>-5</v>
      </c>
      <c r="P327">
        <v>-0.5</v>
      </c>
      <c r="Q327">
        <v>0.46800000000000003</v>
      </c>
      <c r="R327">
        <v>0.495</v>
      </c>
      <c r="S327">
        <v>-0.1</v>
      </c>
      <c r="T327">
        <v>-0.4</v>
      </c>
      <c r="U327">
        <v>-1</v>
      </c>
      <c r="W327" t="s">
        <v>1006</v>
      </c>
      <c r="X327" t="s">
        <v>473</v>
      </c>
      <c r="Y327" t="s">
        <v>474</v>
      </c>
    </row>
    <row r="328" spans="1:25" x14ac:dyDescent="0.45">
      <c r="A328">
        <v>323</v>
      </c>
      <c r="B328" t="s">
        <v>475</v>
      </c>
      <c r="C328">
        <v>24</v>
      </c>
      <c r="D328" t="s">
        <v>79</v>
      </c>
      <c r="E328">
        <v>32</v>
      </c>
      <c r="F328">
        <v>85</v>
      </c>
      <c r="G328">
        <v>-7</v>
      </c>
      <c r="H328">
        <v>1</v>
      </c>
      <c r="I328">
        <v>0</v>
      </c>
      <c r="J328">
        <v>3</v>
      </c>
      <c r="K328">
        <v>1</v>
      </c>
      <c r="L328">
        <v>-3</v>
      </c>
      <c r="M328">
        <v>-0.3</v>
      </c>
      <c r="N328">
        <v>3</v>
      </c>
      <c r="O328">
        <v>0</v>
      </c>
      <c r="P328">
        <v>0</v>
      </c>
      <c r="Q328">
        <v>0.49099999999999999</v>
      </c>
      <c r="R328">
        <v>0.498</v>
      </c>
      <c r="S328">
        <v>-0.3</v>
      </c>
      <c r="T328">
        <v>0.4</v>
      </c>
      <c r="U328">
        <v>-3</v>
      </c>
      <c r="W328" t="s">
        <v>1007</v>
      </c>
      <c r="X328" t="s">
        <v>476</v>
      </c>
      <c r="Y328" t="s">
        <v>477</v>
      </c>
    </row>
    <row r="329" spans="1:25" x14ac:dyDescent="0.45">
      <c r="A329">
        <v>324</v>
      </c>
      <c r="B329" t="s">
        <v>1600</v>
      </c>
      <c r="C329">
        <v>27</v>
      </c>
      <c r="D329" t="s">
        <v>854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0.5</v>
      </c>
      <c r="R329">
        <v>0.5</v>
      </c>
      <c r="S329">
        <v>0</v>
      </c>
      <c r="T329">
        <v>0</v>
      </c>
      <c r="U329">
        <v>0</v>
      </c>
      <c r="W329" t="s">
        <v>1009</v>
      </c>
      <c r="X329">
        <v>1</v>
      </c>
      <c r="Y329" t="s">
        <v>1601</v>
      </c>
    </row>
    <row r="330" spans="1:25" x14ac:dyDescent="0.45">
      <c r="A330">
        <v>325</v>
      </c>
      <c r="B330" t="s">
        <v>1602</v>
      </c>
      <c r="C330">
        <v>30</v>
      </c>
      <c r="D330" t="s">
        <v>817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0.5</v>
      </c>
      <c r="R330">
        <v>0.5</v>
      </c>
      <c r="S330">
        <v>0</v>
      </c>
      <c r="T330">
        <v>0</v>
      </c>
      <c r="U330">
        <v>0</v>
      </c>
      <c r="W330" t="s">
        <v>1006</v>
      </c>
      <c r="X330">
        <v>1</v>
      </c>
      <c r="Y330" t="s">
        <v>1603</v>
      </c>
    </row>
    <row r="331" spans="1:25" x14ac:dyDescent="0.45">
      <c r="A331">
        <v>326</v>
      </c>
      <c r="B331" t="s">
        <v>478</v>
      </c>
      <c r="C331">
        <v>25</v>
      </c>
      <c r="D331" t="s">
        <v>112</v>
      </c>
      <c r="E331">
        <v>48</v>
      </c>
      <c r="F331">
        <v>164</v>
      </c>
      <c r="G331">
        <v>-8</v>
      </c>
      <c r="H331">
        <v>-1</v>
      </c>
      <c r="I331">
        <v>0</v>
      </c>
      <c r="J331">
        <v>1</v>
      </c>
      <c r="K331">
        <v>-2</v>
      </c>
      <c r="L331">
        <v>-10</v>
      </c>
      <c r="M331">
        <v>-1.1000000000000001</v>
      </c>
      <c r="N331">
        <v>6</v>
      </c>
      <c r="O331">
        <v>-4</v>
      </c>
      <c r="P331">
        <v>-0.5</v>
      </c>
      <c r="Q331">
        <v>0.47799999999999998</v>
      </c>
      <c r="R331">
        <v>0.49299999999999999</v>
      </c>
      <c r="S331">
        <v>-0.6</v>
      </c>
      <c r="T331">
        <v>-0.1</v>
      </c>
      <c r="U331">
        <v>-5</v>
      </c>
      <c r="W331" t="s">
        <v>1007</v>
      </c>
      <c r="X331" t="s">
        <v>1604</v>
      </c>
      <c r="Y331" t="s">
        <v>479</v>
      </c>
    </row>
    <row r="332" spans="1:25" x14ac:dyDescent="0.45">
      <c r="A332">
        <v>327</v>
      </c>
      <c r="B332" t="s">
        <v>480</v>
      </c>
      <c r="C332">
        <v>30</v>
      </c>
      <c r="D332" t="s">
        <v>97</v>
      </c>
      <c r="E332">
        <v>21</v>
      </c>
      <c r="F332">
        <v>73</v>
      </c>
      <c r="G332">
        <v>-2</v>
      </c>
      <c r="H332">
        <v>0</v>
      </c>
      <c r="I332">
        <v>0</v>
      </c>
      <c r="J332">
        <v>-2</v>
      </c>
      <c r="K332">
        <v>0</v>
      </c>
      <c r="L332">
        <v>-4</v>
      </c>
      <c r="M332">
        <v>-0.5</v>
      </c>
      <c r="N332">
        <v>2</v>
      </c>
      <c r="O332">
        <v>-2</v>
      </c>
      <c r="P332">
        <v>-0.2</v>
      </c>
      <c r="Q332">
        <v>0.47699999999999998</v>
      </c>
      <c r="R332">
        <v>0.497</v>
      </c>
      <c r="S332">
        <v>0</v>
      </c>
      <c r="T332">
        <v>-0.2</v>
      </c>
      <c r="U332">
        <v>0</v>
      </c>
      <c r="V332" s="3">
        <v>865591</v>
      </c>
      <c r="W332" t="s">
        <v>1005</v>
      </c>
      <c r="X332" t="s">
        <v>1370</v>
      </c>
      <c r="Y332" t="s">
        <v>481</v>
      </c>
    </row>
    <row r="333" spans="1:25" x14ac:dyDescent="0.45">
      <c r="A333">
        <v>328</v>
      </c>
      <c r="B333" t="s">
        <v>1605</v>
      </c>
      <c r="C333">
        <v>32</v>
      </c>
      <c r="D333" t="s">
        <v>886</v>
      </c>
      <c r="E333">
        <v>47</v>
      </c>
      <c r="F333">
        <v>201</v>
      </c>
      <c r="G333">
        <v>-3</v>
      </c>
      <c r="H333">
        <v>0</v>
      </c>
      <c r="I333">
        <v>-1</v>
      </c>
      <c r="J333">
        <v>1</v>
      </c>
      <c r="K333">
        <v>-3</v>
      </c>
      <c r="L333">
        <v>-5</v>
      </c>
      <c r="M333">
        <v>-0.6</v>
      </c>
      <c r="N333">
        <v>7</v>
      </c>
      <c r="O333">
        <v>1</v>
      </c>
      <c r="P333">
        <v>0.1</v>
      </c>
      <c r="Q333">
        <v>0.48799999999999999</v>
      </c>
      <c r="R333">
        <v>0.496</v>
      </c>
      <c r="S333">
        <v>-0.1</v>
      </c>
      <c r="T333">
        <v>-0.2</v>
      </c>
      <c r="U333">
        <v>0</v>
      </c>
      <c r="W333" t="s">
        <v>1005</v>
      </c>
      <c r="X333" t="s">
        <v>1244</v>
      </c>
      <c r="Y333" t="s">
        <v>1245</v>
      </c>
    </row>
    <row r="334" spans="1:25" x14ac:dyDescent="0.45">
      <c r="A334">
        <v>329</v>
      </c>
      <c r="B334" t="s">
        <v>1606</v>
      </c>
      <c r="C334">
        <v>35</v>
      </c>
      <c r="D334" t="s">
        <v>823</v>
      </c>
      <c r="E334">
        <v>29</v>
      </c>
      <c r="F334">
        <v>105</v>
      </c>
      <c r="G334">
        <v>-4</v>
      </c>
      <c r="H334">
        <v>2</v>
      </c>
      <c r="I334">
        <v>0</v>
      </c>
      <c r="J334">
        <v>0</v>
      </c>
      <c r="K334">
        <v>0</v>
      </c>
      <c r="L334">
        <v>-2</v>
      </c>
      <c r="M334">
        <v>-0.2</v>
      </c>
      <c r="N334">
        <v>4</v>
      </c>
      <c r="O334">
        <v>2</v>
      </c>
      <c r="P334">
        <v>0.2</v>
      </c>
      <c r="Q334">
        <v>0.49399999999999999</v>
      </c>
      <c r="R334">
        <v>0.499</v>
      </c>
      <c r="S334">
        <v>0.2</v>
      </c>
      <c r="T334">
        <v>0</v>
      </c>
      <c r="U334">
        <v>2</v>
      </c>
      <c r="V334" s="3">
        <v>7000000</v>
      </c>
      <c r="W334" t="s">
        <v>1005</v>
      </c>
      <c r="X334" t="s">
        <v>1182</v>
      </c>
      <c r="Y334" t="s">
        <v>1183</v>
      </c>
    </row>
    <row r="335" spans="1:25" x14ac:dyDescent="0.45">
      <c r="A335">
        <v>330</v>
      </c>
      <c r="B335" t="s">
        <v>1607</v>
      </c>
      <c r="C335">
        <v>21</v>
      </c>
      <c r="D335" t="s">
        <v>820</v>
      </c>
      <c r="E335">
        <v>54</v>
      </c>
      <c r="F335">
        <v>191</v>
      </c>
      <c r="G335">
        <v>0</v>
      </c>
      <c r="H335">
        <v>0</v>
      </c>
      <c r="I335">
        <v>1</v>
      </c>
      <c r="J335">
        <v>4</v>
      </c>
      <c r="K335">
        <v>1</v>
      </c>
      <c r="L335">
        <v>7</v>
      </c>
      <c r="M335">
        <v>0.7</v>
      </c>
      <c r="N335">
        <v>7</v>
      </c>
      <c r="O335">
        <v>13</v>
      </c>
      <c r="P335">
        <v>1.4</v>
      </c>
      <c r="Q335">
        <v>0.51300000000000001</v>
      </c>
      <c r="R335">
        <v>0.504</v>
      </c>
      <c r="S335">
        <v>0.9</v>
      </c>
      <c r="T335">
        <v>0.6</v>
      </c>
      <c r="U335">
        <v>9</v>
      </c>
      <c r="W335" t="s">
        <v>1007</v>
      </c>
      <c r="X335" t="s">
        <v>115</v>
      </c>
      <c r="Y335" t="s">
        <v>1061</v>
      </c>
    </row>
    <row r="336" spans="1:25" x14ac:dyDescent="0.45">
      <c r="A336">
        <v>331</v>
      </c>
      <c r="B336" t="s">
        <v>1608</v>
      </c>
      <c r="C336">
        <v>26</v>
      </c>
      <c r="D336" t="s">
        <v>880</v>
      </c>
      <c r="E336">
        <v>9</v>
      </c>
      <c r="F336">
        <v>28</v>
      </c>
      <c r="G336">
        <v>-4</v>
      </c>
      <c r="H336">
        <v>0</v>
      </c>
      <c r="I336">
        <v>0</v>
      </c>
      <c r="J336">
        <v>0</v>
      </c>
      <c r="K336">
        <v>-1</v>
      </c>
      <c r="L336">
        <v>-5</v>
      </c>
      <c r="M336">
        <v>-0.5</v>
      </c>
      <c r="N336">
        <v>1</v>
      </c>
      <c r="O336">
        <v>-4</v>
      </c>
      <c r="P336">
        <v>-0.4</v>
      </c>
      <c r="Q336">
        <v>0.44400000000000001</v>
      </c>
      <c r="R336">
        <v>0.497</v>
      </c>
      <c r="S336">
        <v>-0.4</v>
      </c>
      <c r="T336">
        <v>-0.1</v>
      </c>
      <c r="U336">
        <v>-4</v>
      </c>
      <c r="W336" t="s">
        <v>1005</v>
      </c>
      <c r="X336" t="s">
        <v>1609</v>
      </c>
      <c r="Y336" t="s">
        <v>1610</v>
      </c>
    </row>
    <row r="337" spans="1:25" x14ac:dyDescent="0.45">
      <c r="A337">
        <v>332</v>
      </c>
      <c r="B337" t="s">
        <v>482</v>
      </c>
      <c r="C337">
        <v>28</v>
      </c>
      <c r="D337" t="s">
        <v>33</v>
      </c>
      <c r="E337">
        <v>47</v>
      </c>
      <c r="F337">
        <v>139</v>
      </c>
      <c r="G337">
        <v>8</v>
      </c>
      <c r="H337">
        <v>0</v>
      </c>
      <c r="I337">
        <v>0</v>
      </c>
      <c r="J337">
        <v>0</v>
      </c>
      <c r="K337">
        <v>1</v>
      </c>
      <c r="L337">
        <v>9</v>
      </c>
      <c r="M337">
        <v>0.9</v>
      </c>
      <c r="N337">
        <v>5</v>
      </c>
      <c r="O337">
        <v>14</v>
      </c>
      <c r="P337">
        <v>1.4</v>
      </c>
      <c r="Q337">
        <v>0.52</v>
      </c>
      <c r="R337">
        <v>0.50600000000000001</v>
      </c>
      <c r="S337">
        <v>1.4</v>
      </c>
      <c r="T337">
        <v>0.1</v>
      </c>
      <c r="U337">
        <v>14</v>
      </c>
      <c r="W337" t="s">
        <v>1007</v>
      </c>
      <c r="X337" t="s">
        <v>483</v>
      </c>
      <c r="Y337" t="s">
        <v>484</v>
      </c>
    </row>
    <row r="338" spans="1:25" x14ac:dyDescent="0.45">
      <c r="A338">
        <v>333</v>
      </c>
      <c r="B338" t="s">
        <v>1611</v>
      </c>
      <c r="C338">
        <v>26</v>
      </c>
      <c r="D338" t="s">
        <v>886</v>
      </c>
      <c r="E338">
        <v>2</v>
      </c>
      <c r="F338">
        <v>6</v>
      </c>
      <c r="G338">
        <v>-1</v>
      </c>
      <c r="H338">
        <v>0</v>
      </c>
      <c r="I338">
        <v>0</v>
      </c>
      <c r="J338">
        <v>0</v>
      </c>
      <c r="K338">
        <v>0</v>
      </c>
      <c r="L338">
        <v>-1</v>
      </c>
      <c r="M338">
        <v>-0.1</v>
      </c>
      <c r="N338">
        <v>0</v>
      </c>
      <c r="O338">
        <v>-1</v>
      </c>
      <c r="P338">
        <v>-0.1</v>
      </c>
      <c r="Q338">
        <v>0.46500000000000002</v>
      </c>
      <c r="R338">
        <v>0.5</v>
      </c>
      <c r="S338">
        <v>-0.1</v>
      </c>
      <c r="T338">
        <v>0</v>
      </c>
      <c r="U338">
        <v>-1</v>
      </c>
      <c r="W338" t="s">
        <v>1006</v>
      </c>
      <c r="X338" t="s">
        <v>329</v>
      </c>
      <c r="Y338" t="s">
        <v>1612</v>
      </c>
    </row>
    <row r="339" spans="1:25" x14ac:dyDescent="0.45">
      <c r="A339">
        <v>334</v>
      </c>
      <c r="B339" t="s">
        <v>1613</v>
      </c>
      <c r="C339">
        <v>27</v>
      </c>
      <c r="D339" t="s">
        <v>817</v>
      </c>
      <c r="E339">
        <v>13</v>
      </c>
      <c r="F339">
        <v>26</v>
      </c>
      <c r="G339">
        <v>-3</v>
      </c>
      <c r="H339">
        <v>0</v>
      </c>
      <c r="I339">
        <v>0</v>
      </c>
      <c r="J339">
        <v>0</v>
      </c>
      <c r="K339">
        <v>0</v>
      </c>
      <c r="L339">
        <v>-3</v>
      </c>
      <c r="M339">
        <v>-0.4</v>
      </c>
      <c r="N339">
        <v>1</v>
      </c>
      <c r="O339">
        <v>-3</v>
      </c>
      <c r="P339">
        <v>-0.3</v>
      </c>
      <c r="Q339">
        <v>0.47199999999999998</v>
      </c>
      <c r="R339">
        <v>0.498</v>
      </c>
      <c r="S339">
        <v>-0.3</v>
      </c>
      <c r="T339">
        <v>0</v>
      </c>
      <c r="U339">
        <v>-2</v>
      </c>
      <c r="W339" t="s">
        <v>1006</v>
      </c>
      <c r="X339" t="s">
        <v>1614</v>
      </c>
      <c r="Y339" t="s">
        <v>1615</v>
      </c>
    </row>
    <row r="340" spans="1:25" x14ac:dyDescent="0.45">
      <c r="A340">
        <v>335</v>
      </c>
      <c r="B340" t="s">
        <v>1616</v>
      </c>
      <c r="C340">
        <v>33</v>
      </c>
      <c r="D340" t="s">
        <v>817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0.5</v>
      </c>
      <c r="R340">
        <v>0.5</v>
      </c>
      <c r="S340">
        <v>0</v>
      </c>
      <c r="T340">
        <v>0</v>
      </c>
      <c r="U340">
        <v>0</v>
      </c>
      <c r="V340" s="3">
        <v>2050000</v>
      </c>
      <c r="W340" t="s">
        <v>1005</v>
      </c>
      <c r="X340">
        <v>1</v>
      </c>
      <c r="Y340" t="s">
        <v>1617</v>
      </c>
    </row>
    <row r="341" spans="1:25" x14ac:dyDescent="0.45">
      <c r="A341">
        <v>336</v>
      </c>
      <c r="B341" t="s">
        <v>485</v>
      </c>
      <c r="C341">
        <v>26</v>
      </c>
      <c r="D341" t="s">
        <v>129</v>
      </c>
      <c r="E341">
        <v>39</v>
      </c>
      <c r="F341">
        <v>132</v>
      </c>
      <c r="G341">
        <v>4</v>
      </c>
      <c r="H341">
        <v>1</v>
      </c>
      <c r="I341">
        <v>-1</v>
      </c>
      <c r="J341">
        <v>-1</v>
      </c>
      <c r="K341">
        <v>1</v>
      </c>
      <c r="L341">
        <v>4</v>
      </c>
      <c r="M341">
        <v>0.4</v>
      </c>
      <c r="N341">
        <v>5</v>
      </c>
      <c r="O341">
        <v>8</v>
      </c>
      <c r="P341">
        <v>0.8</v>
      </c>
      <c r="Q341">
        <v>0.51</v>
      </c>
      <c r="R341">
        <v>0.502</v>
      </c>
      <c r="S341">
        <v>1</v>
      </c>
      <c r="T341">
        <v>-0.1</v>
      </c>
      <c r="U341">
        <v>9</v>
      </c>
      <c r="W341" t="s">
        <v>1007</v>
      </c>
      <c r="X341" t="s">
        <v>486</v>
      </c>
      <c r="Y341" t="s">
        <v>487</v>
      </c>
    </row>
    <row r="342" spans="1:25" x14ac:dyDescent="0.45">
      <c r="A342">
        <v>337</v>
      </c>
      <c r="B342" t="s">
        <v>1618</v>
      </c>
      <c r="C342">
        <v>27</v>
      </c>
      <c r="D342" t="s">
        <v>817</v>
      </c>
      <c r="E342">
        <v>14</v>
      </c>
      <c r="F342">
        <v>32</v>
      </c>
      <c r="G342">
        <v>-2</v>
      </c>
      <c r="H342">
        <v>0</v>
      </c>
      <c r="I342">
        <v>0</v>
      </c>
      <c r="J342">
        <v>2</v>
      </c>
      <c r="K342">
        <v>0</v>
      </c>
      <c r="L342">
        <v>1</v>
      </c>
      <c r="M342">
        <v>0.1</v>
      </c>
      <c r="N342">
        <v>1</v>
      </c>
      <c r="O342">
        <v>2</v>
      </c>
      <c r="P342">
        <v>0.3</v>
      </c>
      <c r="Q342">
        <v>0.51</v>
      </c>
      <c r="R342">
        <v>0.501</v>
      </c>
      <c r="S342">
        <v>0</v>
      </c>
      <c r="T342">
        <v>0.2</v>
      </c>
      <c r="U342">
        <v>0</v>
      </c>
      <c r="W342" t="s">
        <v>1005</v>
      </c>
      <c r="X342" t="s">
        <v>1619</v>
      </c>
      <c r="Y342" t="s">
        <v>1620</v>
      </c>
    </row>
    <row r="343" spans="1:25" x14ac:dyDescent="0.45">
      <c r="A343">
        <v>338</v>
      </c>
      <c r="B343" t="s">
        <v>488</v>
      </c>
      <c r="C343">
        <v>29</v>
      </c>
      <c r="D343" t="s">
        <v>97</v>
      </c>
      <c r="E343">
        <v>11</v>
      </c>
      <c r="F343">
        <v>44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2</v>
      </c>
      <c r="M343">
        <v>0.3</v>
      </c>
      <c r="N343">
        <v>2</v>
      </c>
      <c r="O343">
        <v>4</v>
      </c>
      <c r="P343">
        <v>0.4</v>
      </c>
      <c r="Q343">
        <v>0.52300000000000002</v>
      </c>
      <c r="R343">
        <v>0.502</v>
      </c>
      <c r="S343">
        <v>0.3</v>
      </c>
      <c r="T343">
        <v>0.1</v>
      </c>
      <c r="U343">
        <v>3</v>
      </c>
      <c r="V343" s="3">
        <v>24800000</v>
      </c>
      <c r="W343" t="s">
        <v>1006</v>
      </c>
      <c r="X343">
        <v>5</v>
      </c>
      <c r="Y343" t="s">
        <v>489</v>
      </c>
    </row>
    <row r="344" spans="1:25" x14ac:dyDescent="0.45">
      <c r="A344">
        <v>339</v>
      </c>
      <c r="B344" t="s">
        <v>490</v>
      </c>
      <c r="C344">
        <v>26</v>
      </c>
      <c r="D344" t="s">
        <v>41</v>
      </c>
      <c r="E344">
        <v>41</v>
      </c>
      <c r="F344">
        <v>123</v>
      </c>
      <c r="G344">
        <v>-10</v>
      </c>
      <c r="H344">
        <v>-1</v>
      </c>
      <c r="I344">
        <v>0</v>
      </c>
      <c r="J344">
        <v>-1</v>
      </c>
      <c r="K344">
        <v>0</v>
      </c>
      <c r="L344">
        <v>-12</v>
      </c>
      <c r="M344">
        <v>-1.3</v>
      </c>
      <c r="N344">
        <v>4</v>
      </c>
      <c r="O344">
        <v>-8</v>
      </c>
      <c r="P344">
        <v>-0.9</v>
      </c>
      <c r="Q344">
        <v>0.46800000000000003</v>
      </c>
      <c r="R344">
        <v>0.49199999999999999</v>
      </c>
      <c r="S344">
        <v>-0.8</v>
      </c>
      <c r="T344">
        <v>-0.1</v>
      </c>
      <c r="U344">
        <v>-7</v>
      </c>
      <c r="W344" t="s">
        <v>1006</v>
      </c>
      <c r="X344" t="s">
        <v>1310</v>
      </c>
      <c r="Y344" t="s">
        <v>491</v>
      </c>
    </row>
    <row r="345" spans="1:25" x14ac:dyDescent="0.45">
      <c r="A345">
        <v>340</v>
      </c>
      <c r="B345" t="s">
        <v>1621</v>
      </c>
      <c r="C345">
        <v>25</v>
      </c>
      <c r="D345" t="s">
        <v>854</v>
      </c>
      <c r="E345">
        <v>46</v>
      </c>
      <c r="F345">
        <v>173</v>
      </c>
      <c r="G345">
        <v>-7</v>
      </c>
      <c r="H345">
        <v>-2</v>
      </c>
      <c r="I345">
        <v>-1</v>
      </c>
      <c r="J345">
        <v>0</v>
      </c>
      <c r="K345">
        <v>-3</v>
      </c>
      <c r="L345">
        <v>-12</v>
      </c>
      <c r="M345">
        <v>-1.3</v>
      </c>
      <c r="N345">
        <v>6</v>
      </c>
      <c r="O345">
        <v>-6</v>
      </c>
      <c r="P345">
        <v>-0.7</v>
      </c>
      <c r="Q345">
        <v>0.47099999999999997</v>
      </c>
      <c r="R345">
        <v>0.49199999999999999</v>
      </c>
      <c r="S345">
        <v>-0.8</v>
      </c>
      <c r="T345">
        <v>-0.3</v>
      </c>
      <c r="U345">
        <v>-6</v>
      </c>
      <c r="W345" t="s">
        <v>1006</v>
      </c>
      <c r="X345" t="s">
        <v>282</v>
      </c>
      <c r="Y345" t="s">
        <v>1321</v>
      </c>
    </row>
    <row r="346" spans="1:25" x14ac:dyDescent="0.45">
      <c r="A346">
        <v>341</v>
      </c>
      <c r="B346" t="s">
        <v>492</v>
      </c>
      <c r="C346">
        <v>31</v>
      </c>
      <c r="D346" t="s">
        <v>153</v>
      </c>
      <c r="E346">
        <v>45</v>
      </c>
      <c r="F346">
        <v>162</v>
      </c>
      <c r="G346">
        <v>8</v>
      </c>
      <c r="H346">
        <v>1</v>
      </c>
      <c r="I346">
        <v>0</v>
      </c>
      <c r="J346">
        <v>2</v>
      </c>
      <c r="K346">
        <v>1</v>
      </c>
      <c r="L346">
        <v>12</v>
      </c>
      <c r="M346">
        <v>1.3</v>
      </c>
      <c r="N346">
        <v>6</v>
      </c>
      <c r="O346">
        <v>18</v>
      </c>
      <c r="P346">
        <v>1.8</v>
      </c>
      <c r="Q346">
        <v>0.52800000000000002</v>
      </c>
      <c r="R346">
        <v>0.50800000000000001</v>
      </c>
      <c r="S346">
        <v>1.6</v>
      </c>
      <c r="T346">
        <v>0.3</v>
      </c>
      <c r="U346">
        <v>16</v>
      </c>
      <c r="V346" s="3">
        <v>3133334</v>
      </c>
      <c r="W346" t="s">
        <v>1005</v>
      </c>
      <c r="X346" t="s">
        <v>493</v>
      </c>
      <c r="Y346" t="s">
        <v>494</v>
      </c>
    </row>
    <row r="347" spans="1:25" x14ac:dyDescent="0.45">
      <c r="A347">
        <v>342</v>
      </c>
      <c r="B347" t="s">
        <v>1622</v>
      </c>
      <c r="C347">
        <v>25</v>
      </c>
      <c r="D347" t="s">
        <v>880</v>
      </c>
      <c r="E347">
        <v>54</v>
      </c>
      <c r="F347">
        <v>223</v>
      </c>
      <c r="G347">
        <v>-2</v>
      </c>
      <c r="H347">
        <v>-1</v>
      </c>
      <c r="I347">
        <v>-1</v>
      </c>
      <c r="J347">
        <v>-7</v>
      </c>
      <c r="K347">
        <v>0</v>
      </c>
      <c r="L347">
        <v>-10</v>
      </c>
      <c r="M347">
        <v>-1</v>
      </c>
      <c r="N347">
        <v>8</v>
      </c>
      <c r="O347">
        <v>-2</v>
      </c>
      <c r="P347">
        <v>-0.3</v>
      </c>
      <c r="Q347">
        <v>0.48099999999999998</v>
      </c>
      <c r="R347">
        <v>0.49399999999999999</v>
      </c>
      <c r="S347">
        <v>0.4</v>
      </c>
      <c r="T347">
        <v>-0.7</v>
      </c>
      <c r="U347">
        <v>5</v>
      </c>
      <c r="W347" t="s">
        <v>1005</v>
      </c>
      <c r="X347" t="s">
        <v>566</v>
      </c>
      <c r="Y347" t="s">
        <v>1266</v>
      </c>
    </row>
    <row r="348" spans="1:25" x14ac:dyDescent="0.45">
      <c r="A348">
        <v>343</v>
      </c>
      <c r="B348" t="s">
        <v>1623</v>
      </c>
      <c r="C348">
        <v>24</v>
      </c>
      <c r="D348" t="s">
        <v>825</v>
      </c>
      <c r="E348">
        <v>42</v>
      </c>
      <c r="F348">
        <v>150</v>
      </c>
      <c r="G348">
        <v>-3</v>
      </c>
      <c r="H348">
        <v>-1</v>
      </c>
      <c r="I348">
        <v>-1</v>
      </c>
      <c r="J348">
        <v>0</v>
      </c>
      <c r="K348">
        <v>3</v>
      </c>
      <c r="L348">
        <v>-1</v>
      </c>
      <c r="M348">
        <v>-0.1</v>
      </c>
      <c r="N348">
        <v>5</v>
      </c>
      <c r="O348">
        <v>4</v>
      </c>
      <c r="P348">
        <v>0.4</v>
      </c>
      <c r="Q348">
        <v>0.498</v>
      </c>
      <c r="R348">
        <v>0.499</v>
      </c>
      <c r="S348">
        <v>0.4</v>
      </c>
      <c r="T348">
        <v>0.3</v>
      </c>
      <c r="U348">
        <v>4</v>
      </c>
      <c r="W348" t="s">
        <v>1006</v>
      </c>
      <c r="X348" t="s">
        <v>517</v>
      </c>
      <c r="Y348" t="s">
        <v>1163</v>
      </c>
    </row>
    <row r="349" spans="1:25" x14ac:dyDescent="0.45">
      <c r="A349">
        <v>344</v>
      </c>
      <c r="B349" t="s">
        <v>495</v>
      </c>
      <c r="C349">
        <v>27</v>
      </c>
      <c r="D349" t="s">
        <v>86</v>
      </c>
      <c r="E349">
        <v>48</v>
      </c>
      <c r="F349">
        <v>201</v>
      </c>
      <c r="G349">
        <v>6</v>
      </c>
      <c r="H349">
        <v>0</v>
      </c>
      <c r="I349">
        <v>-1</v>
      </c>
      <c r="J349">
        <v>3</v>
      </c>
      <c r="K349">
        <v>-2</v>
      </c>
      <c r="L349">
        <v>6</v>
      </c>
      <c r="M349">
        <v>0.6</v>
      </c>
      <c r="N349">
        <v>7</v>
      </c>
      <c r="O349">
        <v>13</v>
      </c>
      <c r="P349">
        <v>1.3</v>
      </c>
      <c r="Q349">
        <v>0.51300000000000001</v>
      </c>
      <c r="R349">
        <v>0.504</v>
      </c>
      <c r="S349">
        <v>1</v>
      </c>
      <c r="T349">
        <v>0</v>
      </c>
      <c r="U349">
        <v>10</v>
      </c>
      <c r="V349" s="3">
        <v>4137500</v>
      </c>
      <c r="W349" t="s">
        <v>1007</v>
      </c>
      <c r="X349" t="s">
        <v>629</v>
      </c>
      <c r="Y349" t="s">
        <v>497</v>
      </c>
    </row>
    <row r="350" spans="1:25" x14ac:dyDescent="0.45">
      <c r="A350">
        <v>345</v>
      </c>
      <c r="B350" t="s">
        <v>498</v>
      </c>
      <c r="C350">
        <v>29</v>
      </c>
      <c r="D350" t="s">
        <v>86</v>
      </c>
      <c r="E350">
        <v>50</v>
      </c>
      <c r="F350">
        <v>169</v>
      </c>
      <c r="G350">
        <v>-6</v>
      </c>
      <c r="H350">
        <v>1</v>
      </c>
      <c r="I350">
        <v>1</v>
      </c>
      <c r="J350">
        <v>-1</v>
      </c>
      <c r="K350">
        <v>1</v>
      </c>
      <c r="L350">
        <v>-4</v>
      </c>
      <c r="M350">
        <v>-0.4</v>
      </c>
      <c r="N350">
        <v>6</v>
      </c>
      <c r="O350">
        <v>2</v>
      </c>
      <c r="P350">
        <v>0.2</v>
      </c>
      <c r="Q350">
        <v>0.49299999999999999</v>
      </c>
      <c r="R350">
        <v>0.498</v>
      </c>
      <c r="S350">
        <v>0.3</v>
      </c>
      <c r="T350">
        <v>0</v>
      </c>
      <c r="U350">
        <v>3</v>
      </c>
      <c r="V350" s="3">
        <v>6325000</v>
      </c>
      <c r="W350" t="s">
        <v>1007</v>
      </c>
      <c r="X350" t="s">
        <v>115</v>
      </c>
      <c r="Y350" t="s">
        <v>499</v>
      </c>
    </row>
    <row r="351" spans="1:25" x14ac:dyDescent="0.45">
      <c r="A351">
        <v>346</v>
      </c>
      <c r="B351" t="s">
        <v>1624</v>
      </c>
      <c r="C351">
        <v>33</v>
      </c>
      <c r="D351" t="s">
        <v>811</v>
      </c>
      <c r="E351">
        <v>40</v>
      </c>
      <c r="F351">
        <v>167</v>
      </c>
      <c r="G351">
        <v>3</v>
      </c>
      <c r="H351">
        <v>0</v>
      </c>
      <c r="I351">
        <v>0</v>
      </c>
      <c r="J351">
        <v>4</v>
      </c>
      <c r="K351">
        <v>1</v>
      </c>
      <c r="L351">
        <v>8</v>
      </c>
      <c r="M351">
        <v>0.9</v>
      </c>
      <c r="N351">
        <v>6</v>
      </c>
      <c r="O351">
        <v>14</v>
      </c>
      <c r="P351">
        <v>1.4</v>
      </c>
      <c r="Q351">
        <v>0.52200000000000002</v>
      </c>
      <c r="R351">
        <v>0.505</v>
      </c>
      <c r="S351">
        <v>1</v>
      </c>
      <c r="T351">
        <v>0.6</v>
      </c>
      <c r="U351">
        <v>10</v>
      </c>
      <c r="V351" s="3">
        <v>9500000</v>
      </c>
      <c r="W351" t="s">
        <v>1005</v>
      </c>
      <c r="X351" t="s">
        <v>1032</v>
      </c>
      <c r="Y351" t="s">
        <v>1062</v>
      </c>
    </row>
    <row r="352" spans="1:25" x14ac:dyDescent="0.45">
      <c r="A352">
        <v>347</v>
      </c>
      <c r="B352" t="s">
        <v>1625</v>
      </c>
      <c r="C352">
        <v>29</v>
      </c>
      <c r="D352" t="s">
        <v>828</v>
      </c>
      <c r="E352">
        <v>3</v>
      </c>
      <c r="F352">
        <v>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0.48799999999999999</v>
      </c>
      <c r="R352">
        <v>0.5</v>
      </c>
      <c r="S352">
        <v>0</v>
      </c>
      <c r="T352">
        <v>0</v>
      </c>
      <c r="U352">
        <v>0</v>
      </c>
      <c r="V352" s="3">
        <v>9000000</v>
      </c>
      <c r="W352" t="s">
        <v>1006</v>
      </c>
      <c r="X352" t="s">
        <v>329</v>
      </c>
      <c r="Y352" t="s">
        <v>1626</v>
      </c>
    </row>
    <row r="353" spans="1:25" x14ac:dyDescent="0.45">
      <c r="A353">
        <v>348</v>
      </c>
      <c r="B353" t="s">
        <v>1627</v>
      </c>
      <c r="C353">
        <v>33</v>
      </c>
      <c r="D353" t="s">
        <v>835</v>
      </c>
      <c r="E353">
        <v>13</v>
      </c>
      <c r="F353">
        <v>38</v>
      </c>
      <c r="G353">
        <v>-3</v>
      </c>
      <c r="H353">
        <v>0</v>
      </c>
      <c r="I353">
        <v>0</v>
      </c>
      <c r="J353">
        <v>-5</v>
      </c>
      <c r="K353">
        <v>1</v>
      </c>
      <c r="L353">
        <v>-7</v>
      </c>
      <c r="M353">
        <v>-0.7</v>
      </c>
      <c r="N353">
        <v>1</v>
      </c>
      <c r="O353">
        <v>-6</v>
      </c>
      <c r="P353">
        <v>-0.6</v>
      </c>
      <c r="Q353">
        <v>0.443</v>
      </c>
      <c r="R353">
        <v>0.495</v>
      </c>
      <c r="S353">
        <v>-0.1</v>
      </c>
      <c r="T353">
        <v>-0.4</v>
      </c>
      <c r="U353">
        <v>-1</v>
      </c>
      <c r="V353" s="3">
        <v>4000000</v>
      </c>
      <c r="W353" t="s">
        <v>1005</v>
      </c>
      <c r="X353" t="s">
        <v>606</v>
      </c>
      <c r="Y353" t="s">
        <v>1628</v>
      </c>
    </row>
    <row r="354" spans="1:25" x14ac:dyDescent="0.45">
      <c r="A354">
        <v>349</v>
      </c>
      <c r="B354" t="s">
        <v>1629</v>
      </c>
      <c r="C354">
        <v>28</v>
      </c>
      <c r="D354" t="s">
        <v>875</v>
      </c>
      <c r="E354">
        <v>17</v>
      </c>
      <c r="F354">
        <v>43</v>
      </c>
      <c r="G354">
        <v>1</v>
      </c>
      <c r="H354">
        <v>0</v>
      </c>
      <c r="I354">
        <v>0</v>
      </c>
      <c r="J354">
        <v>-1</v>
      </c>
      <c r="K354">
        <v>0</v>
      </c>
      <c r="L354">
        <v>0</v>
      </c>
      <c r="M354">
        <v>0</v>
      </c>
      <c r="N354">
        <v>1</v>
      </c>
      <c r="O354">
        <v>2</v>
      </c>
      <c r="P354">
        <v>0.2</v>
      </c>
      <c r="Q354">
        <v>0.501</v>
      </c>
      <c r="R354">
        <v>0.5</v>
      </c>
      <c r="S354">
        <v>0.3</v>
      </c>
      <c r="T354">
        <v>-0.2</v>
      </c>
      <c r="U354">
        <v>3</v>
      </c>
      <c r="W354" t="s">
        <v>1009</v>
      </c>
      <c r="X354" t="s">
        <v>1357</v>
      </c>
      <c r="Y354" t="s">
        <v>1358</v>
      </c>
    </row>
    <row r="355" spans="1:25" x14ac:dyDescent="0.45">
      <c r="A355">
        <v>350</v>
      </c>
      <c r="B355" t="s">
        <v>1630</v>
      </c>
      <c r="C355">
        <v>32</v>
      </c>
      <c r="D355" t="s">
        <v>862</v>
      </c>
      <c r="E355">
        <v>27</v>
      </c>
      <c r="F355">
        <v>67</v>
      </c>
      <c r="G355">
        <v>-7</v>
      </c>
      <c r="H355">
        <v>0</v>
      </c>
      <c r="I355">
        <v>0</v>
      </c>
      <c r="J355">
        <v>-6</v>
      </c>
      <c r="K355">
        <v>1</v>
      </c>
      <c r="L355">
        <v>-12</v>
      </c>
      <c r="M355">
        <v>-1.2</v>
      </c>
      <c r="N355">
        <v>2</v>
      </c>
      <c r="O355">
        <v>-10</v>
      </c>
      <c r="P355">
        <v>-1</v>
      </c>
      <c r="Q355">
        <v>0.45400000000000001</v>
      </c>
      <c r="R355">
        <v>0.49199999999999999</v>
      </c>
      <c r="S355">
        <v>-0.4</v>
      </c>
      <c r="T355">
        <v>-0.5</v>
      </c>
      <c r="U355">
        <v>-4</v>
      </c>
      <c r="V355" s="3">
        <v>7000000</v>
      </c>
      <c r="W355" t="s">
        <v>1005</v>
      </c>
      <c r="X355">
        <v>2</v>
      </c>
      <c r="Y355" t="s">
        <v>1320</v>
      </c>
    </row>
    <row r="356" spans="1:25" x14ac:dyDescent="0.45">
      <c r="A356">
        <v>351</v>
      </c>
      <c r="B356" t="s">
        <v>500</v>
      </c>
      <c r="C356">
        <v>24</v>
      </c>
      <c r="D356" t="s">
        <v>70</v>
      </c>
      <c r="E356">
        <v>42</v>
      </c>
      <c r="F356">
        <v>145</v>
      </c>
      <c r="G356">
        <v>-7</v>
      </c>
      <c r="H356">
        <v>-1</v>
      </c>
      <c r="I356">
        <v>0</v>
      </c>
      <c r="J356">
        <v>-1</v>
      </c>
      <c r="K356">
        <v>2</v>
      </c>
      <c r="L356">
        <v>-7</v>
      </c>
      <c r="M356">
        <v>-0.8</v>
      </c>
      <c r="N356">
        <v>5</v>
      </c>
      <c r="O356">
        <v>-2</v>
      </c>
      <c r="P356">
        <v>-0.3</v>
      </c>
      <c r="Q356">
        <v>0.48199999999999998</v>
      </c>
      <c r="R356">
        <v>0.495</v>
      </c>
      <c r="S356">
        <v>-0.2</v>
      </c>
      <c r="T356">
        <v>0.1</v>
      </c>
      <c r="U356">
        <v>-1</v>
      </c>
      <c r="W356" t="s">
        <v>1007</v>
      </c>
      <c r="X356" t="s">
        <v>501</v>
      </c>
      <c r="Y356" t="s">
        <v>502</v>
      </c>
    </row>
    <row r="357" spans="1:25" x14ac:dyDescent="0.45">
      <c r="A357">
        <v>352</v>
      </c>
      <c r="B357" t="s">
        <v>503</v>
      </c>
      <c r="C357">
        <v>27</v>
      </c>
      <c r="D357" t="s">
        <v>70</v>
      </c>
      <c r="E357">
        <v>52</v>
      </c>
      <c r="F357">
        <v>221</v>
      </c>
      <c r="G357">
        <v>7</v>
      </c>
      <c r="H357">
        <v>-1</v>
      </c>
      <c r="I357">
        <v>-1</v>
      </c>
      <c r="J357">
        <v>3</v>
      </c>
      <c r="K357">
        <v>-3</v>
      </c>
      <c r="L357">
        <v>5</v>
      </c>
      <c r="M357">
        <v>0.6</v>
      </c>
      <c r="N357">
        <v>8</v>
      </c>
      <c r="O357">
        <v>13</v>
      </c>
      <c r="P357">
        <v>1.3</v>
      </c>
      <c r="Q357">
        <v>0.51100000000000001</v>
      </c>
      <c r="R357">
        <v>0.504</v>
      </c>
      <c r="S357">
        <v>1</v>
      </c>
      <c r="T357">
        <v>0</v>
      </c>
      <c r="U357">
        <v>10</v>
      </c>
      <c r="V357" s="3">
        <v>6500000</v>
      </c>
      <c r="W357" t="s">
        <v>1006</v>
      </c>
      <c r="X357" t="s">
        <v>282</v>
      </c>
      <c r="Y357" t="s">
        <v>504</v>
      </c>
    </row>
    <row r="358" spans="1:25" x14ac:dyDescent="0.45">
      <c r="A358">
        <v>353</v>
      </c>
      <c r="B358" t="s">
        <v>505</v>
      </c>
      <c r="C358">
        <v>23</v>
      </c>
      <c r="D358" t="s">
        <v>41</v>
      </c>
      <c r="E358">
        <v>52</v>
      </c>
      <c r="F358">
        <v>193</v>
      </c>
      <c r="G358">
        <v>0</v>
      </c>
      <c r="H358">
        <v>-2</v>
      </c>
      <c r="I358">
        <v>0</v>
      </c>
      <c r="J358">
        <v>1</v>
      </c>
      <c r="K358">
        <v>3</v>
      </c>
      <c r="L358">
        <v>2</v>
      </c>
      <c r="M358">
        <v>0.2</v>
      </c>
      <c r="N358">
        <v>7</v>
      </c>
      <c r="O358">
        <v>9</v>
      </c>
      <c r="P358">
        <v>0.9</v>
      </c>
      <c r="Q358">
        <v>0.505</v>
      </c>
      <c r="R358">
        <v>0.502</v>
      </c>
      <c r="S358">
        <v>0.8</v>
      </c>
      <c r="T358">
        <v>0.4</v>
      </c>
      <c r="U358">
        <v>8</v>
      </c>
      <c r="W358" t="s">
        <v>1007</v>
      </c>
      <c r="X358" t="s">
        <v>83</v>
      </c>
      <c r="Y358" t="s">
        <v>506</v>
      </c>
    </row>
    <row r="359" spans="1:25" x14ac:dyDescent="0.45">
      <c r="A359">
        <v>354</v>
      </c>
      <c r="B359" t="s">
        <v>507</v>
      </c>
      <c r="C359">
        <v>27</v>
      </c>
      <c r="D359" t="s">
        <v>48</v>
      </c>
      <c r="E359">
        <v>40</v>
      </c>
      <c r="F359">
        <v>140</v>
      </c>
      <c r="G359">
        <v>-2</v>
      </c>
      <c r="H359">
        <v>0</v>
      </c>
      <c r="I359">
        <v>0</v>
      </c>
      <c r="J359">
        <v>2</v>
      </c>
      <c r="K359">
        <v>-2</v>
      </c>
      <c r="L359">
        <v>-2</v>
      </c>
      <c r="M359">
        <v>-0.2</v>
      </c>
      <c r="N359">
        <v>5</v>
      </c>
      <c r="O359">
        <v>3</v>
      </c>
      <c r="P359">
        <v>0.3</v>
      </c>
      <c r="Q359">
        <v>0.495</v>
      </c>
      <c r="R359">
        <v>0.499</v>
      </c>
      <c r="S359">
        <v>0.1</v>
      </c>
      <c r="T359">
        <v>0</v>
      </c>
      <c r="U359">
        <v>1</v>
      </c>
      <c r="W359" t="s">
        <v>1009</v>
      </c>
      <c r="X359" t="s">
        <v>508</v>
      </c>
      <c r="Y359" t="s">
        <v>509</v>
      </c>
    </row>
    <row r="360" spans="1:25" x14ac:dyDescent="0.45">
      <c r="A360">
        <v>355</v>
      </c>
      <c r="B360" t="s">
        <v>1631</v>
      </c>
      <c r="C360">
        <v>30</v>
      </c>
      <c r="D360" t="s">
        <v>825</v>
      </c>
      <c r="E360">
        <v>39</v>
      </c>
      <c r="F360">
        <v>124</v>
      </c>
      <c r="G360">
        <v>0</v>
      </c>
      <c r="H360">
        <v>0</v>
      </c>
      <c r="I360">
        <v>0</v>
      </c>
      <c r="J360">
        <v>2</v>
      </c>
      <c r="K360">
        <v>2</v>
      </c>
      <c r="L360">
        <v>3</v>
      </c>
      <c r="M360">
        <v>0.4</v>
      </c>
      <c r="N360">
        <v>4</v>
      </c>
      <c r="O360">
        <v>8</v>
      </c>
      <c r="P360">
        <v>0.8</v>
      </c>
      <c r="Q360">
        <v>0.50900000000000001</v>
      </c>
      <c r="R360">
        <v>0.502</v>
      </c>
      <c r="S360">
        <v>0.5</v>
      </c>
      <c r="T360">
        <v>0.4</v>
      </c>
      <c r="U360">
        <v>6</v>
      </c>
      <c r="V360" s="3">
        <v>946237</v>
      </c>
      <c r="W360" t="s">
        <v>1005</v>
      </c>
      <c r="X360" s="4">
        <v>45447</v>
      </c>
      <c r="Y360" t="s">
        <v>1082</v>
      </c>
    </row>
    <row r="361" spans="1:25" x14ac:dyDescent="0.45">
      <c r="A361">
        <v>356</v>
      </c>
      <c r="B361" t="s">
        <v>1632</v>
      </c>
      <c r="C361">
        <v>30</v>
      </c>
      <c r="D361" t="s">
        <v>862</v>
      </c>
      <c r="E361">
        <v>27</v>
      </c>
      <c r="F361">
        <v>75</v>
      </c>
      <c r="G361">
        <v>-3</v>
      </c>
      <c r="H361">
        <v>0</v>
      </c>
      <c r="I361">
        <v>0</v>
      </c>
      <c r="J361">
        <v>-1</v>
      </c>
      <c r="K361">
        <v>2</v>
      </c>
      <c r="L361">
        <v>-2</v>
      </c>
      <c r="M361">
        <v>-0.2</v>
      </c>
      <c r="N361">
        <v>3</v>
      </c>
      <c r="O361">
        <v>0</v>
      </c>
      <c r="P361">
        <v>0</v>
      </c>
      <c r="Q361">
        <v>0.49099999999999999</v>
      </c>
      <c r="R361">
        <v>0.498</v>
      </c>
      <c r="S361">
        <v>0.1</v>
      </c>
      <c r="T361">
        <v>0.1</v>
      </c>
      <c r="U361">
        <v>1</v>
      </c>
      <c r="V361" s="3">
        <v>2100000</v>
      </c>
      <c r="W361" t="s">
        <v>1007</v>
      </c>
      <c r="X361" t="s">
        <v>223</v>
      </c>
      <c r="Y361" t="s">
        <v>1221</v>
      </c>
    </row>
    <row r="362" spans="1:25" x14ac:dyDescent="0.45">
      <c r="A362">
        <v>357</v>
      </c>
      <c r="B362" t="s">
        <v>1633</v>
      </c>
      <c r="C362">
        <v>31</v>
      </c>
      <c r="D362" t="s">
        <v>862</v>
      </c>
      <c r="E362">
        <v>51</v>
      </c>
      <c r="F362">
        <v>227</v>
      </c>
      <c r="G362">
        <v>7</v>
      </c>
      <c r="H362">
        <v>0</v>
      </c>
      <c r="I362">
        <v>0</v>
      </c>
      <c r="J362">
        <v>-5</v>
      </c>
      <c r="K362">
        <v>-2</v>
      </c>
      <c r="L362">
        <v>0</v>
      </c>
      <c r="M362">
        <v>0.1</v>
      </c>
      <c r="N362">
        <v>7</v>
      </c>
      <c r="O362">
        <v>8</v>
      </c>
      <c r="P362">
        <v>0.8</v>
      </c>
      <c r="Q362">
        <v>0.501</v>
      </c>
      <c r="R362">
        <v>0.5</v>
      </c>
      <c r="S362">
        <v>1.3</v>
      </c>
      <c r="T362">
        <v>-0.7</v>
      </c>
      <c r="U362">
        <v>13</v>
      </c>
      <c r="V362" s="3">
        <v>20500000</v>
      </c>
      <c r="W362" t="s">
        <v>1005</v>
      </c>
      <c r="X362" t="s">
        <v>1102</v>
      </c>
      <c r="Y362" t="s">
        <v>1103</v>
      </c>
    </row>
    <row r="363" spans="1:25" x14ac:dyDescent="0.45">
      <c r="A363">
        <v>358</v>
      </c>
      <c r="B363" t="s">
        <v>510</v>
      </c>
      <c r="C363">
        <v>28</v>
      </c>
      <c r="D363" t="s">
        <v>48</v>
      </c>
      <c r="E363">
        <v>30</v>
      </c>
      <c r="F363">
        <v>100</v>
      </c>
      <c r="G363">
        <v>-8</v>
      </c>
      <c r="H363">
        <v>-1</v>
      </c>
      <c r="I363">
        <v>0</v>
      </c>
      <c r="J363">
        <v>1</v>
      </c>
      <c r="K363">
        <v>-1</v>
      </c>
      <c r="L363">
        <v>-8</v>
      </c>
      <c r="M363">
        <v>-0.9</v>
      </c>
      <c r="N363">
        <v>3</v>
      </c>
      <c r="O363">
        <v>-5</v>
      </c>
      <c r="P363">
        <v>-0.6</v>
      </c>
      <c r="Q363">
        <v>0.46899999999999997</v>
      </c>
      <c r="R363">
        <v>0.49399999999999999</v>
      </c>
      <c r="S363">
        <v>-0.7</v>
      </c>
      <c r="T363">
        <v>-0.1</v>
      </c>
      <c r="U363">
        <v>-6</v>
      </c>
      <c r="W363" t="s">
        <v>1009</v>
      </c>
      <c r="X363" t="s">
        <v>511</v>
      </c>
      <c r="Y363" t="s">
        <v>512</v>
      </c>
    </row>
    <row r="364" spans="1:25" x14ac:dyDescent="0.45">
      <c r="A364">
        <v>359</v>
      </c>
      <c r="B364" t="s">
        <v>1634</v>
      </c>
      <c r="C364">
        <v>26</v>
      </c>
      <c r="D364" t="s">
        <v>888</v>
      </c>
      <c r="E364">
        <v>38</v>
      </c>
      <c r="F364">
        <v>160</v>
      </c>
      <c r="G364">
        <v>1</v>
      </c>
      <c r="H364">
        <v>1</v>
      </c>
      <c r="I364">
        <v>0</v>
      </c>
      <c r="J364">
        <v>1</v>
      </c>
      <c r="K364">
        <v>-1</v>
      </c>
      <c r="L364">
        <v>2</v>
      </c>
      <c r="M364">
        <v>0.3</v>
      </c>
      <c r="N364">
        <v>5</v>
      </c>
      <c r="O364">
        <v>8</v>
      </c>
      <c r="P364">
        <v>0.8</v>
      </c>
      <c r="Q364">
        <v>0.50600000000000001</v>
      </c>
      <c r="R364">
        <v>0.501</v>
      </c>
      <c r="S364">
        <v>0.7</v>
      </c>
      <c r="T364">
        <v>0</v>
      </c>
      <c r="U364">
        <v>7</v>
      </c>
      <c r="W364" t="s">
        <v>1007</v>
      </c>
      <c r="X364" t="s">
        <v>1132</v>
      </c>
      <c r="Y364" t="s">
        <v>1133</v>
      </c>
    </row>
    <row r="365" spans="1:25" x14ac:dyDescent="0.45">
      <c r="A365">
        <v>360</v>
      </c>
      <c r="B365" t="s">
        <v>1635</v>
      </c>
      <c r="C365">
        <v>23</v>
      </c>
      <c r="D365" t="s">
        <v>886</v>
      </c>
      <c r="E365">
        <v>14</v>
      </c>
      <c r="F365">
        <v>7</v>
      </c>
      <c r="G365">
        <v>-1</v>
      </c>
      <c r="H365">
        <v>0</v>
      </c>
      <c r="I365">
        <v>0</v>
      </c>
      <c r="J365">
        <v>0</v>
      </c>
      <c r="K365">
        <v>0</v>
      </c>
      <c r="L365">
        <v>-1</v>
      </c>
      <c r="M365">
        <v>-0.1</v>
      </c>
      <c r="N365">
        <v>0</v>
      </c>
      <c r="O365">
        <v>0</v>
      </c>
      <c r="P365">
        <v>0</v>
      </c>
      <c r="Q365">
        <v>0.495</v>
      </c>
      <c r="R365">
        <v>0.5</v>
      </c>
      <c r="S365">
        <v>0</v>
      </c>
      <c r="T365">
        <v>0</v>
      </c>
      <c r="U365">
        <v>0</v>
      </c>
      <c r="W365" t="s">
        <v>1011</v>
      </c>
      <c r="X365" t="s">
        <v>588</v>
      </c>
      <c r="Y365" t="s">
        <v>1636</v>
      </c>
    </row>
    <row r="366" spans="1:25" x14ac:dyDescent="0.45">
      <c r="A366">
        <v>361</v>
      </c>
      <c r="B366" t="s">
        <v>513</v>
      </c>
      <c r="C366">
        <v>30</v>
      </c>
      <c r="D366" t="s">
        <v>86</v>
      </c>
      <c r="E366">
        <v>41</v>
      </c>
      <c r="F366">
        <v>150</v>
      </c>
      <c r="G366">
        <v>7</v>
      </c>
      <c r="H366">
        <v>0</v>
      </c>
      <c r="I366">
        <v>1</v>
      </c>
      <c r="J366">
        <v>1</v>
      </c>
      <c r="K366">
        <v>-3</v>
      </c>
      <c r="L366">
        <v>6</v>
      </c>
      <c r="M366">
        <v>0.6</v>
      </c>
      <c r="N366">
        <v>5</v>
      </c>
      <c r="O366">
        <v>11</v>
      </c>
      <c r="P366">
        <v>1.1000000000000001</v>
      </c>
      <c r="Q366">
        <v>0.51600000000000001</v>
      </c>
      <c r="R366">
        <v>0.504</v>
      </c>
      <c r="S366">
        <v>1.1000000000000001</v>
      </c>
      <c r="T366">
        <v>-0.2</v>
      </c>
      <c r="U366">
        <v>10</v>
      </c>
      <c r="V366" s="3">
        <v>3500000</v>
      </c>
      <c r="W366" t="s">
        <v>1010</v>
      </c>
      <c r="X366" t="s">
        <v>514</v>
      </c>
      <c r="Y366" t="s">
        <v>515</v>
      </c>
    </row>
    <row r="367" spans="1:25" x14ac:dyDescent="0.45">
      <c r="A367">
        <v>362</v>
      </c>
      <c r="B367" t="s">
        <v>516</v>
      </c>
      <c r="C367">
        <v>24</v>
      </c>
      <c r="D367" t="s">
        <v>41</v>
      </c>
      <c r="E367">
        <v>46</v>
      </c>
      <c r="F367">
        <v>176</v>
      </c>
      <c r="G367">
        <v>-1</v>
      </c>
      <c r="H367">
        <v>0</v>
      </c>
      <c r="I367">
        <v>0</v>
      </c>
      <c r="J367">
        <v>-2</v>
      </c>
      <c r="K367">
        <v>3</v>
      </c>
      <c r="L367">
        <v>0</v>
      </c>
      <c r="M367">
        <v>0</v>
      </c>
      <c r="N367">
        <v>6</v>
      </c>
      <c r="O367">
        <v>6</v>
      </c>
      <c r="P367">
        <v>0.6</v>
      </c>
      <c r="Q367">
        <v>0.5</v>
      </c>
      <c r="R367">
        <v>0.5</v>
      </c>
      <c r="S367">
        <v>0.8</v>
      </c>
      <c r="T367">
        <v>0.1</v>
      </c>
      <c r="U367">
        <v>8</v>
      </c>
      <c r="W367" t="s">
        <v>1006</v>
      </c>
      <c r="X367" t="s">
        <v>517</v>
      </c>
      <c r="Y367" t="s">
        <v>518</v>
      </c>
    </row>
    <row r="368" spans="1:25" x14ac:dyDescent="0.45">
      <c r="A368">
        <v>363</v>
      </c>
      <c r="B368" t="s">
        <v>519</v>
      </c>
      <c r="C368">
        <v>29</v>
      </c>
      <c r="D368" t="s">
        <v>37</v>
      </c>
      <c r="E368">
        <v>41</v>
      </c>
      <c r="F368">
        <v>172</v>
      </c>
      <c r="G368">
        <v>6</v>
      </c>
      <c r="H368">
        <v>0</v>
      </c>
      <c r="I368">
        <v>-1</v>
      </c>
      <c r="J368">
        <v>-1</v>
      </c>
      <c r="K368">
        <v>-2</v>
      </c>
      <c r="L368">
        <v>1</v>
      </c>
      <c r="M368">
        <v>0.1</v>
      </c>
      <c r="N368">
        <v>6</v>
      </c>
      <c r="O368">
        <v>7</v>
      </c>
      <c r="P368">
        <v>0.7</v>
      </c>
      <c r="Q368">
        <v>0.503</v>
      </c>
      <c r="R368">
        <v>0.501</v>
      </c>
      <c r="S368">
        <v>0.8</v>
      </c>
      <c r="T368">
        <v>-0.4</v>
      </c>
      <c r="U368">
        <v>8</v>
      </c>
      <c r="V368" s="3">
        <v>5850000</v>
      </c>
      <c r="W368" t="s">
        <v>1006</v>
      </c>
      <c r="X368" t="s">
        <v>520</v>
      </c>
      <c r="Y368" t="s">
        <v>521</v>
      </c>
    </row>
    <row r="369" spans="1:25" x14ac:dyDescent="0.45">
      <c r="A369">
        <v>364</v>
      </c>
      <c r="B369" t="s">
        <v>1637</v>
      </c>
      <c r="C369">
        <v>29</v>
      </c>
      <c r="D369" t="s">
        <v>811</v>
      </c>
      <c r="E369">
        <v>54</v>
      </c>
      <c r="F369">
        <v>244</v>
      </c>
      <c r="G369">
        <v>23</v>
      </c>
      <c r="H369">
        <v>3</v>
      </c>
      <c r="I369">
        <v>1</v>
      </c>
      <c r="J369">
        <v>0</v>
      </c>
      <c r="K369">
        <v>-5</v>
      </c>
      <c r="L369">
        <v>23</v>
      </c>
      <c r="M369">
        <v>2.2999999999999998</v>
      </c>
      <c r="N369">
        <v>8</v>
      </c>
      <c r="O369">
        <v>30</v>
      </c>
      <c r="P369">
        <v>3.1</v>
      </c>
      <c r="Q369">
        <v>0.54300000000000004</v>
      </c>
      <c r="R369">
        <v>0.51400000000000001</v>
      </c>
      <c r="S369">
        <v>3</v>
      </c>
      <c r="T369">
        <v>-0.5</v>
      </c>
      <c r="U369">
        <v>30</v>
      </c>
      <c r="V369" s="3">
        <v>28216944</v>
      </c>
      <c r="W369" t="s">
        <v>1005</v>
      </c>
      <c r="X369" t="s">
        <v>1027</v>
      </c>
      <c r="Y369" t="s">
        <v>1028</v>
      </c>
    </row>
    <row r="370" spans="1:25" x14ac:dyDescent="0.45">
      <c r="A370">
        <v>365</v>
      </c>
      <c r="B370" t="s">
        <v>1638</v>
      </c>
      <c r="C370">
        <v>28</v>
      </c>
      <c r="D370" t="s">
        <v>905</v>
      </c>
      <c r="E370">
        <v>33</v>
      </c>
      <c r="F370">
        <v>122</v>
      </c>
      <c r="G370">
        <v>1</v>
      </c>
      <c r="H370">
        <v>0</v>
      </c>
      <c r="I370">
        <v>0</v>
      </c>
      <c r="J370">
        <v>-3</v>
      </c>
      <c r="K370">
        <v>-1</v>
      </c>
      <c r="L370">
        <v>-3</v>
      </c>
      <c r="M370">
        <v>-0.3</v>
      </c>
      <c r="N370">
        <v>4</v>
      </c>
      <c r="O370">
        <v>2</v>
      </c>
      <c r="P370">
        <v>0.1</v>
      </c>
      <c r="Q370">
        <v>0.49199999999999999</v>
      </c>
      <c r="R370">
        <v>0.498</v>
      </c>
      <c r="S370">
        <v>0.4</v>
      </c>
      <c r="T370">
        <v>-0.5</v>
      </c>
      <c r="U370">
        <v>5</v>
      </c>
      <c r="V370" s="3">
        <v>1350000</v>
      </c>
      <c r="W370" t="s">
        <v>1006</v>
      </c>
      <c r="X370" t="s">
        <v>1164</v>
      </c>
      <c r="Y370" t="s">
        <v>1165</v>
      </c>
    </row>
    <row r="371" spans="1:25" x14ac:dyDescent="0.45">
      <c r="A371">
        <v>366</v>
      </c>
      <c r="B371" t="s">
        <v>1639</v>
      </c>
      <c r="C371">
        <v>30</v>
      </c>
      <c r="D371" t="s">
        <v>828</v>
      </c>
      <c r="E371">
        <v>52</v>
      </c>
      <c r="F371">
        <v>221</v>
      </c>
      <c r="G371">
        <v>3</v>
      </c>
      <c r="H371">
        <v>0</v>
      </c>
      <c r="I371">
        <v>0</v>
      </c>
      <c r="J371">
        <v>2</v>
      </c>
      <c r="K371">
        <v>-3</v>
      </c>
      <c r="L371">
        <v>2</v>
      </c>
      <c r="M371">
        <v>0.2</v>
      </c>
      <c r="N371">
        <v>8</v>
      </c>
      <c r="O371">
        <v>9</v>
      </c>
      <c r="P371">
        <v>0.9</v>
      </c>
      <c r="Q371">
        <v>0.504</v>
      </c>
      <c r="R371">
        <v>0.501</v>
      </c>
      <c r="S371">
        <v>0.7</v>
      </c>
      <c r="T371">
        <v>0</v>
      </c>
      <c r="U371">
        <v>7</v>
      </c>
      <c r="V371" s="3">
        <v>22000000</v>
      </c>
      <c r="W371" t="s">
        <v>1006</v>
      </c>
      <c r="X371" t="s">
        <v>591</v>
      </c>
      <c r="Y371" t="s">
        <v>1145</v>
      </c>
    </row>
    <row r="372" spans="1:25" x14ac:dyDescent="0.45">
      <c r="A372">
        <v>367</v>
      </c>
      <c r="B372" t="s">
        <v>522</v>
      </c>
      <c r="C372">
        <v>24</v>
      </c>
      <c r="D372" t="s">
        <v>161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0.47399999999999998</v>
      </c>
      <c r="R372">
        <v>0.5</v>
      </c>
      <c r="S372">
        <v>0</v>
      </c>
      <c r="T372">
        <v>0</v>
      </c>
      <c r="U372">
        <v>0</v>
      </c>
      <c r="W372" t="s">
        <v>1007</v>
      </c>
      <c r="X372" t="s">
        <v>58</v>
      </c>
      <c r="Y372" t="s">
        <v>523</v>
      </c>
    </row>
    <row r="373" spans="1:25" x14ac:dyDescent="0.45">
      <c r="A373">
        <v>368</v>
      </c>
      <c r="B373" t="s">
        <v>524</v>
      </c>
      <c r="C373">
        <v>33</v>
      </c>
      <c r="D373" t="s">
        <v>97</v>
      </c>
      <c r="E373">
        <v>14</v>
      </c>
      <c r="F373">
        <v>17</v>
      </c>
      <c r="G373">
        <v>-2</v>
      </c>
      <c r="H373">
        <v>0</v>
      </c>
      <c r="I373">
        <v>0</v>
      </c>
      <c r="J373">
        <v>-1</v>
      </c>
      <c r="K373">
        <v>0</v>
      </c>
      <c r="L373">
        <v>-3</v>
      </c>
      <c r="M373">
        <v>-0.3</v>
      </c>
      <c r="N373">
        <v>1</v>
      </c>
      <c r="O373">
        <v>-2</v>
      </c>
      <c r="P373">
        <v>-0.2</v>
      </c>
      <c r="Q373">
        <v>0.48</v>
      </c>
      <c r="R373">
        <v>0.498</v>
      </c>
      <c r="S373">
        <v>-0.1</v>
      </c>
      <c r="T373">
        <v>-0.1</v>
      </c>
      <c r="U373">
        <v>-1</v>
      </c>
      <c r="W373" t="s">
        <v>1005</v>
      </c>
      <c r="X373" t="s">
        <v>525</v>
      </c>
      <c r="Y373" t="s">
        <v>526</v>
      </c>
    </row>
    <row r="374" spans="1:25" x14ac:dyDescent="0.45">
      <c r="A374">
        <v>369</v>
      </c>
      <c r="B374" t="s">
        <v>1640</v>
      </c>
      <c r="C374">
        <v>25</v>
      </c>
      <c r="D374" t="s">
        <v>817</v>
      </c>
      <c r="E374">
        <v>47</v>
      </c>
      <c r="F374">
        <v>154</v>
      </c>
      <c r="G374">
        <v>7</v>
      </c>
      <c r="H374">
        <v>-1</v>
      </c>
      <c r="I374">
        <v>1</v>
      </c>
      <c r="J374">
        <v>-1</v>
      </c>
      <c r="K374">
        <v>1</v>
      </c>
      <c r="L374">
        <v>7</v>
      </c>
      <c r="M374">
        <v>0.7</v>
      </c>
      <c r="N374">
        <v>5</v>
      </c>
      <c r="O374">
        <v>12</v>
      </c>
      <c r="P374">
        <v>1.2</v>
      </c>
      <c r="Q374">
        <v>0.51600000000000001</v>
      </c>
      <c r="R374">
        <v>0.504</v>
      </c>
      <c r="S374">
        <v>1.3</v>
      </c>
      <c r="T374">
        <v>0</v>
      </c>
      <c r="U374">
        <v>13</v>
      </c>
      <c r="W374" t="s">
        <v>1006</v>
      </c>
      <c r="X374" t="s">
        <v>1088</v>
      </c>
      <c r="Y374" t="s">
        <v>1089</v>
      </c>
    </row>
    <row r="375" spans="1:25" x14ac:dyDescent="0.45">
      <c r="A375">
        <v>370</v>
      </c>
      <c r="B375" t="s">
        <v>1641</v>
      </c>
      <c r="C375">
        <v>27</v>
      </c>
      <c r="D375" t="s">
        <v>811</v>
      </c>
      <c r="E375">
        <v>36</v>
      </c>
      <c r="F375">
        <v>124</v>
      </c>
      <c r="G375">
        <v>-8</v>
      </c>
      <c r="H375">
        <v>-1</v>
      </c>
      <c r="I375">
        <v>0</v>
      </c>
      <c r="J375">
        <v>-2</v>
      </c>
      <c r="K375">
        <v>1</v>
      </c>
      <c r="L375">
        <v>-9</v>
      </c>
      <c r="M375">
        <v>-0.9</v>
      </c>
      <c r="N375">
        <v>4</v>
      </c>
      <c r="O375">
        <v>-5</v>
      </c>
      <c r="P375">
        <v>-0.5</v>
      </c>
      <c r="Q375">
        <v>0.47399999999999998</v>
      </c>
      <c r="R375">
        <v>0.49399999999999999</v>
      </c>
      <c r="S375">
        <v>-0.3</v>
      </c>
      <c r="T375">
        <v>-0.1</v>
      </c>
      <c r="U375">
        <v>-3</v>
      </c>
      <c r="W375" t="s">
        <v>1007</v>
      </c>
      <c r="X375" t="s">
        <v>476</v>
      </c>
      <c r="Y375" t="s">
        <v>1299</v>
      </c>
    </row>
    <row r="376" spans="1:25" x14ac:dyDescent="0.45">
      <c r="A376">
        <v>371</v>
      </c>
      <c r="B376" t="s">
        <v>1642</v>
      </c>
      <c r="C376">
        <v>33</v>
      </c>
      <c r="D376" t="s">
        <v>828</v>
      </c>
      <c r="E376">
        <v>52</v>
      </c>
      <c r="F376">
        <v>220</v>
      </c>
      <c r="G376">
        <v>19</v>
      </c>
      <c r="H376">
        <v>-2</v>
      </c>
      <c r="I376">
        <v>-1</v>
      </c>
      <c r="J376">
        <v>0</v>
      </c>
      <c r="K376">
        <v>-4</v>
      </c>
      <c r="L376">
        <v>12</v>
      </c>
      <c r="M376">
        <v>1.2</v>
      </c>
      <c r="N376">
        <v>8</v>
      </c>
      <c r="O376">
        <v>19</v>
      </c>
      <c r="P376">
        <v>1.9</v>
      </c>
      <c r="Q376">
        <v>0.52300000000000002</v>
      </c>
      <c r="R376">
        <v>0.50700000000000001</v>
      </c>
      <c r="S376">
        <v>1.9</v>
      </c>
      <c r="T376">
        <v>-0.5</v>
      </c>
      <c r="U376">
        <v>19</v>
      </c>
      <c r="V376" s="3">
        <v>18000000</v>
      </c>
      <c r="W376" t="s">
        <v>1005</v>
      </c>
      <c r="X376" t="s">
        <v>1027</v>
      </c>
      <c r="Y376" t="s">
        <v>1038</v>
      </c>
    </row>
    <row r="377" spans="1:25" x14ac:dyDescent="0.45">
      <c r="A377">
        <v>372</v>
      </c>
      <c r="B377" t="s">
        <v>1643</v>
      </c>
      <c r="C377">
        <v>25</v>
      </c>
      <c r="D377" t="s">
        <v>823</v>
      </c>
      <c r="E377">
        <v>22</v>
      </c>
      <c r="F377">
        <v>54</v>
      </c>
      <c r="G377">
        <v>-2</v>
      </c>
      <c r="H377">
        <v>0</v>
      </c>
      <c r="I377">
        <v>0</v>
      </c>
      <c r="J377">
        <v>4</v>
      </c>
      <c r="K377">
        <v>0</v>
      </c>
      <c r="L377">
        <v>1</v>
      </c>
      <c r="M377">
        <v>0.1</v>
      </c>
      <c r="N377">
        <v>2</v>
      </c>
      <c r="O377">
        <v>3</v>
      </c>
      <c r="P377">
        <v>0.3</v>
      </c>
      <c r="Q377">
        <v>0.504</v>
      </c>
      <c r="R377">
        <v>0.5</v>
      </c>
      <c r="S377">
        <v>-0.2</v>
      </c>
      <c r="T377">
        <v>0.4</v>
      </c>
      <c r="U377">
        <v>-1</v>
      </c>
      <c r="W377" t="s">
        <v>1006</v>
      </c>
      <c r="X377" t="s">
        <v>1353</v>
      </c>
      <c r="Y377" t="s">
        <v>1223</v>
      </c>
    </row>
    <row r="378" spans="1:25" x14ac:dyDescent="0.45">
      <c r="A378">
        <v>373</v>
      </c>
      <c r="B378" t="s">
        <v>1644</v>
      </c>
      <c r="C378">
        <v>23</v>
      </c>
      <c r="D378" t="s">
        <v>811</v>
      </c>
      <c r="E378">
        <v>37</v>
      </c>
      <c r="F378">
        <v>152</v>
      </c>
      <c r="G378">
        <v>-3</v>
      </c>
      <c r="H378">
        <v>-1</v>
      </c>
      <c r="I378">
        <v>-1</v>
      </c>
      <c r="J378">
        <v>3</v>
      </c>
      <c r="K378">
        <v>0</v>
      </c>
      <c r="L378">
        <v>-2</v>
      </c>
      <c r="M378">
        <v>-0.2</v>
      </c>
      <c r="N378">
        <v>5</v>
      </c>
      <c r="O378">
        <v>4</v>
      </c>
      <c r="P378">
        <v>0.3</v>
      </c>
      <c r="Q378">
        <v>0.495</v>
      </c>
      <c r="R378">
        <v>0.499</v>
      </c>
      <c r="S378">
        <v>0</v>
      </c>
      <c r="T378">
        <v>0.3</v>
      </c>
      <c r="U378">
        <v>0</v>
      </c>
      <c r="W378" t="s">
        <v>1005</v>
      </c>
      <c r="X378" t="s">
        <v>1186</v>
      </c>
      <c r="Y378" t="s">
        <v>1187</v>
      </c>
    </row>
    <row r="379" spans="1:25" x14ac:dyDescent="0.45">
      <c r="A379">
        <v>374</v>
      </c>
      <c r="B379" t="s">
        <v>1645</v>
      </c>
      <c r="C379">
        <v>25</v>
      </c>
      <c r="D379" t="s">
        <v>888</v>
      </c>
      <c r="E379">
        <v>10</v>
      </c>
      <c r="F379">
        <v>22</v>
      </c>
      <c r="G379">
        <v>-3</v>
      </c>
      <c r="H379">
        <v>0</v>
      </c>
      <c r="I379">
        <v>0</v>
      </c>
      <c r="J379">
        <v>-1</v>
      </c>
      <c r="K379">
        <v>0</v>
      </c>
      <c r="L379">
        <v>-4</v>
      </c>
      <c r="M379">
        <v>-0.4</v>
      </c>
      <c r="N379">
        <v>1</v>
      </c>
      <c r="O379">
        <v>-3</v>
      </c>
      <c r="P379">
        <v>-0.3</v>
      </c>
      <c r="Q379">
        <v>0.46100000000000002</v>
      </c>
      <c r="R379">
        <v>0.498</v>
      </c>
      <c r="S379">
        <v>-0.2</v>
      </c>
      <c r="T379">
        <v>-0.1</v>
      </c>
      <c r="U379">
        <v>-2</v>
      </c>
      <c r="W379" t="s">
        <v>1007</v>
      </c>
      <c r="X379" t="s">
        <v>1646</v>
      </c>
      <c r="Y379" t="s">
        <v>1647</v>
      </c>
    </row>
    <row r="380" spans="1:25" x14ac:dyDescent="0.45">
      <c r="A380">
        <v>375</v>
      </c>
      <c r="B380" t="s">
        <v>527</v>
      </c>
      <c r="C380">
        <v>27</v>
      </c>
      <c r="D380" t="s">
        <v>66</v>
      </c>
      <c r="E380">
        <v>46</v>
      </c>
      <c r="F380">
        <v>160</v>
      </c>
      <c r="G380">
        <v>2</v>
      </c>
      <c r="H380">
        <v>1</v>
      </c>
      <c r="I380">
        <v>0</v>
      </c>
      <c r="J380">
        <v>4</v>
      </c>
      <c r="K380">
        <v>-1</v>
      </c>
      <c r="L380">
        <v>6</v>
      </c>
      <c r="M380">
        <v>0.7</v>
      </c>
      <c r="N380">
        <v>5</v>
      </c>
      <c r="O380">
        <v>12</v>
      </c>
      <c r="P380">
        <v>1.2</v>
      </c>
      <c r="Q380">
        <v>0.51500000000000001</v>
      </c>
      <c r="R380">
        <v>0.504</v>
      </c>
      <c r="S380">
        <v>0.8</v>
      </c>
      <c r="T380">
        <v>0.3</v>
      </c>
      <c r="U380">
        <v>8</v>
      </c>
      <c r="W380" t="s">
        <v>1006</v>
      </c>
      <c r="X380" t="s">
        <v>1340</v>
      </c>
      <c r="Y380" t="s">
        <v>528</v>
      </c>
    </row>
    <row r="381" spans="1:25" x14ac:dyDescent="0.45">
      <c r="A381">
        <v>376</v>
      </c>
      <c r="B381" t="s">
        <v>529</v>
      </c>
      <c r="C381">
        <v>25</v>
      </c>
      <c r="D381" t="s">
        <v>66</v>
      </c>
      <c r="E381">
        <v>51</v>
      </c>
      <c r="F381">
        <v>217</v>
      </c>
      <c r="G381">
        <v>13</v>
      </c>
      <c r="H381">
        <v>-2</v>
      </c>
      <c r="I381">
        <v>-1</v>
      </c>
      <c r="J381">
        <v>-1</v>
      </c>
      <c r="K381">
        <v>1</v>
      </c>
      <c r="L381">
        <v>10</v>
      </c>
      <c r="M381">
        <v>1.1000000000000001</v>
      </c>
      <c r="N381">
        <v>7</v>
      </c>
      <c r="O381">
        <v>18</v>
      </c>
      <c r="P381">
        <v>1.8</v>
      </c>
      <c r="Q381">
        <v>0.52100000000000002</v>
      </c>
      <c r="R381">
        <v>0.50700000000000001</v>
      </c>
      <c r="S381">
        <v>1.9</v>
      </c>
      <c r="T381">
        <v>0</v>
      </c>
      <c r="U381">
        <v>18</v>
      </c>
      <c r="V381" s="3">
        <v>3400000</v>
      </c>
      <c r="W381" t="s">
        <v>1006</v>
      </c>
      <c r="X381" t="s">
        <v>201</v>
      </c>
      <c r="Y381" t="s">
        <v>530</v>
      </c>
    </row>
    <row r="382" spans="1:25" x14ac:dyDescent="0.45">
      <c r="A382">
        <v>377</v>
      </c>
      <c r="B382" t="s">
        <v>531</v>
      </c>
      <c r="C382">
        <v>22</v>
      </c>
      <c r="D382" t="s">
        <v>41</v>
      </c>
      <c r="E382">
        <v>15</v>
      </c>
      <c r="F382">
        <v>44</v>
      </c>
      <c r="G382">
        <v>-2</v>
      </c>
      <c r="H382">
        <v>-1</v>
      </c>
      <c r="I382">
        <v>0</v>
      </c>
      <c r="J382">
        <v>1</v>
      </c>
      <c r="K382">
        <v>0</v>
      </c>
      <c r="L382">
        <v>-2</v>
      </c>
      <c r="M382">
        <v>-0.2</v>
      </c>
      <c r="N382">
        <v>2</v>
      </c>
      <c r="O382">
        <v>0</v>
      </c>
      <c r="P382">
        <v>0</v>
      </c>
      <c r="Q382">
        <v>0.48899999999999999</v>
      </c>
      <c r="R382">
        <v>0.499</v>
      </c>
      <c r="S382">
        <v>-0.1</v>
      </c>
      <c r="T382">
        <v>0.1</v>
      </c>
      <c r="U382">
        <v>-1</v>
      </c>
      <c r="W382" t="s">
        <v>1007</v>
      </c>
      <c r="X382" t="s">
        <v>1367</v>
      </c>
      <c r="Y382" t="s">
        <v>532</v>
      </c>
    </row>
    <row r="383" spans="1:25" x14ac:dyDescent="0.45">
      <c r="A383">
        <v>378</v>
      </c>
      <c r="B383" t="s">
        <v>533</v>
      </c>
      <c r="C383">
        <v>26</v>
      </c>
      <c r="D383" t="s">
        <v>112</v>
      </c>
      <c r="E383">
        <v>53</v>
      </c>
      <c r="F383">
        <v>215</v>
      </c>
      <c r="G383">
        <v>-2</v>
      </c>
      <c r="H383">
        <v>-1</v>
      </c>
      <c r="I383">
        <v>0</v>
      </c>
      <c r="J383">
        <v>3</v>
      </c>
      <c r="K383">
        <v>-3</v>
      </c>
      <c r="L383">
        <v>-3</v>
      </c>
      <c r="M383">
        <v>-0.4</v>
      </c>
      <c r="N383">
        <v>7</v>
      </c>
      <c r="O383">
        <v>4</v>
      </c>
      <c r="P383">
        <v>0.3</v>
      </c>
      <c r="Q383">
        <v>0.49299999999999999</v>
      </c>
      <c r="R383">
        <v>0.498</v>
      </c>
      <c r="S383">
        <v>0.1</v>
      </c>
      <c r="T383">
        <v>0</v>
      </c>
      <c r="U383">
        <v>1</v>
      </c>
      <c r="W383" t="s">
        <v>1007</v>
      </c>
      <c r="X383" t="s">
        <v>207</v>
      </c>
      <c r="Y383" t="s">
        <v>534</v>
      </c>
    </row>
    <row r="384" spans="1:25" x14ac:dyDescent="0.45">
      <c r="A384">
        <v>379</v>
      </c>
      <c r="B384" t="s">
        <v>1648</v>
      </c>
      <c r="C384">
        <v>23</v>
      </c>
      <c r="D384" t="s">
        <v>820</v>
      </c>
      <c r="E384">
        <v>13</v>
      </c>
      <c r="F384">
        <v>32</v>
      </c>
      <c r="G384">
        <v>-3</v>
      </c>
      <c r="H384">
        <v>0</v>
      </c>
      <c r="I384">
        <v>0</v>
      </c>
      <c r="J384">
        <v>-1</v>
      </c>
      <c r="K384">
        <v>0</v>
      </c>
      <c r="L384">
        <v>-5</v>
      </c>
      <c r="M384">
        <v>-0.5</v>
      </c>
      <c r="N384">
        <v>1</v>
      </c>
      <c r="O384">
        <v>-4</v>
      </c>
      <c r="P384">
        <v>-0.4</v>
      </c>
      <c r="Q384">
        <v>0.46100000000000002</v>
      </c>
      <c r="R384">
        <v>0.497</v>
      </c>
      <c r="S384">
        <v>-0.3</v>
      </c>
      <c r="T384">
        <v>-0.1</v>
      </c>
      <c r="U384">
        <v>-3</v>
      </c>
      <c r="W384" t="s">
        <v>1007</v>
      </c>
      <c r="X384" t="s">
        <v>1649</v>
      </c>
      <c r="Y384" t="s">
        <v>1650</v>
      </c>
    </row>
    <row r="385" spans="1:25" x14ac:dyDescent="0.45">
      <c r="A385">
        <v>380</v>
      </c>
      <c r="B385" t="s">
        <v>1651</v>
      </c>
      <c r="C385">
        <v>32</v>
      </c>
      <c r="D385" t="s">
        <v>825</v>
      </c>
      <c r="E385">
        <v>45</v>
      </c>
      <c r="F385">
        <v>146</v>
      </c>
      <c r="G385">
        <v>10</v>
      </c>
      <c r="H385">
        <v>0</v>
      </c>
      <c r="I385">
        <v>0</v>
      </c>
      <c r="J385">
        <v>0</v>
      </c>
      <c r="K385">
        <v>-3</v>
      </c>
      <c r="L385">
        <v>7</v>
      </c>
      <c r="M385">
        <v>0.8</v>
      </c>
      <c r="N385">
        <v>5</v>
      </c>
      <c r="O385">
        <v>12</v>
      </c>
      <c r="P385">
        <v>1.2</v>
      </c>
      <c r="Q385">
        <v>0.51700000000000002</v>
      </c>
      <c r="R385">
        <v>0.505</v>
      </c>
      <c r="S385">
        <v>1.2</v>
      </c>
      <c r="T385">
        <v>-0.4</v>
      </c>
      <c r="U385">
        <v>12</v>
      </c>
      <c r="V385" s="3">
        <v>9500000</v>
      </c>
      <c r="W385" t="s">
        <v>1005</v>
      </c>
      <c r="X385" t="s">
        <v>1065</v>
      </c>
      <c r="Y385" t="s">
        <v>1066</v>
      </c>
    </row>
    <row r="386" spans="1:25" x14ac:dyDescent="0.45">
      <c r="A386">
        <v>381</v>
      </c>
      <c r="B386" t="s">
        <v>1652</v>
      </c>
      <c r="C386">
        <v>27</v>
      </c>
      <c r="D386" t="s">
        <v>817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0.5</v>
      </c>
      <c r="R386">
        <v>0.5</v>
      </c>
      <c r="S386">
        <v>0</v>
      </c>
      <c r="T386">
        <v>0</v>
      </c>
      <c r="U386">
        <v>0</v>
      </c>
      <c r="W386" t="s">
        <v>1006</v>
      </c>
      <c r="X386">
        <v>1</v>
      </c>
      <c r="Y386" t="s">
        <v>1653</v>
      </c>
    </row>
    <row r="387" spans="1:25" x14ac:dyDescent="0.45">
      <c r="A387">
        <v>382</v>
      </c>
      <c r="B387" t="s">
        <v>535</v>
      </c>
      <c r="C387">
        <v>26</v>
      </c>
      <c r="D387" t="s">
        <v>33</v>
      </c>
      <c r="E387">
        <v>55</v>
      </c>
      <c r="F387">
        <v>227</v>
      </c>
      <c r="G387">
        <v>5</v>
      </c>
      <c r="H387">
        <v>0</v>
      </c>
      <c r="I387">
        <v>0</v>
      </c>
      <c r="J387">
        <v>-4</v>
      </c>
      <c r="K387">
        <v>3</v>
      </c>
      <c r="L387">
        <v>5</v>
      </c>
      <c r="M387">
        <v>0.5</v>
      </c>
      <c r="N387">
        <v>8</v>
      </c>
      <c r="O387">
        <v>13</v>
      </c>
      <c r="P387">
        <v>1.3</v>
      </c>
      <c r="Q387">
        <v>0.50900000000000001</v>
      </c>
      <c r="R387">
        <v>0.503</v>
      </c>
      <c r="S387">
        <v>1.7</v>
      </c>
      <c r="T387">
        <v>-0.1</v>
      </c>
      <c r="U387">
        <v>17</v>
      </c>
      <c r="W387" t="s">
        <v>1007</v>
      </c>
      <c r="X387" t="s">
        <v>107</v>
      </c>
      <c r="Y387" t="s">
        <v>536</v>
      </c>
    </row>
    <row r="388" spans="1:25" x14ac:dyDescent="0.45">
      <c r="A388">
        <v>383</v>
      </c>
      <c r="B388" t="s">
        <v>1654</v>
      </c>
      <c r="C388">
        <v>36</v>
      </c>
      <c r="D388" t="s">
        <v>820</v>
      </c>
      <c r="E388">
        <v>6</v>
      </c>
      <c r="F388">
        <v>14</v>
      </c>
      <c r="G388">
        <v>-1</v>
      </c>
      <c r="H388">
        <v>0</v>
      </c>
      <c r="I388">
        <v>0</v>
      </c>
      <c r="J388">
        <v>0</v>
      </c>
      <c r="K388">
        <v>0</v>
      </c>
      <c r="L388">
        <v>-1</v>
      </c>
      <c r="M388">
        <v>-0.1</v>
      </c>
      <c r="N388">
        <v>0</v>
      </c>
      <c r="O388">
        <v>-1</v>
      </c>
      <c r="P388">
        <v>-0.1</v>
      </c>
      <c r="Q388">
        <v>0.48099999999999998</v>
      </c>
      <c r="R388">
        <v>0.499</v>
      </c>
      <c r="S388">
        <v>-0.1</v>
      </c>
      <c r="T388">
        <v>-0.1</v>
      </c>
      <c r="U388">
        <v>-1</v>
      </c>
      <c r="W388" t="s">
        <v>1005</v>
      </c>
      <c r="X388" t="s">
        <v>1655</v>
      </c>
      <c r="Y388" t="s">
        <v>1656</v>
      </c>
    </row>
    <row r="389" spans="1:25" x14ac:dyDescent="0.45">
      <c r="A389">
        <v>384</v>
      </c>
      <c r="B389" t="s">
        <v>1657</v>
      </c>
      <c r="C389">
        <v>24</v>
      </c>
      <c r="D389" t="s">
        <v>825</v>
      </c>
      <c r="E389">
        <v>7</v>
      </c>
      <c r="F389">
        <v>27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0.1</v>
      </c>
      <c r="N389">
        <v>1</v>
      </c>
      <c r="O389">
        <v>2</v>
      </c>
      <c r="P389">
        <v>0.2</v>
      </c>
      <c r="Q389">
        <v>0.51300000000000001</v>
      </c>
      <c r="R389">
        <v>0.501</v>
      </c>
      <c r="S389">
        <v>0.2</v>
      </c>
      <c r="T389">
        <v>0</v>
      </c>
      <c r="U389">
        <v>2</v>
      </c>
      <c r="W389" t="s">
        <v>1008</v>
      </c>
      <c r="X389" t="s">
        <v>686</v>
      </c>
      <c r="Y389" t="s">
        <v>1658</v>
      </c>
    </row>
    <row r="390" spans="1:25" x14ac:dyDescent="0.45">
      <c r="A390">
        <v>385</v>
      </c>
      <c r="B390" t="s">
        <v>1659</v>
      </c>
      <c r="C390">
        <v>28</v>
      </c>
      <c r="D390" t="s">
        <v>875</v>
      </c>
      <c r="E390">
        <v>3</v>
      </c>
      <c r="F390">
        <v>5</v>
      </c>
      <c r="G390">
        <v>-1</v>
      </c>
      <c r="H390">
        <v>0</v>
      </c>
      <c r="I390">
        <v>0</v>
      </c>
      <c r="J390">
        <v>-1</v>
      </c>
      <c r="K390">
        <v>0</v>
      </c>
      <c r="L390">
        <v>-2</v>
      </c>
      <c r="M390">
        <v>-0.2</v>
      </c>
      <c r="N390">
        <v>0</v>
      </c>
      <c r="O390">
        <v>-2</v>
      </c>
      <c r="P390">
        <v>-0.2</v>
      </c>
      <c r="Q390">
        <v>0.42399999999999999</v>
      </c>
      <c r="R390">
        <v>0.499</v>
      </c>
      <c r="S390">
        <v>-0.1</v>
      </c>
      <c r="T390">
        <v>-0.1</v>
      </c>
      <c r="U390">
        <v>-1</v>
      </c>
      <c r="W390" t="s">
        <v>1005</v>
      </c>
      <c r="X390" t="s">
        <v>329</v>
      </c>
      <c r="Y390" t="s">
        <v>1660</v>
      </c>
    </row>
    <row r="391" spans="1:25" x14ac:dyDescent="0.45">
      <c r="A391">
        <v>386</v>
      </c>
      <c r="B391" t="s">
        <v>537</v>
      </c>
      <c r="C391">
        <v>34</v>
      </c>
      <c r="D391" t="s">
        <v>112</v>
      </c>
      <c r="E391">
        <v>54</v>
      </c>
      <c r="F391">
        <v>219</v>
      </c>
      <c r="G391">
        <v>12</v>
      </c>
      <c r="H391">
        <v>-2</v>
      </c>
      <c r="I391">
        <v>-1</v>
      </c>
      <c r="J391">
        <v>0</v>
      </c>
      <c r="K391">
        <v>1</v>
      </c>
      <c r="L391">
        <v>10</v>
      </c>
      <c r="M391">
        <v>1</v>
      </c>
      <c r="N391">
        <v>7</v>
      </c>
      <c r="O391">
        <v>17</v>
      </c>
      <c r="P391">
        <v>1.8</v>
      </c>
      <c r="Q391">
        <v>0.52</v>
      </c>
      <c r="R391">
        <v>0.50700000000000001</v>
      </c>
      <c r="S391">
        <v>1.8</v>
      </c>
      <c r="T391">
        <v>0.1</v>
      </c>
      <c r="U391">
        <v>17</v>
      </c>
      <c r="V391" s="3">
        <v>20000000</v>
      </c>
      <c r="W391" t="s">
        <v>1008</v>
      </c>
      <c r="X391" t="s">
        <v>538</v>
      </c>
      <c r="Y391" t="s">
        <v>539</v>
      </c>
    </row>
    <row r="392" spans="1:25" x14ac:dyDescent="0.45">
      <c r="A392">
        <v>387</v>
      </c>
      <c r="B392" t="s">
        <v>540</v>
      </c>
      <c r="C392">
        <v>24</v>
      </c>
      <c r="D392" t="s">
        <v>79</v>
      </c>
      <c r="E392">
        <v>35</v>
      </c>
      <c r="F392">
        <v>131</v>
      </c>
      <c r="G392">
        <v>4</v>
      </c>
      <c r="H392">
        <v>1</v>
      </c>
      <c r="I392">
        <v>1</v>
      </c>
      <c r="J392">
        <v>-4</v>
      </c>
      <c r="K392">
        <v>0</v>
      </c>
      <c r="L392">
        <v>1</v>
      </c>
      <c r="M392">
        <v>0.1</v>
      </c>
      <c r="N392">
        <v>4</v>
      </c>
      <c r="O392">
        <v>5</v>
      </c>
      <c r="P392">
        <v>0.5</v>
      </c>
      <c r="Q392">
        <v>0.502</v>
      </c>
      <c r="R392">
        <v>0.5</v>
      </c>
      <c r="S392">
        <v>1</v>
      </c>
      <c r="T392">
        <v>-0.4</v>
      </c>
      <c r="U392">
        <v>9</v>
      </c>
      <c r="W392" t="s">
        <v>1005</v>
      </c>
      <c r="X392" t="s">
        <v>541</v>
      </c>
      <c r="Y392" t="s">
        <v>542</v>
      </c>
    </row>
    <row r="393" spans="1:25" x14ac:dyDescent="0.45">
      <c r="A393">
        <v>388</v>
      </c>
      <c r="B393" t="s">
        <v>1661</v>
      </c>
      <c r="C393">
        <v>27</v>
      </c>
      <c r="D393" t="s">
        <v>817</v>
      </c>
      <c r="E393">
        <v>45</v>
      </c>
      <c r="F393">
        <v>172</v>
      </c>
      <c r="G393">
        <v>-2</v>
      </c>
      <c r="H393">
        <v>-1</v>
      </c>
      <c r="I393">
        <v>0</v>
      </c>
      <c r="J393">
        <v>2</v>
      </c>
      <c r="K393">
        <v>1</v>
      </c>
      <c r="L393">
        <v>1</v>
      </c>
      <c r="M393">
        <v>0.1</v>
      </c>
      <c r="N393">
        <v>6</v>
      </c>
      <c r="O393">
        <v>7</v>
      </c>
      <c r="P393">
        <v>0.7</v>
      </c>
      <c r="Q393">
        <v>0.502</v>
      </c>
      <c r="R393">
        <v>0.501</v>
      </c>
      <c r="S393">
        <v>0.4</v>
      </c>
      <c r="T393">
        <v>0.4</v>
      </c>
      <c r="U393">
        <v>5</v>
      </c>
      <c r="W393" t="s">
        <v>1005</v>
      </c>
      <c r="X393" t="s">
        <v>115</v>
      </c>
      <c r="Y393" t="s">
        <v>1098</v>
      </c>
    </row>
    <row r="394" spans="1:25" x14ac:dyDescent="0.45">
      <c r="A394">
        <v>389</v>
      </c>
      <c r="B394" t="s">
        <v>1662</v>
      </c>
      <c r="C394">
        <v>34</v>
      </c>
      <c r="D394" t="s">
        <v>825</v>
      </c>
      <c r="E394">
        <v>14</v>
      </c>
      <c r="F394">
        <v>26</v>
      </c>
      <c r="G394">
        <v>-4</v>
      </c>
      <c r="H394">
        <v>1</v>
      </c>
      <c r="I394">
        <v>0</v>
      </c>
      <c r="J394">
        <v>-2</v>
      </c>
      <c r="K394">
        <v>0</v>
      </c>
      <c r="L394">
        <v>-5</v>
      </c>
      <c r="M394">
        <v>-0.6</v>
      </c>
      <c r="N394">
        <v>1</v>
      </c>
      <c r="O394">
        <v>-5</v>
      </c>
      <c r="P394">
        <v>-0.5</v>
      </c>
      <c r="Q394">
        <v>0.45900000000000002</v>
      </c>
      <c r="R394">
        <v>0.496</v>
      </c>
      <c r="S394">
        <v>-0.3</v>
      </c>
      <c r="T394">
        <v>-0.2</v>
      </c>
      <c r="U394">
        <v>-3</v>
      </c>
      <c r="V394" s="3">
        <v>5000000</v>
      </c>
      <c r="W394" t="s">
        <v>1006</v>
      </c>
      <c r="X394" t="s">
        <v>1663</v>
      </c>
      <c r="Y394" t="s">
        <v>1664</v>
      </c>
    </row>
    <row r="395" spans="1:25" x14ac:dyDescent="0.45">
      <c r="A395">
        <v>390</v>
      </c>
      <c r="B395" t="s">
        <v>543</v>
      </c>
      <c r="C395">
        <v>36</v>
      </c>
      <c r="D395" t="s">
        <v>97</v>
      </c>
      <c r="E395">
        <v>30</v>
      </c>
      <c r="F395">
        <v>128</v>
      </c>
      <c r="G395">
        <v>5</v>
      </c>
      <c r="H395">
        <v>-1</v>
      </c>
      <c r="I395">
        <v>0</v>
      </c>
      <c r="J395">
        <v>-6</v>
      </c>
      <c r="K395">
        <v>0</v>
      </c>
      <c r="L395">
        <v>-2</v>
      </c>
      <c r="M395">
        <v>-0.2</v>
      </c>
      <c r="N395">
        <v>4</v>
      </c>
      <c r="O395">
        <v>2</v>
      </c>
      <c r="P395">
        <v>0.2</v>
      </c>
      <c r="Q395">
        <v>0.49299999999999999</v>
      </c>
      <c r="R395">
        <v>0.499</v>
      </c>
      <c r="S395">
        <v>0.9</v>
      </c>
      <c r="T395">
        <v>-0.6</v>
      </c>
      <c r="U395">
        <v>8</v>
      </c>
      <c r="W395" t="s">
        <v>1005</v>
      </c>
      <c r="X395" t="s">
        <v>1665</v>
      </c>
      <c r="Y395" t="s">
        <v>544</v>
      </c>
    </row>
    <row r="396" spans="1:25" x14ac:dyDescent="0.45">
      <c r="A396">
        <v>391</v>
      </c>
      <c r="B396" t="s">
        <v>545</v>
      </c>
      <c r="C396">
        <v>35</v>
      </c>
      <c r="D396" t="s">
        <v>1013</v>
      </c>
      <c r="E396">
        <v>34</v>
      </c>
      <c r="F396">
        <v>93</v>
      </c>
      <c r="G396">
        <v>9</v>
      </c>
      <c r="H396">
        <v>1</v>
      </c>
      <c r="I396">
        <v>0</v>
      </c>
      <c r="J396">
        <v>2</v>
      </c>
      <c r="K396">
        <v>0</v>
      </c>
      <c r="L396">
        <v>12</v>
      </c>
      <c r="M396">
        <v>1.2</v>
      </c>
      <c r="N396">
        <v>3</v>
      </c>
      <c r="O396">
        <v>15</v>
      </c>
      <c r="P396">
        <v>1.6</v>
      </c>
      <c r="Q396">
        <v>0.53600000000000003</v>
      </c>
      <c r="R396">
        <v>0.504</v>
      </c>
      <c r="S396">
        <v>1.4</v>
      </c>
      <c r="T396">
        <v>0.2</v>
      </c>
      <c r="U396">
        <v>13</v>
      </c>
      <c r="V396" s="3">
        <v>1000000</v>
      </c>
      <c r="W396" t="s">
        <v>1005</v>
      </c>
      <c r="X396" t="s">
        <v>546</v>
      </c>
      <c r="Y396" t="s">
        <v>547</v>
      </c>
    </row>
    <row r="397" spans="1:25" x14ac:dyDescent="0.45">
      <c r="A397">
        <v>392</v>
      </c>
      <c r="B397" t="s">
        <v>550</v>
      </c>
      <c r="C397">
        <v>27</v>
      </c>
      <c r="D397" t="s">
        <v>66</v>
      </c>
      <c r="E397">
        <v>19</v>
      </c>
      <c r="F397">
        <v>49</v>
      </c>
      <c r="G397">
        <v>0</v>
      </c>
      <c r="H397">
        <v>-1</v>
      </c>
      <c r="I397">
        <v>0</v>
      </c>
      <c r="J397">
        <v>-3</v>
      </c>
      <c r="K397">
        <v>1</v>
      </c>
      <c r="L397">
        <v>-3</v>
      </c>
      <c r="M397">
        <v>-0.3</v>
      </c>
      <c r="N397">
        <v>2</v>
      </c>
      <c r="O397">
        <v>-1</v>
      </c>
      <c r="P397">
        <v>-0.1</v>
      </c>
      <c r="Q397">
        <v>0.48499999999999999</v>
      </c>
      <c r="R397">
        <v>0.498</v>
      </c>
      <c r="S397">
        <v>0.2</v>
      </c>
      <c r="T397">
        <v>-0.2</v>
      </c>
      <c r="U397">
        <v>2</v>
      </c>
      <c r="W397" t="s">
        <v>1005</v>
      </c>
      <c r="X397">
        <v>2</v>
      </c>
      <c r="Y397" t="s">
        <v>551</v>
      </c>
    </row>
    <row r="398" spans="1:25" x14ac:dyDescent="0.45">
      <c r="A398">
        <v>393</v>
      </c>
      <c r="B398" t="s">
        <v>552</v>
      </c>
      <c r="C398">
        <v>30</v>
      </c>
      <c r="D398" t="s">
        <v>153</v>
      </c>
      <c r="E398">
        <v>46</v>
      </c>
      <c r="F398">
        <v>181</v>
      </c>
      <c r="G398">
        <v>-5</v>
      </c>
      <c r="H398">
        <v>-2</v>
      </c>
      <c r="I398">
        <v>0</v>
      </c>
      <c r="J398">
        <v>-1</v>
      </c>
      <c r="K398">
        <v>1</v>
      </c>
      <c r="L398">
        <v>-7</v>
      </c>
      <c r="M398">
        <v>-0.7</v>
      </c>
      <c r="N398">
        <v>6</v>
      </c>
      <c r="O398">
        <v>0</v>
      </c>
      <c r="P398">
        <v>-0.1</v>
      </c>
      <c r="Q398">
        <v>0.48499999999999999</v>
      </c>
      <c r="R398">
        <v>0.496</v>
      </c>
      <c r="S398">
        <v>0</v>
      </c>
      <c r="T398">
        <v>0</v>
      </c>
      <c r="U398">
        <v>1</v>
      </c>
      <c r="W398" t="s">
        <v>1006</v>
      </c>
      <c r="X398" t="s">
        <v>367</v>
      </c>
      <c r="Y398" t="s">
        <v>553</v>
      </c>
    </row>
    <row r="399" spans="1:25" x14ac:dyDescent="0.45">
      <c r="A399">
        <v>394</v>
      </c>
      <c r="B399" t="s">
        <v>1666</v>
      </c>
      <c r="C399">
        <v>31</v>
      </c>
      <c r="D399" t="s">
        <v>820</v>
      </c>
      <c r="E399">
        <v>58</v>
      </c>
      <c r="F399">
        <v>229</v>
      </c>
      <c r="G399">
        <v>17</v>
      </c>
      <c r="H399">
        <v>-1</v>
      </c>
      <c r="I399">
        <v>0</v>
      </c>
      <c r="J399">
        <v>-2</v>
      </c>
      <c r="K399">
        <v>-2</v>
      </c>
      <c r="L399">
        <v>12</v>
      </c>
      <c r="M399">
        <v>1.2</v>
      </c>
      <c r="N399">
        <v>8</v>
      </c>
      <c r="O399">
        <v>20</v>
      </c>
      <c r="P399">
        <v>2</v>
      </c>
      <c r="Q399">
        <v>0.52100000000000002</v>
      </c>
      <c r="R399">
        <v>0.50800000000000001</v>
      </c>
      <c r="S399">
        <v>2.2000000000000002</v>
      </c>
      <c r="T399">
        <v>-0.4</v>
      </c>
      <c r="U399">
        <v>22</v>
      </c>
      <c r="V399" s="3">
        <v>1000000</v>
      </c>
      <c r="W399" t="s">
        <v>1005</v>
      </c>
      <c r="X399" t="s">
        <v>1041</v>
      </c>
      <c r="Y399" t="s">
        <v>1042</v>
      </c>
    </row>
    <row r="400" spans="1:25" x14ac:dyDescent="0.45">
      <c r="A400">
        <v>395</v>
      </c>
      <c r="B400" t="s">
        <v>554</v>
      </c>
      <c r="C400">
        <v>23</v>
      </c>
      <c r="D400" t="s">
        <v>37</v>
      </c>
      <c r="E400">
        <v>54</v>
      </c>
      <c r="F400">
        <v>198</v>
      </c>
      <c r="G400">
        <v>-8</v>
      </c>
      <c r="H400">
        <v>1</v>
      </c>
      <c r="I400">
        <v>0</v>
      </c>
      <c r="J400">
        <v>-1</v>
      </c>
      <c r="K400">
        <v>3</v>
      </c>
      <c r="L400">
        <v>-5</v>
      </c>
      <c r="M400">
        <v>-0.6</v>
      </c>
      <c r="N400">
        <v>7</v>
      </c>
      <c r="O400">
        <v>2</v>
      </c>
      <c r="P400">
        <v>0.1</v>
      </c>
      <c r="Q400">
        <v>0.49</v>
      </c>
      <c r="R400">
        <v>0.497</v>
      </c>
      <c r="S400">
        <v>0.2</v>
      </c>
      <c r="T400">
        <v>0.1</v>
      </c>
      <c r="U400">
        <v>3</v>
      </c>
      <c r="W400" t="s">
        <v>1005</v>
      </c>
      <c r="X400" t="s">
        <v>555</v>
      </c>
      <c r="Y400" t="s">
        <v>556</v>
      </c>
    </row>
    <row r="401" spans="1:25" x14ac:dyDescent="0.45">
      <c r="A401">
        <v>396</v>
      </c>
      <c r="B401" t="s">
        <v>557</v>
      </c>
      <c r="C401">
        <v>27</v>
      </c>
      <c r="D401" t="s">
        <v>153</v>
      </c>
      <c r="E401">
        <v>50</v>
      </c>
      <c r="F401">
        <v>191</v>
      </c>
      <c r="G401">
        <v>0</v>
      </c>
      <c r="H401">
        <v>-1</v>
      </c>
      <c r="I401">
        <v>0</v>
      </c>
      <c r="J401">
        <v>4</v>
      </c>
      <c r="K401">
        <v>3</v>
      </c>
      <c r="L401">
        <v>6</v>
      </c>
      <c r="M401">
        <v>0.6</v>
      </c>
      <c r="N401">
        <v>7</v>
      </c>
      <c r="O401">
        <v>13</v>
      </c>
      <c r="P401">
        <v>1.3</v>
      </c>
      <c r="Q401">
        <v>0.51300000000000001</v>
      </c>
      <c r="R401">
        <v>0.504</v>
      </c>
      <c r="S401">
        <v>0.9</v>
      </c>
      <c r="T401">
        <v>0.7</v>
      </c>
      <c r="U401">
        <v>9</v>
      </c>
      <c r="W401" t="s">
        <v>1007</v>
      </c>
      <c r="X401" t="s">
        <v>307</v>
      </c>
      <c r="Y401" t="s">
        <v>558</v>
      </c>
    </row>
    <row r="402" spans="1:25" x14ac:dyDescent="0.45">
      <c r="A402">
        <v>397</v>
      </c>
      <c r="B402" t="s">
        <v>559</v>
      </c>
      <c r="C402">
        <v>29</v>
      </c>
      <c r="D402" t="s">
        <v>153</v>
      </c>
      <c r="E402">
        <v>44</v>
      </c>
      <c r="F402">
        <v>130</v>
      </c>
      <c r="G402">
        <v>1</v>
      </c>
      <c r="H402">
        <v>0</v>
      </c>
      <c r="I402">
        <v>0</v>
      </c>
      <c r="J402">
        <v>2</v>
      </c>
      <c r="K402">
        <v>-2</v>
      </c>
      <c r="L402">
        <v>1</v>
      </c>
      <c r="M402">
        <v>0.1</v>
      </c>
      <c r="N402">
        <v>4</v>
      </c>
      <c r="O402">
        <v>6</v>
      </c>
      <c r="P402">
        <v>0.5</v>
      </c>
      <c r="Q402">
        <v>0.503</v>
      </c>
      <c r="R402">
        <v>0.501</v>
      </c>
      <c r="S402">
        <v>0.3</v>
      </c>
      <c r="T402">
        <v>0</v>
      </c>
      <c r="U402">
        <v>4</v>
      </c>
      <c r="W402" t="s">
        <v>1006</v>
      </c>
      <c r="X402" t="s">
        <v>560</v>
      </c>
      <c r="Y402" t="s">
        <v>561</v>
      </c>
    </row>
    <row r="403" spans="1:25" x14ac:dyDescent="0.45">
      <c r="A403">
        <v>398</v>
      </c>
      <c r="B403" t="s">
        <v>562</v>
      </c>
      <c r="C403">
        <v>29</v>
      </c>
      <c r="D403" t="s">
        <v>66</v>
      </c>
      <c r="E403">
        <v>42</v>
      </c>
      <c r="F403">
        <v>152</v>
      </c>
      <c r="G403">
        <v>-4</v>
      </c>
      <c r="H403">
        <v>1</v>
      </c>
      <c r="I403">
        <v>1</v>
      </c>
      <c r="J403">
        <v>3</v>
      </c>
      <c r="K403">
        <v>-3</v>
      </c>
      <c r="L403">
        <v>-3</v>
      </c>
      <c r="M403">
        <v>-0.3</v>
      </c>
      <c r="N403">
        <v>5</v>
      </c>
      <c r="O403">
        <v>3</v>
      </c>
      <c r="P403">
        <v>0.2</v>
      </c>
      <c r="Q403">
        <v>0.49399999999999999</v>
      </c>
      <c r="R403">
        <v>0.498</v>
      </c>
      <c r="S403">
        <v>-0.1</v>
      </c>
      <c r="T403">
        <v>0</v>
      </c>
      <c r="U403">
        <v>0</v>
      </c>
      <c r="V403" s="3">
        <v>3800000</v>
      </c>
      <c r="W403" t="s">
        <v>1006</v>
      </c>
      <c r="X403" t="s">
        <v>563</v>
      </c>
      <c r="Y403" t="s">
        <v>564</v>
      </c>
    </row>
    <row r="404" spans="1:25" x14ac:dyDescent="0.45">
      <c r="A404">
        <v>399</v>
      </c>
      <c r="B404" t="s">
        <v>565</v>
      </c>
      <c r="C404">
        <v>31</v>
      </c>
      <c r="D404" t="s">
        <v>70</v>
      </c>
      <c r="E404">
        <v>54</v>
      </c>
      <c r="F404">
        <v>238</v>
      </c>
      <c r="G404">
        <v>12</v>
      </c>
      <c r="H404">
        <v>0</v>
      </c>
      <c r="I404">
        <v>1</v>
      </c>
      <c r="J404">
        <v>0</v>
      </c>
      <c r="K404">
        <v>0</v>
      </c>
      <c r="L404">
        <v>14</v>
      </c>
      <c r="M404">
        <v>1.4</v>
      </c>
      <c r="N404">
        <v>8</v>
      </c>
      <c r="O404">
        <v>21</v>
      </c>
      <c r="P404">
        <v>2.2000000000000002</v>
      </c>
      <c r="Q404">
        <v>0.52600000000000002</v>
      </c>
      <c r="R404">
        <v>0.50900000000000001</v>
      </c>
      <c r="S404">
        <v>2.2000000000000002</v>
      </c>
      <c r="T404">
        <v>0</v>
      </c>
      <c r="U404">
        <v>21</v>
      </c>
      <c r="V404" s="3">
        <v>17000000</v>
      </c>
      <c r="W404" t="s">
        <v>1008</v>
      </c>
      <c r="X404" t="s">
        <v>566</v>
      </c>
      <c r="Y404" t="s">
        <v>567</v>
      </c>
    </row>
    <row r="405" spans="1:25" x14ac:dyDescent="0.45">
      <c r="A405">
        <v>400</v>
      </c>
      <c r="B405" t="s">
        <v>568</v>
      </c>
      <c r="C405">
        <v>22</v>
      </c>
      <c r="D405" t="s">
        <v>97</v>
      </c>
      <c r="E405">
        <v>14</v>
      </c>
      <c r="F405">
        <v>45</v>
      </c>
      <c r="G405">
        <v>-2</v>
      </c>
      <c r="H405">
        <v>0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2</v>
      </c>
      <c r="O405">
        <v>1</v>
      </c>
      <c r="P405">
        <v>0.1</v>
      </c>
      <c r="Q405">
        <v>0.498</v>
      </c>
      <c r="R405">
        <v>0.5</v>
      </c>
      <c r="S405">
        <v>-0.1</v>
      </c>
      <c r="T405">
        <v>0.2</v>
      </c>
      <c r="U405">
        <v>-1</v>
      </c>
      <c r="W405" t="s">
        <v>1005</v>
      </c>
      <c r="X405" t="s">
        <v>104</v>
      </c>
      <c r="Y405" t="s">
        <v>569</v>
      </c>
    </row>
    <row r="406" spans="1:25" x14ac:dyDescent="0.45">
      <c r="A406">
        <v>401</v>
      </c>
      <c r="B406" t="s">
        <v>1667</v>
      </c>
      <c r="C406">
        <v>24</v>
      </c>
      <c r="D406" t="s">
        <v>835</v>
      </c>
      <c r="E406">
        <v>19</v>
      </c>
      <c r="F406">
        <v>77</v>
      </c>
      <c r="G406">
        <v>2</v>
      </c>
      <c r="H406">
        <v>0</v>
      </c>
      <c r="I406">
        <v>0</v>
      </c>
      <c r="J406">
        <v>4</v>
      </c>
      <c r="K406">
        <v>-1</v>
      </c>
      <c r="L406">
        <v>5</v>
      </c>
      <c r="M406">
        <v>0.6</v>
      </c>
      <c r="N406">
        <v>3</v>
      </c>
      <c r="O406">
        <v>8</v>
      </c>
      <c r="P406">
        <v>0.8</v>
      </c>
      <c r="Q406">
        <v>0.53100000000000003</v>
      </c>
      <c r="R406">
        <v>0.504</v>
      </c>
      <c r="S406">
        <v>0.4</v>
      </c>
      <c r="T406">
        <v>0.4</v>
      </c>
      <c r="U406">
        <v>4</v>
      </c>
      <c r="W406" t="s">
        <v>1007</v>
      </c>
      <c r="X406" t="s">
        <v>1110</v>
      </c>
      <c r="Y406" t="s">
        <v>1111</v>
      </c>
    </row>
    <row r="407" spans="1:25" x14ac:dyDescent="0.45">
      <c r="A407">
        <v>402</v>
      </c>
      <c r="B407" t="s">
        <v>1668</v>
      </c>
      <c r="C407">
        <v>33</v>
      </c>
      <c r="D407" t="s">
        <v>823</v>
      </c>
      <c r="E407">
        <v>45</v>
      </c>
      <c r="F407">
        <v>196</v>
      </c>
      <c r="G407">
        <v>5</v>
      </c>
      <c r="H407">
        <v>-2</v>
      </c>
      <c r="I407">
        <v>1</v>
      </c>
      <c r="J407">
        <v>1</v>
      </c>
      <c r="K407">
        <v>3</v>
      </c>
      <c r="L407">
        <v>8</v>
      </c>
      <c r="M407">
        <v>0.9</v>
      </c>
      <c r="N407">
        <v>6</v>
      </c>
      <c r="O407">
        <v>14</v>
      </c>
      <c r="P407">
        <v>1.5</v>
      </c>
      <c r="Q407">
        <v>0.51800000000000002</v>
      </c>
      <c r="R407">
        <v>0.505</v>
      </c>
      <c r="S407">
        <v>1.3</v>
      </c>
      <c r="T407">
        <v>0.5</v>
      </c>
      <c r="U407">
        <v>13</v>
      </c>
      <c r="V407" s="3">
        <v>23875000</v>
      </c>
      <c r="W407" t="s">
        <v>1005</v>
      </c>
      <c r="X407" t="s">
        <v>1063</v>
      </c>
      <c r="Y407" t="s">
        <v>1064</v>
      </c>
    </row>
    <row r="408" spans="1:25" x14ac:dyDescent="0.45">
      <c r="A408">
        <v>403</v>
      </c>
      <c r="B408" t="s">
        <v>1669</v>
      </c>
      <c r="C408">
        <v>28</v>
      </c>
      <c r="D408" t="s">
        <v>835</v>
      </c>
      <c r="E408">
        <v>5</v>
      </c>
      <c r="F408">
        <v>12</v>
      </c>
      <c r="G408">
        <v>-1</v>
      </c>
      <c r="H408">
        <v>0</v>
      </c>
      <c r="I408">
        <v>0</v>
      </c>
      <c r="J408">
        <v>0</v>
      </c>
      <c r="K408">
        <v>0</v>
      </c>
      <c r="L408">
        <v>-1</v>
      </c>
      <c r="M408">
        <v>-0.1</v>
      </c>
      <c r="N408">
        <v>0</v>
      </c>
      <c r="O408">
        <v>-1</v>
      </c>
      <c r="P408">
        <v>-0.1</v>
      </c>
      <c r="Q408">
        <v>0.47299999999999998</v>
      </c>
      <c r="R408">
        <v>0.499</v>
      </c>
      <c r="S408">
        <v>-0.1</v>
      </c>
      <c r="T408">
        <v>0</v>
      </c>
      <c r="U408">
        <v>-1</v>
      </c>
      <c r="W408" t="s">
        <v>1005</v>
      </c>
      <c r="X408" t="s">
        <v>646</v>
      </c>
      <c r="Y408" t="s">
        <v>1670</v>
      </c>
    </row>
    <row r="409" spans="1:25" x14ac:dyDescent="0.45">
      <c r="A409">
        <v>404</v>
      </c>
      <c r="B409" t="s">
        <v>570</v>
      </c>
      <c r="C409">
        <v>33</v>
      </c>
      <c r="D409" t="s">
        <v>37</v>
      </c>
      <c r="E409">
        <v>28</v>
      </c>
      <c r="F409">
        <v>88</v>
      </c>
      <c r="G409">
        <v>7</v>
      </c>
      <c r="H409">
        <v>-1</v>
      </c>
      <c r="I409">
        <v>0</v>
      </c>
      <c r="J409">
        <v>-2</v>
      </c>
      <c r="K409">
        <v>-1</v>
      </c>
      <c r="L409">
        <v>3</v>
      </c>
      <c r="M409">
        <v>0.3</v>
      </c>
      <c r="N409">
        <v>3</v>
      </c>
      <c r="O409">
        <v>6</v>
      </c>
      <c r="P409">
        <v>0.6</v>
      </c>
      <c r="Q409">
        <v>0.51</v>
      </c>
      <c r="R409">
        <v>0.502</v>
      </c>
      <c r="S409">
        <v>0.8</v>
      </c>
      <c r="T409">
        <v>-0.4</v>
      </c>
      <c r="U409">
        <v>8</v>
      </c>
      <c r="V409" s="3">
        <v>1850000</v>
      </c>
      <c r="W409" t="s">
        <v>1005</v>
      </c>
      <c r="X409" t="s">
        <v>571</v>
      </c>
      <c r="Y409" t="s">
        <v>572</v>
      </c>
    </row>
    <row r="410" spans="1:25" x14ac:dyDescent="0.45">
      <c r="A410">
        <v>405</v>
      </c>
      <c r="B410" t="s">
        <v>573</v>
      </c>
      <c r="C410">
        <v>30</v>
      </c>
      <c r="D410" t="s">
        <v>97</v>
      </c>
      <c r="E410">
        <v>13</v>
      </c>
      <c r="F410">
        <v>35</v>
      </c>
      <c r="G410">
        <v>1</v>
      </c>
      <c r="H410">
        <v>-1</v>
      </c>
      <c r="I410">
        <v>0</v>
      </c>
      <c r="J410">
        <v>1</v>
      </c>
      <c r="K410">
        <v>0</v>
      </c>
      <c r="L410">
        <v>2</v>
      </c>
      <c r="M410">
        <v>0.2</v>
      </c>
      <c r="N410">
        <v>1</v>
      </c>
      <c r="O410">
        <v>3</v>
      </c>
      <c r="P410">
        <v>0.3</v>
      </c>
      <c r="Q410">
        <v>0.51600000000000001</v>
      </c>
      <c r="R410">
        <v>0.501</v>
      </c>
      <c r="S410">
        <v>0.2</v>
      </c>
      <c r="T410">
        <v>0.1</v>
      </c>
      <c r="U410">
        <v>2</v>
      </c>
      <c r="W410" t="s">
        <v>1007</v>
      </c>
      <c r="X410" t="s">
        <v>1671</v>
      </c>
      <c r="Y410" t="s">
        <v>574</v>
      </c>
    </row>
    <row r="411" spans="1:25" x14ac:dyDescent="0.45">
      <c r="A411">
        <v>406</v>
      </c>
      <c r="B411" t="s">
        <v>575</v>
      </c>
      <c r="C411">
        <v>34</v>
      </c>
      <c r="D411" t="s">
        <v>41</v>
      </c>
      <c r="E411">
        <v>19</v>
      </c>
      <c r="F411">
        <v>83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2</v>
      </c>
      <c r="M411">
        <v>0.2</v>
      </c>
      <c r="N411">
        <v>3</v>
      </c>
      <c r="O411">
        <v>4</v>
      </c>
      <c r="P411">
        <v>0.4</v>
      </c>
      <c r="Q411">
        <v>0.50900000000000001</v>
      </c>
      <c r="R411">
        <v>0.501</v>
      </c>
      <c r="S411">
        <v>0.3</v>
      </c>
      <c r="T411">
        <v>0.1</v>
      </c>
      <c r="U411">
        <v>3</v>
      </c>
      <c r="V411" s="3">
        <v>38571428</v>
      </c>
      <c r="W411" t="s">
        <v>1005</v>
      </c>
      <c r="X411" t="s">
        <v>576</v>
      </c>
      <c r="Y411" t="s">
        <v>577</v>
      </c>
    </row>
    <row r="412" spans="1:25" x14ac:dyDescent="0.45">
      <c r="A412">
        <v>407</v>
      </c>
      <c r="B412" t="s">
        <v>578</v>
      </c>
      <c r="C412">
        <v>32</v>
      </c>
      <c r="D412" t="s">
        <v>112</v>
      </c>
      <c r="E412">
        <v>48</v>
      </c>
      <c r="F412">
        <v>160</v>
      </c>
      <c r="G412">
        <v>-8</v>
      </c>
      <c r="H412">
        <v>0</v>
      </c>
      <c r="I412">
        <v>0</v>
      </c>
      <c r="J412">
        <v>-1</v>
      </c>
      <c r="K412">
        <v>-1</v>
      </c>
      <c r="L412">
        <v>-10</v>
      </c>
      <c r="M412">
        <v>-1.1000000000000001</v>
      </c>
      <c r="N412">
        <v>5</v>
      </c>
      <c r="O412">
        <v>-4</v>
      </c>
      <c r="P412">
        <v>-0.5</v>
      </c>
      <c r="Q412">
        <v>0.47799999999999998</v>
      </c>
      <c r="R412">
        <v>0.49399999999999999</v>
      </c>
      <c r="S412">
        <v>-0.4</v>
      </c>
      <c r="T412">
        <v>-0.3</v>
      </c>
      <c r="U412">
        <v>-3</v>
      </c>
      <c r="V412" s="3">
        <v>5500000</v>
      </c>
      <c r="W412" t="s">
        <v>1005</v>
      </c>
      <c r="X412" t="s">
        <v>579</v>
      </c>
      <c r="Y412" t="s">
        <v>580</v>
      </c>
    </row>
    <row r="413" spans="1:25" x14ac:dyDescent="0.45">
      <c r="A413">
        <v>408</v>
      </c>
      <c r="B413" t="s">
        <v>581</v>
      </c>
      <c r="C413">
        <v>27</v>
      </c>
      <c r="D413" t="s">
        <v>41</v>
      </c>
      <c r="E413">
        <v>38</v>
      </c>
      <c r="F413">
        <v>144</v>
      </c>
      <c r="G413">
        <v>8</v>
      </c>
      <c r="H413">
        <v>2</v>
      </c>
      <c r="I413">
        <v>0</v>
      </c>
      <c r="J413">
        <v>0</v>
      </c>
      <c r="K413">
        <v>1</v>
      </c>
      <c r="L413">
        <v>12</v>
      </c>
      <c r="M413">
        <v>1.2</v>
      </c>
      <c r="N413">
        <v>5</v>
      </c>
      <c r="O413">
        <v>17</v>
      </c>
      <c r="P413">
        <v>1.7</v>
      </c>
      <c r="Q413">
        <v>0.53300000000000003</v>
      </c>
      <c r="R413">
        <v>0.50800000000000001</v>
      </c>
      <c r="S413">
        <v>1.7</v>
      </c>
      <c r="T413">
        <v>0.1</v>
      </c>
      <c r="U413">
        <v>17</v>
      </c>
      <c r="V413" s="3">
        <v>4400000</v>
      </c>
      <c r="W413" t="s">
        <v>1006</v>
      </c>
      <c r="X413" t="s">
        <v>582</v>
      </c>
      <c r="Y413" t="s">
        <v>583</v>
      </c>
    </row>
    <row r="414" spans="1:25" x14ac:dyDescent="0.45">
      <c r="A414">
        <v>409</v>
      </c>
      <c r="B414" t="s">
        <v>584</v>
      </c>
      <c r="C414">
        <v>30</v>
      </c>
      <c r="D414" t="s">
        <v>37</v>
      </c>
      <c r="E414">
        <v>21</v>
      </c>
      <c r="F414">
        <v>64</v>
      </c>
      <c r="G414">
        <v>-6</v>
      </c>
      <c r="H414">
        <v>-1</v>
      </c>
      <c r="I414">
        <v>0</v>
      </c>
      <c r="J414">
        <v>-3</v>
      </c>
      <c r="K414">
        <v>1</v>
      </c>
      <c r="L414">
        <v>-9</v>
      </c>
      <c r="M414">
        <v>-1</v>
      </c>
      <c r="N414">
        <v>2</v>
      </c>
      <c r="O414">
        <v>-7</v>
      </c>
      <c r="P414">
        <v>-0.8</v>
      </c>
      <c r="Q414">
        <v>0.45300000000000001</v>
      </c>
      <c r="R414">
        <v>0.49399999999999999</v>
      </c>
      <c r="S414">
        <v>-0.5</v>
      </c>
      <c r="T414">
        <v>-0.3</v>
      </c>
      <c r="U414">
        <v>-4</v>
      </c>
      <c r="W414" t="s">
        <v>1010</v>
      </c>
      <c r="X414" t="s">
        <v>585</v>
      </c>
      <c r="Y414" t="s">
        <v>586</v>
      </c>
    </row>
    <row r="415" spans="1:25" x14ac:dyDescent="0.45">
      <c r="A415">
        <v>410</v>
      </c>
      <c r="B415" t="s">
        <v>1672</v>
      </c>
      <c r="C415">
        <v>29</v>
      </c>
      <c r="D415" t="s">
        <v>905</v>
      </c>
      <c r="E415">
        <v>54</v>
      </c>
      <c r="F415">
        <v>242</v>
      </c>
      <c r="G415">
        <v>6</v>
      </c>
      <c r="H415">
        <v>0</v>
      </c>
      <c r="I415">
        <v>2</v>
      </c>
      <c r="J415">
        <v>1</v>
      </c>
      <c r="K415">
        <v>-2</v>
      </c>
      <c r="L415">
        <v>7</v>
      </c>
      <c r="M415">
        <v>0.8</v>
      </c>
      <c r="N415">
        <v>8</v>
      </c>
      <c r="O415">
        <v>15</v>
      </c>
      <c r="P415">
        <v>1.5</v>
      </c>
      <c r="Q415">
        <v>0.51400000000000001</v>
      </c>
      <c r="R415">
        <v>0.505</v>
      </c>
      <c r="S415">
        <v>1.4</v>
      </c>
      <c r="T415">
        <v>-0.1</v>
      </c>
      <c r="U415">
        <v>14</v>
      </c>
      <c r="V415" s="3">
        <v>10250000</v>
      </c>
      <c r="W415" t="s">
        <v>1006</v>
      </c>
      <c r="X415" t="s">
        <v>1074</v>
      </c>
      <c r="Y415" t="s">
        <v>1075</v>
      </c>
    </row>
    <row r="416" spans="1:25" x14ac:dyDescent="0.45">
      <c r="A416">
        <v>411</v>
      </c>
      <c r="B416" t="s">
        <v>1673</v>
      </c>
      <c r="C416">
        <v>27</v>
      </c>
      <c r="D416" t="s">
        <v>828</v>
      </c>
      <c r="E416">
        <v>39</v>
      </c>
      <c r="F416">
        <v>171</v>
      </c>
      <c r="G416">
        <v>-2</v>
      </c>
      <c r="H416">
        <v>1</v>
      </c>
      <c r="I416">
        <v>1</v>
      </c>
      <c r="J416">
        <v>3</v>
      </c>
      <c r="K416">
        <v>1</v>
      </c>
      <c r="L416">
        <v>5</v>
      </c>
      <c r="M416">
        <v>0.5</v>
      </c>
      <c r="N416">
        <v>6</v>
      </c>
      <c r="O416">
        <v>10</v>
      </c>
      <c r="P416">
        <v>1.1000000000000001</v>
      </c>
      <c r="Q416">
        <v>0.51300000000000001</v>
      </c>
      <c r="R416">
        <v>0.503</v>
      </c>
      <c r="S416">
        <v>0.7</v>
      </c>
      <c r="T416">
        <v>0.4</v>
      </c>
      <c r="U416">
        <v>7</v>
      </c>
      <c r="V416" s="3">
        <v>21000000</v>
      </c>
      <c r="W416" t="s">
        <v>1007</v>
      </c>
      <c r="X416" t="s">
        <v>118</v>
      </c>
      <c r="Y416" t="s">
        <v>1083</v>
      </c>
    </row>
    <row r="417" spans="1:25" x14ac:dyDescent="0.45">
      <c r="A417">
        <v>412</v>
      </c>
      <c r="B417" t="s">
        <v>587</v>
      </c>
      <c r="C417">
        <v>26</v>
      </c>
      <c r="D417" t="s">
        <v>153</v>
      </c>
      <c r="E417">
        <v>5</v>
      </c>
      <c r="F417">
        <v>6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0.1</v>
      </c>
      <c r="N417">
        <v>0</v>
      </c>
      <c r="O417">
        <v>1</v>
      </c>
      <c r="P417">
        <v>0.1</v>
      </c>
      <c r="Q417">
        <v>0.52500000000000002</v>
      </c>
      <c r="R417">
        <v>0.501</v>
      </c>
      <c r="S417">
        <v>0.1</v>
      </c>
      <c r="T417">
        <v>0</v>
      </c>
      <c r="U417">
        <v>1</v>
      </c>
      <c r="W417" t="s">
        <v>1005</v>
      </c>
      <c r="X417" t="s">
        <v>588</v>
      </c>
      <c r="Y417" t="s">
        <v>589</v>
      </c>
    </row>
    <row r="418" spans="1:25" x14ac:dyDescent="0.45">
      <c r="A418">
        <v>413</v>
      </c>
      <c r="B418" t="s">
        <v>1674</v>
      </c>
      <c r="C418">
        <v>28</v>
      </c>
      <c r="D418" t="s">
        <v>875</v>
      </c>
      <c r="E418">
        <v>40</v>
      </c>
      <c r="F418">
        <v>106</v>
      </c>
      <c r="G418">
        <v>-5</v>
      </c>
      <c r="H418">
        <v>0</v>
      </c>
      <c r="I418">
        <v>0</v>
      </c>
      <c r="J418">
        <v>1</v>
      </c>
      <c r="K418">
        <v>0</v>
      </c>
      <c r="L418">
        <v>-4</v>
      </c>
      <c r="M418">
        <v>-0.5</v>
      </c>
      <c r="N418">
        <v>4</v>
      </c>
      <c r="O418">
        <v>-1</v>
      </c>
      <c r="P418">
        <v>-0.1</v>
      </c>
      <c r="Q418">
        <v>0.48899999999999999</v>
      </c>
      <c r="R418">
        <v>0.497</v>
      </c>
      <c r="S418">
        <v>-0.2</v>
      </c>
      <c r="T418">
        <v>0.1</v>
      </c>
      <c r="U418">
        <v>-2</v>
      </c>
      <c r="W418" t="s">
        <v>1010</v>
      </c>
      <c r="X418" t="s">
        <v>1262</v>
      </c>
      <c r="Y418" t="s">
        <v>1263</v>
      </c>
    </row>
    <row r="419" spans="1:25" x14ac:dyDescent="0.45">
      <c r="A419">
        <v>414</v>
      </c>
      <c r="B419" t="s">
        <v>590</v>
      </c>
      <c r="C419">
        <v>34</v>
      </c>
      <c r="D419" t="s">
        <v>103</v>
      </c>
      <c r="E419">
        <v>55</v>
      </c>
      <c r="F419">
        <v>229</v>
      </c>
      <c r="G419">
        <v>-1</v>
      </c>
      <c r="H419">
        <v>-2</v>
      </c>
      <c r="I419">
        <v>-1</v>
      </c>
      <c r="J419">
        <v>-1</v>
      </c>
      <c r="K419">
        <v>-3</v>
      </c>
      <c r="L419">
        <v>-7</v>
      </c>
      <c r="M419">
        <v>-0.8</v>
      </c>
      <c r="N419">
        <v>8</v>
      </c>
      <c r="O419">
        <v>1</v>
      </c>
      <c r="P419">
        <v>0</v>
      </c>
      <c r="Q419">
        <v>0.48599999999999999</v>
      </c>
      <c r="R419">
        <v>0.495</v>
      </c>
      <c r="S419">
        <v>0.1</v>
      </c>
      <c r="T419">
        <v>-0.4</v>
      </c>
      <c r="U419">
        <v>2</v>
      </c>
      <c r="V419" s="3">
        <v>17000000</v>
      </c>
      <c r="W419" t="s">
        <v>1005</v>
      </c>
      <c r="X419" t="s">
        <v>591</v>
      </c>
      <c r="Y419" t="s">
        <v>592</v>
      </c>
    </row>
    <row r="420" spans="1:25" x14ac:dyDescent="0.45">
      <c r="A420">
        <v>415</v>
      </c>
      <c r="B420" t="s">
        <v>593</v>
      </c>
      <c r="C420">
        <v>26</v>
      </c>
      <c r="D420" t="s">
        <v>97</v>
      </c>
      <c r="E420">
        <v>7</v>
      </c>
      <c r="F420">
        <v>29</v>
      </c>
      <c r="G420">
        <v>0</v>
      </c>
      <c r="H420">
        <v>0</v>
      </c>
      <c r="I420">
        <v>0</v>
      </c>
      <c r="J420">
        <v>-2</v>
      </c>
      <c r="K420">
        <v>0</v>
      </c>
      <c r="L420">
        <v>-2</v>
      </c>
      <c r="M420">
        <v>-0.2</v>
      </c>
      <c r="N420">
        <v>1</v>
      </c>
      <c r="O420">
        <v>-1</v>
      </c>
      <c r="P420">
        <v>-0.1</v>
      </c>
      <c r="Q420">
        <v>0.47099999999999997</v>
      </c>
      <c r="R420">
        <v>0.499</v>
      </c>
      <c r="S420">
        <v>0.1</v>
      </c>
      <c r="T420">
        <v>-0.2</v>
      </c>
      <c r="U420">
        <v>1</v>
      </c>
      <c r="V420" s="3">
        <v>12500000</v>
      </c>
      <c r="W420" t="s">
        <v>1008</v>
      </c>
      <c r="X420" t="s">
        <v>80</v>
      </c>
      <c r="Y420" t="s">
        <v>594</v>
      </c>
    </row>
    <row r="421" spans="1:25" x14ac:dyDescent="0.45">
      <c r="A421">
        <v>416</v>
      </c>
      <c r="B421" t="s">
        <v>595</v>
      </c>
      <c r="C421">
        <v>39</v>
      </c>
      <c r="D421" t="s">
        <v>161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0.5</v>
      </c>
      <c r="R421">
        <v>0.5</v>
      </c>
      <c r="S421">
        <v>0</v>
      </c>
      <c r="T421">
        <v>0</v>
      </c>
      <c r="U421">
        <v>0</v>
      </c>
      <c r="V421" s="3">
        <v>10000000</v>
      </c>
      <c r="W421" t="s">
        <v>1005</v>
      </c>
      <c r="X421">
        <v>1</v>
      </c>
      <c r="Y421" t="s">
        <v>596</v>
      </c>
    </row>
    <row r="422" spans="1:25" x14ac:dyDescent="0.45">
      <c r="A422">
        <v>417</v>
      </c>
      <c r="B422" t="s">
        <v>1675</v>
      </c>
      <c r="C422">
        <v>27</v>
      </c>
      <c r="D422" t="s">
        <v>886</v>
      </c>
      <c r="E422">
        <v>14</v>
      </c>
      <c r="F422">
        <v>33</v>
      </c>
      <c r="G422">
        <v>-2</v>
      </c>
      <c r="H422">
        <v>0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0.1</v>
      </c>
      <c r="Q422">
        <v>0.501</v>
      </c>
      <c r="R422">
        <v>0.5</v>
      </c>
      <c r="S422">
        <v>-0.1</v>
      </c>
      <c r="T422">
        <v>0.2</v>
      </c>
      <c r="U422">
        <v>-1</v>
      </c>
      <c r="V422" s="3">
        <v>2650000</v>
      </c>
      <c r="W422" t="s">
        <v>1008</v>
      </c>
      <c r="X422" t="s">
        <v>1676</v>
      </c>
      <c r="Y422" t="s">
        <v>1677</v>
      </c>
    </row>
    <row r="423" spans="1:25" x14ac:dyDescent="0.45">
      <c r="A423">
        <v>418</v>
      </c>
      <c r="B423" t="s">
        <v>597</v>
      </c>
      <c r="C423">
        <v>23</v>
      </c>
      <c r="D423" t="s">
        <v>70</v>
      </c>
      <c r="E423">
        <v>47</v>
      </c>
      <c r="F423">
        <v>172</v>
      </c>
      <c r="G423">
        <v>-5</v>
      </c>
      <c r="H423">
        <v>-1</v>
      </c>
      <c r="I423">
        <v>0</v>
      </c>
      <c r="J423">
        <v>4</v>
      </c>
      <c r="K423">
        <v>3</v>
      </c>
      <c r="L423">
        <v>1</v>
      </c>
      <c r="M423">
        <v>0.1</v>
      </c>
      <c r="N423">
        <v>6</v>
      </c>
      <c r="O423">
        <v>7</v>
      </c>
      <c r="P423">
        <v>0.6</v>
      </c>
      <c r="Q423">
        <v>0.501</v>
      </c>
      <c r="R423">
        <v>0.5</v>
      </c>
      <c r="S423">
        <v>0.2</v>
      </c>
      <c r="T423">
        <v>0.7</v>
      </c>
      <c r="U423">
        <v>2</v>
      </c>
      <c r="W423" t="s">
        <v>1005</v>
      </c>
      <c r="X423" t="s">
        <v>83</v>
      </c>
      <c r="Y423" t="s">
        <v>598</v>
      </c>
    </row>
    <row r="424" spans="1:25" x14ac:dyDescent="0.45">
      <c r="A424">
        <v>419</v>
      </c>
      <c r="B424" t="s">
        <v>1678</v>
      </c>
      <c r="C424">
        <v>27</v>
      </c>
      <c r="D424" t="s">
        <v>854</v>
      </c>
      <c r="E424">
        <v>50</v>
      </c>
      <c r="F424">
        <v>195</v>
      </c>
      <c r="G424">
        <v>-5</v>
      </c>
      <c r="H424">
        <v>-1</v>
      </c>
      <c r="I424">
        <v>0</v>
      </c>
      <c r="J424">
        <v>2</v>
      </c>
      <c r="K424">
        <v>1</v>
      </c>
      <c r="L424">
        <v>-2</v>
      </c>
      <c r="M424">
        <v>-0.2</v>
      </c>
      <c r="N424">
        <v>7</v>
      </c>
      <c r="O424">
        <v>5</v>
      </c>
      <c r="P424">
        <v>0.4</v>
      </c>
      <c r="Q424">
        <v>0.496</v>
      </c>
      <c r="R424">
        <v>0.499</v>
      </c>
      <c r="S424">
        <v>0.2</v>
      </c>
      <c r="T424">
        <v>0.4</v>
      </c>
      <c r="U424">
        <v>3</v>
      </c>
      <c r="V424" s="3">
        <v>3200000</v>
      </c>
      <c r="W424" t="s">
        <v>1007</v>
      </c>
      <c r="X424" t="s">
        <v>367</v>
      </c>
      <c r="Y424" t="s">
        <v>1203</v>
      </c>
    </row>
    <row r="425" spans="1:25" x14ac:dyDescent="0.45">
      <c r="A425">
        <v>420</v>
      </c>
      <c r="B425" t="s">
        <v>599</v>
      </c>
      <c r="C425">
        <v>24</v>
      </c>
      <c r="D425" t="s">
        <v>70</v>
      </c>
      <c r="E425">
        <v>5</v>
      </c>
      <c r="F425">
        <v>18</v>
      </c>
      <c r="G425">
        <v>-1</v>
      </c>
      <c r="H425">
        <v>0</v>
      </c>
      <c r="I425">
        <v>0</v>
      </c>
      <c r="J425">
        <v>-2</v>
      </c>
      <c r="K425">
        <v>0</v>
      </c>
      <c r="L425">
        <v>-3</v>
      </c>
      <c r="M425">
        <v>-0.3</v>
      </c>
      <c r="N425">
        <v>1</v>
      </c>
      <c r="O425">
        <v>-2</v>
      </c>
      <c r="P425">
        <v>-0.2</v>
      </c>
      <c r="Q425">
        <v>0.443</v>
      </c>
      <c r="R425">
        <v>0.498</v>
      </c>
      <c r="S425">
        <v>0</v>
      </c>
      <c r="T425">
        <v>-0.2</v>
      </c>
      <c r="U425">
        <v>0</v>
      </c>
      <c r="W425" t="s">
        <v>1007</v>
      </c>
      <c r="X425" t="s">
        <v>324</v>
      </c>
      <c r="Y425" t="s">
        <v>600</v>
      </c>
    </row>
    <row r="426" spans="1:25" x14ac:dyDescent="0.45">
      <c r="A426">
        <v>421</v>
      </c>
      <c r="B426" t="s">
        <v>601</v>
      </c>
      <c r="C426">
        <v>23</v>
      </c>
      <c r="D426" t="s">
        <v>153</v>
      </c>
      <c r="E426">
        <v>56</v>
      </c>
      <c r="F426">
        <v>237</v>
      </c>
      <c r="G426">
        <v>-3</v>
      </c>
      <c r="H426">
        <v>-1</v>
      </c>
      <c r="I426">
        <v>0</v>
      </c>
      <c r="J426">
        <v>5</v>
      </c>
      <c r="K426">
        <v>2</v>
      </c>
      <c r="L426">
        <v>4</v>
      </c>
      <c r="M426">
        <v>0.4</v>
      </c>
      <c r="N426">
        <v>8</v>
      </c>
      <c r="O426">
        <v>12</v>
      </c>
      <c r="P426">
        <v>1.2</v>
      </c>
      <c r="Q426">
        <v>0.50700000000000001</v>
      </c>
      <c r="R426">
        <v>0.502</v>
      </c>
      <c r="S426">
        <v>0.7</v>
      </c>
      <c r="T426">
        <v>0.7</v>
      </c>
      <c r="U426">
        <v>7</v>
      </c>
      <c r="V426" s="3">
        <v>12185714</v>
      </c>
      <c r="W426" t="s">
        <v>1005</v>
      </c>
      <c r="X426" t="s">
        <v>115</v>
      </c>
      <c r="Y426" t="s">
        <v>602</v>
      </c>
    </row>
    <row r="427" spans="1:25" x14ac:dyDescent="0.45">
      <c r="A427">
        <v>422</v>
      </c>
      <c r="B427" t="s">
        <v>603</v>
      </c>
      <c r="C427">
        <v>26</v>
      </c>
      <c r="D427" t="s">
        <v>161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0.5</v>
      </c>
      <c r="R427">
        <v>0.5</v>
      </c>
      <c r="S427">
        <v>0</v>
      </c>
      <c r="T427">
        <v>0</v>
      </c>
      <c r="U427">
        <v>0</v>
      </c>
      <c r="W427" t="s">
        <v>1005</v>
      </c>
      <c r="X427">
        <v>1</v>
      </c>
      <c r="Y427" t="s">
        <v>604</v>
      </c>
    </row>
    <row r="428" spans="1:25" x14ac:dyDescent="0.45">
      <c r="A428">
        <v>423</v>
      </c>
      <c r="B428" t="s">
        <v>605</v>
      </c>
      <c r="C428">
        <v>29</v>
      </c>
      <c r="D428" t="s">
        <v>79</v>
      </c>
      <c r="E428">
        <v>34</v>
      </c>
      <c r="F428">
        <v>112</v>
      </c>
      <c r="G428">
        <v>-4</v>
      </c>
      <c r="H428">
        <v>0</v>
      </c>
      <c r="I428">
        <v>0</v>
      </c>
      <c r="J428">
        <v>-2</v>
      </c>
      <c r="K428">
        <v>2</v>
      </c>
      <c r="L428">
        <v>-4</v>
      </c>
      <c r="M428">
        <v>-0.4</v>
      </c>
      <c r="N428">
        <v>4</v>
      </c>
      <c r="O428">
        <v>0</v>
      </c>
      <c r="P428">
        <v>-0.1</v>
      </c>
      <c r="Q428">
        <v>0.48799999999999999</v>
      </c>
      <c r="R428">
        <v>0.497</v>
      </c>
      <c r="S428">
        <v>0.2</v>
      </c>
      <c r="T428">
        <v>0</v>
      </c>
      <c r="U428">
        <v>2</v>
      </c>
      <c r="V428" s="3">
        <v>1700000</v>
      </c>
      <c r="W428" t="s">
        <v>1006</v>
      </c>
      <c r="X428" t="s">
        <v>606</v>
      </c>
      <c r="Y428" t="s">
        <v>607</v>
      </c>
    </row>
    <row r="429" spans="1:25" x14ac:dyDescent="0.45">
      <c r="A429">
        <v>424</v>
      </c>
      <c r="B429" t="s">
        <v>1679</v>
      </c>
      <c r="C429">
        <v>23</v>
      </c>
      <c r="D429" t="s">
        <v>823</v>
      </c>
      <c r="E429">
        <v>47</v>
      </c>
      <c r="F429">
        <v>162</v>
      </c>
      <c r="G429">
        <v>-7</v>
      </c>
      <c r="H429">
        <v>2</v>
      </c>
      <c r="I429">
        <v>1</v>
      </c>
      <c r="J429">
        <v>-4</v>
      </c>
      <c r="K429">
        <v>1</v>
      </c>
      <c r="L429">
        <v>-7</v>
      </c>
      <c r="M429">
        <v>-0.8</v>
      </c>
      <c r="N429">
        <v>6</v>
      </c>
      <c r="O429">
        <v>-2</v>
      </c>
      <c r="P429">
        <v>-0.2</v>
      </c>
      <c r="Q429">
        <v>0.48299999999999998</v>
      </c>
      <c r="R429">
        <v>0.495</v>
      </c>
      <c r="S429">
        <v>0.2</v>
      </c>
      <c r="T429">
        <v>-0.3</v>
      </c>
      <c r="U429">
        <v>2</v>
      </c>
      <c r="W429" t="s">
        <v>1005</v>
      </c>
      <c r="X429" t="s">
        <v>663</v>
      </c>
      <c r="Y429" t="s">
        <v>1289</v>
      </c>
    </row>
    <row r="430" spans="1:25" x14ac:dyDescent="0.45">
      <c r="A430">
        <v>425</v>
      </c>
      <c r="B430" t="s">
        <v>608</v>
      </c>
      <c r="C430">
        <v>30</v>
      </c>
      <c r="D430" t="s">
        <v>153</v>
      </c>
      <c r="E430">
        <v>44</v>
      </c>
      <c r="F430">
        <v>159</v>
      </c>
      <c r="G430">
        <v>5</v>
      </c>
      <c r="H430">
        <v>0</v>
      </c>
      <c r="I430">
        <v>0</v>
      </c>
      <c r="J430">
        <v>-2</v>
      </c>
      <c r="K430">
        <v>1</v>
      </c>
      <c r="L430">
        <v>3</v>
      </c>
      <c r="M430">
        <v>0.4</v>
      </c>
      <c r="N430">
        <v>5</v>
      </c>
      <c r="O430">
        <v>9</v>
      </c>
      <c r="P430">
        <v>0.9</v>
      </c>
      <c r="Q430">
        <v>0.50800000000000001</v>
      </c>
      <c r="R430">
        <v>0.502</v>
      </c>
      <c r="S430">
        <v>1.1000000000000001</v>
      </c>
      <c r="T430">
        <v>-0.1</v>
      </c>
      <c r="U430">
        <v>11</v>
      </c>
      <c r="V430" s="3">
        <v>3100000</v>
      </c>
      <c r="W430" t="s">
        <v>1006</v>
      </c>
      <c r="X430" t="s">
        <v>609</v>
      </c>
      <c r="Y430" t="s">
        <v>610</v>
      </c>
    </row>
    <row r="431" spans="1:25" x14ac:dyDescent="0.45">
      <c r="A431">
        <v>426</v>
      </c>
      <c r="B431" t="s">
        <v>1680</v>
      </c>
      <c r="C431">
        <v>35</v>
      </c>
      <c r="D431" t="s">
        <v>811</v>
      </c>
      <c r="E431">
        <v>32</v>
      </c>
      <c r="F431">
        <v>82</v>
      </c>
      <c r="G431">
        <v>0</v>
      </c>
      <c r="H431">
        <v>1</v>
      </c>
      <c r="I431">
        <v>0</v>
      </c>
      <c r="J431">
        <v>2</v>
      </c>
      <c r="K431">
        <v>1</v>
      </c>
      <c r="L431">
        <v>5</v>
      </c>
      <c r="M431">
        <v>0.5</v>
      </c>
      <c r="N431">
        <v>3</v>
      </c>
      <c r="O431">
        <v>7</v>
      </c>
      <c r="P431">
        <v>0.8</v>
      </c>
      <c r="Q431">
        <v>0.51500000000000001</v>
      </c>
      <c r="R431">
        <v>0.503</v>
      </c>
      <c r="S431">
        <v>0.5</v>
      </c>
      <c r="T431">
        <v>0.4</v>
      </c>
      <c r="U431">
        <v>5</v>
      </c>
      <c r="V431" s="3">
        <v>5750000</v>
      </c>
      <c r="W431" t="s">
        <v>1006</v>
      </c>
      <c r="X431" t="s">
        <v>1116</v>
      </c>
      <c r="Y431" t="s">
        <v>1117</v>
      </c>
    </row>
    <row r="432" spans="1:25" x14ac:dyDescent="0.45">
      <c r="A432">
        <v>427</v>
      </c>
      <c r="B432" t="s">
        <v>1681</v>
      </c>
      <c r="C432">
        <v>27</v>
      </c>
      <c r="D432" t="s">
        <v>817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0.47399999999999998</v>
      </c>
      <c r="R432">
        <v>0.5</v>
      </c>
      <c r="S432">
        <v>0</v>
      </c>
      <c r="T432">
        <v>0</v>
      </c>
      <c r="U432">
        <v>0</v>
      </c>
      <c r="W432" t="s">
        <v>1010</v>
      </c>
      <c r="X432" t="s">
        <v>1399</v>
      </c>
      <c r="Y432" t="s">
        <v>1682</v>
      </c>
    </row>
    <row r="433" spans="1:25" x14ac:dyDescent="0.45">
      <c r="A433">
        <v>428</v>
      </c>
      <c r="B433" t="s">
        <v>1683</v>
      </c>
      <c r="C433">
        <v>27</v>
      </c>
      <c r="D433" t="s">
        <v>888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0.5</v>
      </c>
      <c r="R433">
        <v>0.5</v>
      </c>
      <c r="S433">
        <v>0</v>
      </c>
      <c r="T433">
        <v>0</v>
      </c>
      <c r="U433">
        <v>0</v>
      </c>
      <c r="V433" s="3">
        <v>860000</v>
      </c>
      <c r="W433" t="s">
        <v>1006</v>
      </c>
      <c r="X433">
        <v>1</v>
      </c>
      <c r="Y433" t="s">
        <v>1684</v>
      </c>
    </row>
    <row r="434" spans="1:25" x14ac:dyDescent="0.45">
      <c r="A434">
        <v>429</v>
      </c>
      <c r="B434" t="s">
        <v>611</v>
      </c>
      <c r="C434">
        <v>29</v>
      </c>
      <c r="D434" t="s">
        <v>48</v>
      </c>
      <c r="E434">
        <v>43</v>
      </c>
      <c r="F434">
        <v>178</v>
      </c>
      <c r="G434">
        <v>13</v>
      </c>
      <c r="H434">
        <v>0</v>
      </c>
      <c r="I434">
        <v>0</v>
      </c>
      <c r="J434">
        <v>-1</v>
      </c>
      <c r="K434">
        <v>-3</v>
      </c>
      <c r="L434">
        <v>9</v>
      </c>
      <c r="M434">
        <v>1</v>
      </c>
      <c r="N434">
        <v>6</v>
      </c>
      <c r="O434">
        <v>15</v>
      </c>
      <c r="P434">
        <v>1.6</v>
      </c>
      <c r="Q434">
        <v>0.52300000000000002</v>
      </c>
      <c r="R434">
        <v>0.50600000000000001</v>
      </c>
      <c r="S434">
        <v>1.7</v>
      </c>
      <c r="T434">
        <v>-0.5</v>
      </c>
      <c r="U434">
        <v>16</v>
      </c>
      <c r="W434" t="s">
        <v>1009</v>
      </c>
      <c r="X434" t="s">
        <v>612</v>
      </c>
      <c r="Y434" t="s">
        <v>613</v>
      </c>
    </row>
    <row r="435" spans="1:25" x14ac:dyDescent="0.45">
      <c r="A435">
        <v>430</v>
      </c>
      <c r="B435" t="s">
        <v>614</v>
      </c>
      <c r="C435">
        <v>26</v>
      </c>
      <c r="D435" t="s">
        <v>66</v>
      </c>
      <c r="E435">
        <v>39</v>
      </c>
      <c r="F435">
        <v>112</v>
      </c>
      <c r="G435">
        <v>1</v>
      </c>
      <c r="H435">
        <v>0</v>
      </c>
      <c r="I435">
        <v>0</v>
      </c>
      <c r="J435">
        <v>2</v>
      </c>
      <c r="K435">
        <v>2</v>
      </c>
      <c r="L435">
        <v>5</v>
      </c>
      <c r="M435">
        <v>0.5</v>
      </c>
      <c r="N435">
        <v>4</v>
      </c>
      <c r="O435">
        <v>9</v>
      </c>
      <c r="P435">
        <v>0.9</v>
      </c>
      <c r="Q435">
        <v>0.51400000000000001</v>
      </c>
      <c r="R435">
        <v>0.503</v>
      </c>
      <c r="S435">
        <v>0.7</v>
      </c>
      <c r="T435">
        <v>0.4</v>
      </c>
      <c r="U435">
        <v>7</v>
      </c>
      <c r="W435" t="s">
        <v>1006</v>
      </c>
      <c r="X435" t="s">
        <v>615</v>
      </c>
      <c r="Y435" t="s">
        <v>616</v>
      </c>
    </row>
    <row r="436" spans="1:25" x14ac:dyDescent="0.45">
      <c r="A436">
        <v>431</v>
      </c>
      <c r="B436" t="s">
        <v>617</v>
      </c>
      <c r="C436">
        <v>28</v>
      </c>
      <c r="D436" t="s">
        <v>66</v>
      </c>
      <c r="E436">
        <v>42</v>
      </c>
      <c r="F436">
        <v>163</v>
      </c>
      <c r="G436">
        <v>0</v>
      </c>
      <c r="H436">
        <v>1</v>
      </c>
      <c r="I436">
        <v>0</v>
      </c>
      <c r="J436">
        <v>-6</v>
      </c>
      <c r="K436">
        <v>0</v>
      </c>
      <c r="L436">
        <v>-5</v>
      </c>
      <c r="M436">
        <v>-0.6</v>
      </c>
      <c r="N436">
        <v>6</v>
      </c>
      <c r="O436">
        <v>1</v>
      </c>
      <c r="P436">
        <v>0</v>
      </c>
      <c r="Q436">
        <v>0.48699999999999999</v>
      </c>
      <c r="R436">
        <v>0.497</v>
      </c>
      <c r="S436">
        <v>0.6</v>
      </c>
      <c r="T436">
        <v>-0.6</v>
      </c>
      <c r="U436">
        <v>6</v>
      </c>
      <c r="V436" s="3">
        <v>1500000</v>
      </c>
      <c r="W436" t="s">
        <v>1005</v>
      </c>
      <c r="X436" t="s">
        <v>618</v>
      </c>
      <c r="Y436" t="s">
        <v>619</v>
      </c>
    </row>
    <row r="437" spans="1:25" x14ac:dyDescent="0.45">
      <c r="A437">
        <v>432</v>
      </c>
      <c r="B437" t="s">
        <v>1685</v>
      </c>
      <c r="C437">
        <v>32</v>
      </c>
      <c r="D437" t="s">
        <v>886</v>
      </c>
      <c r="E437">
        <v>45</v>
      </c>
      <c r="F437">
        <v>152</v>
      </c>
      <c r="G437">
        <v>-5</v>
      </c>
      <c r="H437">
        <v>1</v>
      </c>
      <c r="I437">
        <v>1</v>
      </c>
      <c r="J437">
        <v>-7</v>
      </c>
      <c r="K437">
        <v>-1</v>
      </c>
      <c r="L437">
        <v>-11</v>
      </c>
      <c r="M437">
        <v>-1.1000000000000001</v>
      </c>
      <c r="N437">
        <v>5</v>
      </c>
      <c r="O437">
        <v>-6</v>
      </c>
      <c r="P437">
        <v>-0.7</v>
      </c>
      <c r="Q437">
        <v>0.47399999999999998</v>
      </c>
      <c r="R437">
        <v>0.49299999999999999</v>
      </c>
      <c r="S437">
        <v>0.1</v>
      </c>
      <c r="T437">
        <v>-0.9</v>
      </c>
      <c r="U437">
        <v>1</v>
      </c>
      <c r="V437" s="3">
        <v>2000000</v>
      </c>
      <c r="W437" t="s">
        <v>1005</v>
      </c>
      <c r="X437" t="s">
        <v>1246</v>
      </c>
      <c r="Y437" t="s">
        <v>1247</v>
      </c>
    </row>
    <row r="438" spans="1:25" x14ac:dyDescent="0.45">
      <c r="A438">
        <v>433</v>
      </c>
      <c r="B438" t="s">
        <v>1686</v>
      </c>
      <c r="C438">
        <v>24</v>
      </c>
      <c r="D438" t="s">
        <v>820</v>
      </c>
      <c r="E438">
        <v>28</v>
      </c>
      <c r="F438">
        <v>52</v>
      </c>
      <c r="G438">
        <v>2</v>
      </c>
      <c r="H438">
        <v>-1</v>
      </c>
      <c r="I438">
        <v>0</v>
      </c>
      <c r="J438">
        <v>2</v>
      </c>
      <c r="K438">
        <v>0</v>
      </c>
      <c r="L438">
        <v>3</v>
      </c>
      <c r="M438">
        <v>0.3</v>
      </c>
      <c r="N438">
        <v>2</v>
      </c>
      <c r="O438">
        <v>5</v>
      </c>
      <c r="P438">
        <v>0.5</v>
      </c>
      <c r="Q438">
        <v>0.51200000000000001</v>
      </c>
      <c r="R438">
        <v>0.502</v>
      </c>
      <c r="S438">
        <v>0.3</v>
      </c>
      <c r="T438">
        <v>0.2</v>
      </c>
      <c r="U438">
        <v>3</v>
      </c>
      <c r="W438" t="s">
        <v>1005</v>
      </c>
      <c r="X438" t="s">
        <v>1150</v>
      </c>
      <c r="Y438" t="s">
        <v>1151</v>
      </c>
    </row>
    <row r="439" spans="1:25" x14ac:dyDescent="0.45">
      <c r="A439">
        <v>434</v>
      </c>
      <c r="B439" t="s">
        <v>620</v>
      </c>
      <c r="C439">
        <v>25</v>
      </c>
      <c r="D439" t="s">
        <v>48</v>
      </c>
      <c r="E439">
        <v>29</v>
      </c>
      <c r="F439">
        <v>65</v>
      </c>
      <c r="G439">
        <v>-1</v>
      </c>
      <c r="H439">
        <v>-1</v>
      </c>
      <c r="I439">
        <v>0</v>
      </c>
      <c r="J439">
        <v>-1</v>
      </c>
      <c r="K439">
        <v>0</v>
      </c>
      <c r="L439">
        <v>-3</v>
      </c>
      <c r="M439">
        <v>-0.4</v>
      </c>
      <c r="N439">
        <v>2</v>
      </c>
      <c r="O439">
        <v>-1</v>
      </c>
      <c r="P439">
        <v>-0.1</v>
      </c>
      <c r="Q439">
        <v>0.48799999999999999</v>
      </c>
      <c r="R439">
        <v>0.498</v>
      </c>
      <c r="S439">
        <v>0</v>
      </c>
      <c r="T439">
        <v>-0.2</v>
      </c>
      <c r="U439">
        <v>0</v>
      </c>
      <c r="W439" t="s">
        <v>1006</v>
      </c>
      <c r="X439" t="s">
        <v>621</v>
      </c>
      <c r="Y439" t="s">
        <v>622</v>
      </c>
    </row>
    <row r="440" spans="1:25" x14ac:dyDescent="0.45">
      <c r="A440">
        <v>435</v>
      </c>
      <c r="B440" t="s">
        <v>1687</v>
      </c>
      <c r="C440">
        <v>25</v>
      </c>
      <c r="D440" t="s">
        <v>886</v>
      </c>
      <c r="E440">
        <v>35</v>
      </c>
      <c r="F440">
        <v>129</v>
      </c>
      <c r="G440">
        <v>-6</v>
      </c>
      <c r="H440">
        <v>-1</v>
      </c>
      <c r="I440">
        <v>0</v>
      </c>
      <c r="J440">
        <v>-3</v>
      </c>
      <c r="K440">
        <v>2</v>
      </c>
      <c r="L440">
        <v>-9</v>
      </c>
      <c r="M440">
        <v>-0.9</v>
      </c>
      <c r="N440">
        <v>4</v>
      </c>
      <c r="O440">
        <v>-4</v>
      </c>
      <c r="P440">
        <v>-0.5</v>
      </c>
      <c r="Q440">
        <v>0.47399999999999998</v>
      </c>
      <c r="R440">
        <v>0.49399999999999999</v>
      </c>
      <c r="S440">
        <v>-0.2</v>
      </c>
      <c r="T440">
        <v>-0.1</v>
      </c>
      <c r="U440">
        <v>-1</v>
      </c>
      <c r="V440" s="3">
        <v>6375000</v>
      </c>
      <c r="W440" t="s">
        <v>1006</v>
      </c>
      <c r="X440" t="s">
        <v>606</v>
      </c>
      <c r="Y440" t="s">
        <v>1307</v>
      </c>
    </row>
    <row r="441" spans="1:25" x14ac:dyDescent="0.45">
      <c r="A441">
        <v>436</v>
      </c>
      <c r="B441" t="s">
        <v>623</v>
      </c>
      <c r="C441">
        <v>26</v>
      </c>
      <c r="D441" t="s">
        <v>86</v>
      </c>
      <c r="E441">
        <v>51</v>
      </c>
      <c r="F441">
        <v>226</v>
      </c>
      <c r="G441">
        <v>9</v>
      </c>
      <c r="H441">
        <v>0</v>
      </c>
      <c r="I441">
        <v>0</v>
      </c>
      <c r="J441">
        <v>2</v>
      </c>
      <c r="K441">
        <v>1</v>
      </c>
      <c r="L441">
        <v>12</v>
      </c>
      <c r="M441">
        <v>1.3</v>
      </c>
      <c r="N441">
        <v>7</v>
      </c>
      <c r="O441">
        <v>19</v>
      </c>
      <c r="P441">
        <v>2</v>
      </c>
      <c r="Q441">
        <v>0.52500000000000002</v>
      </c>
      <c r="R441">
        <v>0.50800000000000001</v>
      </c>
      <c r="S441">
        <v>1.8</v>
      </c>
      <c r="T441">
        <v>0.3</v>
      </c>
      <c r="U441">
        <v>17</v>
      </c>
      <c r="W441" t="s">
        <v>1007</v>
      </c>
      <c r="X441" t="s">
        <v>346</v>
      </c>
      <c r="Y441" t="s">
        <v>624</v>
      </c>
    </row>
    <row r="442" spans="1:25" x14ac:dyDescent="0.45">
      <c r="A442">
        <v>437</v>
      </c>
      <c r="B442" t="s">
        <v>1688</v>
      </c>
      <c r="C442">
        <v>26</v>
      </c>
      <c r="D442" t="s">
        <v>835</v>
      </c>
      <c r="E442">
        <v>11</v>
      </c>
      <c r="F442">
        <v>38</v>
      </c>
      <c r="G442">
        <v>1</v>
      </c>
      <c r="H442">
        <v>0</v>
      </c>
      <c r="I442">
        <v>0</v>
      </c>
      <c r="J442">
        <v>-2</v>
      </c>
      <c r="K442">
        <v>0</v>
      </c>
      <c r="L442">
        <v>0</v>
      </c>
      <c r="M442">
        <v>0</v>
      </c>
      <c r="N442">
        <v>1</v>
      </c>
      <c r="O442">
        <v>2</v>
      </c>
      <c r="P442">
        <v>0.2</v>
      </c>
      <c r="Q442">
        <v>0.504</v>
      </c>
      <c r="R442">
        <v>0.5</v>
      </c>
      <c r="S442">
        <v>0.4</v>
      </c>
      <c r="T442">
        <v>-0.2</v>
      </c>
      <c r="U442">
        <v>4</v>
      </c>
      <c r="W442" t="s">
        <v>1006</v>
      </c>
      <c r="X442" t="s">
        <v>1689</v>
      </c>
      <c r="Y442" t="s">
        <v>1690</v>
      </c>
    </row>
    <row r="443" spans="1:25" x14ac:dyDescent="0.45">
      <c r="A443">
        <v>438</v>
      </c>
      <c r="B443" t="s">
        <v>1691</v>
      </c>
      <c r="C443">
        <v>31</v>
      </c>
      <c r="D443" t="s">
        <v>817</v>
      </c>
      <c r="E443">
        <v>35</v>
      </c>
      <c r="F443">
        <v>112</v>
      </c>
      <c r="G443">
        <v>2</v>
      </c>
      <c r="H443">
        <v>0</v>
      </c>
      <c r="I443">
        <v>0</v>
      </c>
      <c r="J443">
        <v>0</v>
      </c>
      <c r="K443">
        <v>-1</v>
      </c>
      <c r="L443">
        <v>0</v>
      </c>
      <c r="M443">
        <v>0</v>
      </c>
      <c r="N443">
        <v>4</v>
      </c>
      <c r="O443">
        <v>4</v>
      </c>
      <c r="P443">
        <v>0.4</v>
      </c>
      <c r="Q443">
        <v>0.501</v>
      </c>
      <c r="R443">
        <v>0.5</v>
      </c>
      <c r="S443">
        <v>0.4</v>
      </c>
      <c r="T443">
        <v>-0.1</v>
      </c>
      <c r="U443">
        <v>4</v>
      </c>
      <c r="V443" s="3">
        <v>3000000</v>
      </c>
      <c r="W443" t="s">
        <v>1005</v>
      </c>
      <c r="X443" t="s">
        <v>1350</v>
      </c>
      <c r="Y443" t="s">
        <v>1166</v>
      </c>
    </row>
    <row r="444" spans="1:25" x14ac:dyDescent="0.45">
      <c r="A444">
        <v>439</v>
      </c>
      <c r="B444" t="s">
        <v>1692</v>
      </c>
      <c r="C444">
        <v>26</v>
      </c>
      <c r="D444" t="s">
        <v>875</v>
      </c>
      <c r="E444">
        <v>49</v>
      </c>
      <c r="F444">
        <v>161</v>
      </c>
      <c r="G444">
        <v>-7</v>
      </c>
      <c r="H444">
        <v>-1</v>
      </c>
      <c r="I444">
        <v>0</v>
      </c>
      <c r="J444">
        <v>-4</v>
      </c>
      <c r="K444">
        <v>-1</v>
      </c>
      <c r="L444">
        <v>-13</v>
      </c>
      <c r="M444">
        <v>-1.4</v>
      </c>
      <c r="N444">
        <v>6</v>
      </c>
      <c r="O444">
        <v>-8</v>
      </c>
      <c r="P444">
        <v>-0.9</v>
      </c>
      <c r="Q444">
        <v>0.47099999999999997</v>
      </c>
      <c r="R444">
        <v>0.49099999999999999</v>
      </c>
      <c r="S444">
        <v>-0.5</v>
      </c>
      <c r="T444">
        <v>-0.6</v>
      </c>
      <c r="U444">
        <v>-4</v>
      </c>
      <c r="V444" s="3">
        <v>2100000</v>
      </c>
      <c r="W444" t="s">
        <v>1006</v>
      </c>
      <c r="X444" t="s">
        <v>1314</v>
      </c>
      <c r="Y444" t="s">
        <v>1315</v>
      </c>
    </row>
    <row r="445" spans="1:25" x14ac:dyDescent="0.45">
      <c r="A445">
        <v>440</v>
      </c>
      <c r="B445" t="s">
        <v>625</v>
      </c>
      <c r="C445">
        <v>31</v>
      </c>
      <c r="D445" t="s">
        <v>41</v>
      </c>
      <c r="E445">
        <v>21</v>
      </c>
      <c r="F445">
        <v>71</v>
      </c>
      <c r="G445">
        <v>0</v>
      </c>
      <c r="H445">
        <v>0</v>
      </c>
      <c r="I445">
        <v>0</v>
      </c>
      <c r="J445">
        <v>2</v>
      </c>
      <c r="K445">
        <v>-1</v>
      </c>
      <c r="L445">
        <v>0</v>
      </c>
      <c r="M445">
        <v>0</v>
      </c>
      <c r="N445">
        <v>2</v>
      </c>
      <c r="O445">
        <v>3</v>
      </c>
      <c r="P445">
        <v>0.3</v>
      </c>
      <c r="Q445">
        <v>0.502</v>
      </c>
      <c r="R445">
        <v>0.5</v>
      </c>
      <c r="S445">
        <v>0.1</v>
      </c>
      <c r="T445">
        <v>0.1</v>
      </c>
      <c r="U445">
        <v>1</v>
      </c>
      <c r="V445" s="3">
        <v>875000</v>
      </c>
      <c r="W445" t="s">
        <v>1005</v>
      </c>
      <c r="X445" t="s">
        <v>626</v>
      </c>
      <c r="Y445" t="s">
        <v>627</v>
      </c>
    </row>
    <row r="446" spans="1:25" x14ac:dyDescent="0.45">
      <c r="A446">
        <v>441</v>
      </c>
      <c r="B446" t="s">
        <v>628</v>
      </c>
      <c r="C446">
        <v>38</v>
      </c>
      <c r="D446" t="s">
        <v>129</v>
      </c>
      <c r="E446">
        <v>50</v>
      </c>
      <c r="F446">
        <v>192</v>
      </c>
      <c r="G446">
        <v>-3</v>
      </c>
      <c r="H446">
        <v>0</v>
      </c>
      <c r="I446">
        <v>0</v>
      </c>
      <c r="J446">
        <v>3</v>
      </c>
      <c r="K446">
        <v>-2</v>
      </c>
      <c r="L446">
        <v>-3</v>
      </c>
      <c r="M446">
        <v>-0.3</v>
      </c>
      <c r="N446">
        <v>7</v>
      </c>
      <c r="O446">
        <v>4</v>
      </c>
      <c r="P446">
        <v>0.3</v>
      </c>
      <c r="Q446">
        <v>0.49399999999999999</v>
      </c>
      <c r="R446">
        <v>0.498</v>
      </c>
      <c r="S446">
        <v>0</v>
      </c>
      <c r="T446">
        <v>0</v>
      </c>
      <c r="U446">
        <v>1</v>
      </c>
      <c r="V446" s="3">
        <v>5250000</v>
      </c>
      <c r="W446" t="s">
        <v>1005</v>
      </c>
      <c r="X446" t="s">
        <v>629</v>
      </c>
      <c r="Y446" t="s">
        <v>630</v>
      </c>
    </row>
    <row r="447" spans="1:25" x14ac:dyDescent="0.45">
      <c r="A447">
        <v>442</v>
      </c>
      <c r="B447" t="s">
        <v>631</v>
      </c>
      <c r="C447">
        <v>29</v>
      </c>
      <c r="D447" t="s">
        <v>86</v>
      </c>
      <c r="E447">
        <v>49</v>
      </c>
      <c r="F447">
        <v>205</v>
      </c>
      <c r="G447">
        <v>1</v>
      </c>
      <c r="H447">
        <v>-1</v>
      </c>
      <c r="I447">
        <v>0</v>
      </c>
      <c r="J447">
        <v>0</v>
      </c>
      <c r="K447">
        <v>-2</v>
      </c>
      <c r="L447">
        <v>-1</v>
      </c>
      <c r="M447">
        <v>-0.2</v>
      </c>
      <c r="N447">
        <v>7</v>
      </c>
      <c r="O447">
        <v>6</v>
      </c>
      <c r="P447">
        <v>0.5</v>
      </c>
      <c r="Q447">
        <v>0.497</v>
      </c>
      <c r="R447">
        <v>0.499</v>
      </c>
      <c r="S447">
        <v>0.6</v>
      </c>
      <c r="T447">
        <v>-0.3</v>
      </c>
      <c r="U447">
        <v>6</v>
      </c>
      <c r="V447" s="3">
        <v>11700000</v>
      </c>
      <c r="W447" t="s">
        <v>1011</v>
      </c>
      <c r="X447" t="s">
        <v>247</v>
      </c>
      <c r="Y447" t="s">
        <v>632</v>
      </c>
    </row>
    <row r="448" spans="1:25" x14ac:dyDescent="0.45">
      <c r="A448">
        <v>443</v>
      </c>
      <c r="B448" t="s">
        <v>633</v>
      </c>
      <c r="C448">
        <v>22</v>
      </c>
      <c r="D448" t="s">
        <v>41</v>
      </c>
      <c r="E448">
        <v>49</v>
      </c>
      <c r="F448">
        <v>198</v>
      </c>
      <c r="G448">
        <v>-3</v>
      </c>
      <c r="H448">
        <v>-1</v>
      </c>
      <c r="I448">
        <v>-1</v>
      </c>
      <c r="J448">
        <v>2</v>
      </c>
      <c r="K448">
        <v>-2</v>
      </c>
      <c r="L448">
        <v>-5</v>
      </c>
      <c r="M448">
        <v>-0.6</v>
      </c>
      <c r="N448">
        <v>7</v>
      </c>
      <c r="O448">
        <v>2</v>
      </c>
      <c r="P448">
        <v>0.1</v>
      </c>
      <c r="Q448">
        <v>0.48899999999999999</v>
      </c>
      <c r="R448">
        <v>0.497</v>
      </c>
      <c r="S448">
        <v>-0.1</v>
      </c>
      <c r="T448">
        <v>0</v>
      </c>
      <c r="U448">
        <v>0</v>
      </c>
      <c r="W448" t="s">
        <v>1007</v>
      </c>
      <c r="X448" t="s">
        <v>496</v>
      </c>
      <c r="Y448" t="s">
        <v>634</v>
      </c>
    </row>
    <row r="449" spans="1:25" x14ac:dyDescent="0.45">
      <c r="A449">
        <v>444</v>
      </c>
      <c r="B449" t="s">
        <v>1693</v>
      </c>
      <c r="C449">
        <v>25</v>
      </c>
      <c r="D449" t="s">
        <v>835</v>
      </c>
      <c r="E449">
        <v>6</v>
      </c>
      <c r="F449">
        <v>22</v>
      </c>
      <c r="G449">
        <v>-3</v>
      </c>
      <c r="H449">
        <v>0</v>
      </c>
      <c r="I449">
        <v>0</v>
      </c>
      <c r="J449">
        <v>-1</v>
      </c>
      <c r="K449">
        <v>0</v>
      </c>
      <c r="L449">
        <v>-4</v>
      </c>
      <c r="M449">
        <v>-0.4</v>
      </c>
      <c r="N449">
        <v>1</v>
      </c>
      <c r="O449">
        <v>-3</v>
      </c>
      <c r="P449">
        <v>-0.3</v>
      </c>
      <c r="Q449">
        <v>0.432</v>
      </c>
      <c r="R449">
        <v>0.497</v>
      </c>
      <c r="S449">
        <v>-0.2</v>
      </c>
      <c r="T449">
        <v>-0.1</v>
      </c>
      <c r="U449">
        <v>-2</v>
      </c>
      <c r="W449" t="s">
        <v>1007</v>
      </c>
      <c r="X449" t="s">
        <v>686</v>
      </c>
      <c r="Y449" t="s">
        <v>1694</v>
      </c>
    </row>
    <row r="450" spans="1:25" x14ac:dyDescent="0.45">
      <c r="A450">
        <v>445</v>
      </c>
      <c r="B450" t="s">
        <v>635</v>
      </c>
      <c r="C450">
        <v>25</v>
      </c>
      <c r="D450" t="s">
        <v>90</v>
      </c>
      <c r="E450">
        <v>47</v>
      </c>
      <c r="F450">
        <v>169</v>
      </c>
      <c r="G450">
        <v>7</v>
      </c>
      <c r="H450">
        <v>1</v>
      </c>
      <c r="I450">
        <v>0</v>
      </c>
      <c r="J450">
        <v>-2</v>
      </c>
      <c r="K450">
        <v>-1</v>
      </c>
      <c r="L450">
        <v>6</v>
      </c>
      <c r="M450">
        <v>0.6</v>
      </c>
      <c r="N450">
        <v>6</v>
      </c>
      <c r="O450">
        <v>11</v>
      </c>
      <c r="P450">
        <v>1.1000000000000001</v>
      </c>
      <c r="Q450">
        <v>0.51300000000000001</v>
      </c>
      <c r="R450">
        <v>0.504</v>
      </c>
      <c r="S450">
        <v>1.4</v>
      </c>
      <c r="T450">
        <v>-0.3</v>
      </c>
      <c r="U450">
        <v>13</v>
      </c>
      <c r="W450" t="s">
        <v>1007</v>
      </c>
      <c r="X450" t="s">
        <v>636</v>
      </c>
      <c r="Y450" t="s">
        <v>637</v>
      </c>
    </row>
    <row r="451" spans="1:25" x14ac:dyDescent="0.45">
      <c r="A451">
        <v>446</v>
      </c>
      <c r="B451" t="s">
        <v>638</v>
      </c>
      <c r="C451">
        <v>27</v>
      </c>
      <c r="D451" t="s">
        <v>48</v>
      </c>
      <c r="E451">
        <v>37</v>
      </c>
      <c r="F451">
        <v>111</v>
      </c>
      <c r="G451">
        <v>2</v>
      </c>
      <c r="H451">
        <v>1</v>
      </c>
      <c r="I451">
        <v>0</v>
      </c>
      <c r="J451">
        <v>-6</v>
      </c>
      <c r="K451">
        <v>1</v>
      </c>
      <c r="L451">
        <v>-2</v>
      </c>
      <c r="M451">
        <v>-0.3</v>
      </c>
      <c r="N451">
        <v>4</v>
      </c>
      <c r="O451">
        <v>1</v>
      </c>
      <c r="P451">
        <v>0.1</v>
      </c>
      <c r="Q451">
        <v>0.49299999999999999</v>
      </c>
      <c r="R451">
        <v>0.498</v>
      </c>
      <c r="S451">
        <v>0.8</v>
      </c>
      <c r="T451">
        <v>-0.5</v>
      </c>
      <c r="U451">
        <v>7</v>
      </c>
      <c r="W451" t="s">
        <v>1007</v>
      </c>
      <c r="X451" t="s">
        <v>639</v>
      </c>
      <c r="Y451" t="s">
        <v>640</v>
      </c>
    </row>
    <row r="452" spans="1:25" x14ac:dyDescent="0.45">
      <c r="A452">
        <v>447</v>
      </c>
      <c r="B452" t="s">
        <v>1695</v>
      </c>
      <c r="C452">
        <v>31</v>
      </c>
      <c r="D452" t="s">
        <v>823</v>
      </c>
      <c r="E452">
        <v>54</v>
      </c>
      <c r="F452">
        <v>250</v>
      </c>
      <c r="G452">
        <v>6</v>
      </c>
      <c r="H452">
        <v>0</v>
      </c>
      <c r="I452">
        <v>0</v>
      </c>
      <c r="J452">
        <v>0</v>
      </c>
      <c r="K452">
        <v>-4</v>
      </c>
      <c r="L452">
        <v>2</v>
      </c>
      <c r="M452">
        <v>0.2</v>
      </c>
      <c r="N452">
        <v>8</v>
      </c>
      <c r="O452">
        <v>10</v>
      </c>
      <c r="P452">
        <v>0.9</v>
      </c>
      <c r="Q452">
        <v>0.504</v>
      </c>
      <c r="R452">
        <v>0.501</v>
      </c>
      <c r="S452">
        <v>0.9</v>
      </c>
      <c r="T452">
        <v>-0.5</v>
      </c>
      <c r="U452">
        <v>10</v>
      </c>
      <c r="V452" s="3">
        <v>20000000</v>
      </c>
      <c r="W452" t="s">
        <v>1005</v>
      </c>
      <c r="X452" t="s">
        <v>1141</v>
      </c>
      <c r="Y452" t="s">
        <v>1142</v>
      </c>
    </row>
    <row r="453" spans="1:25" x14ac:dyDescent="0.45">
      <c r="A453">
        <v>448</v>
      </c>
      <c r="B453" t="s">
        <v>1696</v>
      </c>
      <c r="C453">
        <v>23</v>
      </c>
      <c r="D453" t="s">
        <v>888</v>
      </c>
      <c r="E453">
        <v>20</v>
      </c>
      <c r="F453">
        <v>65</v>
      </c>
      <c r="G453">
        <v>-9</v>
      </c>
      <c r="H453">
        <v>1</v>
      </c>
      <c r="I453">
        <v>0</v>
      </c>
      <c r="J453">
        <v>-1</v>
      </c>
      <c r="K453">
        <v>1</v>
      </c>
      <c r="L453">
        <v>-9</v>
      </c>
      <c r="M453">
        <v>-0.9</v>
      </c>
      <c r="N453">
        <v>2</v>
      </c>
      <c r="O453">
        <v>-6</v>
      </c>
      <c r="P453">
        <v>-0.7</v>
      </c>
      <c r="Q453">
        <v>0.45400000000000001</v>
      </c>
      <c r="R453">
        <v>0.49399999999999999</v>
      </c>
      <c r="S453">
        <v>-0.6</v>
      </c>
      <c r="T453">
        <v>0</v>
      </c>
      <c r="U453">
        <v>-5</v>
      </c>
      <c r="W453" t="s">
        <v>1007</v>
      </c>
      <c r="X453">
        <v>8</v>
      </c>
      <c r="Y453" t="s">
        <v>1309</v>
      </c>
    </row>
    <row r="454" spans="1:25" x14ac:dyDescent="0.45">
      <c r="A454">
        <v>449</v>
      </c>
      <c r="B454" t="s">
        <v>641</v>
      </c>
      <c r="C454">
        <v>30</v>
      </c>
      <c r="D454" t="s">
        <v>161</v>
      </c>
      <c r="E454">
        <v>50</v>
      </c>
      <c r="F454">
        <v>222</v>
      </c>
      <c r="G454">
        <v>6</v>
      </c>
      <c r="H454">
        <v>-1</v>
      </c>
      <c r="I454">
        <v>0</v>
      </c>
      <c r="J454">
        <v>3</v>
      </c>
      <c r="K454">
        <v>3</v>
      </c>
      <c r="L454">
        <v>11</v>
      </c>
      <c r="M454">
        <v>1.1000000000000001</v>
      </c>
      <c r="N454">
        <v>7</v>
      </c>
      <c r="O454">
        <v>18</v>
      </c>
      <c r="P454">
        <v>1.8</v>
      </c>
      <c r="Q454">
        <v>0.52200000000000002</v>
      </c>
      <c r="R454">
        <v>0.50700000000000001</v>
      </c>
      <c r="S454">
        <v>1.5</v>
      </c>
      <c r="T454">
        <v>0.6</v>
      </c>
      <c r="U454">
        <v>15</v>
      </c>
      <c r="V454" s="3">
        <v>35000000</v>
      </c>
      <c r="W454" t="s">
        <v>1005</v>
      </c>
      <c r="X454" t="s">
        <v>313</v>
      </c>
      <c r="Y454" t="s">
        <v>642</v>
      </c>
    </row>
    <row r="455" spans="1:25" x14ac:dyDescent="0.45">
      <c r="A455">
        <v>450</v>
      </c>
      <c r="B455" t="s">
        <v>643</v>
      </c>
      <c r="C455">
        <v>33</v>
      </c>
      <c r="D455" t="s">
        <v>161</v>
      </c>
      <c r="E455">
        <v>55</v>
      </c>
      <c r="F455">
        <v>252</v>
      </c>
      <c r="G455">
        <v>1</v>
      </c>
      <c r="H455">
        <v>0</v>
      </c>
      <c r="I455">
        <v>0</v>
      </c>
      <c r="J455">
        <v>10</v>
      </c>
      <c r="K455">
        <v>2</v>
      </c>
      <c r="L455">
        <v>13</v>
      </c>
      <c r="M455">
        <v>1.4</v>
      </c>
      <c r="N455">
        <v>8</v>
      </c>
      <c r="O455">
        <v>21</v>
      </c>
      <c r="P455">
        <v>2.2000000000000002</v>
      </c>
      <c r="Q455">
        <v>0.52600000000000002</v>
      </c>
      <c r="R455">
        <v>0.50900000000000001</v>
      </c>
      <c r="S455">
        <v>1.1000000000000001</v>
      </c>
      <c r="T455">
        <v>1.3</v>
      </c>
      <c r="U455">
        <v>11</v>
      </c>
      <c r="V455" s="3">
        <v>26000000</v>
      </c>
      <c r="W455" t="s">
        <v>1005</v>
      </c>
      <c r="X455" t="s">
        <v>255</v>
      </c>
      <c r="Y455" t="s">
        <v>644</v>
      </c>
    </row>
    <row r="456" spans="1:25" x14ac:dyDescent="0.45">
      <c r="A456">
        <v>451</v>
      </c>
      <c r="B456" t="s">
        <v>1697</v>
      </c>
      <c r="C456">
        <v>29</v>
      </c>
      <c r="D456" t="s">
        <v>886</v>
      </c>
      <c r="E456">
        <v>33</v>
      </c>
      <c r="F456">
        <v>125</v>
      </c>
      <c r="G456">
        <v>2</v>
      </c>
      <c r="H456">
        <v>-2</v>
      </c>
      <c r="I456">
        <v>0</v>
      </c>
      <c r="J456">
        <v>-3</v>
      </c>
      <c r="K456">
        <v>-1</v>
      </c>
      <c r="L456">
        <v>-3</v>
      </c>
      <c r="M456">
        <v>-0.3</v>
      </c>
      <c r="N456">
        <v>4</v>
      </c>
      <c r="O456">
        <v>1</v>
      </c>
      <c r="P456">
        <v>0.1</v>
      </c>
      <c r="Q456">
        <v>0.49</v>
      </c>
      <c r="R456">
        <v>0.498</v>
      </c>
      <c r="S456">
        <v>0.4</v>
      </c>
      <c r="T456">
        <v>-0.4</v>
      </c>
      <c r="U456">
        <v>4</v>
      </c>
      <c r="V456" s="3">
        <v>2000000</v>
      </c>
      <c r="W456" t="s">
        <v>1005</v>
      </c>
      <c r="X456" t="s">
        <v>1242</v>
      </c>
      <c r="Y456" t="s">
        <v>1243</v>
      </c>
    </row>
    <row r="457" spans="1:25" x14ac:dyDescent="0.45">
      <c r="A457">
        <v>452</v>
      </c>
      <c r="B457" t="s">
        <v>645</v>
      </c>
      <c r="C457">
        <v>29</v>
      </c>
      <c r="D457" t="s">
        <v>90</v>
      </c>
      <c r="E457">
        <v>7</v>
      </c>
      <c r="F457">
        <v>10</v>
      </c>
      <c r="G457">
        <v>-1</v>
      </c>
      <c r="H457">
        <v>0</v>
      </c>
      <c r="I457">
        <v>0</v>
      </c>
      <c r="J457">
        <v>0</v>
      </c>
      <c r="K457">
        <v>0</v>
      </c>
      <c r="L457">
        <v>-1</v>
      </c>
      <c r="M457">
        <v>-0.1</v>
      </c>
      <c r="N457">
        <v>0</v>
      </c>
      <c r="O457">
        <v>0</v>
      </c>
      <c r="P457">
        <v>0</v>
      </c>
      <c r="Q457">
        <v>0.49099999999999999</v>
      </c>
      <c r="R457">
        <v>0.5</v>
      </c>
      <c r="S457">
        <v>0</v>
      </c>
      <c r="T457">
        <v>0</v>
      </c>
      <c r="U457">
        <v>0</v>
      </c>
      <c r="W457" t="s">
        <v>1009</v>
      </c>
      <c r="X457" t="s">
        <v>646</v>
      </c>
      <c r="Y457" t="s">
        <v>647</v>
      </c>
    </row>
    <row r="458" spans="1:25" x14ac:dyDescent="0.45">
      <c r="A458">
        <v>453</v>
      </c>
      <c r="B458" t="s">
        <v>648</v>
      </c>
      <c r="C458">
        <v>28</v>
      </c>
      <c r="D458" t="s">
        <v>97</v>
      </c>
      <c r="E458">
        <v>50</v>
      </c>
      <c r="F458">
        <v>188</v>
      </c>
      <c r="G458">
        <v>5</v>
      </c>
      <c r="H458">
        <v>-1</v>
      </c>
      <c r="I458">
        <v>0</v>
      </c>
      <c r="J458">
        <v>-5</v>
      </c>
      <c r="K458">
        <v>-3</v>
      </c>
      <c r="L458">
        <v>-4</v>
      </c>
      <c r="M458">
        <v>-0.4</v>
      </c>
      <c r="N458">
        <v>6</v>
      </c>
      <c r="O458">
        <v>3</v>
      </c>
      <c r="P458">
        <v>0.2</v>
      </c>
      <c r="Q458">
        <v>0.49199999999999999</v>
      </c>
      <c r="R458">
        <v>0.498</v>
      </c>
      <c r="S458">
        <v>0.8</v>
      </c>
      <c r="T458">
        <v>-0.8</v>
      </c>
      <c r="U458">
        <v>8</v>
      </c>
      <c r="W458" t="s">
        <v>1007</v>
      </c>
      <c r="X458" t="s">
        <v>649</v>
      </c>
      <c r="Y458" t="s">
        <v>650</v>
      </c>
    </row>
    <row r="459" spans="1:25" x14ac:dyDescent="0.45">
      <c r="A459">
        <v>454</v>
      </c>
      <c r="B459" t="s">
        <v>651</v>
      </c>
      <c r="C459">
        <v>26</v>
      </c>
      <c r="D459" t="s">
        <v>66</v>
      </c>
      <c r="E459">
        <v>17</v>
      </c>
      <c r="F459">
        <v>44</v>
      </c>
      <c r="G459">
        <v>0</v>
      </c>
      <c r="H459">
        <v>0</v>
      </c>
      <c r="I459">
        <v>0</v>
      </c>
      <c r="J459">
        <v>0</v>
      </c>
      <c r="K459">
        <v>-1</v>
      </c>
      <c r="L459">
        <v>-1</v>
      </c>
      <c r="M459">
        <v>-0.1</v>
      </c>
      <c r="N459">
        <v>2</v>
      </c>
      <c r="O459">
        <v>1</v>
      </c>
      <c r="P459">
        <v>0</v>
      </c>
      <c r="Q459">
        <v>0.49399999999999999</v>
      </c>
      <c r="R459">
        <v>0.499</v>
      </c>
      <c r="S459">
        <v>0.1</v>
      </c>
      <c r="T459">
        <v>-0.1</v>
      </c>
      <c r="U459">
        <v>1</v>
      </c>
      <c r="W459" t="s">
        <v>1006</v>
      </c>
      <c r="X459" t="s">
        <v>652</v>
      </c>
      <c r="Y459" t="s">
        <v>653</v>
      </c>
    </row>
    <row r="460" spans="1:25" x14ac:dyDescent="0.45">
      <c r="A460">
        <v>455</v>
      </c>
      <c r="B460" t="s">
        <v>654</v>
      </c>
      <c r="C460">
        <v>26</v>
      </c>
      <c r="D460" t="s">
        <v>97</v>
      </c>
      <c r="E460">
        <v>29</v>
      </c>
      <c r="F460">
        <v>67</v>
      </c>
      <c r="G460">
        <v>-9</v>
      </c>
      <c r="H460">
        <v>1</v>
      </c>
      <c r="I460">
        <v>1</v>
      </c>
      <c r="J460">
        <v>-1</v>
      </c>
      <c r="K460">
        <v>1</v>
      </c>
      <c r="L460">
        <v>-8</v>
      </c>
      <c r="M460">
        <v>-0.8</v>
      </c>
      <c r="N460">
        <v>2</v>
      </c>
      <c r="O460">
        <v>-5</v>
      </c>
      <c r="P460">
        <v>-0.6</v>
      </c>
      <c r="Q460">
        <v>0.47199999999999998</v>
      </c>
      <c r="R460">
        <v>0.495</v>
      </c>
      <c r="S460">
        <v>-0.5</v>
      </c>
      <c r="T460">
        <v>0</v>
      </c>
      <c r="U460">
        <v>-4</v>
      </c>
      <c r="W460" t="s">
        <v>1006</v>
      </c>
      <c r="X460" t="s">
        <v>655</v>
      </c>
      <c r="Y460" t="s">
        <v>656</v>
      </c>
    </row>
    <row r="461" spans="1:25" x14ac:dyDescent="0.45">
      <c r="A461">
        <v>456</v>
      </c>
      <c r="B461" t="s">
        <v>657</v>
      </c>
      <c r="C461">
        <v>29</v>
      </c>
      <c r="D461" t="s">
        <v>1698</v>
      </c>
      <c r="E461">
        <v>26</v>
      </c>
      <c r="F461">
        <v>66</v>
      </c>
      <c r="G461">
        <v>-4</v>
      </c>
      <c r="H461">
        <v>0</v>
      </c>
      <c r="I461">
        <v>0</v>
      </c>
      <c r="J461">
        <v>1</v>
      </c>
      <c r="K461">
        <v>0</v>
      </c>
      <c r="L461">
        <v>-3</v>
      </c>
      <c r="M461">
        <v>-0.3</v>
      </c>
      <c r="N461">
        <v>2</v>
      </c>
      <c r="O461">
        <v>0</v>
      </c>
      <c r="P461">
        <v>-0.1</v>
      </c>
      <c r="Q461">
        <v>0.48899999999999999</v>
      </c>
      <c r="R461">
        <v>0.5</v>
      </c>
      <c r="S461">
        <v>-0.2</v>
      </c>
      <c r="T461">
        <v>0.2</v>
      </c>
      <c r="U461">
        <v>-1</v>
      </c>
      <c r="W461" t="s">
        <v>1010</v>
      </c>
      <c r="X461" t="s">
        <v>1014</v>
      </c>
      <c r="Y461" t="s">
        <v>659</v>
      </c>
    </row>
    <row r="462" spans="1:25" x14ac:dyDescent="0.45">
      <c r="A462">
        <v>457</v>
      </c>
      <c r="B462" t="s">
        <v>1699</v>
      </c>
      <c r="C462">
        <v>24</v>
      </c>
      <c r="D462" t="s">
        <v>888</v>
      </c>
      <c r="E462">
        <v>48</v>
      </c>
      <c r="F462">
        <v>109</v>
      </c>
      <c r="G462">
        <v>-6</v>
      </c>
      <c r="H462">
        <v>0</v>
      </c>
      <c r="I462">
        <v>0</v>
      </c>
      <c r="J462">
        <v>5</v>
      </c>
      <c r="K462">
        <v>0</v>
      </c>
      <c r="L462">
        <v>0</v>
      </c>
      <c r="M462">
        <v>0</v>
      </c>
      <c r="N462">
        <v>4</v>
      </c>
      <c r="O462">
        <v>4</v>
      </c>
      <c r="P462">
        <v>0.4</v>
      </c>
      <c r="Q462">
        <v>0.5</v>
      </c>
      <c r="R462">
        <v>0.5</v>
      </c>
      <c r="S462">
        <v>-0.2</v>
      </c>
      <c r="T462">
        <v>0.6</v>
      </c>
      <c r="U462">
        <v>-1</v>
      </c>
      <c r="W462" t="s">
        <v>1009</v>
      </c>
      <c r="X462" t="s">
        <v>1146</v>
      </c>
      <c r="Y462" t="s">
        <v>1147</v>
      </c>
    </row>
    <row r="463" spans="1:25" x14ac:dyDescent="0.45">
      <c r="A463">
        <v>458</v>
      </c>
      <c r="B463" t="s">
        <v>660</v>
      </c>
      <c r="C463">
        <v>32</v>
      </c>
      <c r="D463" t="s">
        <v>33</v>
      </c>
      <c r="E463">
        <v>42</v>
      </c>
      <c r="F463">
        <v>149</v>
      </c>
      <c r="G463">
        <v>1</v>
      </c>
      <c r="H463">
        <v>0</v>
      </c>
      <c r="I463">
        <v>1</v>
      </c>
      <c r="J463">
        <v>-5</v>
      </c>
      <c r="K463">
        <v>-2</v>
      </c>
      <c r="L463">
        <v>-6</v>
      </c>
      <c r="M463">
        <v>-0.7</v>
      </c>
      <c r="N463">
        <v>5</v>
      </c>
      <c r="O463">
        <v>-1</v>
      </c>
      <c r="P463">
        <v>-0.2</v>
      </c>
      <c r="Q463">
        <v>0.48399999999999999</v>
      </c>
      <c r="R463">
        <v>0.496</v>
      </c>
      <c r="S463">
        <v>0.4</v>
      </c>
      <c r="T463">
        <v>-0.8</v>
      </c>
      <c r="U463">
        <v>4</v>
      </c>
      <c r="W463" t="s">
        <v>1005</v>
      </c>
      <c r="X463" t="s">
        <v>511</v>
      </c>
      <c r="Y463" t="s">
        <v>661</v>
      </c>
    </row>
    <row r="464" spans="1:25" x14ac:dyDescent="0.45">
      <c r="A464">
        <v>459</v>
      </c>
      <c r="B464" t="s">
        <v>662</v>
      </c>
      <c r="C464">
        <v>28</v>
      </c>
      <c r="D464" t="s">
        <v>66</v>
      </c>
      <c r="E464">
        <v>43</v>
      </c>
      <c r="F464">
        <v>145</v>
      </c>
      <c r="G464">
        <v>-7</v>
      </c>
      <c r="H464">
        <v>1</v>
      </c>
      <c r="I464">
        <v>0</v>
      </c>
      <c r="J464">
        <v>-2</v>
      </c>
      <c r="K464">
        <v>1</v>
      </c>
      <c r="L464">
        <v>-6</v>
      </c>
      <c r="M464">
        <v>-0.7</v>
      </c>
      <c r="N464">
        <v>5</v>
      </c>
      <c r="O464">
        <v>-1</v>
      </c>
      <c r="P464">
        <v>-0.2</v>
      </c>
      <c r="Q464">
        <v>0.48499999999999999</v>
      </c>
      <c r="R464">
        <v>0.496</v>
      </c>
      <c r="S464">
        <v>0.1</v>
      </c>
      <c r="T464">
        <v>-0.1</v>
      </c>
      <c r="U464">
        <v>1</v>
      </c>
      <c r="W464" t="s">
        <v>1006</v>
      </c>
      <c r="X464" t="s">
        <v>663</v>
      </c>
      <c r="Y464" t="s">
        <v>664</v>
      </c>
    </row>
    <row r="465" spans="1:25" x14ac:dyDescent="0.45">
      <c r="A465">
        <v>460</v>
      </c>
      <c r="B465" t="s">
        <v>1700</v>
      </c>
      <c r="C465">
        <v>31</v>
      </c>
      <c r="D465" t="s">
        <v>835</v>
      </c>
      <c r="E465">
        <v>25</v>
      </c>
      <c r="F465">
        <v>49</v>
      </c>
      <c r="G465">
        <v>-3</v>
      </c>
      <c r="H465">
        <v>-1</v>
      </c>
      <c r="I465">
        <v>-1</v>
      </c>
      <c r="J465">
        <v>1</v>
      </c>
      <c r="K465">
        <v>-1</v>
      </c>
      <c r="L465">
        <v>-4</v>
      </c>
      <c r="M465">
        <v>-0.4</v>
      </c>
      <c r="N465">
        <v>2</v>
      </c>
      <c r="O465">
        <v>-2</v>
      </c>
      <c r="P465">
        <v>-0.3</v>
      </c>
      <c r="Q465">
        <v>0.48199999999999998</v>
      </c>
      <c r="R465">
        <v>0.497</v>
      </c>
      <c r="S465">
        <v>-0.4</v>
      </c>
      <c r="T465">
        <v>0.1</v>
      </c>
      <c r="U465">
        <v>-3</v>
      </c>
      <c r="V465" s="3">
        <v>4000000</v>
      </c>
      <c r="W465" t="s">
        <v>1007</v>
      </c>
      <c r="X465" t="s">
        <v>1701</v>
      </c>
      <c r="Y465" t="s">
        <v>1275</v>
      </c>
    </row>
    <row r="466" spans="1:25" x14ac:dyDescent="0.45">
      <c r="A466">
        <v>461</v>
      </c>
      <c r="B466" t="s">
        <v>665</v>
      </c>
      <c r="C466">
        <v>29</v>
      </c>
      <c r="D466" t="s">
        <v>37</v>
      </c>
      <c r="E466">
        <v>23</v>
      </c>
      <c r="F466">
        <v>81</v>
      </c>
      <c r="G466">
        <v>-5</v>
      </c>
      <c r="H466">
        <v>0</v>
      </c>
      <c r="I466">
        <v>0</v>
      </c>
      <c r="J466">
        <v>-1</v>
      </c>
      <c r="K466">
        <v>-1</v>
      </c>
      <c r="L466">
        <v>-7</v>
      </c>
      <c r="M466">
        <v>-0.8</v>
      </c>
      <c r="N466">
        <v>3</v>
      </c>
      <c r="O466">
        <v>-4</v>
      </c>
      <c r="P466">
        <v>-0.5</v>
      </c>
      <c r="Q466">
        <v>0.46700000000000003</v>
      </c>
      <c r="R466">
        <v>0.495</v>
      </c>
      <c r="S466">
        <v>-0.4</v>
      </c>
      <c r="T466">
        <v>-0.3</v>
      </c>
      <c r="U466">
        <v>-3</v>
      </c>
      <c r="V466" s="3">
        <v>1430108</v>
      </c>
      <c r="W466" t="s">
        <v>1005</v>
      </c>
      <c r="X466" t="s">
        <v>176</v>
      </c>
      <c r="Y466" t="s">
        <v>666</v>
      </c>
    </row>
    <row r="467" spans="1:25" x14ac:dyDescent="0.45">
      <c r="A467">
        <v>462</v>
      </c>
      <c r="B467" t="s">
        <v>667</v>
      </c>
      <c r="C467">
        <v>26</v>
      </c>
      <c r="D467" t="s">
        <v>161</v>
      </c>
      <c r="E467">
        <v>53</v>
      </c>
      <c r="F467">
        <v>190</v>
      </c>
      <c r="G467">
        <v>7</v>
      </c>
      <c r="H467">
        <v>1</v>
      </c>
      <c r="I467">
        <v>0</v>
      </c>
      <c r="J467">
        <v>4</v>
      </c>
      <c r="K467">
        <v>2</v>
      </c>
      <c r="L467">
        <v>13</v>
      </c>
      <c r="M467">
        <v>1.3</v>
      </c>
      <c r="N467">
        <v>6</v>
      </c>
      <c r="O467">
        <v>19</v>
      </c>
      <c r="P467">
        <v>2</v>
      </c>
      <c r="Q467">
        <v>0.52500000000000002</v>
      </c>
      <c r="R467">
        <v>0.50800000000000001</v>
      </c>
      <c r="S467">
        <v>1.6</v>
      </c>
      <c r="T467">
        <v>0.6</v>
      </c>
      <c r="U467">
        <v>15</v>
      </c>
      <c r="W467" t="s">
        <v>1006</v>
      </c>
      <c r="X467" t="s">
        <v>668</v>
      </c>
      <c r="Y467" t="s">
        <v>669</v>
      </c>
    </row>
    <row r="468" spans="1:25" x14ac:dyDescent="0.45">
      <c r="A468">
        <v>463</v>
      </c>
      <c r="B468" t="s">
        <v>670</v>
      </c>
      <c r="C468">
        <v>27</v>
      </c>
      <c r="D468" t="s">
        <v>103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0.49399999999999999</v>
      </c>
      <c r="R468">
        <v>0.5</v>
      </c>
      <c r="S468">
        <v>0</v>
      </c>
      <c r="T468">
        <v>0</v>
      </c>
      <c r="U468">
        <v>0</v>
      </c>
      <c r="W468" t="s">
        <v>1005</v>
      </c>
      <c r="X468" t="s">
        <v>1702</v>
      </c>
      <c r="Y468" t="s">
        <v>671</v>
      </c>
    </row>
    <row r="469" spans="1:25" x14ac:dyDescent="0.45">
      <c r="A469">
        <v>464</v>
      </c>
      <c r="B469" t="s">
        <v>1703</v>
      </c>
      <c r="C469">
        <v>28</v>
      </c>
      <c r="D469" t="s">
        <v>825</v>
      </c>
      <c r="E469">
        <v>20</v>
      </c>
      <c r="F469">
        <v>44</v>
      </c>
      <c r="G469">
        <v>-1</v>
      </c>
      <c r="H469">
        <v>-1</v>
      </c>
      <c r="I469">
        <v>0</v>
      </c>
      <c r="J469">
        <v>0</v>
      </c>
      <c r="K469">
        <v>-1</v>
      </c>
      <c r="L469">
        <v>-2</v>
      </c>
      <c r="M469">
        <v>-0.2</v>
      </c>
      <c r="N469">
        <v>2</v>
      </c>
      <c r="O469">
        <v>0</v>
      </c>
      <c r="P469">
        <v>0</v>
      </c>
      <c r="Q469">
        <v>0.49199999999999999</v>
      </c>
      <c r="R469">
        <v>0.499</v>
      </c>
      <c r="S469">
        <v>0</v>
      </c>
      <c r="T469">
        <v>-0.1</v>
      </c>
      <c r="U469">
        <v>0</v>
      </c>
      <c r="W469" t="s">
        <v>1007</v>
      </c>
      <c r="X469" t="s">
        <v>1366</v>
      </c>
      <c r="Y469" t="s">
        <v>1251</v>
      </c>
    </row>
    <row r="470" spans="1:25" x14ac:dyDescent="0.45">
      <c r="A470">
        <v>465</v>
      </c>
      <c r="B470" t="s">
        <v>1704</v>
      </c>
      <c r="C470">
        <v>29</v>
      </c>
      <c r="D470" t="s">
        <v>811</v>
      </c>
      <c r="E470">
        <v>48</v>
      </c>
      <c r="F470">
        <v>206</v>
      </c>
      <c r="G470">
        <v>7</v>
      </c>
      <c r="H470">
        <v>-1</v>
      </c>
      <c r="I470">
        <v>0</v>
      </c>
      <c r="J470">
        <v>-2</v>
      </c>
      <c r="K470">
        <v>3</v>
      </c>
      <c r="L470">
        <v>8</v>
      </c>
      <c r="M470">
        <v>0.8</v>
      </c>
      <c r="N470">
        <v>7</v>
      </c>
      <c r="O470">
        <v>14</v>
      </c>
      <c r="P470">
        <v>1.5</v>
      </c>
      <c r="Q470">
        <v>0.51600000000000001</v>
      </c>
      <c r="R470">
        <v>0.505</v>
      </c>
      <c r="S470">
        <v>1.6</v>
      </c>
      <c r="T470">
        <v>0.1</v>
      </c>
      <c r="U470">
        <v>16</v>
      </c>
      <c r="V470" s="3">
        <v>16550000</v>
      </c>
      <c r="W470" t="s">
        <v>1007</v>
      </c>
      <c r="X470" t="s">
        <v>307</v>
      </c>
      <c r="Y470" t="s">
        <v>1060</v>
      </c>
    </row>
    <row r="471" spans="1:25" x14ac:dyDescent="0.45">
      <c r="A471">
        <v>466</v>
      </c>
      <c r="B471" t="s">
        <v>672</v>
      </c>
      <c r="C471">
        <v>22</v>
      </c>
      <c r="D471" t="s">
        <v>48</v>
      </c>
      <c r="E471">
        <v>14</v>
      </c>
      <c r="F471">
        <v>44</v>
      </c>
      <c r="G471">
        <v>-1</v>
      </c>
      <c r="H471">
        <v>0</v>
      </c>
      <c r="I471">
        <v>0</v>
      </c>
      <c r="J471">
        <v>-1</v>
      </c>
      <c r="K471">
        <v>0</v>
      </c>
      <c r="L471">
        <v>-2</v>
      </c>
      <c r="M471">
        <v>-0.2</v>
      </c>
      <c r="N471">
        <v>2</v>
      </c>
      <c r="O471">
        <v>0</v>
      </c>
      <c r="P471">
        <v>0</v>
      </c>
      <c r="Q471">
        <v>0.48799999999999999</v>
      </c>
      <c r="R471">
        <v>0.499</v>
      </c>
      <c r="S471">
        <v>0.1</v>
      </c>
      <c r="T471">
        <v>-0.2</v>
      </c>
      <c r="U471">
        <v>1</v>
      </c>
      <c r="W471" t="s">
        <v>1007</v>
      </c>
      <c r="X471" t="s">
        <v>673</v>
      </c>
      <c r="Y471" t="s">
        <v>674</v>
      </c>
    </row>
    <row r="472" spans="1:25" x14ac:dyDescent="0.45">
      <c r="A472">
        <v>467</v>
      </c>
      <c r="B472" t="s">
        <v>1705</v>
      </c>
      <c r="C472">
        <v>36</v>
      </c>
      <c r="D472" t="s">
        <v>820</v>
      </c>
      <c r="E472">
        <v>13</v>
      </c>
      <c r="F472">
        <v>38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5</v>
      </c>
      <c r="M472">
        <v>0.5</v>
      </c>
      <c r="N472">
        <v>1</v>
      </c>
      <c r="O472">
        <v>6</v>
      </c>
      <c r="P472">
        <v>0.6</v>
      </c>
      <c r="Q472">
        <v>0.53600000000000003</v>
      </c>
      <c r="R472">
        <v>0.503</v>
      </c>
      <c r="S472">
        <v>0.6</v>
      </c>
      <c r="T472">
        <v>0</v>
      </c>
      <c r="U472">
        <v>6</v>
      </c>
      <c r="W472" t="s">
        <v>1005</v>
      </c>
      <c r="X472" t="s">
        <v>1706</v>
      </c>
      <c r="Y472" t="s">
        <v>1707</v>
      </c>
    </row>
    <row r="473" spans="1:25" x14ac:dyDescent="0.45">
      <c r="A473">
        <v>468</v>
      </c>
      <c r="B473" t="s">
        <v>1708</v>
      </c>
      <c r="C473">
        <v>32</v>
      </c>
      <c r="D473" t="s">
        <v>835</v>
      </c>
      <c r="E473">
        <v>44</v>
      </c>
      <c r="F473">
        <v>181</v>
      </c>
      <c r="G473">
        <v>-1</v>
      </c>
      <c r="H473">
        <v>-1</v>
      </c>
      <c r="I473">
        <v>0</v>
      </c>
      <c r="J473">
        <v>0</v>
      </c>
      <c r="K473">
        <v>-4</v>
      </c>
      <c r="L473">
        <v>-6</v>
      </c>
      <c r="M473">
        <v>-0.6</v>
      </c>
      <c r="N473">
        <v>6</v>
      </c>
      <c r="O473">
        <v>0</v>
      </c>
      <c r="P473">
        <v>0</v>
      </c>
      <c r="Q473">
        <v>0.48599999999999999</v>
      </c>
      <c r="R473">
        <v>0.496</v>
      </c>
      <c r="S473">
        <v>0</v>
      </c>
      <c r="T473">
        <v>-0.4</v>
      </c>
      <c r="U473">
        <v>0</v>
      </c>
      <c r="V473" s="3">
        <v>10000000</v>
      </c>
      <c r="W473" t="s">
        <v>1005</v>
      </c>
      <c r="X473" t="s">
        <v>252</v>
      </c>
      <c r="Y473" t="s">
        <v>1235</v>
      </c>
    </row>
    <row r="474" spans="1:25" x14ac:dyDescent="0.45">
      <c r="A474">
        <v>469</v>
      </c>
      <c r="B474" t="s">
        <v>1709</v>
      </c>
      <c r="C474">
        <v>28</v>
      </c>
      <c r="D474" t="s">
        <v>823</v>
      </c>
      <c r="E474">
        <v>28</v>
      </c>
      <c r="F474">
        <v>91</v>
      </c>
      <c r="G474">
        <v>8</v>
      </c>
      <c r="H474">
        <v>1</v>
      </c>
      <c r="I474">
        <v>1</v>
      </c>
      <c r="J474">
        <v>4</v>
      </c>
      <c r="K474">
        <v>1</v>
      </c>
      <c r="L474">
        <v>15</v>
      </c>
      <c r="M474">
        <v>1.6</v>
      </c>
      <c r="N474">
        <v>3</v>
      </c>
      <c r="O474">
        <v>18</v>
      </c>
      <c r="P474">
        <v>1.9</v>
      </c>
      <c r="Q474">
        <v>0.55500000000000005</v>
      </c>
      <c r="R474">
        <v>0.51</v>
      </c>
      <c r="S474">
        <v>1.4</v>
      </c>
      <c r="T474">
        <v>0.6</v>
      </c>
      <c r="U474">
        <v>14</v>
      </c>
      <c r="V474" s="3">
        <v>1700000</v>
      </c>
      <c r="W474" t="s">
        <v>1006</v>
      </c>
      <c r="X474" s="1">
        <v>19876</v>
      </c>
      <c r="Y474" t="s">
        <v>1051</v>
      </c>
    </row>
    <row r="475" spans="1:25" x14ac:dyDescent="0.45">
      <c r="A475">
        <v>470</v>
      </c>
      <c r="B475" t="s">
        <v>675</v>
      </c>
      <c r="C475">
        <v>24</v>
      </c>
      <c r="D475" t="s">
        <v>97</v>
      </c>
      <c r="E475">
        <v>12</v>
      </c>
      <c r="F475">
        <v>40</v>
      </c>
      <c r="G475">
        <v>-4</v>
      </c>
      <c r="H475">
        <v>0</v>
      </c>
      <c r="I475">
        <v>0</v>
      </c>
      <c r="J475">
        <v>-3</v>
      </c>
      <c r="K475">
        <v>0</v>
      </c>
      <c r="L475">
        <v>-8</v>
      </c>
      <c r="M475">
        <v>-0.8</v>
      </c>
      <c r="N475">
        <v>1</v>
      </c>
      <c r="O475">
        <v>-6</v>
      </c>
      <c r="P475">
        <v>-0.7</v>
      </c>
      <c r="Q475">
        <v>0.432</v>
      </c>
      <c r="R475">
        <v>0.495</v>
      </c>
      <c r="S475">
        <v>-0.4</v>
      </c>
      <c r="T475">
        <v>-0.3</v>
      </c>
      <c r="U475">
        <v>-3</v>
      </c>
      <c r="W475" t="s">
        <v>1005</v>
      </c>
      <c r="X475" t="s">
        <v>45</v>
      </c>
      <c r="Y475" t="s">
        <v>676</v>
      </c>
    </row>
    <row r="476" spans="1:25" x14ac:dyDescent="0.45">
      <c r="A476">
        <v>471</v>
      </c>
      <c r="B476" t="s">
        <v>677</v>
      </c>
      <c r="C476">
        <v>25</v>
      </c>
      <c r="D476" t="s">
        <v>103</v>
      </c>
      <c r="E476">
        <v>56</v>
      </c>
      <c r="F476">
        <v>255</v>
      </c>
      <c r="G476">
        <v>22</v>
      </c>
      <c r="H476">
        <v>-2</v>
      </c>
      <c r="I476">
        <v>0</v>
      </c>
      <c r="J476">
        <v>2</v>
      </c>
      <c r="K476">
        <v>-2</v>
      </c>
      <c r="L476">
        <v>20</v>
      </c>
      <c r="M476">
        <v>2.1</v>
      </c>
      <c r="N476">
        <v>8</v>
      </c>
      <c r="O476">
        <v>28</v>
      </c>
      <c r="P476">
        <v>2.9</v>
      </c>
      <c r="Q476">
        <v>0.53800000000000003</v>
      </c>
      <c r="R476">
        <v>0.51300000000000001</v>
      </c>
      <c r="S476">
        <v>2.7</v>
      </c>
      <c r="T476">
        <v>0</v>
      </c>
      <c r="U476">
        <v>26</v>
      </c>
      <c r="V476" s="3">
        <v>31000000</v>
      </c>
      <c r="W476" t="s">
        <v>1006</v>
      </c>
      <c r="X476" t="s">
        <v>678</v>
      </c>
      <c r="Y476" t="s">
        <v>679</v>
      </c>
    </row>
    <row r="477" spans="1:25" x14ac:dyDescent="0.45">
      <c r="A477">
        <v>472</v>
      </c>
      <c r="B477" t="s">
        <v>680</v>
      </c>
      <c r="C477">
        <v>34</v>
      </c>
      <c r="D477" t="s">
        <v>90</v>
      </c>
      <c r="E477">
        <v>48</v>
      </c>
      <c r="F477">
        <v>206</v>
      </c>
      <c r="G477">
        <v>-5</v>
      </c>
      <c r="H477">
        <v>1</v>
      </c>
      <c r="I477">
        <v>0</v>
      </c>
      <c r="J477">
        <v>0</v>
      </c>
      <c r="K477">
        <v>-2</v>
      </c>
      <c r="L477">
        <v>-6</v>
      </c>
      <c r="M477">
        <v>-0.7</v>
      </c>
      <c r="N477">
        <v>7</v>
      </c>
      <c r="O477">
        <v>1</v>
      </c>
      <c r="P477">
        <v>0</v>
      </c>
      <c r="Q477">
        <v>0.48599999999999999</v>
      </c>
      <c r="R477">
        <v>0.496</v>
      </c>
      <c r="S477">
        <v>0</v>
      </c>
      <c r="T477">
        <v>-0.2</v>
      </c>
      <c r="U477">
        <v>1</v>
      </c>
      <c r="V477" s="3">
        <v>24166667</v>
      </c>
      <c r="W477" t="s">
        <v>1005</v>
      </c>
      <c r="X477" t="s">
        <v>681</v>
      </c>
      <c r="Y477" t="s">
        <v>682</v>
      </c>
    </row>
    <row r="478" spans="1:25" x14ac:dyDescent="0.45">
      <c r="A478">
        <v>473</v>
      </c>
      <c r="B478" t="s">
        <v>1710</v>
      </c>
      <c r="C478">
        <v>34</v>
      </c>
      <c r="D478" t="s">
        <v>854</v>
      </c>
      <c r="E478">
        <v>24</v>
      </c>
      <c r="F478">
        <v>76</v>
      </c>
      <c r="G478">
        <v>5</v>
      </c>
      <c r="H478">
        <v>-1</v>
      </c>
      <c r="I478">
        <v>0</v>
      </c>
      <c r="J478">
        <v>1</v>
      </c>
      <c r="K478">
        <v>1</v>
      </c>
      <c r="L478">
        <v>7</v>
      </c>
      <c r="M478">
        <v>0.7</v>
      </c>
      <c r="N478">
        <v>3</v>
      </c>
      <c r="O478">
        <v>9</v>
      </c>
      <c r="P478">
        <v>1</v>
      </c>
      <c r="Q478">
        <v>0.53</v>
      </c>
      <c r="R478">
        <v>0.504</v>
      </c>
      <c r="S478">
        <v>0.9</v>
      </c>
      <c r="T478">
        <v>0.3</v>
      </c>
      <c r="U478">
        <v>8</v>
      </c>
      <c r="V478" s="3">
        <v>1500000</v>
      </c>
      <c r="W478" t="s">
        <v>1005</v>
      </c>
      <c r="X478" t="s">
        <v>223</v>
      </c>
      <c r="Y478" t="s">
        <v>1094</v>
      </c>
    </row>
    <row r="479" spans="1:25" x14ac:dyDescent="0.45">
      <c r="A479">
        <v>474</v>
      </c>
      <c r="B479" t="s">
        <v>683</v>
      </c>
      <c r="C479">
        <v>34</v>
      </c>
      <c r="D479" t="s">
        <v>103</v>
      </c>
      <c r="E479">
        <v>49</v>
      </c>
      <c r="F479">
        <v>195</v>
      </c>
      <c r="G479">
        <v>3</v>
      </c>
      <c r="H479">
        <v>-1</v>
      </c>
      <c r="I479">
        <v>-1</v>
      </c>
      <c r="J479">
        <v>0</v>
      </c>
      <c r="K479">
        <v>-4</v>
      </c>
      <c r="L479">
        <v>-3</v>
      </c>
      <c r="M479">
        <v>-0.3</v>
      </c>
      <c r="N479">
        <v>7</v>
      </c>
      <c r="O479">
        <v>4</v>
      </c>
      <c r="P479">
        <v>0.3</v>
      </c>
      <c r="Q479">
        <v>0.49299999999999999</v>
      </c>
      <c r="R479">
        <v>0.498</v>
      </c>
      <c r="S479">
        <v>0.3</v>
      </c>
      <c r="T479">
        <v>-0.5</v>
      </c>
      <c r="U479">
        <v>4</v>
      </c>
      <c r="V479" s="3">
        <v>32000000</v>
      </c>
      <c r="W479" t="s">
        <v>1006</v>
      </c>
      <c r="X479" t="s">
        <v>252</v>
      </c>
      <c r="Y479" t="s">
        <v>684</v>
      </c>
    </row>
    <row r="480" spans="1:25" x14ac:dyDescent="0.45">
      <c r="A480">
        <v>475</v>
      </c>
      <c r="B480" t="s">
        <v>1711</v>
      </c>
      <c r="C480">
        <v>26</v>
      </c>
      <c r="D480" t="s">
        <v>830</v>
      </c>
      <c r="E480">
        <v>53</v>
      </c>
      <c r="F480">
        <v>220</v>
      </c>
      <c r="G480">
        <v>3</v>
      </c>
      <c r="H480">
        <v>1</v>
      </c>
      <c r="I480">
        <v>0</v>
      </c>
      <c r="J480">
        <v>-3</v>
      </c>
      <c r="K480">
        <v>-2</v>
      </c>
      <c r="L480">
        <v>-1</v>
      </c>
      <c r="M480">
        <v>-0.1</v>
      </c>
      <c r="N480">
        <v>8</v>
      </c>
      <c r="O480">
        <v>7</v>
      </c>
      <c r="P480">
        <v>0.7</v>
      </c>
      <c r="Q480">
        <v>0.499</v>
      </c>
      <c r="R480">
        <v>0.5</v>
      </c>
      <c r="S480">
        <v>1</v>
      </c>
      <c r="T480">
        <v>-0.5</v>
      </c>
      <c r="U480">
        <v>10</v>
      </c>
      <c r="W480" t="s">
        <v>1006</v>
      </c>
      <c r="X480" t="s">
        <v>1137</v>
      </c>
      <c r="Y480" t="s">
        <v>1138</v>
      </c>
    </row>
    <row r="481" spans="1:25" x14ac:dyDescent="0.45">
      <c r="A481">
        <v>476</v>
      </c>
      <c r="B481" t="s">
        <v>1712</v>
      </c>
      <c r="C481">
        <v>27</v>
      </c>
      <c r="D481" t="s">
        <v>830</v>
      </c>
      <c r="E481">
        <v>44</v>
      </c>
      <c r="F481">
        <v>148</v>
      </c>
      <c r="G481">
        <v>2</v>
      </c>
      <c r="H481">
        <v>0</v>
      </c>
      <c r="I481">
        <v>1</v>
      </c>
      <c r="J481">
        <v>0</v>
      </c>
      <c r="K481">
        <v>2</v>
      </c>
      <c r="L481">
        <v>5</v>
      </c>
      <c r="M481">
        <v>0.6</v>
      </c>
      <c r="N481">
        <v>5</v>
      </c>
      <c r="O481">
        <v>10</v>
      </c>
      <c r="P481">
        <v>1</v>
      </c>
      <c r="Q481">
        <v>0.51300000000000001</v>
      </c>
      <c r="R481">
        <v>0.503</v>
      </c>
      <c r="S481">
        <v>1</v>
      </c>
      <c r="T481">
        <v>0.3</v>
      </c>
      <c r="U481">
        <v>10</v>
      </c>
      <c r="V481" s="3">
        <v>2525000</v>
      </c>
      <c r="W481" t="s">
        <v>1007</v>
      </c>
      <c r="X481" t="s">
        <v>501</v>
      </c>
      <c r="Y481" t="s">
        <v>1076</v>
      </c>
    </row>
    <row r="482" spans="1:25" x14ac:dyDescent="0.45">
      <c r="A482">
        <v>477</v>
      </c>
      <c r="B482" t="s">
        <v>1713</v>
      </c>
      <c r="C482">
        <v>30</v>
      </c>
      <c r="D482" t="s">
        <v>862</v>
      </c>
      <c r="E482">
        <v>44</v>
      </c>
      <c r="F482">
        <v>118</v>
      </c>
      <c r="G482">
        <v>3</v>
      </c>
      <c r="H482">
        <v>-2</v>
      </c>
      <c r="I482">
        <v>0</v>
      </c>
      <c r="J482">
        <v>-3</v>
      </c>
      <c r="K482">
        <v>-2</v>
      </c>
      <c r="L482">
        <v>-4</v>
      </c>
      <c r="M482">
        <v>-0.4</v>
      </c>
      <c r="N482">
        <v>4</v>
      </c>
      <c r="O482">
        <v>0</v>
      </c>
      <c r="P482">
        <v>0</v>
      </c>
      <c r="Q482">
        <v>0.49099999999999999</v>
      </c>
      <c r="R482">
        <v>0.497</v>
      </c>
      <c r="S482">
        <v>0.3</v>
      </c>
      <c r="T482">
        <v>-0.6</v>
      </c>
      <c r="U482">
        <v>3</v>
      </c>
      <c r="V482" s="3">
        <v>1380000</v>
      </c>
      <c r="W482" t="s">
        <v>1005</v>
      </c>
      <c r="X482" t="s">
        <v>1210</v>
      </c>
      <c r="Y482" t="s">
        <v>1211</v>
      </c>
    </row>
    <row r="483" spans="1:25" x14ac:dyDescent="0.45">
      <c r="A483">
        <v>478</v>
      </c>
      <c r="B483" t="s">
        <v>685</v>
      </c>
      <c r="C483">
        <v>31</v>
      </c>
      <c r="D483" t="s">
        <v>37</v>
      </c>
      <c r="E483">
        <v>8</v>
      </c>
      <c r="F483">
        <v>34</v>
      </c>
      <c r="G483">
        <v>-2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0.1</v>
      </c>
      <c r="N483">
        <v>1</v>
      </c>
      <c r="O483">
        <v>2</v>
      </c>
      <c r="P483">
        <v>0.2</v>
      </c>
      <c r="Q483">
        <v>0.50600000000000001</v>
      </c>
      <c r="R483">
        <v>0.5</v>
      </c>
      <c r="S483">
        <v>-0.1</v>
      </c>
      <c r="T483">
        <v>0.3</v>
      </c>
      <c r="U483">
        <v>0</v>
      </c>
      <c r="V483" s="3">
        <v>22500000</v>
      </c>
      <c r="W483" t="s">
        <v>1005</v>
      </c>
      <c r="X483" t="s">
        <v>686</v>
      </c>
      <c r="Y483" t="s">
        <v>687</v>
      </c>
    </row>
    <row r="484" spans="1:25" x14ac:dyDescent="0.45">
      <c r="A484">
        <v>479</v>
      </c>
      <c r="B484" t="s">
        <v>1714</v>
      </c>
      <c r="C484">
        <v>26</v>
      </c>
      <c r="D484" t="s">
        <v>823</v>
      </c>
      <c r="E484">
        <v>51</v>
      </c>
      <c r="F484">
        <v>198</v>
      </c>
      <c r="G484">
        <v>3</v>
      </c>
      <c r="H484">
        <v>-1</v>
      </c>
      <c r="I484">
        <v>1</v>
      </c>
      <c r="J484">
        <v>-2</v>
      </c>
      <c r="K484">
        <v>2</v>
      </c>
      <c r="L484">
        <v>3</v>
      </c>
      <c r="M484">
        <v>0.3</v>
      </c>
      <c r="N484">
        <v>7</v>
      </c>
      <c r="O484">
        <v>9</v>
      </c>
      <c r="P484">
        <v>0.9</v>
      </c>
      <c r="Q484">
        <v>0.505</v>
      </c>
      <c r="R484">
        <v>0.502</v>
      </c>
      <c r="S484">
        <v>1.1000000000000001</v>
      </c>
      <c r="T484">
        <v>0</v>
      </c>
      <c r="U484">
        <v>11</v>
      </c>
      <c r="W484" t="s">
        <v>1007</v>
      </c>
      <c r="X484" t="s">
        <v>1071</v>
      </c>
      <c r="Y484" t="s">
        <v>1072</v>
      </c>
    </row>
    <row r="485" spans="1:25" x14ac:dyDescent="0.45">
      <c r="A485">
        <v>480</v>
      </c>
      <c r="B485" t="s">
        <v>688</v>
      </c>
      <c r="C485">
        <v>26</v>
      </c>
      <c r="D485" t="s">
        <v>86</v>
      </c>
      <c r="E485">
        <v>10</v>
      </c>
      <c r="F485">
        <v>19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0.2</v>
      </c>
      <c r="N485">
        <v>1</v>
      </c>
      <c r="O485">
        <v>2</v>
      </c>
      <c r="P485">
        <v>0.2</v>
      </c>
      <c r="Q485">
        <v>0.51500000000000001</v>
      </c>
      <c r="R485">
        <v>0.501</v>
      </c>
      <c r="S485">
        <v>0.2</v>
      </c>
      <c r="T485">
        <v>-0.1</v>
      </c>
      <c r="U485">
        <v>2</v>
      </c>
      <c r="W485" t="s">
        <v>1007</v>
      </c>
      <c r="X485" t="s">
        <v>760</v>
      </c>
      <c r="Y485" t="s">
        <v>689</v>
      </c>
    </row>
    <row r="486" spans="1:25" x14ac:dyDescent="0.45">
      <c r="A486">
        <v>481</v>
      </c>
      <c r="B486" t="s">
        <v>1715</v>
      </c>
      <c r="C486">
        <v>31</v>
      </c>
      <c r="D486" t="s">
        <v>823</v>
      </c>
      <c r="E486">
        <v>15</v>
      </c>
      <c r="F486">
        <v>47</v>
      </c>
      <c r="G486">
        <v>-5</v>
      </c>
      <c r="H486">
        <v>1</v>
      </c>
      <c r="I486">
        <v>0</v>
      </c>
      <c r="J486">
        <v>0</v>
      </c>
      <c r="K486">
        <v>1</v>
      </c>
      <c r="L486">
        <v>-3</v>
      </c>
      <c r="M486">
        <v>-0.3</v>
      </c>
      <c r="N486">
        <v>2</v>
      </c>
      <c r="O486">
        <v>-1</v>
      </c>
      <c r="P486">
        <v>-0.2</v>
      </c>
      <c r="Q486">
        <v>0.48</v>
      </c>
      <c r="R486">
        <v>0.498</v>
      </c>
      <c r="S486">
        <v>-0.2</v>
      </c>
      <c r="T486">
        <v>0.1</v>
      </c>
      <c r="U486">
        <v>-1</v>
      </c>
      <c r="V486" s="3">
        <v>850000</v>
      </c>
      <c r="W486" t="s">
        <v>1006</v>
      </c>
      <c r="X486">
        <v>2</v>
      </c>
      <c r="Y486" t="s">
        <v>1369</v>
      </c>
    </row>
    <row r="487" spans="1:25" x14ac:dyDescent="0.45">
      <c r="A487">
        <v>482</v>
      </c>
      <c r="B487" t="s">
        <v>690</v>
      </c>
      <c r="C487">
        <v>34</v>
      </c>
      <c r="D487" t="s">
        <v>86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</v>
      </c>
      <c r="R487">
        <v>0.5</v>
      </c>
      <c r="S487">
        <v>0</v>
      </c>
      <c r="T487">
        <v>0</v>
      </c>
      <c r="U487">
        <v>0</v>
      </c>
      <c r="W487" t="s">
        <v>1005</v>
      </c>
      <c r="X487">
        <v>1</v>
      </c>
      <c r="Y487" t="s">
        <v>691</v>
      </c>
    </row>
    <row r="488" spans="1:25" x14ac:dyDescent="0.45">
      <c r="A488">
        <v>483</v>
      </c>
      <c r="B488" t="s">
        <v>1716</v>
      </c>
      <c r="C488">
        <v>32</v>
      </c>
      <c r="D488" t="s">
        <v>825</v>
      </c>
      <c r="E488">
        <v>53</v>
      </c>
      <c r="F488">
        <v>212</v>
      </c>
      <c r="G488">
        <v>-7</v>
      </c>
      <c r="H488">
        <v>0</v>
      </c>
      <c r="I488">
        <v>0</v>
      </c>
      <c r="J488">
        <v>-1</v>
      </c>
      <c r="K488">
        <v>1</v>
      </c>
      <c r="L488">
        <v>-7</v>
      </c>
      <c r="M488">
        <v>-0.7</v>
      </c>
      <c r="N488">
        <v>7</v>
      </c>
      <c r="O488">
        <v>0</v>
      </c>
      <c r="P488">
        <v>0</v>
      </c>
      <c r="Q488">
        <v>0.48599999999999999</v>
      </c>
      <c r="R488">
        <v>0.496</v>
      </c>
      <c r="S488">
        <v>0.1</v>
      </c>
      <c r="T488">
        <v>0.1</v>
      </c>
      <c r="U488">
        <v>1</v>
      </c>
      <c r="V488" s="3">
        <v>11285715</v>
      </c>
      <c r="W488" t="s">
        <v>1006</v>
      </c>
      <c r="X488" t="s">
        <v>118</v>
      </c>
      <c r="Y488" t="s">
        <v>1254</v>
      </c>
    </row>
    <row r="489" spans="1:25" x14ac:dyDescent="0.45">
      <c r="A489">
        <v>484</v>
      </c>
      <c r="B489" t="s">
        <v>1717</v>
      </c>
      <c r="C489">
        <v>30</v>
      </c>
      <c r="D489" t="s">
        <v>820</v>
      </c>
      <c r="E489">
        <v>3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-1</v>
      </c>
      <c r="M489">
        <v>-0.1</v>
      </c>
      <c r="N489">
        <v>0</v>
      </c>
      <c r="O489">
        <v>0</v>
      </c>
      <c r="P489">
        <v>0</v>
      </c>
      <c r="Q489">
        <v>0.48299999999999998</v>
      </c>
      <c r="R489">
        <v>0.5</v>
      </c>
      <c r="S489">
        <v>0</v>
      </c>
      <c r="T489">
        <v>0</v>
      </c>
      <c r="U489">
        <v>0</v>
      </c>
      <c r="W489" t="s">
        <v>1006</v>
      </c>
      <c r="X489" t="s">
        <v>1718</v>
      </c>
      <c r="Y489" t="s">
        <v>1719</v>
      </c>
    </row>
    <row r="490" spans="1:25" x14ac:dyDescent="0.45">
      <c r="A490">
        <v>485</v>
      </c>
      <c r="B490" t="s">
        <v>1720</v>
      </c>
      <c r="C490">
        <v>25</v>
      </c>
      <c r="D490" t="s">
        <v>905</v>
      </c>
      <c r="E490">
        <v>49</v>
      </c>
      <c r="F490">
        <v>157</v>
      </c>
      <c r="G490">
        <v>-6</v>
      </c>
      <c r="H490">
        <v>1</v>
      </c>
      <c r="I490">
        <v>0</v>
      </c>
      <c r="J490">
        <v>-7</v>
      </c>
      <c r="K490">
        <v>-1</v>
      </c>
      <c r="L490">
        <v>-13</v>
      </c>
      <c r="M490">
        <v>-1.4</v>
      </c>
      <c r="N490">
        <v>5</v>
      </c>
      <c r="O490">
        <v>-8</v>
      </c>
      <c r="P490">
        <v>-0.9</v>
      </c>
      <c r="Q490">
        <v>0.47199999999999998</v>
      </c>
      <c r="R490">
        <v>0.49199999999999999</v>
      </c>
      <c r="S490">
        <v>-0.1</v>
      </c>
      <c r="T490">
        <v>-0.8</v>
      </c>
      <c r="U490">
        <v>-1</v>
      </c>
      <c r="W490" t="s">
        <v>1006</v>
      </c>
      <c r="X490" t="s">
        <v>1312</v>
      </c>
      <c r="Y490" t="s">
        <v>1313</v>
      </c>
    </row>
    <row r="491" spans="1:25" x14ac:dyDescent="0.45">
      <c r="A491">
        <v>486</v>
      </c>
      <c r="B491" t="s">
        <v>1721</v>
      </c>
      <c r="C491">
        <v>29</v>
      </c>
      <c r="D491" t="s">
        <v>880</v>
      </c>
      <c r="E491">
        <v>30</v>
      </c>
      <c r="F491">
        <v>136</v>
      </c>
      <c r="G491">
        <v>-1</v>
      </c>
      <c r="H491">
        <v>-1</v>
      </c>
      <c r="I491">
        <v>1</v>
      </c>
      <c r="J491">
        <v>0</v>
      </c>
      <c r="K491">
        <v>-1</v>
      </c>
      <c r="L491">
        <v>-2</v>
      </c>
      <c r="M491">
        <v>-0.2</v>
      </c>
      <c r="N491">
        <v>4</v>
      </c>
      <c r="O491">
        <v>2</v>
      </c>
      <c r="P491">
        <v>0.2</v>
      </c>
      <c r="Q491">
        <v>0.49199999999999999</v>
      </c>
      <c r="R491">
        <v>0.498</v>
      </c>
      <c r="S491">
        <v>0.2</v>
      </c>
      <c r="T491">
        <v>-0.1</v>
      </c>
      <c r="U491">
        <v>2</v>
      </c>
      <c r="V491" s="3">
        <v>21000000</v>
      </c>
      <c r="W491" t="s">
        <v>1005</v>
      </c>
      <c r="X491" t="s">
        <v>1169</v>
      </c>
      <c r="Y491" t="s">
        <v>1170</v>
      </c>
    </row>
    <row r="492" spans="1:25" x14ac:dyDescent="0.45">
      <c r="A492">
        <v>487</v>
      </c>
      <c r="B492" t="s">
        <v>1722</v>
      </c>
      <c r="C492">
        <v>30</v>
      </c>
      <c r="D492" t="s">
        <v>880</v>
      </c>
      <c r="E492">
        <v>44</v>
      </c>
      <c r="F492">
        <v>171</v>
      </c>
      <c r="G492">
        <v>-6</v>
      </c>
      <c r="H492">
        <v>0</v>
      </c>
      <c r="I492">
        <v>1</v>
      </c>
      <c r="J492">
        <v>-2</v>
      </c>
      <c r="K492">
        <v>2</v>
      </c>
      <c r="L492">
        <v>-4</v>
      </c>
      <c r="M492">
        <v>-0.4</v>
      </c>
      <c r="N492">
        <v>6</v>
      </c>
      <c r="O492">
        <v>2</v>
      </c>
      <c r="P492">
        <v>0.2</v>
      </c>
      <c r="Q492">
        <v>0.49099999999999999</v>
      </c>
      <c r="R492">
        <v>0.498</v>
      </c>
      <c r="S492">
        <v>0.4</v>
      </c>
      <c r="T492">
        <v>0.1</v>
      </c>
      <c r="U492">
        <v>4</v>
      </c>
      <c r="V492" s="3">
        <v>26000000</v>
      </c>
      <c r="W492" t="s">
        <v>1005</v>
      </c>
      <c r="X492" t="s">
        <v>83</v>
      </c>
      <c r="Y492" t="s">
        <v>1140</v>
      </c>
    </row>
    <row r="493" spans="1:25" x14ac:dyDescent="0.45">
      <c r="A493">
        <v>488</v>
      </c>
      <c r="B493" t="s">
        <v>1723</v>
      </c>
      <c r="C493">
        <v>25</v>
      </c>
      <c r="D493" t="s">
        <v>820</v>
      </c>
      <c r="E493">
        <v>58</v>
      </c>
      <c r="F493">
        <v>254</v>
      </c>
      <c r="G493">
        <v>5</v>
      </c>
      <c r="H493">
        <v>1</v>
      </c>
      <c r="I493">
        <v>0</v>
      </c>
      <c r="J493">
        <v>-3</v>
      </c>
      <c r="K493">
        <v>-2</v>
      </c>
      <c r="L493">
        <v>1</v>
      </c>
      <c r="M493">
        <v>0.1</v>
      </c>
      <c r="N493">
        <v>8</v>
      </c>
      <c r="O493">
        <v>9</v>
      </c>
      <c r="P493">
        <v>0.9</v>
      </c>
      <c r="Q493">
        <v>0.501</v>
      </c>
      <c r="R493">
        <v>0.5</v>
      </c>
      <c r="S493">
        <v>1.2</v>
      </c>
      <c r="T493">
        <v>-0.5</v>
      </c>
      <c r="U493">
        <v>12</v>
      </c>
      <c r="V493" s="3">
        <v>11714286</v>
      </c>
      <c r="W493" t="s">
        <v>1006</v>
      </c>
      <c r="X493" t="s">
        <v>718</v>
      </c>
      <c r="Y493" t="s">
        <v>1105</v>
      </c>
    </row>
    <row r="494" spans="1:25" x14ac:dyDescent="0.45">
      <c r="A494">
        <v>489</v>
      </c>
      <c r="B494" t="s">
        <v>1724</v>
      </c>
      <c r="C494">
        <v>33</v>
      </c>
      <c r="D494" t="s">
        <v>880</v>
      </c>
      <c r="E494">
        <v>49</v>
      </c>
      <c r="F494">
        <v>196</v>
      </c>
      <c r="G494">
        <v>5</v>
      </c>
      <c r="H494">
        <v>1</v>
      </c>
      <c r="I494">
        <v>0</v>
      </c>
      <c r="J494">
        <v>-2</v>
      </c>
      <c r="K494">
        <v>-2</v>
      </c>
      <c r="L494">
        <v>2</v>
      </c>
      <c r="M494">
        <v>0.3</v>
      </c>
      <c r="N494">
        <v>7</v>
      </c>
      <c r="O494">
        <v>9</v>
      </c>
      <c r="P494">
        <v>0.9</v>
      </c>
      <c r="Q494">
        <v>0.505</v>
      </c>
      <c r="R494">
        <v>0.501</v>
      </c>
      <c r="S494">
        <v>1.1000000000000001</v>
      </c>
      <c r="T494">
        <v>-0.4</v>
      </c>
      <c r="U494">
        <v>11</v>
      </c>
      <c r="V494" s="3">
        <v>1950000</v>
      </c>
      <c r="W494" t="s">
        <v>1005</v>
      </c>
      <c r="X494" t="s">
        <v>1114</v>
      </c>
      <c r="Y494" t="s">
        <v>1115</v>
      </c>
    </row>
    <row r="495" spans="1:25" x14ac:dyDescent="0.45">
      <c r="A495">
        <v>490</v>
      </c>
      <c r="B495" t="s">
        <v>692</v>
      </c>
      <c r="C495">
        <v>25</v>
      </c>
      <c r="D495" t="s">
        <v>161</v>
      </c>
      <c r="E495">
        <v>52</v>
      </c>
      <c r="F495">
        <v>196</v>
      </c>
      <c r="G495">
        <v>-1</v>
      </c>
      <c r="H495">
        <v>0</v>
      </c>
      <c r="I495">
        <v>0</v>
      </c>
      <c r="J495">
        <v>-5</v>
      </c>
      <c r="K495">
        <v>1</v>
      </c>
      <c r="L495">
        <v>-4</v>
      </c>
      <c r="M495">
        <v>-0.5</v>
      </c>
      <c r="N495">
        <v>7</v>
      </c>
      <c r="O495">
        <v>2</v>
      </c>
      <c r="P495">
        <v>0.2</v>
      </c>
      <c r="Q495">
        <v>0.49099999999999999</v>
      </c>
      <c r="R495">
        <v>0.497</v>
      </c>
      <c r="S495">
        <v>0.7</v>
      </c>
      <c r="T495">
        <v>-0.4</v>
      </c>
      <c r="U495">
        <v>7</v>
      </c>
      <c r="V495" s="3">
        <v>2550000</v>
      </c>
      <c r="W495" t="s">
        <v>1008</v>
      </c>
      <c r="X495" t="s">
        <v>115</v>
      </c>
      <c r="Y495" t="s">
        <v>693</v>
      </c>
    </row>
    <row r="496" spans="1:25" x14ac:dyDescent="0.45">
      <c r="A496">
        <v>491</v>
      </c>
      <c r="B496" t="s">
        <v>1725</v>
      </c>
      <c r="C496">
        <v>33</v>
      </c>
      <c r="D496" t="s">
        <v>811</v>
      </c>
      <c r="E496">
        <v>32</v>
      </c>
      <c r="F496">
        <v>86</v>
      </c>
      <c r="G496">
        <v>-8</v>
      </c>
      <c r="H496">
        <v>-1</v>
      </c>
      <c r="I496">
        <v>0</v>
      </c>
      <c r="J496">
        <v>-1</v>
      </c>
      <c r="K496">
        <v>-1</v>
      </c>
      <c r="L496">
        <v>-11</v>
      </c>
      <c r="M496">
        <v>-1.2</v>
      </c>
      <c r="N496">
        <v>3</v>
      </c>
      <c r="O496">
        <v>-8</v>
      </c>
      <c r="P496">
        <v>-0.9</v>
      </c>
      <c r="Q496">
        <v>0.46300000000000002</v>
      </c>
      <c r="R496">
        <v>0.49299999999999999</v>
      </c>
      <c r="S496">
        <v>-0.8</v>
      </c>
      <c r="T496">
        <v>-0.2</v>
      </c>
      <c r="U496">
        <v>-7</v>
      </c>
      <c r="V496" s="3">
        <v>13000000</v>
      </c>
      <c r="W496" t="s">
        <v>1005</v>
      </c>
      <c r="X496" t="s">
        <v>1726</v>
      </c>
      <c r="Y496" t="s">
        <v>1311</v>
      </c>
    </row>
    <row r="497" spans="1:25" x14ac:dyDescent="0.45">
      <c r="A497">
        <v>492</v>
      </c>
      <c r="B497" t="s">
        <v>1727</v>
      </c>
      <c r="C497">
        <v>33</v>
      </c>
      <c r="D497" t="s">
        <v>905</v>
      </c>
      <c r="E497">
        <v>44</v>
      </c>
      <c r="F497">
        <v>134</v>
      </c>
      <c r="G497">
        <v>-7</v>
      </c>
      <c r="H497">
        <v>1</v>
      </c>
      <c r="I497">
        <v>0</v>
      </c>
      <c r="J497">
        <v>7</v>
      </c>
      <c r="K497">
        <v>1</v>
      </c>
      <c r="L497">
        <v>2</v>
      </c>
      <c r="M497">
        <v>0.2</v>
      </c>
      <c r="N497">
        <v>5</v>
      </c>
      <c r="O497">
        <v>6</v>
      </c>
      <c r="P497">
        <v>0.6</v>
      </c>
      <c r="Q497">
        <v>0.504</v>
      </c>
      <c r="R497">
        <v>0.501</v>
      </c>
      <c r="S497">
        <v>-0.1</v>
      </c>
      <c r="T497">
        <v>0.9</v>
      </c>
      <c r="U497">
        <v>-1</v>
      </c>
      <c r="V497" s="3">
        <v>4000000</v>
      </c>
      <c r="W497" t="s">
        <v>1005</v>
      </c>
      <c r="X497" t="s">
        <v>115</v>
      </c>
      <c r="Y497" t="s">
        <v>1124</v>
      </c>
    </row>
    <row r="498" spans="1:25" x14ac:dyDescent="0.45">
      <c r="A498">
        <v>493</v>
      </c>
      <c r="B498" t="s">
        <v>694</v>
      </c>
      <c r="C498">
        <v>25</v>
      </c>
      <c r="D498" t="s">
        <v>153</v>
      </c>
      <c r="E498">
        <v>3</v>
      </c>
      <c r="F498">
        <v>5</v>
      </c>
      <c r="G498">
        <v>0</v>
      </c>
      <c r="H498">
        <v>0</v>
      </c>
      <c r="I498">
        <v>0</v>
      </c>
      <c r="J498">
        <v>-1</v>
      </c>
      <c r="K498">
        <v>0</v>
      </c>
      <c r="L498">
        <v>-1</v>
      </c>
      <c r="M498">
        <v>-0.1</v>
      </c>
      <c r="N498">
        <v>0</v>
      </c>
      <c r="O498">
        <v>-1</v>
      </c>
      <c r="P498">
        <v>-0.1</v>
      </c>
      <c r="Q498">
        <v>0.47499999999999998</v>
      </c>
      <c r="R498">
        <v>0.5</v>
      </c>
      <c r="S498">
        <v>0.1</v>
      </c>
      <c r="T498">
        <v>-0.1</v>
      </c>
      <c r="U498">
        <v>0</v>
      </c>
      <c r="W498" t="s">
        <v>1006</v>
      </c>
      <c r="X498" t="s">
        <v>695</v>
      </c>
      <c r="Y498" t="s">
        <v>696</v>
      </c>
    </row>
    <row r="499" spans="1:25" x14ac:dyDescent="0.45">
      <c r="A499">
        <v>494</v>
      </c>
      <c r="B499" t="s">
        <v>1728</v>
      </c>
      <c r="C499">
        <v>30</v>
      </c>
      <c r="D499" t="s">
        <v>862</v>
      </c>
      <c r="E499">
        <v>43</v>
      </c>
      <c r="F499">
        <v>113</v>
      </c>
      <c r="G499">
        <v>-2</v>
      </c>
      <c r="H499">
        <v>1</v>
      </c>
      <c r="I499">
        <v>0</v>
      </c>
      <c r="J499">
        <v>0</v>
      </c>
      <c r="K499">
        <v>-1</v>
      </c>
      <c r="L499">
        <v>-3</v>
      </c>
      <c r="M499">
        <v>-0.3</v>
      </c>
      <c r="N499">
        <v>4</v>
      </c>
      <c r="O499">
        <v>1</v>
      </c>
      <c r="P499">
        <v>0.1</v>
      </c>
      <c r="Q499">
        <v>0.49299999999999999</v>
      </c>
      <c r="R499">
        <v>0.498</v>
      </c>
      <c r="S499">
        <v>0.1</v>
      </c>
      <c r="T499">
        <v>-0.1</v>
      </c>
      <c r="U499">
        <v>1</v>
      </c>
      <c r="V499" s="3">
        <v>2025000</v>
      </c>
      <c r="W499" t="s">
        <v>1006</v>
      </c>
      <c r="X499" t="s">
        <v>1363</v>
      </c>
      <c r="Y499" t="s">
        <v>1205</v>
      </c>
    </row>
    <row r="500" spans="1:25" x14ac:dyDescent="0.45">
      <c r="A500">
        <v>495</v>
      </c>
      <c r="B500" t="s">
        <v>1729</v>
      </c>
      <c r="C500">
        <v>29</v>
      </c>
      <c r="D500" t="s">
        <v>905</v>
      </c>
      <c r="E500">
        <v>45</v>
      </c>
      <c r="F500">
        <v>132</v>
      </c>
      <c r="G500">
        <v>-9</v>
      </c>
      <c r="H500">
        <v>-1</v>
      </c>
      <c r="I500">
        <v>0</v>
      </c>
      <c r="J500">
        <v>1</v>
      </c>
      <c r="K500">
        <v>-2</v>
      </c>
      <c r="L500">
        <v>-11</v>
      </c>
      <c r="M500">
        <v>-1.2</v>
      </c>
      <c r="N500">
        <v>5</v>
      </c>
      <c r="O500">
        <v>-6</v>
      </c>
      <c r="P500">
        <v>-0.7</v>
      </c>
      <c r="Q500">
        <v>0.47399999999999998</v>
      </c>
      <c r="R500">
        <v>0.49299999999999999</v>
      </c>
      <c r="S500">
        <v>-0.8</v>
      </c>
      <c r="T500">
        <v>-0.1</v>
      </c>
      <c r="U500">
        <v>-7</v>
      </c>
      <c r="V500" s="3">
        <v>3200000</v>
      </c>
      <c r="W500" t="s">
        <v>1005</v>
      </c>
      <c r="X500" t="s">
        <v>496</v>
      </c>
      <c r="Y500" t="s">
        <v>1305</v>
      </c>
    </row>
    <row r="501" spans="1:25" x14ac:dyDescent="0.45">
      <c r="A501">
        <v>496</v>
      </c>
      <c r="B501" t="s">
        <v>697</v>
      </c>
      <c r="C501">
        <v>29</v>
      </c>
      <c r="D501" t="s">
        <v>41</v>
      </c>
      <c r="E501">
        <v>15</v>
      </c>
      <c r="F501">
        <v>46</v>
      </c>
      <c r="G501">
        <v>-1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2</v>
      </c>
      <c r="O501">
        <v>2</v>
      </c>
      <c r="P501">
        <v>0.2</v>
      </c>
      <c r="Q501">
        <v>0.502</v>
      </c>
      <c r="R501">
        <v>0.5</v>
      </c>
      <c r="S501">
        <v>0.2</v>
      </c>
      <c r="T501">
        <v>0.1</v>
      </c>
      <c r="U501">
        <v>2</v>
      </c>
      <c r="W501" t="s">
        <v>1007</v>
      </c>
      <c r="X501" t="s">
        <v>223</v>
      </c>
      <c r="Y501" t="s">
        <v>698</v>
      </c>
    </row>
    <row r="502" spans="1:25" x14ac:dyDescent="0.45">
      <c r="A502">
        <v>497</v>
      </c>
      <c r="B502" t="s">
        <v>1730</v>
      </c>
      <c r="C502">
        <v>24</v>
      </c>
      <c r="D502" t="s">
        <v>825</v>
      </c>
      <c r="E502">
        <v>4</v>
      </c>
      <c r="F502">
        <v>14</v>
      </c>
      <c r="G502">
        <v>0</v>
      </c>
      <c r="H502">
        <v>0</v>
      </c>
      <c r="I502">
        <v>-1</v>
      </c>
      <c r="J502">
        <v>0</v>
      </c>
      <c r="K502">
        <v>0</v>
      </c>
      <c r="L502">
        <v>-1</v>
      </c>
      <c r="M502">
        <v>-0.1</v>
      </c>
      <c r="N502">
        <v>0</v>
      </c>
      <c r="O502">
        <v>-1</v>
      </c>
      <c r="P502">
        <v>-0.1</v>
      </c>
      <c r="Q502">
        <v>0.47199999999999998</v>
      </c>
      <c r="R502">
        <v>0.499</v>
      </c>
      <c r="S502">
        <v>-0.1</v>
      </c>
      <c r="T502">
        <v>0</v>
      </c>
      <c r="U502">
        <v>-1</v>
      </c>
      <c r="W502" t="s">
        <v>1007</v>
      </c>
      <c r="X502" t="s">
        <v>80</v>
      </c>
      <c r="Y502" t="s">
        <v>1731</v>
      </c>
    </row>
    <row r="503" spans="1:25" x14ac:dyDescent="0.45">
      <c r="A503">
        <v>498</v>
      </c>
      <c r="B503" t="s">
        <v>1732</v>
      </c>
      <c r="C503">
        <v>28</v>
      </c>
      <c r="D503" t="s">
        <v>886</v>
      </c>
      <c r="E503">
        <v>24</v>
      </c>
      <c r="F503">
        <v>105</v>
      </c>
      <c r="G503">
        <v>-5</v>
      </c>
      <c r="H503">
        <v>1</v>
      </c>
      <c r="I503">
        <v>0</v>
      </c>
      <c r="J503">
        <v>-5</v>
      </c>
      <c r="K503">
        <v>-1</v>
      </c>
      <c r="L503">
        <v>-10</v>
      </c>
      <c r="M503">
        <v>-1.1000000000000001</v>
      </c>
      <c r="N503">
        <v>3</v>
      </c>
      <c r="O503">
        <v>-7</v>
      </c>
      <c r="P503">
        <v>-0.7</v>
      </c>
      <c r="Q503">
        <v>0.45600000000000002</v>
      </c>
      <c r="R503">
        <v>0.49299999999999999</v>
      </c>
      <c r="S503">
        <v>-0.2</v>
      </c>
      <c r="T503">
        <v>-0.6</v>
      </c>
      <c r="U503">
        <v>-2</v>
      </c>
      <c r="V503" s="3">
        <v>2200000</v>
      </c>
      <c r="W503" t="s">
        <v>1006</v>
      </c>
      <c r="X503">
        <v>9</v>
      </c>
      <c r="Y503" t="s">
        <v>1308</v>
      </c>
    </row>
    <row r="504" spans="1:25" x14ac:dyDescent="0.45">
      <c r="A504">
        <v>499</v>
      </c>
      <c r="B504" t="s">
        <v>1733</v>
      </c>
      <c r="C504">
        <v>26</v>
      </c>
      <c r="D504" t="s">
        <v>830</v>
      </c>
      <c r="E504">
        <v>17</v>
      </c>
      <c r="F504">
        <v>18</v>
      </c>
      <c r="G504">
        <v>-3</v>
      </c>
      <c r="H504">
        <v>1</v>
      </c>
      <c r="I504">
        <v>0</v>
      </c>
      <c r="J504">
        <v>-1</v>
      </c>
      <c r="K504">
        <v>0</v>
      </c>
      <c r="L504">
        <v>-3</v>
      </c>
      <c r="M504">
        <v>-0.3</v>
      </c>
      <c r="N504">
        <v>1</v>
      </c>
      <c r="O504">
        <v>-2</v>
      </c>
      <c r="P504">
        <v>-0.2</v>
      </c>
      <c r="Q504">
        <v>0.48299999999999998</v>
      </c>
      <c r="R504">
        <v>0.498</v>
      </c>
      <c r="S504">
        <v>-0.1</v>
      </c>
      <c r="T504">
        <v>-0.1</v>
      </c>
      <c r="U504">
        <v>-1</v>
      </c>
      <c r="W504" t="s">
        <v>1009</v>
      </c>
      <c r="X504" t="s">
        <v>1270</v>
      </c>
      <c r="Y504" t="s">
        <v>1271</v>
      </c>
    </row>
    <row r="505" spans="1:25" x14ac:dyDescent="0.45">
      <c r="A505">
        <v>500</v>
      </c>
      <c r="B505" t="s">
        <v>1734</v>
      </c>
      <c r="C505">
        <v>25</v>
      </c>
      <c r="D505" t="s">
        <v>854</v>
      </c>
      <c r="E505">
        <v>15</v>
      </c>
      <c r="F505">
        <v>49</v>
      </c>
      <c r="G505">
        <v>-4</v>
      </c>
      <c r="H505">
        <v>0</v>
      </c>
      <c r="I505">
        <v>0</v>
      </c>
      <c r="J505">
        <v>-1</v>
      </c>
      <c r="K505">
        <v>-1</v>
      </c>
      <c r="L505">
        <v>-6</v>
      </c>
      <c r="M505">
        <v>-0.6</v>
      </c>
      <c r="N505">
        <v>2</v>
      </c>
      <c r="O505">
        <v>-4</v>
      </c>
      <c r="P505">
        <v>-0.5</v>
      </c>
      <c r="Q505">
        <v>0.45700000000000002</v>
      </c>
      <c r="R505">
        <v>0.496</v>
      </c>
      <c r="S505">
        <v>-0.4</v>
      </c>
      <c r="T505">
        <v>-0.2</v>
      </c>
      <c r="U505">
        <v>-3</v>
      </c>
      <c r="W505" t="s">
        <v>1007</v>
      </c>
      <c r="X505" s="4">
        <v>45360</v>
      </c>
      <c r="Y505" t="s">
        <v>1295</v>
      </c>
    </row>
    <row r="506" spans="1:25" x14ac:dyDescent="0.45">
      <c r="A506">
        <v>501</v>
      </c>
      <c r="B506" t="s">
        <v>699</v>
      </c>
      <c r="C506">
        <v>24</v>
      </c>
      <c r="D506" t="s">
        <v>79</v>
      </c>
      <c r="E506">
        <v>50</v>
      </c>
      <c r="F506">
        <v>214</v>
      </c>
      <c r="G506">
        <v>-5</v>
      </c>
      <c r="H506">
        <v>0</v>
      </c>
      <c r="I506">
        <v>0</v>
      </c>
      <c r="J506">
        <v>-6</v>
      </c>
      <c r="K506">
        <v>-3</v>
      </c>
      <c r="L506">
        <v>-14</v>
      </c>
      <c r="M506">
        <v>-1.5</v>
      </c>
      <c r="N506">
        <v>7</v>
      </c>
      <c r="O506">
        <v>-7</v>
      </c>
      <c r="P506">
        <v>-0.8</v>
      </c>
      <c r="Q506">
        <v>0.46899999999999997</v>
      </c>
      <c r="R506">
        <v>0.49099999999999999</v>
      </c>
      <c r="S506">
        <v>-0.2</v>
      </c>
      <c r="T506">
        <v>-0.9</v>
      </c>
      <c r="U506">
        <v>-1</v>
      </c>
      <c r="W506" t="s">
        <v>1007</v>
      </c>
      <c r="X506" t="s">
        <v>282</v>
      </c>
      <c r="Y506" t="s">
        <v>700</v>
      </c>
    </row>
    <row r="507" spans="1:25" x14ac:dyDescent="0.45">
      <c r="A507">
        <v>502</v>
      </c>
      <c r="B507" t="s">
        <v>701</v>
      </c>
      <c r="C507">
        <v>27</v>
      </c>
      <c r="D507" t="s">
        <v>48</v>
      </c>
      <c r="E507">
        <v>53</v>
      </c>
      <c r="F507">
        <v>211</v>
      </c>
      <c r="G507">
        <v>4</v>
      </c>
      <c r="H507">
        <v>-1</v>
      </c>
      <c r="I507">
        <v>1</v>
      </c>
      <c r="J507">
        <v>-2</v>
      </c>
      <c r="K507">
        <v>0</v>
      </c>
      <c r="L507">
        <v>3</v>
      </c>
      <c r="M507">
        <v>0.3</v>
      </c>
      <c r="N507">
        <v>7</v>
      </c>
      <c r="O507">
        <v>10</v>
      </c>
      <c r="P507">
        <v>1</v>
      </c>
      <c r="Q507">
        <v>0.50600000000000001</v>
      </c>
      <c r="R507">
        <v>0.502</v>
      </c>
      <c r="S507">
        <v>1.2</v>
      </c>
      <c r="T507">
        <v>-0.3</v>
      </c>
      <c r="U507">
        <v>12</v>
      </c>
      <c r="V507" s="3">
        <v>1275000</v>
      </c>
      <c r="W507" t="s">
        <v>1006</v>
      </c>
      <c r="X507" t="s">
        <v>702</v>
      </c>
      <c r="Y507" t="s">
        <v>703</v>
      </c>
    </row>
    <row r="508" spans="1:25" x14ac:dyDescent="0.45">
      <c r="A508">
        <v>503</v>
      </c>
      <c r="B508" t="s">
        <v>704</v>
      </c>
      <c r="C508">
        <v>27</v>
      </c>
      <c r="D508" t="s">
        <v>103</v>
      </c>
      <c r="E508">
        <v>56</v>
      </c>
      <c r="F508">
        <v>231</v>
      </c>
      <c r="G508">
        <v>-5</v>
      </c>
      <c r="H508">
        <v>0</v>
      </c>
      <c r="I508">
        <v>0</v>
      </c>
      <c r="J508">
        <v>-3</v>
      </c>
      <c r="K508">
        <v>2</v>
      </c>
      <c r="L508">
        <v>-7</v>
      </c>
      <c r="M508">
        <v>-0.7</v>
      </c>
      <c r="N508">
        <v>8</v>
      </c>
      <c r="O508">
        <v>1</v>
      </c>
      <c r="P508">
        <v>0.1</v>
      </c>
      <c r="Q508">
        <v>0.48799999999999999</v>
      </c>
      <c r="R508">
        <v>0.496</v>
      </c>
      <c r="S508">
        <v>0.4</v>
      </c>
      <c r="T508">
        <v>-0.2</v>
      </c>
      <c r="U508">
        <v>4</v>
      </c>
      <c r="V508" s="3">
        <v>14200000</v>
      </c>
      <c r="W508" t="s">
        <v>1006</v>
      </c>
      <c r="X508" t="s">
        <v>358</v>
      </c>
      <c r="Y508" t="s">
        <v>705</v>
      </c>
    </row>
    <row r="509" spans="1:25" x14ac:dyDescent="0.45">
      <c r="A509">
        <v>504</v>
      </c>
      <c r="B509" t="s">
        <v>1735</v>
      </c>
      <c r="C509">
        <v>22</v>
      </c>
      <c r="D509" t="s">
        <v>854</v>
      </c>
      <c r="E509">
        <v>53</v>
      </c>
      <c r="F509">
        <v>239</v>
      </c>
      <c r="G509">
        <v>3</v>
      </c>
      <c r="H509">
        <v>1</v>
      </c>
      <c r="I509">
        <v>-1</v>
      </c>
      <c r="J509">
        <v>4</v>
      </c>
      <c r="K509">
        <v>3</v>
      </c>
      <c r="L509">
        <v>11</v>
      </c>
      <c r="M509">
        <v>1.2</v>
      </c>
      <c r="N509">
        <v>8</v>
      </c>
      <c r="O509">
        <v>18</v>
      </c>
      <c r="P509">
        <v>1.9</v>
      </c>
      <c r="Q509">
        <v>0.52100000000000002</v>
      </c>
      <c r="R509">
        <v>0.50700000000000001</v>
      </c>
      <c r="S509">
        <v>1.4</v>
      </c>
      <c r="T509">
        <v>0.8</v>
      </c>
      <c r="U509">
        <v>14</v>
      </c>
      <c r="W509" t="s">
        <v>1005</v>
      </c>
      <c r="X509" t="s">
        <v>107</v>
      </c>
      <c r="Y509" t="s">
        <v>1059</v>
      </c>
    </row>
    <row r="510" spans="1:25" x14ac:dyDescent="0.45">
      <c r="A510">
        <v>505</v>
      </c>
      <c r="B510" t="s">
        <v>706</v>
      </c>
      <c r="C510">
        <v>26</v>
      </c>
      <c r="D510" t="s">
        <v>1013</v>
      </c>
      <c r="E510">
        <v>10</v>
      </c>
      <c r="F510">
        <v>8</v>
      </c>
      <c r="G510">
        <v>-1</v>
      </c>
      <c r="H510">
        <v>0</v>
      </c>
      <c r="I510">
        <v>0</v>
      </c>
      <c r="J510">
        <v>-1</v>
      </c>
      <c r="K510">
        <v>0</v>
      </c>
      <c r="L510">
        <v>-2</v>
      </c>
      <c r="M510">
        <v>-0.3</v>
      </c>
      <c r="N510">
        <v>0</v>
      </c>
      <c r="O510">
        <v>-2</v>
      </c>
      <c r="P510">
        <v>-0.2</v>
      </c>
      <c r="Q510">
        <v>0.47299999999999998</v>
      </c>
      <c r="R510">
        <v>0.499</v>
      </c>
      <c r="S510">
        <v>-0.1</v>
      </c>
      <c r="T510">
        <v>-0.2</v>
      </c>
      <c r="U510">
        <v>-1</v>
      </c>
      <c r="W510" t="s">
        <v>1009</v>
      </c>
      <c r="X510" t="s">
        <v>395</v>
      </c>
      <c r="Y510" t="s">
        <v>708</v>
      </c>
    </row>
    <row r="511" spans="1:25" x14ac:dyDescent="0.45">
      <c r="A511">
        <v>506</v>
      </c>
      <c r="B511" t="s">
        <v>1736</v>
      </c>
      <c r="C511">
        <v>28</v>
      </c>
      <c r="D511" t="s">
        <v>854</v>
      </c>
      <c r="E511">
        <v>17</v>
      </c>
      <c r="F511">
        <v>34</v>
      </c>
      <c r="G511">
        <v>-7</v>
      </c>
      <c r="H511">
        <v>0</v>
      </c>
      <c r="I511">
        <v>0</v>
      </c>
      <c r="J511">
        <v>2</v>
      </c>
      <c r="K511">
        <v>0</v>
      </c>
      <c r="L511">
        <v>-4</v>
      </c>
      <c r="M511">
        <v>-0.5</v>
      </c>
      <c r="N511">
        <v>1</v>
      </c>
      <c r="O511">
        <v>-3</v>
      </c>
      <c r="P511">
        <v>-0.4</v>
      </c>
      <c r="Q511">
        <v>0.47199999999999998</v>
      </c>
      <c r="R511">
        <v>0.497</v>
      </c>
      <c r="S511">
        <v>-0.6</v>
      </c>
      <c r="T511">
        <v>0.2</v>
      </c>
      <c r="U511">
        <v>-5</v>
      </c>
      <c r="W511" t="s">
        <v>1007</v>
      </c>
      <c r="X511" t="s">
        <v>1737</v>
      </c>
      <c r="Y511" t="s">
        <v>1288</v>
      </c>
    </row>
    <row r="512" spans="1:25" x14ac:dyDescent="0.45">
      <c r="A512">
        <v>507</v>
      </c>
      <c r="B512" t="s">
        <v>709</v>
      </c>
      <c r="C512">
        <v>31</v>
      </c>
      <c r="D512" t="s">
        <v>103</v>
      </c>
      <c r="E512">
        <v>33</v>
      </c>
      <c r="F512">
        <v>107</v>
      </c>
      <c r="G512">
        <v>1</v>
      </c>
      <c r="H512">
        <v>0</v>
      </c>
      <c r="I512">
        <v>-1</v>
      </c>
      <c r="J512">
        <v>3</v>
      </c>
      <c r="K512">
        <v>2</v>
      </c>
      <c r="L512">
        <v>5</v>
      </c>
      <c r="M512">
        <v>0.5</v>
      </c>
      <c r="N512">
        <v>4</v>
      </c>
      <c r="O512">
        <v>9</v>
      </c>
      <c r="P512">
        <v>0.9</v>
      </c>
      <c r="Q512">
        <v>0.51600000000000001</v>
      </c>
      <c r="R512">
        <v>0.503</v>
      </c>
      <c r="S512">
        <v>0.6</v>
      </c>
      <c r="T512">
        <v>0.5</v>
      </c>
      <c r="U512">
        <v>6</v>
      </c>
      <c r="V512" s="3">
        <v>2730000</v>
      </c>
      <c r="W512" t="s">
        <v>1006</v>
      </c>
      <c r="X512" t="s">
        <v>710</v>
      </c>
      <c r="Y512" t="s">
        <v>711</v>
      </c>
    </row>
    <row r="513" spans="1:25" x14ac:dyDescent="0.45">
      <c r="A513">
        <v>508</v>
      </c>
      <c r="B513" t="s">
        <v>1738</v>
      </c>
      <c r="C513">
        <v>26</v>
      </c>
      <c r="D513" t="s">
        <v>905</v>
      </c>
      <c r="E513">
        <v>49</v>
      </c>
      <c r="F513">
        <v>197</v>
      </c>
      <c r="G513">
        <v>-5</v>
      </c>
      <c r="H513">
        <v>0</v>
      </c>
      <c r="I513">
        <v>1</v>
      </c>
      <c r="J513">
        <v>6</v>
      </c>
      <c r="K513">
        <v>1</v>
      </c>
      <c r="L513">
        <v>4</v>
      </c>
      <c r="M513">
        <v>0.4</v>
      </c>
      <c r="N513">
        <v>7</v>
      </c>
      <c r="O513">
        <v>11</v>
      </c>
      <c r="P513">
        <v>1.1000000000000001</v>
      </c>
      <c r="Q513">
        <v>0.50800000000000001</v>
      </c>
      <c r="R513">
        <v>0.502</v>
      </c>
      <c r="S513">
        <v>0.4</v>
      </c>
      <c r="T513">
        <v>0.8</v>
      </c>
      <c r="U513">
        <v>4</v>
      </c>
      <c r="W513" t="s">
        <v>1007</v>
      </c>
      <c r="X513" t="s">
        <v>1092</v>
      </c>
      <c r="Y513" t="s">
        <v>1093</v>
      </c>
    </row>
    <row r="514" spans="1:25" x14ac:dyDescent="0.45">
      <c r="A514">
        <v>509</v>
      </c>
      <c r="B514" t="s">
        <v>1739</v>
      </c>
      <c r="C514">
        <v>29</v>
      </c>
      <c r="D514" t="s">
        <v>828</v>
      </c>
      <c r="E514">
        <v>19</v>
      </c>
      <c r="F514">
        <v>54</v>
      </c>
      <c r="G514">
        <v>-1</v>
      </c>
      <c r="H514">
        <v>0</v>
      </c>
      <c r="I514">
        <v>0</v>
      </c>
      <c r="J514">
        <v>0</v>
      </c>
      <c r="K514">
        <v>1</v>
      </c>
      <c r="L514">
        <v>-1</v>
      </c>
      <c r="M514">
        <v>-0.1</v>
      </c>
      <c r="N514">
        <v>2</v>
      </c>
      <c r="O514">
        <v>1</v>
      </c>
      <c r="P514">
        <v>0.1</v>
      </c>
      <c r="Q514">
        <v>0.496</v>
      </c>
      <c r="R514">
        <v>0.5</v>
      </c>
      <c r="S514">
        <v>0.1</v>
      </c>
      <c r="T514">
        <v>0.1</v>
      </c>
      <c r="U514">
        <v>1</v>
      </c>
      <c r="W514" t="s">
        <v>1009</v>
      </c>
      <c r="X514">
        <v>2</v>
      </c>
      <c r="Y514" t="s">
        <v>1219</v>
      </c>
    </row>
    <row r="515" spans="1:25" x14ac:dyDescent="0.45">
      <c r="A515">
        <v>510</v>
      </c>
      <c r="B515" t="s">
        <v>712</v>
      </c>
      <c r="C515">
        <v>32</v>
      </c>
      <c r="D515" t="s">
        <v>41</v>
      </c>
      <c r="E515">
        <v>29</v>
      </c>
      <c r="F515">
        <v>126</v>
      </c>
      <c r="G515">
        <v>5</v>
      </c>
      <c r="H515">
        <v>1</v>
      </c>
      <c r="I515">
        <v>1</v>
      </c>
      <c r="J515">
        <v>0</v>
      </c>
      <c r="K515">
        <v>0</v>
      </c>
      <c r="L515">
        <v>7</v>
      </c>
      <c r="M515">
        <v>0.7</v>
      </c>
      <c r="N515">
        <v>4</v>
      </c>
      <c r="O515">
        <v>11</v>
      </c>
      <c r="P515">
        <v>1.1000000000000001</v>
      </c>
      <c r="Q515">
        <v>0.52500000000000002</v>
      </c>
      <c r="R515">
        <v>0.505</v>
      </c>
      <c r="S515">
        <v>1.2</v>
      </c>
      <c r="T515">
        <v>0</v>
      </c>
      <c r="U515">
        <v>11</v>
      </c>
      <c r="V515" s="3">
        <v>37116667</v>
      </c>
      <c r="W515" t="s">
        <v>1007</v>
      </c>
      <c r="X515" t="s">
        <v>713</v>
      </c>
      <c r="Y515" t="s">
        <v>714</v>
      </c>
    </row>
    <row r="516" spans="1:25" x14ac:dyDescent="0.45">
      <c r="A516">
        <v>511</v>
      </c>
      <c r="B516" t="s">
        <v>715</v>
      </c>
      <c r="C516">
        <v>27</v>
      </c>
      <c r="D516" t="s">
        <v>41</v>
      </c>
      <c r="E516">
        <v>15</v>
      </c>
      <c r="F516">
        <v>45</v>
      </c>
      <c r="G516">
        <v>-2</v>
      </c>
      <c r="H516">
        <v>0</v>
      </c>
      <c r="I516">
        <v>0</v>
      </c>
      <c r="J516">
        <v>-1</v>
      </c>
      <c r="K516">
        <v>0</v>
      </c>
      <c r="L516">
        <v>-2</v>
      </c>
      <c r="M516">
        <v>-0.3</v>
      </c>
      <c r="N516">
        <v>2</v>
      </c>
      <c r="O516">
        <v>-1</v>
      </c>
      <c r="P516">
        <v>-0.1</v>
      </c>
      <c r="Q516">
        <v>0.48299999999999998</v>
      </c>
      <c r="R516">
        <v>0.498</v>
      </c>
      <c r="S516">
        <v>0</v>
      </c>
      <c r="T516">
        <v>-0.2</v>
      </c>
      <c r="U516">
        <v>0</v>
      </c>
      <c r="W516" t="s">
        <v>1005</v>
      </c>
      <c r="X516" t="s">
        <v>1740</v>
      </c>
      <c r="Y516" t="s">
        <v>716</v>
      </c>
    </row>
    <row r="517" spans="1:25" x14ac:dyDescent="0.45">
      <c r="A517">
        <v>512</v>
      </c>
      <c r="B517" t="s">
        <v>717</v>
      </c>
      <c r="C517">
        <v>27</v>
      </c>
      <c r="D517" t="s">
        <v>33</v>
      </c>
      <c r="E517">
        <v>54</v>
      </c>
      <c r="F517">
        <v>241</v>
      </c>
      <c r="G517">
        <v>22</v>
      </c>
      <c r="H517">
        <v>1</v>
      </c>
      <c r="I517">
        <v>-1</v>
      </c>
      <c r="J517">
        <v>5</v>
      </c>
      <c r="K517">
        <v>-2</v>
      </c>
      <c r="L517">
        <v>26</v>
      </c>
      <c r="M517">
        <v>2.7</v>
      </c>
      <c r="N517">
        <v>8</v>
      </c>
      <c r="O517">
        <v>33</v>
      </c>
      <c r="P517">
        <v>3.4</v>
      </c>
      <c r="Q517">
        <v>0.55000000000000004</v>
      </c>
      <c r="R517">
        <v>0.51700000000000002</v>
      </c>
      <c r="S517">
        <v>2.9</v>
      </c>
      <c r="T517">
        <v>0.3</v>
      </c>
      <c r="U517">
        <v>28</v>
      </c>
      <c r="V517" s="3">
        <v>12000000</v>
      </c>
      <c r="W517" t="s">
        <v>1007</v>
      </c>
      <c r="X517" t="s">
        <v>718</v>
      </c>
      <c r="Y517" t="s">
        <v>719</v>
      </c>
    </row>
    <row r="518" spans="1:25" x14ac:dyDescent="0.45">
      <c r="A518">
        <v>513</v>
      </c>
      <c r="B518" t="s">
        <v>1741</v>
      </c>
      <c r="C518">
        <v>24</v>
      </c>
      <c r="D518" t="s">
        <v>817</v>
      </c>
      <c r="E518">
        <v>50</v>
      </c>
      <c r="F518">
        <v>192</v>
      </c>
      <c r="G518">
        <v>6</v>
      </c>
      <c r="H518">
        <v>3</v>
      </c>
      <c r="I518">
        <v>1</v>
      </c>
      <c r="J518">
        <v>2</v>
      </c>
      <c r="K518">
        <v>1</v>
      </c>
      <c r="L518">
        <v>13</v>
      </c>
      <c r="M518">
        <v>1.4</v>
      </c>
      <c r="N518">
        <v>7</v>
      </c>
      <c r="O518">
        <v>20</v>
      </c>
      <c r="P518">
        <v>2</v>
      </c>
      <c r="Q518">
        <v>0.52800000000000002</v>
      </c>
      <c r="R518">
        <v>0.50900000000000001</v>
      </c>
      <c r="S518">
        <v>1.8</v>
      </c>
      <c r="T518">
        <v>0.4</v>
      </c>
      <c r="U518">
        <v>18</v>
      </c>
      <c r="W518" t="s">
        <v>1007</v>
      </c>
      <c r="X518" t="s">
        <v>367</v>
      </c>
      <c r="Y518" t="s">
        <v>1036</v>
      </c>
    </row>
    <row r="519" spans="1:25" x14ac:dyDescent="0.45">
      <c r="A519">
        <v>514</v>
      </c>
      <c r="B519" t="s">
        <v>720</v>
      </c>
      <c r="C519">
        <v>39</v>
      </c>
      <c r="D519" t="s">
        <v>90</v>
      </c>
      <c r="E519">
        <v>48</v>
      </c>
      <c r="F519">
        <v>180</v>
      </c>
      <c r="G519">
        <v>-2</v>
      </c>
      <c r="H519">
        <v>-1</v>
      </c>
      <c r="I519">
        <v>-1</v>
      </c>
      <c r="J519">
        <v>0</v>
      </c>
      <c r="K519">
        <v>-3</v>
      </c>
      <c r="L519">
        <v>-8</v>
      </c>
      <c r="M519">
        <v>-0.8</v>
      </c>
      <c r="N519">
        <v>6</v>
      </c>
      <c r="O519">
        <v>-1</v>
      </c>
      <c r="P519">
        <v>-0.2</v>
      </c>
      <c r="Q519">
        <v>0.48299999999999998</v>
      </c>
      <c r="R519">
        <v>0.495</v>
      </c>
      <c r="S519">
        <v>-0.2</v>
      </c>
      <c r="T519">
        <v>-0.4</v>
      </c>
      <c r="U519">
        <v>-1</v>
      </c>
      <c r="V519" s="3">
        <v>13000000</v>
      </c>
      <c r="W519" t="s">
        <v>1005</v>
      </c>
      <c r="X519" t="s">
        <v>1371</v>
      </c>
      <c r="Y519" t="s">
        <v>721</v>
      </c>
    </row>
    <row r="520" spans="1:25" x14ac:dyDescent="0.45">
      <c r="A520">
        <v>515</v>
      </c>
      <c r="B520" t="s">
        <v>1742</v>
      </c>
      <c r="C520">
        <v>31</v>
      </c>
      <c r="D520" t="s">
        <v>823</v>
      </c>
      <c r="E520">
        <v>33</v>
      </c>
      <c r="F520">
        <v>148</v>
      </c>
      <c r="G520">
        <v>8</v>
      </c>
      <c r="H520">
        <v>2</v>
      </c>
      <c r="I520">
        <v>0</v>
      </c>
      <c r="J520">
        <v>-1</v>
      </c>
      <c r="K520">
        <v>2</v>
      </c>
      <c r="L520">
        <v>11</v>
      </c>
      <c r="M520">
        <v>1.1000000000000001</v>
      </c>
      <c r="N520">
        <v>5</v>
      </c>
      <c r="O520">
        <v>16</v>
      </c>
      <c r="P520">
        <v>1.6</v>
      </c>
      <c r="Q520">
        <v>0.53300000000000003</v>
      </c>
      <c r="R520">
        <v>0.50700000000000001</v>
      </c>
      <c r="S520">
        <v>1.7</v>
      </c>
      <c r="T520">
        <v>0.1</v>
      </c>
      <c r="U520">
        <v>17</v>
      </c>
      <c r="V520" s="3">
        <v>27272727</v>
      </c>
      <c r="W520" t="s">
        <v>1005</v>
      </c>
      <c r="X520" t="s">
        <v>1052</v>
      </c>
      <c r="Y520" t="s">
        <v>1053</v>
      </c>
    </row>
    <row r="521" spans="1:25" x14ac:dyDescent="0.45">
      <c r="A521">
        <v>516</v>
      </c>
      <c r="B521" t="s">
        <v>722</v>
      </c>
      <c r="C521">
        <v>32</v>
      </c>
      <c r="D521" t="s">
        <v>161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0.5</v>
      </c>
      <c r="R521">
        <v>0.5</v>
      </c>
      <c r="S521">
        <v>0</v>
      </c>
      <c r="T521">
        <v>0</v>
      </c>
      <c r="U521">
        <v>0</v>
      </c>
      <c r="V521" s="3">
        <v>1750000</v>
      </c>
      <c r="W521" t="s">
        <v>1005</v>
      </c>
      <c r="X521">
        <v>1</v>
      </c>
      <c r="Y521" t="s">
        <v>723</v>
      </c>
    </row>
    <row r="522" spans="1:25" x14ac:dyDescent="0.45">
      <c r="A522">
        <v>517</v>
      </c>
      <c r="B522" t="s">
        <v>724</v>
      </c>
      <c r="C522">
        <v>27</v>
      </c>
      <c r="D522" t="s">
        <v>153</v>
      </c>
      <c r="E522">
        <v>34</v>
      </c>
      <c r="F522">
        <v>91</v>
      </c>
      <c r="G522">
        <v>-3</v>
      </c>
      <c r="H522">
        <v>-1</v>
      </c>
      <c r="I522">
        <v>0</v>
      </c>
      <c r="J522">
        <v>-1</v>
      </c>
      <c r="K522">
        <v>1</v>
      </c>
      <c r="L522">
        <v>-4</v>
      </c>
      <c r="M522">
        <v>-0.5</v>
      </c>
      <c r="N522">
        <v>3</v>
      </c>
      <c r="O522">
        <v>-1</v>
      </c>
      <c r="P522">
        <v>-0.2</v>
      </c>
      <c r="Q522">
        <v>0.48699999999999999</v>
      </c>
      <c r="R522">
        <v>0.497</v>
      </c>
      <c r="S522">
        <v>0</v>
      </c>
      <c r="T522">
        <v>-0.1</v>
      </c>
      <c r="U522">
        <v>0</v>
      </c>
      <c r="V522" s="3">
        <v>5000000</v>
      </c>
      <c r="W522" t="s">
        <v>1006</v>
      </c>
      <c r="X522" t="s">
        <v>104</v>
      </c>
      <c r="Y522" t="s">
        <v>725</v>
      </c>
    </row>
    <row r="523" spans="1:25" x14ac:dyDescent="0.45">
      <c r="A523">
        <v>518</v>
      </c>
      <c r="B523" t="s">
        <v>726</v>
      </c>
      <c r="C523">
        <v>30</v>
      </c>
      <c r="D523" t="s">
        <v>86</v>
      </c>
      <c r="E523">
        <v>25</v>
      </c>
      <c r="F523">
        <v>65</v>
      </c>
      <c r="G523">
        <v>-4</v>
      </c>
      <c r="H523">
        <v>0</v>
      </c>
      <c r="I523">
        <v>0</v>
      </c>
      <c r="J523">
        <v>1</v>
      </c>
      <c r="K523">
        <v>0</v>
      </c>
      <c r="L523">
        <v>-2</v>
      </c>
      <c r="M523">
        <v>-0.2</v>
      </c>
      <c r="N523">
        <v>2</v>
      </c>
      <c r="O523">
        <v>0</v>
      </c>
      <c r="P523">
        <v>0</v>
      </c>
      <c r="Q523">
        <v>0.49199999999999999</v>
      </c>
      <c r="R523">
        <v>0.499</v>
      </c>
      <c r="S523">
        <v>-0.1</v>
      </c>
      <c r="T523">
        <v>0.1</v>
      </c>
      <c r="U523">
        <v>-1</v>
      </c>
      <c r="V523" s="3">
        <v>2100000</v>
      </c>
      <c r="W523" t="s">
        <v>1009</v>
      </c>
      <c r="X523" t="s">
        <v>727</v>
      </c>
      <c r="Y523" t="s">
        <v>728</v>
      </c>
    </row>
    <row r="524" spans="1:25" x14ac:dyDescent="0.45">
      <c r="A524">
        <v>519</v>
      </c>
      <c r="B524" t="s">
        <v>729</v>
      </c>
      <c r="C524">
        <v>32</v>
      </c>
      <c r="D524" t="s">
        <v>79</v>
      </c>
      <c r="E524">
        <v>28</v>
      </c>
      <c r="F524">
        <v>93</v>
      </c>
      <c r="G524">
        <v>-2</v>
      </c>
      <c r="H524">
        <v>1</v>
      </c>
      <c r="I524">
        <v>-1</v>
      </c>
      <c r="J524">
        <v>-2</v>
      </c>
      <c r="K524">
        <v>0</v>
      </c>
      <c r="L524">
        <v>-4</v>
      </c>
      <c r="M524">
        <v>-0.4</v>
      </c>
      <c r="N524">
        <v>3</v>
      </c>
      <c r="O524">
        <v>-1</v>
      </c>
      <c r="P524">
        <v>-0.1</v>
      </c>
      <c r="Q524">
        <v>0.48599999999999999</v>
      </c>
      <c r="R524">
        <v>0.498</v>
      </c>
      <c r="S524">
        <v>0.1</v>
      </c>
      <c r="T524">
        <v>-0.2</v>
      </c>
      <c r="U524">
        <v>1</v>
      </c>
      <c r="V524" s="3">
        <v>1500000</v>
      </c>
      <c r="W524" t="s">
        <v>1005</v>
      </c>
      <c r="X524" t="s">
        <v>730</v>
      </c>
      <c r="Y524" t="s">
        <v>731</v>
      </c>
    </row>
    <row r="525" spans="1:25" x14ac:dyDescent="0.45">
      <c r="A525">
        <v>520</v>
      </c>
      <c r="B525" t="s">
        <v>732</v>
      </c>
      <c r="C525">
        <v>25</v>
      </c>
      <c r="D525" t="s">
        <v>37</v>
      </c>
      <c r="E525">
        <v>28</v>
      </c>
      <c r="F525">
        <v>98</v>
      </c>
      <c r="G525">
        <v>-9</v>
      </c>
      <c r="H525">
        <v>-1</v>
      </c>
      <c r="I525">
        <v>0</v>
      </c>
      <c r="J525">
        <v>-1</v>
      </c>
      <c r="K525">
        <v>1</v>
      </c>
      <c r="L525">
        <v>-11</v>
      </c>
      <c r="M525">
        <v>-1.2</v>
      </c>
      <c r="N525">
        <v>3</v>
      </c>
      <c r="O525">
        <v>-8</v>
      </c>
      <c r="P525">
        <v>-0.9</v>
      </c>
      <c r="Q525">
        <v>0.45700000000000002</v>
      </c>
      <c r="R525">
        <v>0.49299999999999999</v>
      </c>
      <c r="S525">
        <v>-0.8</v>
      </c>
      <c r="T525">
        <v>0</v>
      </c>
      <c r="U525">
        <v>-7</v>
      </c>
      <c r="W525" t="s">
        <v>1006</v>
      </c>
      <c r="X525" t="s">
        <v>430</v>
      </c>
      <c r="Y525" t="s">
        <v>733</v>
      </c>
    </row>
    <row r="526" spans="1:25" x14ac:dyDescent="0.45">
      <c r="A526">
        <v>521</v>
      </c>
      <c r="B526" t="s">
        <v>1743</v>
      </c>
      <c r="C526">
        <v>32</v>
      </c>
      <c r="D526" t="s">
        <v>886</v>
      </c>
      <c r="E526">
        <v>33</v>
      </c>
      <c r="F526">
        <v>106</v>
      </c>
      <c r="G526">
        <v>5</v>
      </c>
      <c r="H526">
        <v>-2</v>
      </c>
      <c r="I526">
        <v>1</v>
      </c>
      <c r="J526">
        <v>1</v>
      </c>
      <c r="K526">
        <v>1</v>
      </c>
      <c r="L526">
        <v>5</v>
      </c>
      <c r="M526">
        <v>0.5</v>
      </c>
      <c r="N526">
        <v>4</v>
      </c>
      <c r="O526">
        <v>8</v>
      </c>
      <c r="P526">
        <v>0.9</v>
      </c>
      <c r="Q526">
        <v>0.51500000000000001</v>
      </c>
      <c r="R526">
        <v>0.503</v>
      </c>
      <c r="S526">
        <v>0.8</v>
      </c>
      <c r="T526">
        <v>0.2</v>
      </c>
      <c r="U526">
        <v>7</v>
      </c>
      <c r="V526" s="3">
        <v>1100000</v>
      </c>
      <c r="W526" t="s">
        <v>1005</v>
      </c>
      <c r="X526" t="s">
        <v>1744</v>
      </c>
      <c r="Y526" t="s">
        <v>1099</v>
      </c>
    </row>
    <row r="527" spans="1:25" x14ac:dyDescent="0.45">
      <c r="A527">
        <v>522</v>
      </c>
      <c r="B527" t="s">
        <v>1745</v>
      </c>
      <c r="C527">
        <v>24</v>
      </c>
      <c r="D527" t="s">
        <v>811</v>
      </c>
      <c r="E527">
        <v>4</v>
      </c>
      <c r="F527">
        <v>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0.1</v>
      </c>
      <c r="Q527">
        <v>0.505</v>
      </c>
      <c r="R527">
        <v>0.5</v>
      </c>
      <c r="S527">
        <v>0.1</v>
      </c>
      <c r="T527">
        <v>0</v>
      </c>
      <c r="U527">
        <v>1</v>
      </c>
      <c r="W527" t="s">
        <v>1005</v>
      </c>
      <c r="X527" t="s">
        <v>1746</v>
      </c>
      <c r="Y527" t="s">
        <v>1747</v>
      </c>
    </row>
    <row r="528" spans="1:25" x14ac:dyDescent="0.45">
      <c r="A528">
        <v>523</v>
      </c>
      <c r="B528" t="s">
        <v>734</v>
      </c>
      <c r="C528">
        <v>27</v>
      </c>
      <c r="D528" t="s">
        <v>90</v>
      </c>
      <c r="E528">
        <v>51</v>
      </c>
      <c r="F528">
        <v>193</v>
      </c>
      <c r="G528">
        <v>2</v>
      </c>
      <c r="H528">
        <v>3</v>
      </c>
      <c r="I528">
        <v>1</v>
      </c>
      <c r="J528">
        <v>12</v>
      </c>
      <c r="K528">
        <v>-1</v>
      </c>
      <c r="L528">
        <v>17</v>
      </c>
      <c r="M528">
        <v>1.8</v>
      </c>
      <c r="N528">
        <v>7</v>
      </c>
      <c r="O528">
        <v>23</v>
      </c>
      <c r="P528">
        <v>2.5</v>
      </c>
      <c r="Q528">
        <v>0.53600000000000003</v>
      </c>
      <c r="R528">
        <v>0.51100000000000001</v>
      </c>
      <c r="S528">
        <v>1.2</v>
      </c>
      <c r="T528">
        <v>1.2</v>
      </c>
      <c r="U528">
        <v>11</v>
      </c>
      <c r="V528" s="3">
        <v>5650000</v>
      </c>
      <c r="W528" t="s">
        <v>1006</v>
      </c>
      <c r="X528" t="s">
        <v>735</v>
      </c>
      <c r="Y528" t="s">
        <v>736</v>
      </c>
    </row>
    <row r="529" spans="1:25" x14ac:dyDescent="0.45">
      <c r="A529">
        <v>524</v>
      </c>
      <c r="B529" t="s">
        <v>737</v>
      </c>
      <c r="C529">
        <v>26</v>
      </c>
      <c r="D529" t="s">
        <v>97</v>
      </c>
      <c r="E529">
        <v>53</v>
      </c>
      <c r="F529">
        <v>216</v>
      </c>
      <c r="G529">
        <v>-10</v>
      </c>
      <c r="H529">
        <v>-1</v>
      </c>
      <c r="I529">
        <v>-1</v>
      </c>
      <c r="J529">
        <v>1</v>
      </c>
      <c r="K529">
        <v>-3</v>
      </c>
      <c r="L529">
        <v>-14</v>
      </c>
      <c r="M529">
        <v>-1.5</v>
      </c>
      <c r="N529">
        <v>7</v>
      </c>
      <c r="O529">
        <v>-6</v>
      </c>
      <c r="P529">
        <v>-0.8</v>
      </c>
      <c r="Q529">
        <v>0.47099999999999997</v>
      </c>
      <c r="R529">
        <v>0.49099999999999999</v>
      </c>
      <c r="S529">
        <v>-0.9</v>
      </c>
      <c r="T529">
        <v>-0.2</v>
      </c>
      <c r="U529">
        <v>-7</v>
      </c>
      <c r="V529" s="3">
        <v>3250000</v>
      </c>
      <c r="W529" t="s">
        <v>1007</v>
      </c>
      <c r="X529" t="s">
        <v>207</v>
      </c>
      <c r="Y529" t="s">
        <v>738</v>
      </c>
    </row>
    <row r="530" spans="1:25" x14ac:dyDescent="0.45">
      <c r="A530">
        <v>525</v>
      </c>
      <c r="B530" t="s">
        <v>739</v>
      </c>
      <c r="C530">
        <v>33</v>
      </c>
      <c r="D530" t="s">
        <v>129</v>
      </c>
      <c r="E530">
        <v>33</v>
      </c>
      <c r="F530">
        <v>112</v>
      </c>
      <c r="G530">
        <v>-9</v>
      </c>
      <c r="H530">
        <v>0</v>
      </c>
      <c r="I530">
        <v>-1</v>
      </c>
      <c r="J530">
        <v>1</v>
      </c>
      <c r="K530">
        <v>2</v>
      </c>
      <c r="L530">
        <v>-7</v>
      </c>
      <c r="M530">
        <v>-0.8</v>
      </c>
      <c r="N530">
        <v>4</v>
      </c>
      <c r="O530">
        <v>-3</v>
      </c>
      <c r="P530">
        <v>-0.4</v>
      </c>
      <c r="Q530">
        <v>0.47699999999999998</v>
      </c>
      <c r="R530">
        <v>0.495</v>
      </c>
      <c r="S530">
        <v>-0.5</v>
      </c>
      <c r="T530">
        <v>0.3</v>
      </c>
      <c r="U530">
        <v>-4</v>
      </c>
      <c r="V530" s="3">
        <v>10000000</v>
      </c>
      <c r="W530" t="s">
        <v>1005</v>
      </c>
      <c r="X530" t="s">
        <v>740</v>
      </c>
      <c r="Y530" t="s">
        <v>741</v>
      </c>
    </row>
    <row r="531" spans="1:25" x14ac:dyDescent="0.45">
      <c r="A531">
        <v>526</v>
      </c>
      <c r="B531" t="s">
        <v>1748</v>
      </c>
      <c r="C531">
        <v>24</v>
      </c>
      <c r="D531" t="s">
        <v>880</v>
      </c>
      <c r="E531">
        <v>2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0.48699999999999999</v>
      </c>
      <c r="R531">
        <v>0.5</v>
      </c>
      <c r="S531">
        <v>0</v>
      </c>
      <c r="T531">
        <v>0</v>
      </c>
      <c r="U531">
        <v>0</v>
      </c>
      <c r="W531" t="s">
        <v>1007</v>
      </c>
      <c r="X531" t="s">
        <v>1749</v>
      </c>
      <c r="Y531" t="s">
        <v>1750</v>
      </c>
    </row>
    <row r="532" spans="1:25" x14ac:dyDescent="0.45">
      <c r="A532">
        <v>527</v>
      </c>
      <c r="B532" t="s">
        <v>742</v>
      </c>
      <c r="C532">
        <v>25</v>
      </c>
      <c r="D532" t="s">
        <v>112</v>
      </c>
      <c r="E532">
        <v>46</v>
      </c>
      <c r="F532">
        <v>167</v>
      </c>
      <c r="G532">
        <v>-3</v>
      </c>
      <c r="H532">
        <v>0</v>
      </c>
      <c r="I532">
        <v>-1</v>
      </c>
      <c r="J532">
        <v>-2</v>
      </c>
      <c r="K532">
        <v>-3</v>
      </c>
      <c r="L532">
        <v>-9</v>
      </c>
      <c r="M532">
        <v>-1</v>
      </c>
      <c r="N532">
        <v>6</v>
      </c>
      <c r="O532">
        <v>-3</v>
      </c>
      <c r="P532">
        <v>-0.4</v>
      </c>
      <c r="Q532">
        <v>0.47899999999999998</v>
      </c>
      <c r="R532">
        <v>0.49399999999999999</v>
      </c>
      <c r="S532">
        <v>-0.2</v>
      </c>
      <c r="T532">
        <v>-0.6</v>
      </c>
      <c r="U532">
        <v>-1</v>
      </c>
      <c r="W532" t="s">
        <v>1006</v>
      </c>
      <c r="X532" t="s">
        <v>743</v>
      </c>
      <c r="Y532" t="s">
        <v>744</v>
      </c>
    </row>
    <row r="533" spans="1:25" x14ac:dyDescent="0.45">
      <c r="A533">
        <v>528</v>
      </c>
      <c r="B533" t="s">
        <v>745</v>
      </c>
      <c r="C533">
        <v>28</v>
      </c>
      <c r="D533" t="s">
        <v>103</v>
      </c>
      <c r="E533">
        <v>53</v>
      </c>
      <c r="F533">
        <v>217</v>
      </c>
      <c r="G533">
        <v>2</v>
      </c>
      <c r="H533">
        <v>-1</v>
      </c>
      <c r="I533">
        <v>-1</v>
      </c>
      <c r="J533">
        <v>7</v>
      </c>
      <c r="K533">
        <v>-2</v>
      </c>
      <c r="L533">
        <v>5</v>
      </c>
      <c r="M533">
        <v>0.6</v>
      </c>
      <c r="N533">
        <v>7</v>
      </c>
      <c r="O533">
        <v>13</v>
      </c>
      <c r="P533">
        <v>1.3</v>
      </c>
      <c r="Q533">
        <v>0.51100000000000001</v>
      </c>
      <c r="R533">
        <v>0.503</v>
      </c>
      <c r="S533">
        <v>0.5</v>
      </c>
      <c r="T533">
        <v>0.6</v>
      </c>
      <c r="U533">
        <v>6</v>
      </c>
      <c r="V533" s="3">
        <v>8700000</v>
      </c>
      <c r="W533" t="s">
        <v>1006</v>
      </c>
      <c r="X533" t="s">
        <v>746</v>
      </c>
      <c r="Y533" t="s">
        <v>747</v>
      </c>
    </row>
    <row r="534" spans="1:25" x14ac:dyDescent="0.45">
      <c r="A534">
        <v>529</v>
      </c>
      <c r="B534" t="s">
        <v>1751</v>
      </c>
      <c r="C534">
        <v>24</v>
      </c>
      <c r="D534" t="s">
        <v>862</v>
      </c>
      <c r="E534">
        <v>12</v>
      </c>
      <c r="F534">
        <v>39</v>
      </c>
      <c r="G534">
        <v>5</v>
      </c>
      <c r="H534">
        <v>0</v>
      </c>
      <c r="I534">
        <v>0</v>
      </c>
      <c r="J534">
        <v>-1</v>
      </c>
      <c r="K534">
        <v>0</v>
      </c>
      <c r="L534">
        <v>5</v>
      </c>
      <c r="M534">
        <v>0.5</v>
      </c>
      <c r="N534">
        <v>1</v>
      </c>
      <c r="O534">
        <v>6</v>
      </c>
      <c r="P534">
        <v>0.6</v>
      </c>
      <c r="Q534">
        <v>0.54</v>
      </c>
      <c r="R534">
        <v>0.503</v>
      </c>
      <c r="S534">
        <v>0.7</v>
      </c>
      <c r="T534">
        <v>-0.1</v>
      </c>
      <c r="U534">
        <v>7</v>
      </c>
      <c r="W534" t="s">
        <v>1007</v>
      </c>
      <c r="X534" t="s">
        <v>1752</v>
      </c>
      <c r="Y534" t="s">
        <v>1753</v>
      </c>
    </row>
    <row r="535" spans="1:25" x14ac:dyDescent="0.45">
      <c r="A535">
        <v>530</v>
      </c>
      <c r="B535" t="s">
        <v>748</v>
      </c>
      <c r="C535">
        <v>27</v>
      </c>
      <c r="D535" t="s">
        <v>79</v>
      </c>
      <c r="E535">
        <v>47</v>
      </c>
      <c r="F535">
        <v>161</v>
      </c>
      <c r="G535">
        <v>3</v>
      </c>
      <c r="H535">
        <v>0</v>
      </c>
      <c r="I535">
        <v>0</v>
      </c>
      <c r="J535">
        <v>-1</v>
      </c>
      <c r="K535">
        <v>0</v>
      </c>
      <c r="L535">
        <v>2</v>
      </c>
      <c r="M535">
        <v>0.2</v>
      </c>
      <c r="N535">
        <v>6</v>
      </c>
      <c r="O535">
        <v>8</v>
      </c>
      <c r="P535">
        <v>0.8</v>
      </c>
      <c r="Q535">
        <v>0.505</v>
      </c>
      <c r="R535">
        <v>0.501</v>
      </c>
      <c r="S535">
        <v>0.9</v>
      </c>
      <c r="T535">
        <v>-0.1</v>
      </c>
      <c r="U535">
        <v>9</v>
      </c>
      <c r="W535" t="s">
        <v>1006</v>
      </c>
      <c r="X535" t="s">
        <v>749</v>
      </c>
      <c r="Y535" t="s">
        <v>750</v>
      </c>
    </row>
    <row r="536" spans="1:25" x14ac:dyDescent="0.45">
      <c r="A536">
        <v>531</v>
      </c>
      <c r="B536" t="s">
        <v>751</v>
      </c>
      <c r="C536">
        <v>25</v>
      </c>
      <c r="D536" t="s">
        <v>79</v>
      </c>
      <c r="E536">
        <v>4</v>
      </c>
      <c r="F536">
        <v>10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0.1</v>
      </c>
      <c r="N536">
        <v>0</v>
      </c>
      <c r="O536">
        <v>1</v>
      </c>
      <c r="P536">
        <v>0.2</v>
      </c>
      <c r="Q536">
        <v>0.52800000000000002</v>
      </c>
      <c r="R536">
        <v>0.501</v>
      </c>
      <c r="S536">
        <v>0</v>
      </c>
      <c r="T536">
        <v>0.1</v>
      </c>
      <c r="U536">
        <v>0</v>
      </c>
      <c r="W536" t="s">
        <v>1005</v>
      </c>
      <c r="X536" t="s">
        <v>752</v>
      </c>
      <c r="Y536" t="s">
        <v>753</v>
      </c>
    </row>
    <row r="537" spans="1:25" x14ac:dyDescent="0.45">
      <c r="A537">
        <v>532</v>
      </c>
      <c r="B537" t="s">
        <v>754</v>
      </c>
      <c r="C537">
        <v>31</v>
      </c>
      <c r="D537" t="s">
        <v>90</v>
      </c>
      <c r="E537">
        <v>23</v>
      </c>
      <c r="F537">
        <v>55</v>
      </c>
      <c r="G537">
        <v>-2</v>
      </c>
      <c r="H537">
        <v>-1</v>
      </c>
      <c r="I537">
        <v>0</v>
      </c>
      <c r="J537">
        <v>0</v>
      </c>
      <c r="K537">
        <v>-2</v>
      </c>
      <c r="L537">
        <v>-5</v>
      </c>
      <c r="M537">
        <v>-0.5</v>
      </c>
      <c r="N537">
        <v>2</v>
      </c>
      <c r="O537">
        <v>-3</v>
      </c>
      <c r="P537">
        <v>-0.3</v>
      </c>
      <c r="Q537">
        <v>0.47699999999999998</v>
      </c>
      <c r="R537">
        <v>0.497</v>
      </c>
      <c r="S537">
        <v>-0.3</v>
      </c>
      <c r="T537">
        <v>-0.2</v>
      </c>
      <c r="U537">
        <v>-3</v>
      </c>
      <c r="V537" s="3">
        <v>2000000</v>
      </c>
      <c r="W537" t="s">
        <v>1005</v>
      </c>
      <c r="X537" t="s">
        <v>755</v>
      </c>
      <c r="Y537" t="s">
        <v>756</v>
      </c>
    </row>
    <row r="538" spans="1:25" x14ac:dyDescent="0.45">
      <c r="A538">
        <v>533</v>
      </c>
      <c r="B538" t="s">
        <v>757</v>
      </c>
      <c r="C538">
        <v>23</v>
      </c>
      <c r="D538" t="s">
        <v>103</v>
      </c>
      <c r="E538">
        <v>55</v>
      </c>
      <c r="F538">
        <v>250</v>
      </c>
      <c r="G538">
        <v>6</v>
      </c>
      <c r="H538">
        <v>2</v>
      </c>
      <c r="I538">
        <v>1</v>
      </c>
      <c r="J538">
        <v>4</v>
      </c>
      <c r="K538">
        <v>3</v>
      </c>
      <c r="L538">
        <v>17</v>
      </c>
      <c r="M538">
        <v>1.8</v>
      </c>
      <c r="N538">
        <v>8</v>
      </c>
      <c r="O538">
        <v>25</v>
      </c>
      <c r="P538">
        <v>2.5</v>
      </c>
      <c r="Q538">
        <v>0.53200000000000003</v>
      </c>
      <c r="R538">
        <v>0.51100000000000001</v>
      </c>
      <c r="S538">
        <v>2.1</v>
      </c>
      <c r="T538">
        <v>0.8</v>
      </c>
      <c r="U538">
        <v>21</v>
      </c>
      <c r="W538" t="s">
        <v>1007</v>
      </c>
      <c r="X538" t="s">
        <v>107</v>
      </c>
      <c r="Y538" t="s">
        <v>758</v>
      </c>
    </row>
    <row r="539" spans="1:25" x14ac:dyDescent="0.45">
      <c r="A539">
        <v>534</v>
      </c>
      <c r="B539" t="s">
        <v>1754</v>
      </c>
      <c r="C539">
        <v>30</v>
      </c>
      <c r="D539" t="s">
        <v>835</v>
      </c>
      <c r="E539">
        <v>52</v>
      </c>
      <c r="F539">
        <v>166</v>
      </c>
      <c r="G539">
        <v>13</v>
      </c>
      <c r="H539">
        <v>2</v>
      </c>
      <c r="I539">
        <v>0</v>
      </c>
      <c r="J539">
        <v>1</v>
      </c>
      <c r="K539">
        <v>-3</v>
      </c>
      <c r="L539">
        <v>13</v>
      </c>
      <c r="M539">
        <v>1.4</v>
      </c>
      <c r="N539">
        <v>6</v>
      </c>
      <c r="O539">
        <v>19</v>
      </c>
      <c r="P539">
        <v>1.9</v>
      </c>
      <c r="Q539">
        <v>0.52700000000000002</v>
      </c>
      <c r="R539">
        <v>0.50900000000000001</v>
      </c>
      <c r="S539">
        <v>1.8</v>
      </c>
      <c r="T539">
        <v>-0.1</v>
      </c>
      <c r="U539">
        <v>18</v>
      </c>
      <c r="V539" s="3">
        <v>3500000</v>
      </c>
      <c r="W539" t="s">
        <v>1006</v>
      </c>
      <c r="X539" t="s">
        <v>1755</v>
      </c>
      <c r="Y539" t="s">
        <v>1035</v>
      </c>
    </row>
    <row r="540" spans="1:25" x14ac:dyDescent="0.45">
      <c r="A540">
        <v>535</v>
      </c>
      <c r="B540" t="s">
        <v>1756</v>
      </c>
      <c r="C540">
        <v>29</v>
      </c>
      <c r="D540" t="s">
        <v>820</v>
      </c>
      <c r="E540">
        <v>38</v>
      </c>
      <c r="F540">
        <v>86</v>
      </c>
      <c r="G540">
        <v>-1</v>
      </c>
      <c r="H540">
        <v>1</v>
      </c>
      <c r="I540">
        <v>1</v>
      </c>
      <c r="J540">
        <v>-3</v>
      </c>
      <c r="K540">
        <v>1</v>
      </c>
      <c r="L540">
        <v>-2</v>
      </c>
      <c r="M540">
        <v>-0.2</v>
      </c>
      <c r="N540">
        <v>3</v>
      </c>
      <c r="O540">
        <v>1</v>
      </c>
      <c r="P540">
        <v>0.1</v>
      </c>
      <c r="Q540">
        <v>0.495</v>
      </c>
      <c r="R540">
        <v>0.499</v>
      </c>
      <c r="S540">
        <v>0.4</v>
      </c>
      <c r="T540">
        <v>-0.2</v>
      </c>
      <c r="U540">
        <v>4</v>
      </c>
      <c r="V540" s="3">
        <v>850000</v>
      </c>
      <c r="W540" t="s">
        <v>1005</v>
      </c>
      <c r="X540" t="s">
        <v>1226</v>
      </c>
      <c r="Y540" t="s">
        <v>1227</v>
      </c>
    </row>
    <row r="541" spans="1:25" x14ac:dyDescent="0.45">
      <c r="A541">
        <v>536</v>
      </c>
      <c r="B541" t="s">
        <v>1757</v>
      </c>
      <c r="C541">
        <v>33</v>
      </c>
      <c r="D541" t="s">
        <v>825</v>
      </c>
      <c r="E541">
        <v>54</v>
      </c>
      <c r="F541">
        <v>231</v>
      </c>
      <c r="G541">
        <v>9</v>
      </c>
      <c r="H541">
        <v>-1</v>
      </c>
      <c r="I541">
        <v>-1</v>
      </c>
      <c r="J541">
        <v>6</v>
      </c>
      <c r="K541">
        <v>-3</v>
      </c>
      <c r="L541">
        <v>10</v>
      </c>
      <c r="M541">
        <v>1.1000000000000001</v>
      </c>
      <c r="N541">
        <v>8</v>
      </c>
      <c r="O541">
        <v>18</v>
      </c>
      <c r="P541">
        <v>1.8</v>
      </c>
      <c r="Q541">
        <v>0.52</v>
      </c>
      <c r="R541">
        <v>0.50700000000000001</v>
      </c>
      <c r="S541">
        <v>1.2</v>
      </c>
      <c r="T541">
        <v>0.4</v>
      </c>
      <c r="U541">
        <v>12</v>
      </c>
      <c r="V541" s="3">
        <v>10900000</v>
      </c>
      <c r="W541" t="s">
        <v>1009</v>
      </c>
      <c r="X541" t="s">
        <v>496</v>
      </c>
      <c r="Y541" t="s">
        <v>1050</v>
      </c>
    </row>
    <row r="542" spans="1:25" x14ac:dyDescent="0.45">
      <c r="A542">
        <v>537</v>
      </c>
      <c r="B542" t="s">
        <v>1758</v>
      </c>
      <c r="C542">
        <v>22</v>
      </c>
      <c r="D542" t="s">
        <v>888</v>
      </c>
      <c r="E542">
        <v>20</v>
      </c>
      <c r="F542">
        <v>67</v>
      </c>
      <c r="G542">
        <v>-5</v>
      </c>
      <c r="H542">
        <v>0</v>
      </c>
      <c r="I542">
        <v>0</v>
      </c>
      <c r="J542">
        <v>1</v>
      </c>
      <c r="K542">
        <v>-1</v>
      </c>
      <c r="L542">
        <v>-5</v>
      </c>
      <c r="M542">
        <v>-0.5</v>
      </c>
      <c r="N542">
        <v>2</v>
      </c>
      <c r="O542">
        <v>-2</v>
      </c>
      <c r="P542">
        <v>-0.3</v>
      </c>
      <c r="Q542">
        <v>0.47399999999999998</v>
      </c>
      <c r="R542">
        <v>0.497</v>
      </c>
      <c r="S542">
        <v>-0.4</v>
      </c>
      <c r="T542">
        <v>0.1</v>
      </c>
      <c r="U542">
        <v>-3</v>
      </c>
      <c r="W542" t="s">
        <v>1007</v>
      </c>
      <c r="X542" t="s">
        <v>378</v>
      </c>
      <c r="Y542" t="s">
        <v>1279</v>
      </c>
    </row>
    <row r="543" spans="1:25" x14ac:dyDescent="0.45">
      <c r="A543">
        <v>538</v>
      </c>
      <c r="B543" t="s">
        <v>1759</v>
      </c>
      <c r="C543">
        <v>28</v>
      </c>
      <c r="D543" t="s">
        <v>828</v>
      </c>
      <c r="E543">
        <v>2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0.497</v>
      </c>
      <c r="R543">
        <v>0.5</v>
      </c>
      <c r="S543">
        <v>0</v>
      </c>
      <c r="T543">
        <v>0</v>
      </c>
      <c r="U543">
        <v>0</v>
      </c>
      <c r="W543" t="s">
        <v>1005</v>
      </c>
      <c r="X543" t="s">
        <v>195</v>
      </c>
      <c r="Y543" t="s">
        <v>1760</v>
      </c>
    </row>
    <row r="544" spans="1:25" x14ac:dyDescent="0.45">
      <c r="A544">
        <v>539</v>
      </c>
      <c r="B544" t="s">
        <v>759</v>
      </c>
      <c r="C544">
        <v>26</v>
      </c>
      <c r="D544" t="s">
        <v>129</v>
      </c>
      <c r="E544">
        <v>13</v>
      </c>
      <c r="F544">
        <v>33</v>
      </c>
      <c r="G544">
        <v>-2</v>
      </c>
      <c r="H544">
        <v>0</v>
      </c>
      <c r="I544">
        <v>0</v>
      </c>
      <c r="J544">
        <v>-1</v>
      </c>
      <c r="K544">
        <v>-1</v>
      </c>
      <c r="L544">
        <v>-3</v>
      </c>
      <c r="M544">
        <v>-0.4</v>
      </c>
      <c r="N544">
        <v>1</v>
      </c>
      <c r="O544">
        <v>-2</v>
      </c>
      <c r="P544">
        <v>-0.2</v>
      </c>
      <c r="Q544">
        <v>0.47299999999999998</v>
      </c>
      <c r="R544">
        <v>0.498</v>
      </c>
      <c r="S544">
        <v>-0.1</v>
      </c>
      <c r="T544">
        <v>-0.2</v>
      </c>
      <c r="U544">
        <v>-1</v>
      </c>
      <c r="W544" t="s">
        <v>1007</v>
      </c>
      <c r="X544" t="s">
        <v>760</v>
      </c>
      <c r="Y544" t="s">
        <v>761</v>
      </c>
    </row>
    <row r="545" spans="1:25" x14ac:dyDescent="0.45">
      <c r="A545">
        <v>540</v>
      </c>
      <c r="B545" t="s">
        <v>762</v>
      </c>
      <c r="C545">
        <v>30</v>
      </c>
      <c r="D545" t="s">
        <v>161</v>
      </c>
      <c r="E545">
        <v>17</v>
      </c>
      <c r="F545">
        <v>60</v>
      </c>
      <c r="G545">
        <v>-1</v>
      </c>
      <c r="H545">
        <v>0</v>
      </c>
      <c r="I545">
        <v>0</v>
      </c>
      <c r="J545">
        <v>-1</v>
      </c>
      <c r="K545">
        <v>-1</v>
      </c>
      <c r="L545">
        <v>-3</v>
      </c>
      <c r="M545">
        <v>-0.4</v>
      </c>
      <c r="N545">
        <v>2</v>
      </c>
      <c r="O545">
        <v>-1</v>
      </c>
      <c r="P545">
        <v>-0.2</v>
      </c>
      <c r="Q545">
        <v>0.47799999999999998</v>
      </c>
      <c r="R545">
        <v>0.498</v>
      </c>
      <c r="S545">
        <v>-0.1</v>
      </c>
      <c r="T545">
        <v>-0.2</v>
      </c>
      <c r="U545">
        <v>0</v>
      </c>
      <c r="V545" s="3">
        <v>1250000</v>
      </c>
      <c r="W545" t="s">
        <v>1005</v>
      </c>
      <c r="X545" t="s">
        <v>34</v>
      </c>
      <c r="Y545" t="s">
        <v>763</v>
      </c>
    </row>
    <row r="546" spans="1:25" x14ac:dyDescent="0.45">
      <c r="A546">
        <v>541</v>
      </c>
      <c r="B546" t="s">
        <v>764</v>
      </c>
      <c r="C546">
        <v>30</v>
      </c>
      <c r="D546" t="s">
        <v>41</v>
      </c>
      <c r="E546">
        <v>53</v>
      </c>
      <c r="F546">
        <v>228</v>
      </c>
      <c r="G546">
        <v>7</v>
      </c>
      <c r="H546">
        <v>0</v>
      </c>
      <c r="I546">
        <v>0</v>
      </c>
      <c r="J546">
        <v>-1</v>
      </c>
      <c r="K546">
        <v>-2</v>
      </c>
      <c r="L546">
        <v>4</v>
      </c>
      <c r="M546">
        <v>0.4</v>
      </c>
      <c r="N546">
        <v>8</v>
      </c>
      <c r="O546">
        <v>12</v>
      </c>
      <c r="P546">
        <v>1.2</v>
      </c>
      <c r="Q546">
        <v>0.50800000000000001</v>
      </c>
      <c r="R546">
        <v>0.503</v>
      </c>
      <c r="S546">
        <v>1.3</v>
      </c>
      <c r="T546">
        <v>-0.4</v>
      </c>
      <c r="U546">
        <v>13</v>
      </c>
      <c r="V546" s="3">
        <v>4800000</v>
      </c>
      <c r="W546" t="s">
        <v>1007</v>
      </c>
      <c r="X546" t="s">
        <v>765</v>
      </c>
      <c r="Y546" t="s">
        <v>766</v>
      </c>
    </row>
    <row r="547" spans="1:25" x14ac:dyDescent="0.45">
      <c r="A547">
        <v>542</v>
      </c>
      <c r="B547" t="s">
        <v>767</v>
      </c>
      <c r="C547">
        <v>30</v>
      </c>
      <c r="D547" t="s">
        <v>86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</v>
      </c>
      <c r="R547">
        <v>0.5</v>
      </c>
      <c r="S547">
        <v>0</v>
      </c>
      <c r="T547">
        <v>0</v>
      </c>
      <c r="U547">
        <v>0</v>
      </c>
      <c r="V547" s="3">
        <v>1000000</v>
      </c>
      <c r="W547" t="s">
        <v>1009</v>
      </c>
      <c r="X547">
        <v>1</v>
      </c>
      <c r="Y547" t="s">
        <v>768</v>
      </c>
    </row>
    <row r="548" spans="1:25" x14ac:dyDescent="0.45">
      <c r="A548">
        <v>543</v>
      </c>
      <c r="B548" t="s">
        <v>769</v>
      </c>
      <c r="C548">
        <v>24</v>
      </c>
      <c r="D548" t="s">
        <v>103</v>
      </c>
      <c r="E548">
        <v>33</v>
      </c>
      <c r="F548">
        <v>109</v>
      </c>
      <c r="G548">
        <v>-4</v>
      </c>
      <c r="H548">
        <v>1</v>
      </c>
      <c r="I548">
        <v>0</v>
      </c>
      <c r="J548">
        <v>1</v>
      </c>
      <c r="K548">
        <v>2</v>
      </c>
      <c r="L548">
        <v>-1</v>
      </c>
      <c r="M548">
        <v>-0.1</v>
      </c>
      <c r="N548">
        <v>4</v>
      </c>
      <c r="O548">
        <v>3</v>
      </c>
      <c r="P548">
        <v>0.3</v>
      </c>
      <c r="Q548">
        <v>0.498</v>
      </c>
      <c r="R548">
        <v>0.5</v>
      </c>
      <c r="S548">
        <v>0.2</v>
      </c>
      <c r="T548">
        <v>0.3</v>
      </c>
      <c r="U548">
        <v>2</v>
      </c>
      <c r="W548" t="s">
        <v>1007</v>
      </c>
      <c r="X548" t="s">
        <v>223</v>
      </c>
      <c r="Y548" t="s">
        <v>770</v>
      </c>
    </row>
    <row r="549" spans="1:25" x14ac:dyDescent="0.45">
      <c r="A549">
        <v>544</v>
      </c>
      <c r="B549" t="s">
        <v>1761</v>
      </c>
      <c r="C549">
        <v>34</v>
      </c>
      <c r="D549" t="s">
        <v>862</v>
      </c>
      <c r="E549">
        <v>18</v>
      </c>
      <c r="F549">
        <v>37</v>
      </c>
      <c r="G549">
        <v>-2</v>
      </c>
      <c r="H549">
        <v>1</v>
      </c>
      <c r="I549">
        <v>0</v>
      </c>
      <c r="J549">
        <v>-1</v>
      </c>
      <c r="K549">
        <v>1</v>
      </c>
      <c r="L549">
        <v>-2</v>
      </c>
      <c r="M549">
        <v>-0.2</v>
      </c>
      <c r="N549">
        <v>1</v>
      </c>
      <c r="O549">
        <v>-1</v>
      </c>
      <c r="P549">
        <v>-0.1</v>
      </c>
      <c r="Q549">
        <v>0.48899999999999999</v>
      </c>
      <c r="R549">
        <v>0.499</v>
      </c>
      <c r="S549">
        <v>0</v>
      </c>
      <c r="T549">
        <v>0</v>
      </c>
      <c r="U549">
        <v>0</v>
      </c>
      <c r="V549" s="3">
        <v>2000000</v>
      </c>
      <c r="W549" t="s">
        <v>1005</v>
      </c>
      <c r="X549" t="s">
        <v>285</v>
      </c>
      <c r="Y549" t="s">
        <v>1253</v>
      </c>
    </row>
    <row r="550" spans="1:25" x14ac:dyDescent="0.45">
      <c r="A550">
        <v>545</v>
      </c>
      <c r="B550" t="s">
        <v>771</v>
      </c>
      <c r="C550">
        <v>27</v>
      </c>
      <c r="D550" t="s">
        <v>161</v>
      </c>
      <c r="E550">
        <v>17</v>
      </c>
      <c r="F550">
        <v>29</v>
      </c>
      <c r="G550">
        <v>-5</v>
      </c>
      <c r="H550">
        <v>0</v>
      </c>
      <c r="I550">
        <v>0</v>
      </c>
      <c r="J550">
        <v>2</v>
      </c>
      <c r="K550">
        <v>0</v>
      </c>
      <c r="L550">
        <v>-3</v>
      </c>
      <c r="M550">
        <v>-0.3</v>
      </c>
      <c r="N550">
        <v>1</v>
      </c>
      <c r="O550">
        <v>-2</v>
      </c>
      <c r="P550">
        <v>-0.2</v>
      </c>
      <c r="Q550">
        <v>0.48199999999999998</v>
      </c>
      <c r="R550">
        <v>0.498</v>
      </c>
      <c r="S550">
        <v>-0.4</v>
      </c>
      <c r="T550">
        <v>0.2</v>
      </c>
      <c r="U550">
        <v>-4</v>
      </c>
      <c r="W550" t="s">
        <v>1007</v>
      </c>
      <c r="X550" t="s">
        <v>772</v>
      </c>
      <c r="Y550" t="s">
        <v>773</v>
      </c>
    </row>
    <row r="551" spans="1:25" x14ac:dyDescent="0.45">
      <c r="A551">
        <v>546</v>
      </c>
      <c r="B551" t="s">
        <v>774</v>
      </c>
      <c r="C551">
        <v>25</v>
      </c>
      <c r="D551" t="s">
        <v>86</v>
      </c>
      <c r="E551">
        <v>51</v>
      </c>
      <c r="F551">
        <v>209</v>
      </c>
      <c r="G551">
        <v>11</v>
      </c>
      <c r="H551">
        <v>0</v>
      </c>
      <c r="I551">
        <v>1</v>
      </c>
      <c r="J551">
        <v>2</v>
      </c>
      <c r="K551">
        <v>2</v>
      </c>
      <c r="L551">
        <v>16</v>
      </c>
      <c r="M551">
        <v>1.6</v>
      </c>
      <c r="N551">
        <v>7</v>
      </c>
      <c r="O551">
        <v>23</v>
      </c>
      <c r="P551">
        <v>2.2999999999999998</v>
      </c>
      <c r="Q551">
        <v>0.53200000000000003</v>
      </c>
      <c r="R551">
        <v>0.51</v>
      </c>
      <c r="S551">
        <v>2.1</v>
      </c>
      <c r="T551">
        <v>0.4</v>
      </c>
      <c r="U551">
        <v>21</v>
      </c>
      <c r="W551" t="s">
        <v>1007</v>
      </c>
      <c r="X551" t="s">
        <v>775</v>
      </c>
      <c r="Y551" t="s">
        <v>776</v>
      </c>
    </row>
    <row r="552" spans="1:25" x14ac:dyDescent="0.45">
      <c r="A552">
        <v>547</v>
      </c>
      <c r="B552" t="s">
        <v>1762</v>
      </c>
      <c r="C552">
        <v>29</v>
      </c>
      <c r="D552" t="s">
        <v>817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0.5</v>
      </c>
      <c r="R552">
        <v>0.5</v>
      </c>
      <c r="S552">
        <v>0</v>
      </c>
      <c r="T552">
        <v>0</v>
      </c>
      <c r="U552">
        <v>0</v>
      </c>
      <c r="W552" t="s">
        <v>1010</v>
      </c>
      <c r="X552" t="s">
        <v>76</v>
      </c>
      <c r="Y552" t="s">
        <v>1763</v>
      </c>
    </row>
    <row r="553" spans="1:25" x14ac:dyDescent="0.45">
      <c r="A553">
        <v>548</v>
      </c>
      <c r="B553" t="s">
        <v>777</v>
      </c>
      <c r="C553">
        <v>24</v>
      </c>
      <c r="D553" t="s">
        <v>161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0.5</v>
      </c>
      <c r="R553">
        <v>0.5</v>
      </c>
      <c r="S553">
        <v>0</v>
      </c>
      <c r="T553">
        <v>0</v>
      </c>
      <c r="U553">
        <v>0</v>
      </c>
      <c r="W553" t="s">
        <v>1007</v>
      </c>
      <c r="X553" t="s">
        <v>76</v>
      </c>
      <c r="Y553" t="s">
        <v>778</v>
      </c>
    </row>
    <row r="554" spans="1:25" x14ac:dyDescent="0.45">
      <c r="A554">
        <v>549</v>
      </c>
      <c r="B554" t="s">
        <v>1764</v>
      </c>
      <c r="C554">
        <v>25</v>
      </c>
      <c r="D554" t="s">
        <v>817</v>
      </c>
      <c r="E554">
        <v>19</v>
      </c>
      <c r="F554">
        <v>27</v>
      </c>
      <c r="G554">
        <v>-3</v>
      </c>
      <c r="H554">
        <v>-1</v>
      </c>
      <c r="I554">
        <v>0</v>
      </c>
      <c r="J554">
        <v>1</v>
      </c>
      <c r="K554">
        <v>0</v>
      </c>
      <c r="L554">
        <v>-4</v>
      </c>
      <c r="M554">
        <v>-0.4</v>
      </c>
      <c r="N554">
        <v>1</v>
      </c>
      <c r="O554">
        <v>-3</v>
      </c>
      <c r="P554">
        <v>-0.3</v>
      </c>
      <c r="Q554">
        <v>0.48</v>
      </c>
      <c r="R554">
        <v>0.498</v>
      </c>
      <c r="S554">
        <v>-0.4</v>
      </c>
      <c r="T554">
        <v>0.1</v>
      </c>
      <c r="U554">
        <v>-4</v>
      </c>
      <c r="W554" t="s">
        <v>1007</v>
      </c>
      <c r="X554" t="s">
        <v>1765</v>
      </c>
      <c r="Y554" t="s">
        <v>1280</v>
      </c>
    </row>
    <row r="555" spans="1:25" x14ac:dyDescent="0.45">
      <c r="A555">
        <v>550</v>
      </c>
      <c r="B555" t="s">
        <v>1766</v>
      </c>
      <c r="C555">
        <v>25</v>
      </c>
      <c r="D555" t="s">
        <v>905</v>
      </c>
      <c r="E555">
        <v>22</v>
      </c>
      <c r="F555">
        <v>65</v>
      </c>
      <c r="G555">
        <v>-4</v>
      </c>
      <c r="H555">
        <v>0</v>
      </c>
      <c r="I555">
        <v>0</v>
      </c>
      <c r="J555">
        <v>-1</v>
      </c>
      <c r="K555">
        <v>1</v>
      </c>
      <c r="L555">
        <v>-3</v>
      </c>
      <c r="M555">
        <v>-0.3</v>
      </c>
      <c r="N555">
        <v>2</v>
      </c>
      <c r="O555">
        <v>-1</v>
      </c>
      <c r="P555">
        <v>-0.1</v>
      </c>
      <c r="Q555">
        <v>0.48499999999999999</v>
      </c>
      <c r="R555">
        <v>0.498</v>
      </c>
      <c r="S555">
        <v>0</v>
      </c>
      <c r="T555">
        <v>0</v>
      </c>
      <c r="U555">
        <v>0</v>
      </c>
      <c r="W555" t="s">
        <v>1006</v>
      </c>
      <c r="X555" t="s">
        <v>1368</v>
      </c>
      <c r="Y555" t="s">
        <v>1276</v>
      </c>
    </row>
    <row r="556" spans="1:25" x14ac:dyDescent="0.45">
      <c r="A556">
        <v>551</v>
      </c>
      <c r="B556" t="s">
        <v>1767</v>
      </c>
      <c r="C556">
        <v>27</v>
      </c>
      <c r="D556" t="s">
        <v>828</v>
      </c>
      <c r="E556">
        <v>7</v>
      </c>
      <c r="F556">
        <v>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-1</v>
      </c>
      <c r="M556">
        <v>-0.1</v>
      </c>
      <c r="N556">
        <v>0</v>
      </c>
      <c r="O556">
        <v>-1</v>
      </c>
      <c r="P556">
        <v>-0.1</v>
      </c>
      <c r="Q556">
        <v>0.48799999999999999</v>
      </c>
      <c r="R556">
        <v>0.499</v>
      </c>
      <c r="S556">
        <v>-0.1</v>
      </c>
      <c r="T556">
        <v>0</v>
      </c>
      <c r="U556">
        <v>-1</v>
      </c>
      <c r="W556" t="s">
        <v>1009</v>
      </c>
      <c r="X556" t="s">
        <v>1768</v>
      </c>
      <c r="Y556" t="s">
        <v>1769</v>
      </c>
    </row>
    <row r="557" spans="1:25" x14ac:dyDescent="0.45">
      <c r="A557">
        <v>552</v>
      </c>
      <c r="B557" t="s">
        <v>779</v>
      </c>
      <c r="C557">
        <v>26</v>
      </c>
      <c r="D557" t="s">
        <v>37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0.5</v>
      </c>
      <c r="R557">
        <v>0.5</v>
      </c>
      <c r="S557">
        <v>0</v>
      </c>
      <c r="T557">
        <v>0</v>
      </c>
      <c r="U557">
        <v>0</v>
      </c>
      <c r="W557" t="s">
        <v>1006</v>
      </c>
      <c r="X557">
        <v>1</v>
      </c>
      <c r="Y557" t="s">
        <v>780</v>
      </c>
    </row>
    <row r="558" spans="1:25" x14ac:dyDescent="0.45">
      <c r="A558">
        <v>553</v>
      </c>
      <c r="B558" t="s">
        <v>1770</v>
      </c>
      <c r="C558">
        <v>30</v>
      </c>
      <c r="D558" t="s">
        <v>886</v>
      </c>
      <c r="E558">
        <v>51</v>
      </c>
      <c r="F558">
        <v>201</v>
      </c>
      <c r="G558">
        <v>5</v>
      </c>
      <c r="H558">
        <v>0</v>
      </c>
      <c r="I558">
        <v>0</v>
      </c>
      <c r="J558">
        <v>3</v>
      </c>
      <c r="K558">
        <v>-2</v>
      </c>
      <c r="L558">
        <v>6</v>
      </c>
      <c r="M558">
        <v>0.6</v>
      </c>
      <c r="N558">
        <v>7</v>
      </c>
      <c r="O558">
        <v>12</v>
      </c>
      <c r="P558">
        <v>1.3</v>
      </c>
      <c r="Q558">
        <v>0.51100000000000001</v>
      </c>
      <c r="R558">
        <v>0.504</v>
      </c>
      <c r="S558">
        <v>0.9</v>
      </c>
      <c r="T558">
        <v>0.1</v>
      </c>
      <c r="U558">
        <v>9</v>
      </c>
      <c r="V558" s="3">
        <v>2000000</v>
      </c>
      <c r="W558" t="s">
        <v>1005</v>
      </c>
      <c r="X558" t="s">
        <v>1771</v>
      </c>
      <c r="Y558" t="s">
        <v>1070</v>
      </c>
    </row>
    <row r="559" spans="1:25" x14ac:dyDescent="0.45">
      <c r="A559">
        <v>554</v>
      </c>
      <c r="B559" t="s">
        <v>1772</v>
      </c>
      <c r="C559">
        <v>22</v>
      </c>
      <c r="D559" t="s">
        <v>888</v>
      </c>
      <c r="E559">
        <v>48</v>
      </c>
      <c r="F559">
        <v>174</v>
      </c>
      <c r="G559">
        <v>4</v>
      </c>
      <c r="H559">
        <v>1</v>
      </c>
      <c r="I559">
        <v>1</v>
      </c>
      <c r="J559">
        <v>6</v>
      </c>
      <c r="K559">
        <v>3</v>
      </c>
      <c r="L559">
        <v>15</v>
      </c>
      <c r="M559">
        <v>1.6</v>
      </c>
      <c r="N559">
        <v>6</v>
      </c>
      <c r="O559">
        <v>21</v>
      </c>
      <c r="P559">
        <v>2.1</v>
      </c>
      <c r="Q559">
        <v>0.53200000000000003</v>
      </c>
      <c r="R559">
        <v>0.50900000000000001</v>
      </c>
      <c r="S559">
        <v>1.5</v>
      </c>
      <c r="T559">
        <v>0.9</v>
      </c>
      <c r="U559">
        <v>14</v>
      </c>
      <c r="W559" t="s">
        <v>1007</v>
      </c>
      <c r="X559" t="s">
        <v>83</v>
      </c>
      <c r="Y559" t="s">
        <v>1034</v>
      </c>
    </row>
    <row r="560" spans="1:25" x14ac:dyDescent="0.45">
      <c r="A560">
        <v>555</v>
      </c>
      <c r="B560" t="s">
        <v>1773</v>
      </c>
      <c r="C560">
        <v>32</v>
      </c>
      <c r="D560" t="s">
        <v>880</v>
      </c>
      <c r="E560">
        <v>21</v>
      </c>
      <c r="F560">
        <v>59</v>
      </c>
      <c r="G560">
        <v>1</v>
      </c>
      <c r="H560">
        <v>0</v>
      </c>
      <c r="I560">
        <v>0</v>
      </c>
      <c r="J560">
        <v>0</v>
      </c>
      <c r="K560">
        <v>-1</v>
      </c>
      <c r="L560">
        <v>0</v>
      </c>
      <c r="M560">
        <v>0</v>
      </c>
      <c r="N560">
        <v>2</v>
      </c>
      <c r="O560">
        <v>2</v>
      </c>
      <c r="P560">
        <v>0.2</v>
      </c>
      <c r="Q560">
        <v>0.499</v>
      </c>
      <c r="R560">
        <v>0.5</v>
      </c>
      <c r="S560">
        <v>0.2</v>
      </c>
      <c r="T560">
        <v>-0.1</v>
      </c>
      <c r="U560">
        <v>2</v>
      </c>
      <c r="V560" s="3">
        <v>2725000</v>
      </c>
      <c r="W560" t="s">
        <v>1005</v>
      </c>
      <c r="X560" t="s">
        <v>1212</v>
      </c>
      <c r="Y560" t="s">
        <v>1213</v>
      </c>
    </row>
    <row r="561" spans="1:25" x14ac:dyDescent="0.45">
      <c r="A561">
        <v>556</v>
      </c>
      <c r="B561" t="s">
        <v>1774</v>
      </c>
      <c r="C561">
        <v>25</v>
      </c>
      <c r="D561" t="s">
        <v>835</v>
      </c>
      <c r="E561">
        <v>10</v>
      </c>
      <c r="F561">
        <v>23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0.2</v>
      </c>
      <c r="N561">
        <v>1</v>
      </c>
      <c r="O561">
        <v>3</v>
      </c>
      <c r="P561">
        <v>0.3</v>
      </c>
      <c r="Q561">
        <v>0.52300000000000002</v>
      </c>
      <c r="R561">
        <v>0.501</v>
      </c>
      <c r="S561">
        <v>0.3</v>
      </c>
      <c r="T561">
        <v>0</v>
      </c>
      <c r="U561">
        <v>3</v>
      </c>
      <c r="W561" t="s">
        <v>1006</v>
      </c>
      <c r="X561" t="s">
        <v>1775</v>
      </c>
      <c r="Y561" t="s">
        <v>1776</v>
      </c>
    </row>
    <row r="562" spans="1:25" x14ac:dyDescent="0.45">
      <c r="A562">
        <v>557</v>
      </c>
      <c r="B562" t="s">
        <v>781</v>
      </c>
      <c r="C562">
        <v>24</v>
      </c>
      <c r="D562" t="s">
        <v>112</v>
      </c>
      <c r="E562">
        <v>56</v>
      </c>
      <c r="F562">
        <v>247</v>
      </c>
      <c r="G562">
        <v>15</v>
      </c>
      <c r="H562">
        <v>0</v>
      </c>
      <c r="I562">
        <v>1</v>
      </c>
      <c r="J562">
        <v>6</v>
      </c>
      <c r="K562">
        <v>3</v>
      </c>
      <c r="L562">
        <v>25</v>
      </c>
      <c r="M562">
        <v>2.7</v>
      </c>
      <c r="N562">
        <v>8</v>
      </c>
      <c r="O562">
        <v>34</v>
      </c>
      <c r="P562">
        <v>3.4</v>
      </c>
      <c r="Q562">
        <v>0.54800000000000004</v>
      </c>
      <c r="R562">
        <v>0.51600000000000001</v>
      </c>
      <c r="S562">
        <v>2.8</v>
      </c>
      <c r="T562">
        <v>1</v>
      </c>
      <c r="U562">
        <v>27</v>
      </c>
      <c r="V562" s="3">
        <v>3111111</v>
      </c>
      <c r="W562" t="s">
        <v>1007</v>
      </c>
      <c r="X562" t="s">
        <v>107</v>
      </c>
      <c r="Y562" t="s">
        <v>782</v>
      </c>
    </row>
    <row r="563" spans="1:25" x14ac:dyDescent="0.45">
      <c r="A563">
        <v>558</v>
      </c>
      <c r="B563" t="s">
        <v>783</v>
      </c>
      <c r="C563">
        <v>28</v>
      </c>
      <c r="D563" t="s">
        <v>37</v>
      </c>
      <c r="E563">
        <v>38</v>
      </c>
      <c r="F563">
        <v>148</v>
      </c>
      <c r="G563">
        <v>6</v>
      </c>
      <c r="H563">
        <v>0</v>
      </c>
      <c r="I563">
        <v>1</v>
      </c>
      <c r="J563">
        <v>-3</v>
      </c>
      <c r="K563">
        <v>2</v>
      </c>
      <c r="L563">
        <v>6</v>
      </c>
      <c r="M563">
        <v>0.6</v>
      </c>
      <c r="N563">
        <v>5</v>
      </c>
      <c r="O563">
        <v>11</v>
      </c>
      <c r="P563">
        <v>1.1000000000000001</v>
      </c>
      <c r="Q563">
        <v>0.51500000000000001</v>
      </c>
      <c r="R563">
        <v>0.504</v>
      </c>
      <c r="S563">
        <v>1.4</v>
      </c>
      <c r="T563">
        <v>-0.1</v>
      </c>
      <c r="U563">
        <v>14</v>
      </c>
      <c r="W563" t="s">
        <v>1006</v>
      </c>
      <c r="X563" t="s">
        <v>784</v>
      </c>
      <c r="Y563" t="s">
        <v>785</v>
      </c>
    </row>
    <row r="564" spans="1:25" x14ac:dyDescent="0.45">
      <c r="A564">
        <v>559</v>
      </c>
      <c r="B564" t="s">
        <v>1777</v>
      </c>
      <c r="C564">
        <v>33</v>
      </c>
      <c r="D564" t="s">
        <v>835</v>
      </c>
      <c r="E564">
        <v>48</v>
      </c>
      <c r="F564">
        <v>156</v>
      </c>
      <c r="G564">
        <v>-1</v>
      </c>
      <c r="H564">
        <v>0</v>
      </c>
      <c r="I564">
        <v>1</v>
      </c>
      <c r="J564">
        <v>3</v>
      </c>
      <c r="K564">
        <v>-1</v>
      </c>
      <c r="L564">
        <v>1</v>
      </c>
      <c r="M564">
        <v>0.2</v>
      </c>
      <c r="N564">
        <v>5</v>
      </c>
      <c r="O564">
        <v>7</v>
      </c>
      <c r="P564">
        <v>0.7</v>
      </c>
      <c r="Q564">
        <v>0.503</v>
      </c>
      <c r="R564">
        <v>0.501</v>
      </c>
      <c r="S564">
        <v>0.3</v>
      </c>
      <c r="T564">
        <v>0.2</v>
      </c>
      <c r="U564">
        <v>4</v>
      </c>
      <c r="V564" s="3">
        <v>7900000</v>
      </c>
      <c r="W564" t="s">
        <v>1006</v>
      </c>
      <c r="X564" t="s">
        <v>579</v>
      </c>
      <c r="Y564" t="s">
        <v>1106</v>
      </c>
    </row>
    <row r="565" spans="1:25" x14ac:dyDescent="0.45">
      <c r="A565">
        <v>560</v>
      </c>
      <c r="B565" t="s">
        <v>786</v>
      </c>
      <c r="C565">
        <v>37</v>
      </c>
      <c r="D565" t="s">
        <v>161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0.5</v>
      </c>
      <c r="R565">
        <v>0.5</v>
      </c>
      <c r="S565">
        <v>0</v>
      </c>
      <c r="T565">
        <v>0</v>
      </c>
      <c r="U565">
        <v>0</v>
      </c>
      <c r="V565" s="3">
        <v>4500000</v>
      </c>
      <c r="W565" t="s">
        <v>1005</v>
      </c>
      <c r="X565">
        <v>1</v>
      </c>
      <c r="Y565" t="s">
        <v>787</v>
      </c>
    </row>
    <row r="566" spans="1:25" x14ac:dyDescent="0.45">
      <c r="A566">
        <v>561</v>
      </c>
      <c r="B566" t="s">
        <v>1778</v>
      </c>
      <c r="C566">
        <v>32</v>
      </c>
      <c r="D566" t="s">
        <v>817</v>
      </c>
      <c r="E566">
        <v>28</v>
      </c>
      <c r="F566">
        <v>120</v>
      </c>
      <c r="G566">
        <v>8</v>
      </c>
      <c r="H566">
        <v>1</v>
      </c>
      <c r="I566">
        <v>1</v>
      </c>
      <c r="J566">
        <v>-2</v>
      </c>
      <c r="K566">
        <v>-1</v>
      </c>
      <c r="L566">
        <v>6</v>
      </c>
      <c r="M566">
        <v>0.6</v>
      </c>
      <c r="N566">
        <v>4</v>
      </c>
      <c r="O566">
        <v>10</v>
      </c>
      <c r="P566">
        <v>1</v>
      </c>
      <c r="Q566">
        <v>0.52</v>
      </c>
      <c r="R566">
        <v>0.503</v>
      </c>
      <c r="S566">
        <v>1.2</v>
      </c>
      <c r="T566">
        <v>-0.4</v>
      </c>
      <c r="U566">
        <v>12</v>
      </c>
      <c r="V566" s="3">
        <v>26000000</v>
      </c>
      <c r="W566" t="s">
        <v>1006</v>
      </c>
      <c r="X566" t="s">
        <v>1078</v>
      </c>
      <c r="Y566" t="s">
        <v>1079</v>
      </c>
    </row>
    <row r="567" spans="1:25" x14ac:dyDescent="0.45">
      <c r="A567">
        <v>562</v>
      </c>
      <c r="B567" t="s">
        <v>788</v>
      </c>
      <c r="C567">
        <v>30</v>
      </c>
      <c r="D567" t="s">
        <v>37</v>
      </c>
      <c r="E567">
        <v>24</v>
      </c>
      <c r="F567">
        <v>89</v>
      </c>
      <c r="G567">
        <v>1</v>
      </c>
      <c r="H567">
        <v>-1</v>
      </c>
      <c r="I567">
        <v>1</v>
      </c>
      <c r="J567">
        <v>0</v>
      </c>
      <c r="K567">
        <v>-2</v>
      </c>
      <c r="L567">
        <v>-1</v>
      </c>
      <c r="M567">
        <v>-0.1</v>
      </c>
      <c r="N567">
        <v>3</v>
      </c>
      <c r="O567">
        <v>2</v>
      </c>
      <c r="P567">
        <v>0.2</v>
      </c>
      <c r="Q567">
        <v>0.497</v>
      </c>
      <c r="R567">
        <v>0.5</v>
      </c>
      <c r="S567">
        <v>0.2</v>
      </c>
      <c r="T567">
        <v>-0.2</v>
      </c>
      <c r="U567">
        <v>2</v>
      </c>
      <c r="V567" s="3">
        <v>18600000</v>
      </c>
      <c r="W567" t="s">
        <v>1005</v>
      </c>
      <c r="X567" t="s">
        <v>789</v>
      </c>
      <c r="Y567" t="s">
        <v>790</v>
      </c>
    </row>
    <row r="568" spans="1:25" x14ac:dyDescent="0.45">
      <c r="A568">
        <v>563</v>
      </c>
      <c r="B568" t="s">
        <v>1779</v>
      </c>
      <c r="C568">
        <v>24</v>
      </c>
      <c r="D568" t="s">
        <v>886</v>
      </c>
      <c r="E568">
        <v>44</v>
      </c>
      <c r="F568">
        <v>149</v>
      </c>
      <c r="G568">
        <v>0</v>
      </c>
      <c r="H568">
        <v>2</v>
      </c>
      <c r="I568">
        <v>0</v>
      </c>
      <c r="J568">
        <v>4</v>
      </c>
      <c r="K568">
        <v>1</v>
      </c>
      <c r="L568">
        <v>8</v>
      </c>
      <c r="M568">
        <v>0.9</v>
      </c>
      <c r="N568">
        <v>5</v>
      </c>
      <c r="O568">
        <v>13</v>
      </c>
      <c r="P568">
        <v>1.4</v>
      </c>
      <c r="Q568">
        <v>0.52</v>
      </c>
      <c r="R568">
        <v>0.505</v>
      </c>
      <c r="S568">
        <v>0.9</v>
      </c>
      <c r="T568">
        <v>0.6</v>
      </c>
      <c r="U568">
        <v>9</v>
      </c>
      <c r="W568" t="s">
        <v>1007</v>
      </c>
      <c r="X568" t="s">
        <v>663</v>
      </c>
      <c r="Y568" t="s">
        <v>1068</v>
      </c>
    </row>
    <row r="569" spans="1:25" x14ac:dyDescent="0.45">
      <c r="A569">
        <v>564</v>
      </c>
      <c r="B569" t="s">
        <v>791</v>
      </c>
      <c r="C569">
        <v>30</v>
      </c>
      <c r="D569" t="s">
        <v>153</v>
      </c>
      <c r="E569">
        <v>16</v>
      </c>
      <c r="F569">
        <v>40</v>
      </c>
      <c r="G569">
        <v>-3</v>
      </c>
      <c r="H569">
        <v>0</v>
      </c>
      <c r="I569">
        <v>0</v>
      </c>
      <c r="J569">
        <v>-3</v>
      </c>
      <c r="K569">
        <v>1</v>
      </c>
      <c r="L569">
        <v>-5</v>
      </c>
      <c r="M569">
        <v>-0.5</v>
      </c>
      <c r="N569">
        <v>1</v>
      </c>
      <c r="O569">
        <v>-4</v>
      </c>
      <c r="P569">
        <v>-0.4</v>
      </c>
      <c r="Q569">
        <v>0.46700000000000003</v>
      </c>
      <c r="R569">
        <v>0.497</v>
      </c>
      <c r="S569">
        <v>-0.1</v>
      </c>
      <c r="T569">
        <v>-0.2</v>
      </c>
      <c r="U569">
        <v>-1</v>
      </c>
      <c r="W569" t="s">
        <v>1006</v>
      </c>
      <c r="X569">
        <v>2</v>
      </c>
      <c r="Y569" t="s">
        <v>792</v>
      </c>
    </row>
    <row r="572" spans="1:25" x14ac:dyDescent="0.45">
      <c r="A572" t="s">
        <v>1780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E18A-AE5B-438A-B4DA-5605A2CB4979}">
  <dimension ref="A1:AE597"/>
  <sheetViews>
    <sheetView workbookViewId="0"/>
  </sheetViews>
  <sheetFormatPr defaultRowHeight="14.25" x14ac:dyDescent="0.45"/>
  <sheetData>
    <row r="1" spans="1:31" x14ac:dyDescent="0.45">
      <c r="A1" t="e" cm="1">
        <f t="array" ref="A1">--- When using SR data</f>
        <v>#NAME?</v>
      </c>
      <c r="B1" t="s">
        <v>0</v>
      </c>
    </row>
    <row r="4" spans="1:31" x14ac:dyDescent="0.45">
      <c r="A4" t="s">
        <v>1</v>
      </c>
    </row>
    <row r="5" spans="1:31" x14ac:dyDescent="0.45">
      <c r="A5" t="s">
        <v>2</v>
      </c>
      <c r="B5" t="s">
        <v>3</v>
      </c>
      <c r="C5" t="s">
        <v>4</v>
      </c>
      <c r="D5" t="s">
        <v>5</v>
      </c>
      <c r="E5" t="s">
        <v>1017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</row>
    <row r="6" spans="1:31" x14ac:dyDescent="0.45">
      <c r="A6">
        <v>1</v>
      </c>
      <c r="B6" t="s">
        <v>1375</v>
      </c>
      <c r="C6">
        <v>23</v>
      </c>
      <c r="D6" t="s">
        <v>886</v>
      </c>
      <c r="E6" t="s">
        <v>1023</v>
      </c>
      <c r="F6">
        <v>50</v>
      </c>
      <c r="G6">
        <v>221</v>
      </c>
      <c r="H6">
        <v>203</v>
      </c>
      <c r="I6">
        <v>32</v>
      </c>
      <c r="J6">
        <v>54</v>
      </c>
      <c r="K6">
        <v>10</v>
      </c>
      <c r="L6">
        <v>4</v>
      </c>
      <c r="M6">
        <v>9</v>
      </c>
      <c r="N6">
        <v>26</v>
      </c>
      <c r="O6">
        <v>8</v>
      </c>
      <c r="P6">
        <v>4</v>
      </c>
      <c r="Q6">
        <v>12</v>
      </c>
      <c r="R6">
        <v>41</v>
      </c>
      <c r="S6">
        <v>0.26600000000000001</v>
      </c>
      <c r="T6">
        <v>0.314</v>
      </c>
      <c r="U6">
        <v>0.48799999999999999</v>
      </c>
      <c r="V6">
        <v>0.80100000000000005</v>
      </c>
      <c r="W6">
        <v>133</v>
      </c>
      <c r="X6">
        <v>99</v>
      </c>
      <c r="Y6">
        <v>1</v>
      </c>
      <c r="Z6">
        <v>3</v>
      </c>
      <c r="AA6">
        <v>1</v>
      </c>
      <c r="AB6">
        <v>2</v>
      </c>
      <c r="AC6">
        <v>2</v>
      </c>
      <c r="AD6" t="s">
        <v>83</v>
      </c>
      <c r="AE6" t="s">
        <v>1069</v>
      </c>
    </row>
    <row r="7" spans="1:31" x14ac:dyDescent="0.45">
      <c r="A7">
        <v>2</v>
      </c>
      <c r="B7" t="s">
        <v>32</v>
      </c>
      <c r="C7">
        <v>37</v>
      </c>
      <c r="D7" t="s">
        <v>33</v>
      </c>
      <c r="E7" t="s">
        <v>1026</v>
      </c>
      <c r="F7">
        <v>24</v>
      </c>
      <c r="G7">
        <v>83</v>
      </c>
      <c r="H7">
        <v>77</v>
      </c>
      <c r="I7">
        <v>6</v>
      </c>
      <c r="J7">
        <v>8</v>
      </c>
      <c r="K7">
        <v>1</v>
      </c>
      <c r="L7">
        <v>0</v>
      </c>
      <c r="M7">
        <v>0</v>
      </c>
      <c r="N7">
        <v>4</v>
      </c>
      <c r="O7">
        <v>0</v>
      </c>
      <c r="P7">
        <v>0</v>
      </c>
      <c r="Q7">
        <v>3</v>
      </c>
      <c r="R7">
        <v>21</v>
      </c>
      <c r="S7">
        <v>0.104</v>
      </c>
      <c r="T7">
        <v>0.157</v>
      </c>
      <c r="U7">
        <v>0.11700000000000001</v>
      </c>
      <c r="V7">
        <v>0.27400000000000002</v>
      </c>
      <c r="W7">
        <v>-19</v>
      </c>
      <c r="X7">
        <v>9</v>
      </c>
      <c r="Y7">
        <v>2</v>
      </c>
      <c r="Z7">
        <v>2</v>
      </c>
      <c r="AA7">
        <v>0</v>
      </c>
      <c r="AB7">
        <v>1</v>
      </c>
      <c r="AC7">
        <v>0</v>
      </c>
      <c r="AD7" t="s">
        <v>34</v>
      </c>
      <c r="AE7" t="s">
        <v>35</v>
      </c>
    </row>
    <row r="8" spans="1:31" x14ac:dyDescent="0.45">
      <c r="A8">
        <v>3</v>
      </c>
      <c r="B8" t="s">
        <v>36</v>
      </c>
      <c r="C8">
        <v>25</v>
      </c>
      <c r="D8" t="s">
        <v>37</v>
      </c>
      <c r="E8" t="s">
        <v>1026</v>
      </c>
      <c r="F8">
        <v>48</v>
      </c>
      <c r="G8">
        <v>171</v>
      </c>
      <c r="H8">
        <v>152</v>
      </c>
      <c r="I8">
        <v>25</v>
      </c>
      <c r="J8">
        <v>43</v>
      </c>
      <c r="K8">
        <v>13</v>
      </c>
      <c r="L8">
        <v>2</v>
      </c>
      <c r="M8">
        <v>6</v>
      </c>
      <c r="N8">
        <v>22</v>
      </c>
      <c r="O8">
        <v>7</v>
      </c>
      <c r="P8">
        <v>1</v>
      </c>
      <c r="Q8">
        <v>18</v>
      </c>
      <c r="R8">
        <v>45</v>
      </c>
      <c r="S8">
        <v>0.28299999999999997</v>
      </c>
      <c r="T8">
        <v>0.35699999999999998</v>
      </c>
      <c r="U8">
        <v>0.51300000000000001</v>
      </c>
      <c r="V8">
        <v>0.87</v>
      </c>
      <c r="W8">
        <v>141</v>
      </c>
      <c r="X8">
        <v>78</v>
      </c>
      <c r="Y8">
        <v>1</v>
      </c>
      <c r="Z8">
        <v>0</v>
      </c>
      <c r="AA8">
        <v>0</v>
      </c>
      <c r="AB8">
        <v>1</v>
      </c>
      <c r="AC8">
        <v>0</v>
      </c>
      <c r="AD8" t="s">
        <v>38</v>
      </c>
      <c r="AE8" t="s">
        <v>39</v>
      </c>
    </row>
    <row r="9" spans="1:31" x14ac:dyDescent="0.45">
      <c r="A9">
        <v>4</v>
      </c>
      <c r="B9" t="s">
        <v>1376</v>
      </c>
      <c r="C9">
        <v>26</v>
      </c>
      <c r="D9" t="s">
        <v>828</v>
      </c>
      <c r="E9" t="s">
        <v>1023</v>
      </c>
      <c r="F9">
        <v>49</v>
      </c>
      <c r="G9">
        <v>222</v>
      </c>
      <c r="H9">
        <v>192</v>
      </c>
      <c r="I9">
        <v>38</v>
      </c>
      <c r="J9">
        <v>48</v>
      </c>
      <c r="K9">
        <v>8</v>
      </c>
      <c r="L9">
        <v>1</v>
      </c>
      <c r="M9">
        <v>4</v>
      </c>
      <c r="N9">
        <v>15</v>
      </c>
      <c r="O9">
        <v>16</v>
      </c>
      <c r="P9">
        <v>3</v>
      </c>
      <c r="Q9">
        <v>27</v>
      </c>
      <c r="R9">
        <v>53</v>
      </c>
      <c r="S9">
        <v>0.25</v>
      </c>
      <c r="T9">
        <v>0.35099999999999998</v>
      </c>
      <c r="U9">
        <v>0.36499999999999999</v>
      </c>
      <c r="V9">
        <v>0.71599999999999997</v>
      </c>
      <c r="W9">
        <v>105</v>
      </c>
      <c r="X9">
        <v>70</v>
      </c>
      <c r="Y9">
        <v>4</v>
      </c>
      <c r="Z9">
        <v>3</v>
      </c>
      <c r="AA9">
        <v>0</v>
      </c>
      <c r="AB9">
        <v>0</v>
      </c>
      <c r="AC9">
        <v>0</v>
      </c>
      <c r="AD9" t="s">
        <v>678</v>
      </c>
      <c r="AE9" t="s">
        <v>1189</v>
      </c>
    </row>
    <row r="10" spans="1:31" x14ac:dyDescent="0.45">
      <c r="A10">
        <v>5</v>
      </c>
      <c r="B10" t="s">
        <v>1377</v>
      </c>
      <c r="C10">
        <v>28</v>
      </c>
      <c r="D10" t="s">
        <v>817</v>
      </c>
      <c r="E10" t="s">
        <v>1023</v>
      </c>
      <c r="F10">
        <v>54</v>
      </c>
      <c r="G10">
        <v>237</v>
      </c>
      <c r="H10">
        <v>213</v>
      </c>
      <c r="I10">
        <v>28</v>
      </c>
      <c r="J10">
        <v>53</v>
      </c>
      <c r="K10">
        <v>16</v>
      </c>
      <c r="L10">
        <v>0</v>
      </c>
      <c r="M10">
        <v>8</v>
      </c>
      <c r="N10">
        <v>36</v>
      </c>
      <c r="O10">
        <v>8</v>
      </c>
      <c r="P10">
        <v>2</v>
      </c>
      <c r="Q10">
        <v>22</v>
      </c>
      <c r="R10">
        <v>50</v>
      </c>
      <c r="S10">
        <v>0.249</v>
      </c>
      <c r="T10">
        <v>0.32100000000000001</v>
      </c>
      <c r="U10">
        <v>0.437</v>
      </c>
      <c r="V10">
        <v>0.75700000000000001</v>
      </c>
      <c r="W10">
        <v>116</v>
      </c>
      <c r="X10">
        <v>93</v>
      </c>
      <c r="Y10">
        <v>5</v>
      </c>
      <c r="Z10">
        <v>1</v>
      </c>
      <c r="AA10">
        <v>0</v>
      </c>
      <c r="AB10">
        <v>1</v>
      </c>
      <c r="AC10">
        <v>0</v>
      </c>
      <c r="AD10" t="s">
        <v>107</v>
      </c>
      <c r="AE10" t="s">
        <v>1067</v>
      </c>
    </row>
    <row r="11" spans="1:31" x14ac:dyDescent="0.45">
      <c r="A11">
        <v>6</v>
      </c>
      <c r="B11" t="s">
        <v>1378</v>
      </c>
      <c r="C11">
        <v>28</v>
      </c>
      <c r="D11" t="s">
        <v>886</v>
      </c>
      <c r="E11" t="s">
        <v>1023</v>
      </c>
      <c r="F11">
        <v>24</v>
      </c>
      <c r="G11">
        <v>86</v>
      </c>
      <c r="H11">
        <v>76</v>
      </c>
      <c r="I11">
        <v>6</v>
      </c>
      <c r="J11">
        <v>17</v>
      </c>
      <c r="K11">
        <v>5</v>
      </c>
      <c r="L11">
        <v>0</v>
      </c>
      <c r="M11">
        <v>2</v>
      </c>
      <c r="N11">
        <v>6</v>
      </c>
      <c r="O11">
        <v>1</v>
      </c>
      <c r="P11">
        <v>0</v>
      </c>
      <c r="Q11">
        <v>7</v>
      </c>
      <c r="R11">
        <v>27</v>
      </c>
      <c r="S11">
        <v>0.224</v>
      </c>
      <c r="T11">
        <v>0.29099999999999998</v>
      </c>
      <c r="U11">
        <v>0.36799999999999999</v>
      </c>
      <c r="V11">
        <v>0.65900000000000003</v>
      </c>
      <c r="W11">
        <v>94</v>
      </c>
      <c r="X11">
        <v>28</v>
      </c>
      <c r="Y11">
        <v>3</v>
      </c>
      <c r="Z11">
        <v>1</v>
      </c>
      <c r="AA11">
        <v>0</v>
      </c>
      <c r="AB11">
        <v>2</v>
      </c>
      <c r="AC11">
        <v>1</v>
      </c>
      <c r="AD11">
        <v>2</v>
      </c>
      <c r="AE11" t="s">
        <v>1193</v>
      </c>
    </row>
    <row r="12" spans="1:31" x14ac:dyDescent="0.45">
      <c r="A12">
        <v>7</v>
      </c>
      <c r="B12" t="s">
        <v>40</v>
      </c>
      <c r="C12">
        <v>25</v>
      </c>
      <c r="D12" t="s">
        <v>41</v>
      </c>
      <c r="E12" t="s">
        <v>1026</v>
      </c>
      <c r="F12">
        <v>46</v>
      </c>
      <c r="G12">
        <v>155</v>
      </c>
      <c r="H12">
        <v>139</v>
      </c>
      <c r="I12">
        <v>23</v>
      </c>
      <c r="J12">
        <v>30</v>
      </c>
      <c r="K12">
        <v>4</v>
      </c>
      <c r="L12">
        <v>1</v>
      </c>
      <c r="M12">
        <v>10</v>
      </c>
      <c r="N12">
        <v>23</v>
      </c>
      <c r="O12">
        <v>8</v>
      </c>
      <c r="P12">
        <v>6</v>
      </c>
      <c r="Q12">
        <v>10</v>
      </c>
      <c r="R12">
        <v>42</v>
      </c>
      <c r="S12">
        <v>0.216</v>
      </c>
      <c r="T12">
        <v>0.27900000000000003</v>
      </c>
      <c r="U12">
        <v>0.47499999999999998</v>
      </c>
      <c r="V12">
        <v>0.754</v>
      </c>
      <c r="W12">
        <v>108</v>
      </c>
      <c r="X12">
        <v>66</v>
      </c>
      <c r="Y12">
        <v>4</v>
      </c>
      <c r="Z12">
        <v>3</v>
      </c>
      <c r="AA12">
        <v>0</v>
      </c>
      <c r="AB12">
        <v>2</v>
      </c>
      <c r="AC12">
        <v>0</v>
      </c>
      <c r="AD12" t="s">
        <v>42</v>
      </c>
      <c r="AE12" t="s">
        <v>43</v>
      </c>
    </row>
    <row r="13" spans="1:31" x14ac:dyDescent="0.45">
      <c r="A13">
        <v>8</v>
      </c>
      <c r="B13" t="s">
        <v>44</v>
      </c>
      <c r="C13">
        <v>34</v>
      </c>
      <c r="D13" t="s">
        <v>41</v>
      </c>
      <c r="E13" t="s">
        <v>1026</v>
      </c>
      <c r="F13">
        <v>8</v>
      </c>
      <c r="G13">
        <v>28</v>
      </c>
      <c r="H13">
        <v>26</v>
      </c>
      <c r="I13">
        <v>4</v>
      </c>
      <c r="J13">
        <v>5</v>
      </c>
      <c r="K13">
        <v>1</v>
      </c>
      <c r="L13">
        <v>0</v>
      </c>
      <c r="M13">
        <v>1</v>
      </c>
      <c r="N13">
        <v>2</v>
      </c>
      <c r="O13">
        <v>0</v>
      </c>
      <c r="P13">
        <v>0</v>
      </c>
      <c r="Q13">
        <v>2</v>
      </c>
      <c r="R13">
        <v>11</v>
      </c>
      <c r="S13">
        <v>0.192</v>
      </c>
      <c r="T13">
        <v>0.25</v>
      </c>
      <c r="U13">
        <v>0.34599999999999997</v>
      </c>
      <c r="V13">
        <v>0.59599999999999997</v>
      </c>
      <c r="W13">
        <v>67</v>
      </c>
      <c r="X13">
        <v>9</v>
      </c>
      <c r="Y13">
        <v>1</v>
      </c>
      <c r="Z13">
        <v>0</v>
      </c>
      <c r="AA13">
        <v>0</v>
      </c>
      <c r="AB13">
        <v>0</v>
      </c>
      <c r="AC13">
        <v>0</v>
      </c>
      <c r="AD13" t="s">
        <v>45</v>
      </c>
      <c r="AE13" t="s">
        <v>46</v>
      </c>
    </row>
    <row r="14" spans="1:31" x14ac:dyDescent="0.45">
      <c r="A14">
        <v>9</v>
      </c>
      <c r="B14" t="s">
        <v>1379</v>
      </c>
      <c r="C14">
        <v>34</v>
      </c>
      <c r="D14" t="s">
        <v>835</v>
      </c>
      <c r="E14" t="s">
        <v>1023</v>
      </c>
      <c r="F14">
        <v>36</v>
      </c>
      <c r="G14">
        <v>119</v>
      </c>
      <c r="H14">
        <v>110</v>
      </c>
      <c r="I14">
        <v>9</v>
      </c>
      <c r="J14">
        <v>26</v>
      </c>
      <c r="K14">
        <v>4</v>
      </c>
      <c r="L14">
        <v>1</v>
      </c>
      <c r="M14">
        <v>0</v>
      </c>
      <c r="N14">
        <v>11</v>
      </c>
      <c r="O14">
        <v>0</v>
      </c>
      <c r="P14">
        <v>1</v>
      </c>
      <c r="Q14">
        <v>5</v>
      </c>
      <c r="R14">
        <v>23</v>
      </c>
      <c r="S14">
        <v>0.23599999999999999</v>
      </c>
      <c r="T14">
        <v>0.27400000000000002</v>
      </c>
      <c r="U14">
        <v>0.29099999999999998</v>
      </c>
      <c r="V14">
        <v>0.56399999999999995</v>
      </c>
      <c r="W14">
        <v>68</v>
      </c>
      <c r="X14">
        <v>32</v>
      </c>
      <c r="Y14">
        <v>5</v>
      </c>
      <c r="Z14">
        <v>1</v>
      </c>
      <c r="AA14">
        <v>2</v>
      </c>
      <c r="AB14">
        <v>1</v>
      </c>
      <c r="AC14">
        <v>0</v>
      </c>
      <c r="AD14">
        <v>6</v>
      </c>
      <c r="AE14" t="s">
        <v>1252</v>
      </c>
    </row>
    <row r="15" spans="1:31" x14ac:dyDescent="0.45">
      <c r="A15">
        <v>10</v>
      </c>
      <c r="B15" t="s">
        <v>1380</v>
      </c>
      <c r="C15">
        <v>27</v>
      </c>
      <c r="D15" t="s">
        <v>828</v>
      </c>
      <c r="E15" t="s">
        <v>1023</v>
      </c>
      <c r="F15">
        <v>44</v>
      </c>
      <c r="G15">
        <v>196</v>
      </c>
      <c r="H15">
        <v>177</v>
      </c>
      <c r="I15">
        <v>24</v>
      </c>
      <c r="J15">
        <v>48</v>
      </c>
      <c r="K15">
        <v>12</v>
      </c>
      <c r="L15">
        <v>0</v>
      </c>
      <c r="M15">
        <v>3</v>
      </c>
      <c r="N15">
        <v>25</v>
      </c>
      <c r="O15">
        <v>3</v>
      </c>
      <c r="P15">
        <v>1</v>
      </c>
      <c r="Q15">
        <v>14</v>
      </c>
      <c r="R15">
        <v>31</v>
      </c>
      <c r="S15">
        <v>0.27100000000000002</v>
      </c>
      <c r="T15">
        <v>0.33700000000000002</v>
      </c>
      <c r="U15">
        <v>0.39</v>
      </c>
      <c r="V15">
        <v>0.72699999999999998</v>
      </c>
      <c r="W15">
        <v>107</v>
      </c>
      <c r="X15">
        <v>69</v>
      </c>
      <c r="Y15">
        <v>2</v>
      </c>
      <c r="Z15">
        <v>4</v>
      </c>
      <c r="AA15">
        <v>0</v>
      </c>
      <c r="AB15">
        <v>1</v>
      </c>
      <c r="AC15">
        <v>0</v>
      </c>
      <c r="AD15" t="s">
        <v>255</v>
      </c>
      <c r="AE15" t="s">
        <v>1190</v>
      </c>
    </row>
    <row r="16" spans="1:31" x14ac:dyDescent="0.45">
      <c r="A16">
        <v>11</v>
      </c>
      <c r="B16" t="s">
        <v>1381</v>
      </c>
      <c r="C16">
        <v>25</v>
      </c>
      <c r="D16" t="s">
        <v>825</v>
      </c>
      <c r="E16" t="s">
        <v>1023</v>
      </c>
      <c r="F16">
        <v>37</v>
      </c>
      <c r="G16">
        <v>110</v>
      </c>
      <c r="H16">
        <v>99</v>
      </c>
      <c r="I16">
        <v>13</v>
      </c>
      <c r="J16">
        <v>26</v>
      </c>
      <c r="K16">
        <v>5</v>
      </c>
      <c r="L16">
        <v>0</v>
      </c>
      <c r="M16">
        <v>3</v>
      </c>
      <c r="N16">
        <v>16</v>
      </c>
      <c r="O16">
        <v>1</v>
      </c>
      <c r="P16">
        <v>1</v>
      </c>
      <c r="Q16">
        <v>11</v>
      </c>
      <c r="R16">
        <v>27</v>
      </c>
      <c r="S16">
        <v>0.26300000000000001</v>
      </c>
      <c r="T16">
        <v>0.33600000000000002</v>
      </c>
      <c r="U16">
        <v>0.40400000000000003</v>
      </c>
      <c r="V16">
        <v>0.74</v>
      </c>
      <c r="W16">
        <v>114</v>
      </c>
      <c r="X16">
        <v>40</v>
      </c>
      <c r="Y16">
        <v>1</v>
      </c>
      <c r="Z16">
        <v>0</v>
      </c>
      <c r="AA16">
        <v>0</v>
      </c>
      <c r="AB16">
        <v>0</v>
      </c>
      <c r="AC16">
        <v>0</v>
      </c>
      <c r="AD16" t="s">
        <v>1238</v>
      </c>
      <c r="AE16" t="s">
        <v>1239</v>
      </c>
    </row>
    <row r="17" spans="1:31" x14ac:dyDescent="0.45">
      <c r="A17">
        <v>12</v>
      </c>
      <c r="B17" t="s">
        <v>47</v>
      </c>
      <c r="C17">
        <v>25</v>
      </c>
      <c r="D17" t="s">
        <v>48</v>
      </c>
      <c r="E17" t="s">
        <v>1026</v>
      </c>
      <c r="F17">
        <v>28</v>
      </c>
      <c r="G17">
        <v>77</v>
      </c>
      <c r="H17">
        <v>70</v>
      </c>
      <c r="I17">
        <v>4</v>
      </c>
      <c r="J17">
        <v>12</v>
      </c>
      <c r="K17">
        <v>2</v>
      </c>
      <c r="L17">
        <v>0</v>
      </c>
      <c r="M17">
        <v>1</v>
      </c>
      <c r="N17">
        <v>3</v>
      </c>
      <c r="O17">
        <v>0</v>
      </c>
      <c r="P17">
        <v>0</v>
      </c>
      <c r="Q17">
        <v>5</v>
      </c>
      <c r="R17">
        <v>19</v>
      </c>
      <c r="S17">
        <v>0.17100000000000001</v>
      </c>
      <c r="T17">
        <v>0.22700000000000001</v>
      </c>
      <c r="U17">
        <v>0.24299999999999999</v>
      </c>
      <c r="V17">
        <v>0.47</v>
      </c>
      <c r="W17">
        <v>38</v>
      </c>
      <c r="X17">
        <v>17</v>
      </c>
      <c r="Y17">
        <v>0</v>
      </c>
      <c r="Z17">
        <v>0</v>
      </c>
      <c r="AA17">
        <v>2</v>
      </c>
      <c r="AB17">
        <v>0</v>
      </c>
      <c r="AC17">
        <v>0</v>
      </c>
      <c r="AD17" t="s">
        <v>49</v>
      </c>
      <c r="AE17" t="s">
        <v>50</v>
      </c>
    </row>
    <row r="18" spans="1:31" x14ac:dyDescent="0.45">
      <c r="A18">
        <v>13</v>
      </c>
      <c r="B18" t="s">
        <v>1382</v>
      </c>
      <c r="C18">
        <v>29</v>
      </c>
      <c r="D18" t="s">
        <v>862</v>
      </c>
      <c r="E18" t="s">
        <v>1023</v>
      </c>
      <c r="F18">
        <v>54</v>
      </c>
      <c r="G18">
        <v>236</v>
      </c>
      <c r="H18">
        <v>212</v>
      </c>
      <c r="I18">
        <v>29</v>
      </c>
      <c r="J18">
        <v>49</v>
      </c>
      <c r="K18">
        <v>11</v>
      </c>
      <c r="L18">
        <v>0</v>
      </c>
      <c r="M18">
        <v>12</v>
      </c>
      <c r="N18">
        <v>26</v>
      </c>
      <c r="O18">
        <v>1</v>
      </c>
      <c r="P18">
        <v>0</v>
      </c>
      <c r="Q18">
        <v>20</v>
      </c>
      <c r="R18">
        <v>47</v>
      </c>
      <c r="S18">
        <v>0.23100000000000001</v>
      </c>
      <c r="T18">
        <v>0.30499999999999999</v>
      </c>
      <c r="U18">
        <v>0.45300000000000001</v>
      </c>
      <c r="V18">
        <v>0.75800000000000001</v>
      </c>
      <c r="W18">
        <v>122</v>
      </c>
      <c r="X18">
        <v>96</v>
      </c>
      <c r="Y18">
        <v>8</v>
      </c>
      <c r="Z18">
        <v>3</v>
      </c>
      <c r="AA18">
        <v>0</v>
      </c>
      <c r="AB18">
        <v>1</v>
      </c>
      <c r="AC18">
        <v>2</v>
      </c>
      <c r="AD18" t="s">
        <v>591</v>
      </c>
      <c r="AE18" t="s">
        <v>1152</v>
      </c>
    </row>
    <row r="19" spans="1:31" x14ac:dyDescent="0.45">
      <c r="A19">
        <v>14</v>
      </c>
      <c r="B19" t="s">
        <v>51</v>
      </c>
      <c r="C19">
        <v>34</v>
      </c>
      <c r="D19" t="s">
        <v>33</v>
      </c>
      <c r="E19" t="s">
        <v>1026</v>
      </c>
      <c r="F19">
        <v>54</v>
      </c>
      <c r="G19">
        <v>243</v>
      </c>
      <c r="H19">
        <v>224</v>
      </c>
      <c r="I19">
        <v>34</v>
      </c>
      <c r="J19">
        <v>66</v>
      </c>
      <c r="K19">
        <v>11</v>
      </c>
      <c r="L19">
        <v>0</v>
      </c>
      <c r="M19">
        <v>9</v>
      </c>
      <c r="N19">
        <v>20</v>
      </c>
      <c r="O19">
        <v>8</v>
      </c>
      <c r="P19">
        <v>2</v>
      </c>
      <c r="Q19">
        <v>16</v>
      </c>
      <c r="R19">
        <v>43</v>
      </c>
      <c r="S19">
        <v>0.29499999999999998</v>
      </c>
      <c r="T19">
        <v>0.35</v>
      </c>
      <c r="U19">
        <v>0.46400000000000002</v>
      </c>
      <c r="V19">
        <v>0.81399999999999995</v>
      </c>
      <c r="W19">
        <v>133</v>
      </c>
      <c r="X19">
        <v>104</v>
      </c>
      <c r="Y19">
        <v>6</v>
      </c>
      <c r="Z19">
        <v>3</v>
      </c>
      <c r="AA19">
        <v>0</v>
      </c>
      <c r="AB19">
        <v>0</v>
      </c>
      <c r="AC19">
        <v>1</v>
      </c>
      <c r="AD19" t="s">
        <v>52</v>
      </c>
      <c r="AE19" t="s">
        <v>53</v>
      </c>
    </row>
    <row r="20" spans="1:31" x14ac:dyDescent="0.45">
      <c r="A20">
        <v>15</v>
      </c>
      <c r="B20" t="s">
        <v>1383</v>
      </c>
      <c r="C20">
        <v>22</v>
      </c>
      <c r="D20" t="s">
        <v>862</v>
      </c>
      <c r="E20" t="s">
        <v>1023</v>
      </c>
      <c r="F20">
        <v>16</v>
      </c>
      <c r="G20">
        <v>59</v>
      </c>
      <c r="H20">
        <v>55</v>
      </c>
      <c r="I20">
        <v>8</v>
      </c>
      <c r="J20">
        <v>13</v>
      </c>
      <c r="K20">
        <v>4</v>
      </c>
      <c r="L20">
        <v>0</v>
      </c>
      <c r="M20">
        <v>1</v>
      </c>
      <c r="N20">
        <v>8</v>
      </c>
      <c r="O20">
        <v>1</v>
      </c>
      <c r="P20">
        <v>0</v>
      </c>
      <c r="Q20">
        <v>4</v>
      </c>
      <c r="R20">
        <v>14</v>
      </c>
      <c r="S20">
        <v>0.23599999999999999</v>
      </c>
      <c r="T20">
        <v>0.28799999999999998</v>
      </c>
      <c r="U20">
        <v>0.36399999999999999</v>
      </c>
      <c r="V20">
        <v>0.65200000000000002</v>
      </c>
      <c r="W20">
        <v>92</v>
      </c>
      <c r="X20">
        <v>20</v>
      </c>
      <c r="Y20">
        <v>2</v>
      </c>
      <c r="Z20">
        <v>0</v>
      </c>
      <c r="AA20">
        <v>0</v>
      </c>
      <c r="AB20">
        <v>0</v>
      </c>
      <c r="AC20">
        <v>0</v>
      </c>
      <c r="AD20" t="s">
        <v>606</v>
      </c>
      <c r="AE20" t="s">
        <v>1204</v>
      </c>
    </row>
    <row r="21" spans="1:31" x14ac:dyDescent="0.45">
      <c r="A21">
        <v>16</v>
      </c>
      <c r="B21" t="s">
        <v>54</v>
      </c>
      <c r="C21">
        <v>27</v>
      </c>
      <c r="D21" t="s">
        <v>33</v>
      </c>
      <c r="E21" t="s">
        <v>1026</v>
      </c>
      <c r="F21">
        <v>54</v>
      </c>
      <c r="G21">
        <v>236</v>
      </c>
      <c r="H21">
        <v>208</v>
      </c>
      <c r="I21">
        <v>27</v>
      </c>
      <c r="J21">
        <v>56</v>
      </c>
      <c r="K21">
        <v>10</v>
      </c>
      <c r="L21">
        <v>0</v>
      </c>
      <c r="M21">
        <v>9</v>
      </c>
      <c r="N21">
        <v>22</v>
      </c>
      <c r="O21">
        <v>2</v>
      </c>
      <c r="P21">
        <v>0</v>
      </c>
      <c r="Q21">
        <v>23</v>
      </c>
      <c r="R21">
        <v>41</v>
      </c>
      <c r="S21">
        <v>0.26900000000000002</v>
      </c>
      <c r="T21">
        <v>0.34699999999999998</v>
      </c>
      <c r="U21">
        <v>0.44700000000000001</v>
      </c>
      <c r="V21">
        <v>0.79500000000000004</v>
      </c>
      <c r="W21">
        <v>128</v>
      </c>
      <c r="X21">
        <v>93</v>
      </c>
      <c r="Y21">
        <v>4</v>
      </c>
      <c r="Z21">
        <v>3</v>
      </c>
      <c r="AA21">
        <v>0</v>
      </c>
      <c r="AB21">
        <v>2</v>
      </c>
      <c r="AC21">
        <v>3</v>
      </c>
      <c r="AD21" t="s">
        <v>55</v>
      </c>
      <c r="AE21" t="s">
        <v>56</v>
      </c>
    </row>
    <row r="22" spans="1:31" x14ac:dyDescent="0.45">
      <c r="A22">
        <v>17</v>
      </c>
      <c r="B22" t="s">
        <v>57</v>
      </c>
      <c r="C22">
        <v>25</v>
      </c>
      <c r="D22" t="s">
        <v>33</v>
      </c>
      <c r="E22" t="s">
        <v>1026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-100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58</v>
      </c>
      <c r="AE22" t="s">
        <v>59</v>
      </c>
    </row>
    <row r="23" spans="1:31" x14ac:dyDescent="0.45">
      <c r="A23">
        <v>18</v>
      </c>
      <c r="B23" t="s">
        <v>1384</v>
      </c>
      <c r="C23">
        <v>25</v>
      </c>
      <c r="D23" t="s">
        <v>880</v>
      </c>
      <c r="E23" t="s">
        <v>1023</v>
      </c>
      <c r="F23">
        <v>38</v>
      </c>
      <c r="G23">
        <v>122</v>
      </c>
      <c r="H23">
        <v>109</v>
      </c>
      <c r="I23">
        <v>8</v>
      </c>
      <c r="J23">
        <v>21</v>
      </c>
      <c r="K23">
        <v>2</v>
      </c>
      <c r="L23">
        <v>1</v>
      </c>
      <c r="M23">
        <v>2</v>
      </c>
      <c r="N23">
        <v>13</v>
      </c>
      <c r="O23">
        <v>0</v>
      </c>
      <c r="P23">
        <v>0</v>
      </c>
      <c r="Q23">
        <v>8</v>
      </c>
      <c r="R23">
        <v>30</v>
      </c>
      <c r="S23">
        <v>0.193</v>
      </c>
      <c r="T23">
        <v>0.25600000000000001</v>
      </c>
      <c r="U23">
        <v>0.28399999999999997</v>
      </c>
      <c r="V23">
        <v>0.54100000000000004</v>
      </c>
      <c r="W23">
        <v>55</v>
      </c>
      <c r="X23">
        <v>31</v>
      </c>
      <c r="Y23">
        <v>3</v>
      </c>
      <c r="Z23">
        <v>2</v>
      </c>
      <c r="AA23">
        <v>1</v>
      </c>
      <c r="AB23">
        <v>2</v>
      </c>
      <c r="AC23">
        <v>0</v>
      </c>
      <c r="AD23" t="s">
        <v>517</v>
      </c>
      <c r="AE23" t="s">
        <v>1195</v>
      </c>
    </row>
    <row r="24" spans="1:31" x14ac:dyDescent="0.45">
      <c r="A24">
        <v>19</v>
      </c>
      <c r="B24" t="s">
        <v>60</v>
      </c>
      <c r="C24">
        <v>36</v>
      </c>
      <c r="D24" t="s">
        <v>37</v>
      </c>
      <c r="E24" t="s">
        <v>1026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 t="s">
        <v>61</v>
      </c>
    </row>
    <row r="25" spans="1:31" x14ac:dyDescent="0.45">
      <c r="A25">
        <v>20</v>
      </c>
      <c r="B25" t="s">
        <v>1385</v>
      </c>
      <c r="C25">
        <v>31</v>
      </c>
      <c r="D25" t="s">
        <v>875</v>
      </c>
      <c r="E25" t="s">
        <v>1023</v>
      </c>
      <c r="F25">
        <v>43</v>
      </c>
      <c r="G25">
        <v>153</v>
      </c>
      <c r="H25">
        <v>146</v>
      </c>
      <c r="I25">
        <v>10</v>
      </c>
      <c r="J25">
        <v>29</v>
      </c>
      <c r="K25">
        <v>3</v>
      </c>
      <c r="L25">
        <v>0</v>
      </c>
      <c r="M25">
        <v>0</v>
      </c>
      <c r="N25">
        <v>6</v>
      </c>
      <c r="O25">
        <v>3</v>
      </c>
      <c r="P25">
        <v>2</v>
      </c>
      <c r="Q25">
        <v>7</v>
      </c>
      <c r="R25">
        <v>43</v>
      </c>
      <c r="S25">
        <v>0.19900000000000001</v>
      </c>
      <c r="T25">
        <v>0.23499999999999999</v>
      </c>
      <c r="U25">
        <v>0.219</v>
      </c>
      <c r="V25">
        <v>0.45400000000000001</v>
      </c>
      <c r="W25">
        <v>30</v>
      </c>
      <c r="X25">
        <v>32</v>
      </c>
      <c r="Y25">
        <v>2</v>
      </c>
      <c r="Z25">
        <v>0</v>
      </c>
      <c r="AA25">
        <v>0</v>
      </c>
      <c r="AB25">
        <v>0</v>
      </c>
      <c r="AC25">
        <v>0</v>
      </c>
      <c r="AD25" t="s">
        <v>83</v>
      </c>
      <c r="AE25" t="s">
        <v>1300</v>
      </c>
    </row>
    <row r="26" spans="1:31" x14ac:dyDescent="0.45">
      <c r="A26">
        <v>21</v>
      </c>
      <c r="B26" t="s">
        <v>62</v>
      </c>
      <c r="C26">
        <v>29</v>
      </c>
      <c r="D26" t="s">
        <v>48</v>
      </c>
      <c r="E26" t="s">
        <v>1026</v>
      </c>
      <c r="F26">
        <v>3</v>
      </c>
      <c r="G26">
        <v>12</v>
      </c>
      <c r="H26">
        <v>12</v>
      </c>
      <c r="I26">
        <v>1</v>
      </c>
      <c r="J26">
        <v>4</v>
      </c>
      <c r="K26">
        <v>0</v>
      </c>
      <c r="L26">
        <v>0</v>
      </c>
      <c r="M26">
        <v>1</v>
      </c>
      <c r="N26">
        <v>5</v>
      </c>
      <c r="O26">
        <v>0</v>
      </c>
      <c r="P26">
        <v>0</v>
      </c>
      <c r="Q26">
        <v>0</v>
      </c>
      <c r="R26">
        <v>2</v>
      </c>
      <c r="S26">
        <v>0.33300000000000002</v>
      </c>
      <c r="T26">
        <v>0.33300000000000002</v>
      </c>
      <c r="U26">
        <v>0.58299999999999996</v>
      </c>
      <c r="V26">
        <v>0.91700000000000004</v>
      </c>
      <c r="W26">
        <v>162</v>
      </c>
      <c r="X26">
        <v>7</v>
      </c>
      <c r="Y26">
        <v>1</v>
      </c>
      <c r="Z26">
        <v>0</v>
      </c>
      <c r="AA26">
        <v>0</v>
      </c>
      <c r="AB26">
        <v>0</v>
      </c>
      <c r="AC26">
        <v>0</v>
      </c>
      <c r="AD26" t="s">
        <v>63</v>
      </c>
      <c r="AE26" t="s">
        <v>64</v>
      </c>
    </row>
    <row r="27" spans="1:31" x14ac:dyDescent="0.45">
      <c r="A27">
        <v>22</v>
      </c>
      <c r="B27" t="s">
        <v>65</v>
      </c>
      <c r="C27">
        <v>26</v>
      </c>
      <c r="D27" t="s">
        <v>66</v>
      </c>
      <c r="E27" t="s">
        <v>1026</v>
      </c>
      <c r="F27">
        <v>13</v>
      </c>
      <c r="G27">
        <v>41</v>
      </c>
      <c r="H27">
        <v>37</v>
      </c>
      <c r="I27">
        <v>7</v>
      </c>
      <c r="J27">
        <v>8</v>
      </c>
      <c r="K27">
        <v>2</v>
      </c>
      <c r="L27">
        <v>0</v>
      </c>
      <c r="M27">
        <v>1</v>
      </c>
      <c r="N27">
        <v>2</v>
      </c>
      <c r="O27">
        <v>0</v>
      </c>
      <c r="P27">
        <v>0</v>
      </c>
      <c r="Q27">
        <v>4</v>
      </c>
      <c r="R27">
        <v>8</v>
      </c>
      <c r="S27">
        <v>0.216</v>
      </c>
      <c r="T27">
        <v>0.29299999999999998</v>
      </c>
      <c r="U27">
        <v>0.35099999999999998</v>
      </c>
      <c r="V27">
        <v>0.64400000000000002</v>
      </c>
      <c r="W27">
        <v>86</v>
      </c>
      <c r="X27">
        <v>13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67</v>
      </c>
      <c r="AE27" t="s">
        <v>68</v>
      </c>
    </row>
    <row r="28" spans="1:31" x14ac:dyDescent="0.45">
      <c r="A28">
        <v>23</v>
      </c>
      <c r="B28" t="s">
        <v>1386</v>
      </c>
      <c r="C28">
        <v>29</v>
      </c>
      <c r="D28" t="s">
        <v>828</v>
      </c>
      <c r="E28" t="s">
        <v>1023</v>
      </c>
      <c r="F28">
        <v>52</v>
      </c>
      <c r="G28">
        <v>203</v>
      </c>
      <c r="H28">
        <v>192</v>
      </c>
      <c r="I28">
        <v>20</v>
      </c>
      <c r="J28">
        <v>47</v>
      </c>
      <c r="K28">
        <v>14</v>
      </c>
      <c r="L28">
        <v>0</v>
      </c>
      <c r="M28">
        <v>5</v>
      </c>
      <c r="N28">
        <v>19</v>
      </c>
      <c r="O28">
        <v>0</v>
      </c>
      <c r="P28">
        <v>0</v>
      </c>
      <c r="Q28">
        <v>6</v>
      </c>
      <c r="R28">
        <v>38</v>
      </c>
      <c r="S28">
        <v>0.245</v>
      </c>
      <c r="T28">
        <v>0.26600000000000001</v>
      </c>
      <c r="U28">
        <v>0.39600000000000002</v>
      </c>
      <c r="V28">
        <v>0.66200000000000003</v>
      </c>
      <c r="W28">
        <v>86</v>
      </c>
      <c r="X28">
        <v>76</v>
      </c>
      <c r="Y28">
        <v>6</v>
      </c>
      <c r="Z28">
        <v>1</v>
      </c>
      <c r="AA28">
        <v>0</v>
      </c>
      <c r="AB28">
        <v>4</v>
      </c>
      <c r="AC28">
        <v>0</v>
      </c>
      <c r="AD28" t="s">
        <v>107</v>
      </c>
      <c r="AE28" t="s">
        <v>1107</v>
      </c>
    </row>
    <row r="29" spans="1:31" x14ac:dyDescent="0.45">
      <c r="A29">
        <v>24</v>
      </c>
      <c r="B29" t="s">
        <v>1387</v>
      </c>
      <c r="C29">
        <v>33</v>
      </c>
      <c r="D29" t="s">
        <v>888</v>
      </c>
      <c r="E29" t="s">
        <v>1023</v>
      </c>
      <c r="F29">
        <v>52</v>
      </c>
      <c r="G29">
        <v>222</v>
      </c>
      <c r="H29">
        <v>202</v>
      </c>
      <c r="I29">
        <v>21</v>
      </c>
      <c r="J29">
        <v>52</v>
      </c>
      <c r="K29">
        <v>10</v>
      </c>
      <c r="L29">
        <v>0</v>
      </c>
      <c r="M29">
        <v>4</v>
      </c>
      <c r="N29">
        <v>25</v>
      </c>
      <c r="O29">
        <v>0</v>
      </c>
      <c r="P29">
        <v>1</v>
      </c>
      <c r="Q29">
        <v>15</v>
      </c>
      <c r="R29">
        <v>36</v>
      </c>
      <c r="S29">
        <v>0.25700000000000001</v>
      </c>
      <c r="T29">
        <v>0.311</v>
      </c>
      <c r="U29">
        <v>0.36599999999999999</v>
      </c>
      <c r="V29">
        <v>0.67700000000000005</v>
      </c>
      <c r="W29">
        <v>95</v>
      </c>
      <c r="X29">
        <v>74</v>
      </c>
      <c r="Y29">
        <v>5</v>
      </c>
      <c r="Z29">
        <v>2</v>
      </c>
      <c r="AA29">
        <v>0</v>
      </c>
      <c r="AB29">
        <v>3</v>
      </c>
      <c r="AC29">
        <v>0</v>
      </c>
      <c r="AD29" t="s">
        <v>201</v>
      </c>
      <c r="AE29" t="s">
        <v>1206</v>
      </c>
    </row>
    <row r="30" spans="1:31" x14ac:dyDescent="0.45">
      <c r="A30">
        <v>25</v>
      </c>
      <c r="B30" t="s">
        <v>69</v>
      </c>
      <c r="C30">
        <v>24</v>
      </c>
      <c r="D30" t="s">
        <v>70</v>
      </c>
      <c r="E30" t="s">
        <v>1026</v>
      </c>
      <c r="F30">
        <v>34</v>
      </c>
      <c r="G30">
        <v>109</v>
      </c>
      <c r="H30">
        <v>105</v>
      </c>
      <c r="I30">
        <v>10</v>
      </c>
      <c r="J30">
        <v>23</v>
      </c>
      <c r="K30">
        <v>6</v>
      </c>
      <c r="L30">
        <v>1</v>
      </c>
      <c r="M30">
        <v>1</v>
      </c>
      <c r="N30">
        <v>10</v>
      </c>
      <c r="O30">
        <v>4</v>
      </c>
      <c r="P30">
        <v>0</v>
      </c>
      <c r="Q30">
        <v>2</v>
      </c>
      <c r="R30">
        <v>33</v>
      </c>
      <c r="S30">
        <v>0.219</v>
      </c>
      <c r="T30">
        <v>0.23899999999999999</v>
      </c>
      <c r="U30">
        <v>0.32400000000000001</v>
      </c>
      <c r="V30">
        <v>0.56200000000000006</v>
      </c>
      <c r="W30">
        <v>61</v>
      </c>
      <c r="X30">
        <v>34</v>
      </c>
      <c r="Y30">
        <v>2</v>
      </c>
      <c r="Z30">
        <v>1</v>
      </c>
      <c r="AA30">
        <v>0</v>
      </c>
      <c r="AB30">
        <v>1</v>
      </c>
      <c r="AC30">
        <v>0</v>
      </c>
      <c r="AD30" t="s">
        <v>1388</v>
      </c>
      <c r="AE30" t="s">
        <v>71</v>
      </c>
    </row>
    <row r="31" spans="1:31" x14ac:dyDescent="0.45">
      <c r="A31">
        <v>26</v>
      </c>
      <c r="B31" t="s">
        <v>72</v>
      </c>
      <c r="C31">
        <v>29</v>
      </c>
      <c r="D31" t="s">
        <v>66</v>
      </c>
      <c r="E31" t="s">
        <v>1026</v>
      </c>
      <c r="F31">
        <v>53</v>
      </c>
      <c r="G31">
        <v>220</v>
      </c>
      <c r="H31">
        <v>195</v>
      </c>
      <c r="I31">
        <v>24</v>
      </c>
      <c r="J31">
        <v>31</v>
      </c>
      <c r="K31">
        <v>6</v>
      </c>
      <c r="L31">
        <v>0</v>
      </c>
      <c r="M31">
        <v>8</v>
      </c>
      <c r="N31">
        <v>18</v>
      </c>
      <c r="O31">
        <v>7</v>
      </c>
      <c r="P31">
        <v>2</v>
      </c>
      <c r="Q31">
        <v>23</v>
      </c>
      <c r="R31">
        <v>64</v>
      </c>
      <c r="S31">
        <v>0.159</v>
      </c>
      <c r="T31">
        <v>0.255</v>
      </c>
      <c r="U31">
        <v>0.313</v>
      </c>
      <c r="V31">
        <v>0.56699999999999995</v>
      </c>
      <c r="W31">
        <v>64</v>
      </c>
      <c r="X31">
        <v>61</v>
      </c>
      <c r="Y31">
        <v>3</v>
      </c>
      <c r="Z31">
        <v>2</v>
      </c>
      <c r="AA31">
        <v>0</v>
      </c>
      <c r="AB31">
        <v>0</v>
      </c>
      <c r="AC31">
        <v>0</v>
      </c>
      <c r="AD31" t="s">
        <v>73</v>
      </c>
      <c r="AE31" t="s">
        <v>74</v>
      </c>
    </row>
    <row r="32" spans="1:31" x14ac:dyDescent="0.45">
      <c r="A32">
        <v>27</v>
      </c>
      <c r="B32" t="s">
        <v>1389</v>
      </c>
      <c r="C32">
        <v>27</v>
      </c>
      <c r="D32" t="s">
        <v>94</v>
      </c>
      <c r="E32" t="s">
        <v>1023</v>
      </c>
      <c r="F32">
        <v>55</v>
      </c>
      <c r="G32">
        <v>247</v>
      </c>
      <c r="H32">
        <v>232</v>
      </c>
      <c r="I32">
        <v>32</v>
      </c>
      <c r="J32">
        <v>77</v>
      </c>
      <c r="K32">
        <v>12</v>
      </c>
      <c r="L32">
        <v>1</v>
      </c>
      <c r="M32">
        <v>1</v>
      </c>
      <c r="N32">
        <v>13</v>
      </c>
      <c r="O32">
        <v>3</v>
      </c>
      <c r="P32">
        <v>1</v>
      </c>
      <c r="Q32">
        <v>11</v>
      </c>
      <c r="R32">
        <v>15</v>
      </c>
      <c r="S32">
        <v>0.33200000000000002</v>
      </c>
      <c r="T32">
        <v>0.37</v>
      </c>
      <c r="U32">
        <v>0.40500000000000003</v>
      </c>
      <c r="V32">
        <v>0.77500000000000002</v>
      </c>
      <c r="W32">
        <v>124</v>
      </c>
      <c r="X32">
        <v>94</v>
      </c>
      <c r="Y32">
        <v>10</v>
      </c>
      <c r="Z32">
        <v>3</v>
      </c>
      <c r="AA32">
        <v>1</v>
      </c>
      <c r="AB32">
        <v>0</v>
      </c>
      <c r="AC32">
        <v>0</v>
      </c>
      <c r="AD32" t="s">
        <v>1086</v>
      </c>
      <c r="AE32" t="s">
        <v>1087</v>
      </c>
    </row>
    <row r="33" spans="1:31" x14ac:dyDescent="0.45">
      <c r="A33">
        <v>28</v>
      </c>
      <c r="B33" t="s">
        <v>1389</v>
      </c>
      <c r="C33">
        <v>27</v>
      </c>
      <c r="D33" t="s">
        <v>875</v>
      </c>
      <c r="E33" t="s">
        <v>1023</v>
      </c>
      <c r="F33">
        <v>33</v>
      </c>
      <c r="G33">
        <v>148</v>
      </c>
      <c r="H33">
        <v>137</v>
      </c>
      <c r="I33">
        <v>22</v>
      </c>
      <c r="J33">
        <v>41</v>
      </c>
      <c r="K33">
        <v>8</v>
      </c>
      <c r="L33">
        <v>1</v>
      </c>
      <c r="M33">
        <v>0</v>
      </c>
      <c r="N33">
        <v>5</v>
      </c>
      <c r="O33">
        <v>0</v>
      </c>
      <c r="P33">
        <v>0</v>
      </c>
      <c r="Q33">
        <v>8</v>
      </c>
      <c r="R33">
        <v>11</v>
      </c>
      <c r="S33">
        <v>0.29899999999999999</v>
      </c>
      <c r="T33">
        <v>0.34699999999999998</v>
      </c>
      <c r="U33">
        <v>0.372</v>
      </c>
      <c r="V33">
        <v>0.71899999999999997</v>
      </c>
      <c r="W33">
        <v>105</v>
      </c>
      <c r="X33">
        <v>51</v>
      </c>
      <c r="Y33">
        <v>5</v>
      </c>
      <c r="Z33">
        <v>2</v>
      </c>
      <c r="AA33">
        <v>1</v>
      </c>
      <c r="AB33">
        <v>0</v>
      </c>
      <c r="AC33">
        <v>0</v>
      </c>
      <c r="AD33" s="4">
        <v>45385</v>
      </c>
      <c r="AE33" t="s">
        <v>1087</v>
      </c>
    </row>
    <row r="34" spans="1:31" x14ac:dyDescent="0.45">
      <c r="A34">
        <v>29</v>
      </c>
      <c r="B34" t="s">
        <v>1389</v>
      </c>
      <c r="C34">
        <v>27</v>
      </c>
      <c r="D34" t="s">
        <v>820</v>
      </c>
      <c r="E34" t="s">
        <v>1023</v>
      </c>
      <c r="F34">
        <v>22</v>
      </c>
      <c r="G34">
        <v>99</v>
      </c>
      <c r="H34">
        <v>95</v>
      </c>
      <c r="I34">
        <v>10</v>
      </c>
      <c r="J34">
        <v>36</v>
      </c>
      <c r="K34">
        <v>4</v>
      </c>
      <c r="L34">
        <v>0</v>
      </c>
      <c r="M34">
        <v>1</v>
      </c>
      <c r="N34">
        <v>8</v>
      </c>
      <c r="O34">
        <v>3</v>
      </c>
      <c r="P34">
        <v>1</v>
      </c>
      <c r="Q34">
        <v>3</v>
      </c>
      <c r="R34">
        <v>4</v>
      </c>
      <c r="S34">
        <v>0.379</v>
      </c>
      <c r="T34">
        <v>0.40400000000000003</v>
      </c>
      <c r="U34">
        <v>0.45300000000000001</v>
      </c>
      <c r="V34">
        <v>0.85699999999999998</v>
      </c>
      <c r="W34">
        <v>152</v>
      </c>
      <c r="X34">
        <v>43</v>
      </c>
      <c r="Y34">
        <v>5</v>
      </c>
      <c r="Z34">
        <v>1</v>
      </c>
      <c r="AA34">
        <v>0</v>
      </c>
      <c r="AB34">
        <v>0</v>
      </c>
      <c r="AC34">
        <v>0</v>
      </c>
      <c r="AD34" t="s">
        <v>1781</v>
      </c>
      <c r="AE34" t="s">
        <v>1087</v>
      </c>
    </row>
    <row r="35" spans="1:31" x14ac:dyDescent="0.45">
      <c r="A35">
        <v>30</v>
      </c>
      <c r="B35" t="s">
        <v>75</v>
      </c>
      <c r="C35">
        <v>27</v>
      </c>
      <c r="D35" t="s">
        <v>94</v>
      </c>
      <c r="E35" t="s">
        <v>1782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 t="s">
        <v>77</v>
      </c>
    </row>
    <row r="36" spans="1:31" x14ac:dyDescent="0.45">
      <c r="A36">
        <v>31</v>
      </c>
      <c r="B36" t="s">
        <v>75</v>
      </c>
      <c r="C36">
        <v>27</v>
      </c>
      <c r="D36" t="s">
        <v>70</v>
      </c>
      <c r="E36" t="s">
        <v>1026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76</v>
      </c>
      <c r="AE36" t="s">
        <v>77</v>
      </c>
    </row>
    <row r="37" spans="1:31" x14ac:dyDescent="0.45">
      <c r="A37">
        <v>32</v>
      </c>
      <c r="B37" t="s">
        <v>1390</v>
      </c>
      <c r="C37">
        <v>28</v>
      </c>
      <c r="D37" t="s">
        <v>820</v>
      </c>
      <c r="E37" t="s">
        <v>1023</v>
      </c>
      <c r="F37">
        <v>43</v>
      </c>
      <c r="G37">
        <v>62</v>
      </c>
      <c r="H37">
        <v>57</v>
      </c>
      <c r="I37">
        <v>9</v>
      </c>
      <c r="J37">
        <v>14</v>
      </c>
      <c r="K37">
        <v>1</v>
      </c>
      <c r="L37">
        <v>0</v>
      </c>
      <c r="M37">
        <v>0</v>
      </c>
      <c r="N37">
        <v>2</v>
      </c>
      <c r="O37">
        <v>2</v>
      </c>
      <c r="P37">
        <v>1</v>
      </c>
      <c r="Q37">
        <v>4</v>
      </c>
      <c r="R37">
        <v>17</v>
      </c>
      <c r="S37">
        <v>0.246</v>
      </c>
      <c r="T37">
        <v>0.29499999999999998</v>
      </c>
      <c r="U37">
        <v>0.26300000000000001</v>
      </c>
      <c r="V37">
        <v>0.55800000000000005</v>
      </c>
      <c r="W37">
        <v>66</v>
      </c>
      <c r="X37">
        <v>15</v>
      </c>
      <c r="Y37">
        <v>1</v>
      </c>
      <c r="Z37">
        <v>0</v>
      </c>
      <c r="AA37">
        <v>1</v>
      </c>
      <c r="AB37">
        <v>0</v>
      </c>
      <c r="AC37">
        <v>0</v>
      </c>
      <c r="AD37" t="s">
        <v>1046</v>
      </c>
      <c r="AE37" t="s">
        <v>1240</v>
      </c>
    </row>
    <row r="38" spans="1:31" x14ac:dyDescent="0.45">
      <c r="A38">
        <v>33</v>
      </c>
      <c r="B38" t="s">
        <v>78</v>
      </c>
      <c r="C38">
        <v>25</v>
      </c>
      <c r="D38" t="s">
        <v>79</v>
      </c>
      <c r="E38" t="s">
        <v>1026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3</v>
      </c>
      <c r="V38">
        <v>4</v>
      </c>
      <c r="W38">
        <v>981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80</v>
      </c>
      <c r="AE38" t="s">
        <v>81</v>
      </c>
    </row>
    <row r="39" spans="1:31" x14ac:dyDescent="0.45">
      <c r="A39">
        <v>34</v>
      </c>
      <c r="B39" t="s">
        <v>1391</v>
      </c>
      <c r="C39">
        <v>30</v>
      </c>
      <c r="D39" t="s">
        <v>862</v>
      </c>
      <c r="E39" t="s">
        <v>1023</v>
      </c>
      <c r="F39">
        <v>47</v>
      </c>
      <c r="G39">
        <v>162</v>
      </c>
      <c r="H39">
        <v>149</v>
      </c>
      <c r="I39">
        <v>17</v>
      </c>
      <c r="J39">
        <v>41</v>
      </c>
      <c r="K39">
        <v>6</v>
      </c>
      <c r="L39">
        <v>0</v>
      </c>
      <c r="M39">
        <v>2</v>
      </c>
      <c r="N39">
        <v>16</v>
      </c>
      <c r="O39">
        <v>8</v>
      </c>
      <c r="P39">
        <v>4</v>
      </c>
      <c r="Q39">
        <v>10</v>
      </c>
      <c r="R39">
        <v>37</v>
      </c>
      <c r="S39">
        <v>0.27500000000000002</v>
      </c>
      <c r="T39">
        <v>0.33300000000000002</v>
      </c>
      <c r="U39">
        <v>0.35599999999999998</v>
      </c>
      <c r="V39">
        <v>0.68899999999999995</v>
      </c>
      <c r="W39">
        <v>105</v>
      </c>
      <c r="X39">
        <v>53</v>
      </c>
      <c r="Y39">
        <v>4</v>
      </c>
      <c r="Z39">
        <v>3</v>
      </c>
      <c r="AA39">
        <v>0</v>
      </c>
      <c r="AB39">
        <v>0</v>
      </c>
      <c r="AC39">
        <v>1</v>
      </c>
      <c r="AD39" t="s">
        <v>663</v>
      </c>
      <c r="AE39" t="s">
        <v>1108</v>
      </c>
    </row>
    <row r="40" spans="1:31" x14ac:dyDescent="0.45">
      <c r="A40">
        <v>35</v>
      </c>
      <c r="B40" t="s">
        <v>1392</v>
      </c>
      <c r="C40">
        <v>24</v>
      </c>
      <c r="D40" t="s">
        <v>905</v>
      </c>
      <c r="E40" t="s">
        <v>1023</v>
      </c>
      <c r="F40">
        <v>4</v>
      </c>
      <c r="G40">
        <v>12</v>
      </c>
      <c r="H40">
        <v>10</v>
      </c>
      <c r="I40">
        <v>3</v>
      </c>
      <c r="J40">
        <v>2</v>
      </c>
      <c r="K40">
        <v>0</v>
      </c>
      <c r="L40">
        <v>0</v>
      </c>
      <c r="M40">
        <v>0</v>
      </c>
      <c r="N40">
        <v>2</v>
      </c>
      <c r="O40">
        <v>2</v>
      </c>
      <c r="P40">
        <v>1</v>
      </c>
      <c r="Q40">
        <v>2</v>
      </c>
      <c r="R40">
        <v>2</v>
      </c>
      <c r="S40">
        <v>0.2</v>
      </c>
      <c r="T40">
        <v>0.33300000000000002</v>
      </c>
      <c r="U40">
        <v>0.2</v>
      </c>
      <c r="V40">
        <v>0.53300000000000003</v>
      </c>
      <c r="W40">
        <v>60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1393</v>
      </c>
      <c r="AE40" t="s">
        <v>1394</v>
      </c>
    </row>
    <row r="41" spans="1:31" x14ac:dyDescent="0.45">
      <c r="A41">
        <v>36</v>
      </c>
      <c r="B41" t="s">
        <v>82</v>
      </c>
      <c r="C41">
        <v>31</v>
      </c>
      <c r="D41" t="s">
        <v>79</v>
      </c>
      <c r="E41" t="s">
        <v>1026</v>
      </c>
      <c r="F41">
        <v>45</v>
      </c>
      <c r="G41">
        <v>167</v>
      </c>
      <c r="H41">
        <v>158</v>
      </c>
      <c r="I41">
        <v>13</v>
      </c>
      <c r="J41">
        <v>32</v>
      </c>
      <c r="K41">
        <v>9</v>
      </c>
      <c r="L41">
        <v>0</v>
      </c>
      <c r="M41">
        <v>1</v>
      </c>
      <c r="N41">
        <v>23</v>
      </c>
      <c r="O41">
        <v>6</v>
      </c>
      <c r="P41">
        <v>0</v>
      </c>
      <c r="Q41">
        <v>5</v>
      </c>
      <c r="R41">
        <v>32</v>
      </c>
      <c r="S41">
        <v>0.20300000000000001</v>
      </c>
      <c r="T41">
        <v>0.22800000000000001</v>
      </c>
      <c r="U41">
        <v>0.27800000000000002</v>
      </c>
      <c r="V41">
        <v>0.50600000000000001</v>
      </c>
      <c r="W41">
        <v>44</v>
      </c>
      <c r="X41">
        <v>44</v>
      </c>
      <c r="Y41">
        <v>8</v>
      </c>
      <c r="Z41">
        <v>1</v>
      </c>
      <c r="AA41">
        <v>0</v>
      </c>
      <c r="AB41">
        <v>3</v>
      </c>
      <c r="AC41">
        <v>0</v>
      </c>
      <c r="AD41" t="s">
        <v>83</v>
      </c>
      <c r="AE41" t="s">
        <v>84</v>
      </c>
    </row>
    <row r="42" spans="1:31" x14ac:dyDescent="0.45">
      <c r="A42">
        <v>37</v>
      </c>
      <c r="B42" t="s">
        <v>1395</v>
      </c>
      <c r="C42">
        <v>25</v>
      </c>
      <c r="D42" t="s">
        <v>835</v>
      </c>
      <c r="E42" t="s">
        <v>1023</v>
      </c>
      <c r="F42">
        <v>34</v>
      </c>
      <c r="G42">
        <v>123</v>
      </c>
      <c r="H42">
        <v>107</v>
      </c>
      <c r="I42">
        <v>15</v>
      </c>
      <c r="J42">
        <v>32</v>
      </c>
      <c r="K42">
        <v>7</v>
      </c>
      <c r="L42">
        <v>0</v>
      </c>
      <c r="M42">
        <v>4</v>
      </c>
      <c r="N42">
        <v>19</v>
      </c>
      <c r="O42">
        <v>2</v>
      </c>
      <c r="P42">
        <v>0</v>
      </c>
      <c r="Q42">
        <v>11</v>
      </c>
      <c r="R42">
        <v>26</v>
      </c>
      <c r="S42">
        <v>0.29899999999999999</v>
      </c>
      <c r="T42">
        <v>0.35199999999999998</v>
      </c>
      <c r="U42">
        <v>0.47699999999999998</v>
      </c>
      <c r="V42">
        <v>0.82899999999999996</v>
      </c>
      <c r="W42">
        <v>144</v>
      </c>
      <c r="X42">
        <v>51</v>
      </c>
      <c r="Y42">
        <v>1</v>
      </c>
      <c r="Z42">
        <v>0</v>
      </c>
      <c r="AA42">
        <v>1</v>
      </c>
      <c r="AB42">
        <v>4</v>
      </c>
      <c r="AC42">
        <v>0</v>
      </c>
      <c r="AD42" t="s">
        <v>341</v>
      </c>
      <c r="AE42" t="s">
        <v>1056</v>
      </c>
    </row>
    <row r="43" spans="1:31" x14ac:dyDescent="0.45">
      <c r="A43">
        <v>38</v>
      </c>
      <c r="B43" t="s">
        <v>85</v>
      </c>
      <c r="C43">
        <v>27</v>
      </c>
      <c r="D43" t="s">
        <v>86</v>
      </c>
      <c r="E43" t="s">
        <v>1026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-100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87</v>
      </c>
      <c r="AE43" t="s">
        <v>88</v>
      </c>
    </row>
    <row r="44" spans="1:31" x14ac:dyDescent="0.45">
      <c r="A44">
        <v>39</v>
      </c>
      <c r="B44" t="s">
        <v>89</v>
      </c>
      <c r="C44">
        <v>24</v>
      </c>
      <c r="D44" t="s">
        <v>90</v>
      </c>
      <c r="E44" t="s">
        <v>1026</v>
      </c>
      <c r="F44">
        <v>5</v>
      </c>
      <c r="G44">
        <v>18</v>
      </c>
      <c r="H44">
        <v>18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</v>
      </c>
      <c r="S44">
        <v>5.6000000000000001E-2</v>
      </c>
      <c r="T44">
        <v>5.6000000000000001E-2</v>
      </c>
      <c r="U44">
        <v>5.6000000000000001E-2</v>
      </c>
      <c r="V44">
        <v>0.111</v>
      </c>
      <c r="W44">
        <v>-68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91</v>
      </c>
      <c r="AE44" t="s">
        <v>92</v>
      </c>
    </row>
    <row r="45" spans="1:31" x14ac:dyDescent="0.45">
      <c r="A45">
        <v>40</v>
      </c>
      <c r="B45" t="s">
        <v>1396</v>
      </c>
      <c r="C45">
        <v>34</v>
      </c>
      <c r="D45" t="s">
        <v>811</v>
      </c>
      <c r="E45" t="s">
        <v>1023</v>
      </c>
      <c r="F45">
        <v>18</v>
      </c>
      <c r="G45">
        <v>52</v>
      </c>
      <c r="H45">
        <v>44</v>
      </c>
      <c r="I45">
        <v>2</v>
      </c>
      <c r="J45">
        <v>8</v>
      </c>
      <c r="K45">
        <v>1</v>
      </c>
      <c r="L45">
        <v>0</v>
      </c>
      <c r="M45">
        <v>0</v>
      </c>
      <c r="N45">
        <v>2</v>
      </c>
      <c r="O45">
        <v>0</v>
      </c>
      <c r="P45">
        <v>0</v>
      </c>
      <c r="Q45">
        <v>7</v>
      </c>
      <c r="R45">
        <v>11</v>
      </c>
      <c r="S45">
        <v>0.182</v>
      </c>
      <c r="T45">
        <v>0.29399999999999998</v>
      </c>
      <c r="U45">
        <v>0.20499999999999999</v>
      </c>
      <c r="V45">
        <v>0.499</v>
      </c>
      <c r="W45">
        <v>46</v>
      </c>
      <c r="X45">
        <v>9</v>
      </c>
      <c r="Y45">
        <v>0</v>
      </c>
      <c r="Z45">
        <v>0</v>
      </c>
      <c r="AA45">
        <v>1</v>
      </c>
      <c r="AB45">
        <v>0</v>
      </c>
      <c r="AC45">
        <v>0</v>
      </c>
      <c r="AD45" t="s">
        <v>606</v>
      </c>
      <c r="AE45" t="s">
        <v>1241</v>
      </c>
    </row>
    <row r="46" spans="1:31" x14ac:dyDescent="0.45">
      <c r="A46">
        <v>41</v>
      </c>
      <c r="B46" t="s">
        <v>1397</v>
      </c>
      <c r="C46">
        <v>33</v>
      </c>
      <c r="D46" t="s">
        <v>825</v>
      </c>
      <c r="E46" t="s">
        <v>1023</v>
      </c>
      <c r="F46">
        <v>18</v>
      </c>
      <c r="G46">
        <v>59</v>
      </c>
      <c r="H46">
        <v>46</v>
      </c>
      <c r="I46">
        <v>10</v>
      </c>
      <c r="J46">
        <v>8</v>
      </c>
      <c r="K46">
        <v>2</v>
      </c>
      <c r="L46">
        <v>0</v>
      </c>
      <c r="M46">
        <v>0</v>
      </c>
      <c r="N46">
        <v>1</v>
      </c>
      <c r="O46">
        <v>1</v>
      </c>
      <c r="P46">
        <v>0</v>
      </c>
      <c r="Q46">
        <v>11</v>
      </c>
      <c r="R46">
        <v>17</v>
      </c>
      <c r="S46">
        <v>0.17399999999999999</v>
      </c>
      <c r="T46">
        <v>0.33300000000000002</v>
      </c>
      <c r="U46">
        <v>0.217</v>
      </c>
      <c r="V46">
        <v>0.55100000000000005</v>
      </c>
      <c r="W46">
        <v>64</v>
      </c>
      <c r="X46">
        <v>10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2</v>
      </c>
      <c r="AE46" t="s">
        <v>1167</v>
      </c>
    </row>
    <row r="47" spans="1:31" x14ac:dyDescent="0.45">
      <c r="A47">
        <v>42</v>
      </c>
      <c r="B47" t="s">
        <v>1398</v>
      </c>
      <c r="C47">
        <v>23</v>
      </c>
      <c r="D47" t="s">
        <v>825</v>
      </c>
      <c r="E47" t="s">
        <v>1023</v>
      </c>
      <c r="F47">
        <v>3</v>
      </c>
      <c r="G47">
        <v>10</v>
      </c>
      <c r="H47">
        <v>10</v>
      </c>
      <c r="I47">
        <v>1</v>
      </c>
      <c r="J47">
        <v>2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0.2</v>
      </c>
      <c r="T47">
        <v>0.2</v>
      </c>
      <c r="U47">
        <v>0.3</v>
      </c>
      <c r="V47">
        <v>0.5</v>
      </c>
      <c r="W47">
        <v>43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1399</v>
      </c>
      <c r="AE47" t="s">
        <v>1400</v>
      </c>
    </row>
    <row r="48" spans="1:31" x14ac:dyDescent="0.45">
      <c r="A48">
        <v>43</v>
      </c>
      <c r="B48" t="s">
        <v>1401</v>
      </c>
      <c r="C48">
        <v>27</v>
      </c>
      <c r="D48" t="s">
        <v>905</v>
      </c>
      <c r="E48" t="s">
        <v>1023</v>
      </c>
      <c r="F48">
        <v>22</v>
      </c>
      <c r="G48">
        <v>69</v>
      </c>
      <c r="H48">
        <v>60</v>
      </c>
      <c r="I48">
        <v>7</v>
      </c>
      <c r="J48">
        <v>16</v>
      </c>
      <c r="K48">
        <v>3</v>
      </c>
      <c r="L48">
        <v>0</v>
      </c>
      <c r="M48">
        <v>4</v>
      </c>
      <c r="N48">
        <v>12</v>
      </c>
      <c r="O48">
        <v>0</v>
      </c>
      <c r="P48">
        <v>0</v>
      </c>
      <c r="Q48">
        <v>8</v>
      </c>
      <c r="R48">
        <v>19</v>
      </c>
      <c r="S48">
        <v>0.26700000000000002</v>
      </c>
      <c r="T48">
        <v>0.36199999999999999</v>
      </c>
      <c r="U48">
        <v>0.51700000000000002</v>
      </c>
      <c r="V48">
        <v>0.879</v>
      </c>
      <c r="W48">
        <v>152</v>
      </c>
      <c r="X48">
        <v>31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2</v>
      </c>
      <c r="AE48" t="s">
        <v>1123</v>
      </c>
    </row>
    <row r="49" spans="1:31" x14ac:dyDescent="0.45">
      <c r="A49">
        <v>44</v>
      </c>
      <c r="B49" t="s">
        <v>1402</v>
      </c>
      <c r="C49">
        <v>29</v>
      </c>
      <c r="D49" t="s">
        <v>820</v>
      </c>
      <c r="E49" t="s">
        <v>1023</v>
      </c>
      <c r="F49">
        <v>1</v>
      </c>
      <c r="G49">
        <v>3</v>
      </c>
      <c r="H49">
        <v>3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0.33300000000000002</v>
      </c>
      <c r="T49">
        <v>0.33300000000000002</v>
      </c>
      <c r="U49">
        <v>1</v>
      </c>
      <c r="V49">
        <v>1.333</v>
      </c>
      <c r="W49">
        <v>275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1403</v>
      </c>
      <c r="AE49" t="s">
        <v>1404</v>
      </c>
    </row>
    <row r="50" spans="1:31" x14ac:dyDescent="0.45">
      <c r="A50">
        <v>45</v>
      </c>
      <c r="B50" t="s">
        <v>1405</v>
      </c>
      <c r="C50">
        <v>24</v>
      </c>
      <c r="D50" t="s">
        <v>862</v>
      </c>
      <c r="E50" t="s">
        <v>1023</v>
      </c>
      <c r="F50">
        <v>47</v>
      </c>
      <c r="G50">
        <v>163</v>
      </c>
      <c r="H50">
        <v>146</v>
      </c>
      <c r="I50">
        <v>15</v>
      </c>
      <c r="J50">
        <v>33</v>
      </c>
      <c r="K50">
        <v>3</v>
      </c>
      <c r="L50">
        <v>0</v>
      </c>
      <c r="M50">
        <v>4</v>
      </c>
      <c r="N50">
        <v>16</v>
      </c>
      <c r="O50">
        <v>0</v>
      </c>
      <c r="P50">
        <v>0</v>
      </c>
      <c r="Q50">
        <v>15</v>
      </c>
      <c r="R50">
        <v>41</v>
      </c>
      <c r="S50">
        <v>0.22600000000000001</v>
      </c>
      <c r="T50">
        <v>0.30199999999999999</v>
      </c>
      <c r="U50">
        <v>0.32900000000000001</v>
      </c>
      <c r="V50">
        <v>0.63100000000000001</v>
      </c>
      <c r="W50">
        <v>88</v>
      </c>
      <c r="X50">
        <v>48</v>
      </c>
      <c r="Y50">
        <v>2</v>
      </c>
      <c r="Z50">
        <v>1</v>
      </c>
      <c r="AA50">
        <v>1</v>
      </c>
      <c r="AB50">
        <v>0</v>
      </c>
      <c r="AC50">
        <v>1</v>
      </c>
      <c r="AD50" t="s">
        <v>1032</v>
      </c>
      <c r="AE50" t="s">
        <v>1188</v>
      </c>
    </row>
    <row r="51" spans="1:31" x14ac:dyDescent="0.45">
      <c r="A51">
        <v>46</v>
      </c>
      <c r="B51" t="s">
        <v>1406</v>
      </c>
      <c r="C51">
        <v>28</v>
      </c>
      <c r="D51" t="s">
        <v>817</v>
      </c>
      <c r="E51" t="s">
        <v>1023</v>
      </c>
      <c r="F51">
        <v>39</v>
      </c>
      <c r="G51">
        <v>134</v>
      </c>
      <c r="H51">
        <v>118</v>
      </c>
      <c r="I51">
        <v>16</v>
      </c>
      <c r="J51">
        <v>25</v>
      </c>
      <c r="K51">
        <v>7</v>
      </c>
      <c r="L51">
        <v>1</v>
      </c>
      <c r="M51">
        <v>5</v>
      </c>
      <c r="N51">
        <v>23</v>
      </c>
      <c r="O51">
        <v>6</v>
      </c>
      <c r="P51">
        <v>1</v>
      </c>
      <c r="Q51">
        <v>12</v>
      </c>
      <c r="R51">
        <v>46</v>
      </c>
      <c r="S51">
        <v>0.21199999999999999</v>
      </c>
      <c r="T51">
        <v>0.30599999999999999</v>
      </c>
      <c r="U51">
        <v>0.41499999999999998</v>
      </c>
      <c r="V51">
        <v>0.72099999999999997</v>
      </c>
      <c r="W51">
        <v>106</v>
      </c>
      <c r="X51">
        <v>49</v>
      </c>
      <c r="Y51">
        <v>0</v>
      </c>
      <c r="Z51">
        <v>4</v>
      </c>
      <c r="AA51">
        <v>0</v>
      </c>
      <c r="AB51">
        <v>0</v>
      </c>
      <c r="AC51">
        <v>1</v>
      </c>
      <c r="AD51" t="s">
        <v>1155</v>
      </c>
      <c r="AE51" t="s">
        <v>1156</v>
      </c>
    </row>
    <row r="52" spans="1:31" x14ac:dyDescent="0.45">
      <c r="A52">
        <v>47</v>
      </c>
      <c r="B52" t="s">
        <v>93</v>
      </c>
      <c r="C52">
        <v>28</v>
      </c>
      <c r="D52" t="s">
        <v>94</v>
      </c>
      <c r="E52" t="s">
        <v>1026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 t="s">
        <v>95</v>
      </c>
    </row>
    <row r="53" spans="1:31" x14ac:dyDescent="0.45">
      <c r="A53">
        <v>48</v>
      </c>
      <c r="B53" t="s">
        <v>93</v>
      </c>
      <c r="C53">
        <v>28</v>
      </c>
      <c r="D53" t="s">
        <v>86</v>
      </c>
      <c r="E53" t="s">
        <v>1026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 t="s">
        <v>95</v>
      </c>
    </row>
    <row r="54" spans="1:31" x14ac:dyDescent="0.45">
      <c r="A54">
        <v>49</v>
      </c>
      <c r="B54" t="s">
        <v>1407</v>
      </c>
      <c r="C54">
        <v>23</v>
      </c>
      <c r="D54" t="s">
        <v>854</v>
      </c>
      <c r="E54" t="s">
        <v>1023</v>
      </c>
      <c r="F54">
        <v>23</v>
      </c>
      <c r="G54">
        <v>81</v>
      </c>
      <c r="H54">
        <v>79</v>
      </c>
      <c r="I54">
        <v>4</v>
      </c>
      <c r="J54">
        <v>15</v>
      </c>
      <c r="K54">
        <v>4</v>
      </c>
      <c r="L54">
        <v>0</v>
      </c>
      <c r="M54">
        <v>2</v>
      </c>
      <c r="N54">
        <v>8</v>
      </c>
      <c r="O54">
        <v>2</v>
      </c>
      <c r="P54">
        <v>0</v>
      </c>
      <c r="Q54">
        <v>1</v>
      </c>
      <c r="R54">
        <v>30</v>
      </c>
      <c r="S54">
        <v>0.19</v>
      </c>
      <c r="T54">
        <v>0.19800000000000001</v>
      </c>
      <c r="U54">
        <v>0.316</v>
      </c>
      <c r="V54">
        <v>0.51400000000000001</v>
      </c>
      <c r="W54">
        <v>41</v>
      </c>
      <c r="X54">
        <v>25</v>
      </c>
      <c r="Y54">
        <v>0</v>
      </c>
      <c r="Z54">
        <v>0</v>
      </c>
      <c r="AA54">
        <v>0</v>
      </c>
      <c r="AB54">
        <v>1</v>
      </c>
      <c r="AC54">
        <v>1</v>
      </c>
      <c r="AD54" s="4">
        <v>45481</v>
      </c>
      <c r="AE54" t="s">
        <v>1301</v>
      </c>
    </row>
    <row r="55" spans="1:31" x14ac:dyDescent="0.45">
      <c r="A55">
        <v>50</v>
      </c>
      <c r="B55" t="s">
        <v>1408</v>
      </c>
      <c r="C55">
        <v>30</v>
      </c>
      <c r="D55" t="s">
        <v>854</v>
      </c>
      <c r="E55" t="s">
        <v>1023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 t="s">
        <v>1409</v>
      </c>
    </row>
    <row r="56" spans="1:31" x14ac:dyDescent="0.45">
      <c r="A56">
        <v>51</v>
      </c>
      <c r="B56" t="s">
        <v>1410</v>
      </c>
      <c r="C56">
        <v>31</v>
      </c>
      <c r="D56" t="s">
        <v>875</v>
      </c>
      <c r="E56" t="s">
        <v>1023</v>
      </c>
      <c r="F56">
        <v>56</v>
      </c>
      <c r="G56">
        <v>236</v>
      </c>
      <c r="H56">
        <v>210</v>
      </c>
      <c r="I56">
        <v>21</v>
      </c>
      <c r="J56">
        <v>49</v>
      </c>
      <c r="K56">
        <v>9</v>
      </c>
      <c r="L56">
        <v>0</v>
      </c>
      <c r="M56">
        <v>6</v>
      </c>
      <c r="N56">
        <v>27</v>
      </c>
      <c r="O56">
        <v>0</v>
      </c>
      <c r="P56">
        <v>0</v>
      </c>
      <c r="Q56">
        <v>19</v>
      </c>
      <c r="R56">
        <v>47</v>
      </c>
      <c r="S56">
        <v>0.23300000000000001</v>
      </c>
      <c r="T56">
        <v>0.311</v>
      </c>
      <c r="U56">
        <v>0.36199999999999999</v>
      </c>
      <c r="V56">
        <v>0.67300000000000004</v>
      </c>
      <c r="W56">
        <v>91</v>
      </c>
      <c r="X56">
        <v>76</v>
      </c>
      <c r="Y56">
        <v>9</v>
      </c>
      <c r="Z56">
        <v>5</v>
      </c>
      <c r="AA56">
        <v>0</v>
      </c>
      <c r="AB56">
        <v>1</v>
      </c>
      <c r="AC56">
        <v>1</v>
      </c>
      <c r="AD56" t="s">
        <v>1284</v>
      </c>
      <c r="AE56" t="s">
        <v>1285</v>
      </c>
    </row>
    <row r="57" spans="1:31" x14ac:dyDescent="0.45">
      <c r="A57">
        <v>52</v>
      </c>
      <c r="B57" t="s">
        <v>1411</v>
      </c>
      <c r="C57">
        <v>28</v>
      </c>
      <c r="D57" t="s">
        <v>880</v>
      </c>
      <c r="E57" t="s">
        <v>1023</v>
      </c>
      <c r="F57">
        <v>41</v>
      </c>
      <c r="G57">
        <v>181</v>
      </c>
      <c r="H57">
        <v>163</v>
      </c>
      <c r="I57">
        <v>16</v>
      </c>
      <c r="J57">
        <v>42</v>
      </c>
      <c r="K57">
        <v>7</v>
      </c>
      <c r="L57">
        <v>1</v>
      </c>
      <c r="M57">
        <v>7</v>
      </c>
      <c r="N57">
        <v>24</v>
      </c>
      <c r="O57">
        <v>0</v>
      </c>
      <c r="P57">
        <v>1</v>
      </c>
      <c r="Q57">
        <v>16</v>
      </c>
      <c r="R57">
        <v>30</v>
      </c>
      <c r="S57">
        <v>0.25800000000000001</v>
      </c>
      <c r="T57">
        <v>0.32600000000000001</v>
      </c>
      <c r="U57">
        <v>0.442</v>
      </c>
      <c r="V57">
        <v>0.76800000000000002</v>
      </c>
      <c r="W57">
        <v>118</v>
      </c>
      <c r="X57">
        <v>72</v>
      </c>
      <c r="Y57">
        <v>4</v>
      </c>
      <c r="Z57">
        <v>1</v>
      </c>
      <c r="AA57">
        <v>0</v>
      </c>
      <c r="AB57">
        <v>1</v>
      </c>
      <c r="AC57">
        <v>4</v>
      </c>
      <c r="AD57" t="s">
        <v>1148</v>
      </c>
      <c r="AE57" t="s">
        <v>1149</v>
      </c>
    </row>
    <row r="58" spans="1:31" x14ac:dyDescent="0.45">
      <c r="A58">
        <v>53</v>
      </c>
      <c r="B58" t="s">
        <v>96</v>
      </c>
      <c r="C58">
        <v>29</v>
      </c>
      <c r="D58" t="s">
        <v>97</v>
      </c>
      <c r="E58" t="s">
        <v>1026</v>
      </c>
      <c r="F58">
        <v>49</v>
      </c>
      <c r="G58">
        <v>195</v>
      </c>
      <c r="H58">
        <v>185</v>
      </c>
      <c r="I58">
        <v>12</v>
      </c>
      <c r="J58">
        <v>35</v>
      </c>
      <c r="K58">
        <v>5</v>
      </c>
      <c r="L58">
        <v>0</v>
      </c>
      <c r="M58">
        <v>3</v>
      </c>
      <c r="N58">
        <v>17</v>
      </c>
      <c r="O58">
        <v>2</v>
      </c>
      <c r="P58">
        <v>1</v>
      </c>
      <c r="Q58">
        <v>9</v>
      </c>
      <c r="R58">
        <v>34</v>
      </c>
      <c r="S58">
        <v>0.189</v>
      </c>
      <c r="T58">
        <v>0.22600000000000001</v>
      </c>
      <c r="U58">
        <v>0.26500000000000001</v>
      </c>
      <c r="V58">
        <v>0.49099999999999999</v>
      </c>
      <c r="W58">
        <v>40</v>
      </c>
      <c r="X58">
        <v>49</v>
      </c>
      <c r="Y58">
        <v>6</v>
      </c>
      <c r="Z58">
        <v>0</v>
      </c>
      <c r="AA58">
        <v>0</v>
      </c>
      <c r="AB58">
        <v>1</v>
      </c>
      <c r="AC58">
        <v>0</v>
      </c>
      <c r="AD58" t="s">
        <v>98</v>
      </c>
      <c r="AE58" t="s">
        <v>99</v>
      </c>
    </row>
    <row r="59" spans="1:31" x14ac:dyDescent="0.45">
      <c r="A59">
        <v>54</v>
      </c>
      <c r="B59" t="s">
        <v>1412</v>
      </c>
      <c r="C59">
        <v>26</v>
      </c>
      <c r="D59" t="s">
        <v>830</v>
      </c>
      <c r="E59" t="s">
        <v>1023</v>
      </c>
      <c r="F59">
        <v>52</v>
      </c>
      <c r="G59">
        <v>190</v>
      </c>
      <c r="H59">
        <v>166</v>
      </c>
      <c r="I59">
        <v>18</v>
      </c>
      <c r="J59">
        <v>33</v>
      </c>
      <c r="K59">
        <v>10</v>
      </c>
      <c r="L59">
        <v>1</v>
      </c>
      <c r="M59">
        <v>8</v>
      </c>
      <c r="N59">
        <v>17</v>
      </c>
      <c r="O59">
        <v>8</v>
      </c>
      <c r="P59">
        <v>6</v>
      </c>
      <c r="Q59">
        <v>23</v>
      </c>
      <c r="R59">
        <v>74</v>
      </c>
      <c r="S59">
        <v>0.19900000000000001</v>
      </c>
      <c r="T59">
        <v>0.3</v>
      </c>
      <c r="U59">
        <v>0.41599999999999998</v>
      </c>
      <c r="V59">
        <v>0.71599999999999997</v>
      </c>
      <c r="W59">
        <v>102</v>
      </c>
      <c r="X59">
        <v>69</v>
      </c>
      <c r="Y59">
        <v>2</v>
      </c>
      <c r="Z59">
        <v>1</v>
      </c>
      <c r="AA59">
        <v>0</v>
      </c>
      <c r="AB59">
        <v>0</v>
      </c>
      <c r="AC59">
        <v>0</v>
      </c>
      <c r="AD59" t="s">
        <v>1268</v>
      </c>
      <c r="AE59" t="s">
        <v>1269</v>
      </c>
    </row>
    <row r="60" spans="1:31" x14ac:dyDescent="0.45">
      <c r="A60">
        <v>55</v>
      </c>
      <c r="B60" t="s">
        <v>100</v>
      </c>
      <c r="C60">
        <v>32</v>
      </c>
      <c r="D60" t="s">
        <v>37</v>
      </c>
      <c r="E60" t="s">
        <v>1026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 t="s">
        <v>101</v>
      </c>
    </row>
    <row r="61" spans="1:31" x14ac:dyDescent="0.45">
      <c r="A61">
        <v>56</v>
      </c>
      <c r="B61" t="s">
        <v>102</v>
      </c>
      <c r="C61">
        <v>34</v>
      </c>
      <c r="D61" t="s">
        <v>103</v>
      </c>
      <c r="E61" t="s">
        <v>1026</v>
      </c>
      <c r="F61">
        <v>17</v>
      </c>
      <c r="G61">
        <v>60</v>
      </c>
      <c r="H61">
        <v>55</v>
      </c>
      <c r="I61">
        <v>6</v>
      </c>
      <c r="J61">
        <v>15</v>
      </c>
      <c r="K61">
        <v>0</v>
      </c>
      <c r="L61">
        <v>0</v>
      </c>
      <c r="M61">
        <v>1</v>
      </c>
      <c r="N61">
        <v>6</v>
      </c>
      <c r="O61">
        <v>4</v>
      </c>
      <c r="P61">
        <v>1</v>
      </c>
      <c r="Q61">
        <v>4</v>
      </c>
      <c r="R61">
        <v>13</v>
      </c>
      <c r="S61">
        <v>0.27300000000000002</v>
      </c>
      <c r="T61">
        <v>0.32200000000000001</v>
      </c>
      <c r="U61">
        <v>0.32700000000000001</v>
      </c>
      <c r="V61">
        <v>0.64900000000000002</v>
      </c>
      <c r="W61">
        <v>86</v>
      </c>
      <c r="X61">
        <v>18</v>
      </c>
      <c r="Y61">
        <v>1</v>
      </c>
      <c r="Z61">
        <v>0</v>
      </c>
      <c r="AA61">
        <v>1</v>
      </c>
      <c r="AB61">
        <v>0</v>
      </c>
      <c r="AC61">
        <v>0</v>
      </c>
      <c r="AD61" t="s">
        <v>104</v>
      </c>
      <c r="AE61" t="s">
        <v>105</v>
      </c>
    </row>
    <row r="62" spans="1:31" x14ac:dyDescent="0.45">
      <c r="A62">
        <v>57</v>
      </c>
      <c r="B62" t="s">
        <v>1413</v>
      </c>
      <c r="C62">
        <v>32</v>
      </c>
      <c r="D62" t="s">
        <v>875</v>
      </c>
      <c r="E62" t="s">
        <v>1023</v>
      </c>
      <c r="F62">
        <v>30</v>
      </c>
      <c r="G62">
        <v>70</v>
      </c>
      <c r="H62">
        <v>65</v>
      </c>
      <c r="I62">
        <v>8</v>
      </c>
      <c r="J62">
        <v>11</v>
      </c>
      <c r="K62">
        <v>3</v>
      </c>
      <c r="L62">
        <v>0</v>
      </c>
      <c r="M62">
        <v>1</v>
      </c>
      <c r="N62">
        <v>5</v>
      </c>
      <c r="O62">
        <v>0</v>
      </c>
      <c r="P62">
        <v>0</v>
      </c>
      <c r="Q62">
        <v>2</v>
      </c>
      <c r="R62">
        <v>16</v>
      </c>
      <c r="S62">
        <v>0.16900000000000001</v>
      </c>
      <c r="T62">
        <v>0.20599999999999999</v>
      </c>
      <c r="U62">
        <v>0.26200000000000001</v>
      </c>
      <c r="V62">
        <v>0.46700000000000003</v>
      </c>
      <c r="W62">
        <v>32</v>
      </c>
      <c r="X62">
        <v>17</v>
      </c>
      <c r="Y62">
        <v>1</v>
      </c>
      <c r="Z62">
        <v>1</v>
      </c>
      <c r="AA62">
        <v>2</v>
      </c>
      <c r="AB62">
        <v>0</v>
      </c>
      <c r="AC62">
        <v>0</v>
      </c>
      <c r="AD62" t="s">
        <v>606</v>
      </c>
      <c r="AE62" t="s">
        <v>1281</v>
      </c>
    </row>
    <row r="63" spans="1:31" x14ac:dyDescent="0.45">
      <c r="A63">
        <v>58</v>
      </c>
      <c r="B63" t="s">
        <v>1414</v>
      </c>
      <c r="C63">
        <v>31</v>
      </c>
      <c r="D63" t="s">
        <v>811</v>
      </c>
      <c r="E63" t="s">
        <v>1023</v>
      </c>
      <c r="F63">
        <v>56</v>
      </c>
      <c r="G63">
        <v>258</v>
      </c>
      <c r="H63">
        <v>222</v>
      </c>
      <c r="I63">
        <v>42</v>
      </c>
      <c r="J63">
        <v>75</v>
      </c>
      <c r="K63">
        <v>14</v>
      </c>
      <c r="L63">
        <v>3</v>
      </c>
      <c r="M63">
        <v>8</v>
      </c>
      <c r="N63">
        <v>31</v>
      </c>
      <c r="O63">
        <v>9</v>
      </c>
      <c r="P63">
        <v>1</v>
      </c>
      <c r="Q63">
        <v>36</v>
      </c>
      <c r="R63">
        <v>24</v>
      </c>
      <c r="S63">
        <v>0.33800000000000002</v>
      </c>
      <c r="T63">
        <v>0.43</v>
      </c>
      <c r="U63">
        <v>0.53600000000000003</v>
      </c>
      <c r="V63">
        <v>0.96599999999999997</v>
      </c>
      <c r="W63">
        <v>176</v>
      </c>
      <c r="X63">
        <v>119</v>
      </c>
      <c r="Y63">
        <v>2</v>
      </c>
      <c r="Z63">
        <v>0</v>
      </c>
      <c r="AA63">
        <v>0</v>
      </c>
      <c r="AB63">
        <v>0</v>
      </c>
      <c r="AC63">
        <v>0</v>
      </c>
      <c r="AD63" t="s">
        <v>1024</v>
      </c>
      <c r="AE63" t="s">
        <v>1025</v>
      </c>
    </row>
    <row r="64" spans="1:31" x14ac:dyDescent="0.45">
      <c r="A64">
        <v>59</v>
      </c>
      <c r="B64" t="s">
        <v>106</v>
      </c>
      <c r="C64">
        <v>26</v>
      </c>
      <c r="D64" t="s">
        <v>90</v>
      </c>
      <c r="E64" t="s">
        <v>1026</v>
      </c>
      <c r="F64">
        <v>51</v>
      </c>
      <c r="G64">
        <v>214</v>
      </c>
      <c r="H64">
        <v>199</v>
      </c>
      <c r="I64">
        <v>19</v>
      </c>
      <c r="J64">
        <v>49</v>
      </c>
      <c r="K64">
        <v>9</v>
      </c>
      <c r="L64">
        <v>1</v>
      </c>
      <c r="M64">
        <v>4</v>
      </c>
      <c r="N64">
        <v>24</v>
      </c>
      <c r="O64">
        <v>4</v>
      </c>
      <c r="P64">
        <v>1</v>
      </c>
      <c r="Q64">
        <v>11</v>
      </c>
      <c r="R64">
        <v>31</v>
      </c>
      <c r="S64">
        <v>0.246</v>
      </c>
      <c r="T64">
        <v>0.29399999999999998</v>
      </c>
      <c r="U64">
        <v>0.36199999999999999</v>
      </c>
      <c r="V64">
        <v>0.65600000000000003</v>
      </c>
      <c r="W64">
        <v>89</v>
      </c>
      <c r="X64">
        <v>72</v>
      </c>
      <c r="Y64">
        <v>10</v>
      </c>
      <c r="Z64">
        <v>3</v>
      </c>
      <c r="AA64">
        <v>0</v>
      </c>
      <c r="AB64">
        <v>1</v>
      </c>
      <c r="AC64">
        <v>0</v>
      </c>
      <c r="AD64" t="s">
        <v>107</v>
      </c>
      <c r="AE64" t="s">
        <v>108</v>
      </c>
    </row>
    <row r="65" spans="1:31" x14ac:dyDescent="0.45">
      <c r="A65">
        <v>60</v>
      </c>
      <c r="B65" t="s">
        <v>109</v>
      </c>
      <c r="C65">
        <v>29</v>
      </c>
      <c r="D65" t="s">
        <v>90</v>
      </c>
      <c r="E65" t="s">
        <v>1026</v>
      </c>
      <c r="F65">
        <v>39</v>
      </c>
      <c r="G65">
        <v>125</v>
      </c>
      <c r="H65">
        <v>104</v>
      </c>
      <c r="I65">
        <v>12</v>
      </c>
      <c r="J65">
        <v>22</v>
      </c>
      <c r="K65">
        <v>4</v>
      </c>
      <c r="L65">
        <v>0</v>
      </c>
      <c r="M65">
        <v>2</v>
      </c>
      <c r="N65">
        <v>9</v>
      </c>
      <c r="O65">
        <v>2</v>
      </c>
      <c r="P65">
        <v>0</v>
      </c>
      <c r="Q65">
        <v>14</v>
      </c>
      <c r="R65">
        <v>39</v>
      </c>
      <c r="S65">
        <v>0.21199999999999999</v>
      </c>
      <c r="T65">
        <v>0.33900000000000002</v>
      </c>
      <c r="U65">
        <v>0.308</v>
      </c>
      <c r="V65">
        <v>0.64600000000000002</v>
      </c>
      <c r="W65">
        <v>89</v>
      </c>
      <c r="X65">
        <v>32</v>
      </c>
      <c r="Y65">
        <v>1</v>
      </c>
      <c r="Z65">
        <v>6</v>
      </c>
      <c r="AA65">
        <v>0</v>
      </c>
      <c r="AB65">
        <v>0</v>
      </c>
      <c r="AC65">
        <v>0</v>
      </c>
      <c r="AD65" t="s">
        <v>1348</v>
      </c>
      <c r="AE65" t="s">
        <v>110</v>
      </c>
    </row>
    <row r="66" spans="1:31" x14ac:dyDescent="0.45">
      <c r="A66">
        <v>61</v>
      </c>
      <c r="B66" t="s">
        <v>1415</v>
      </c>
      <c r="C66">
        <v>23</v>
      </c>
      <c r="D66" t="s">
        <v>817</v>
      </c>
      <c r="E66" t="s">
        <v>1023</v>
      </c>
      <c r="F66">
        <v>7</v>
      </c>
      <c r="G66">
        <v>23</v>
      </c>
      <c r="H66">
        <v>22</v>
      </c>
      <c r="I66">
        <v>1</v>
      </c>
      <c r="J66">
        <v>5</v>
      </c>
      <c r="K66">
        <v>2</v>
      </c>
      <c r="L66">
        <v>0</v>
      </c>
      <c r="M66">
        <v>0</v>
      </c>
      <c r="N66">
        <v>0</v>
      </c>
      <c r="O66">
        <v>2</v>
      </c>
      <c r="P66">
        <v>0</v>
      </c>
      <c r="Q66">
        <v>1</v>
      </c>
      <c r="R66">
        <v>8</v>
      </c>
      <c r="S66">
        <v>0.22700000000000001</v>
      </c>
      <c r="T66">
        <v>0.26100000000000001</v>
      </c>
      <c r="U66">
        <v>0.318</v>
      </c>
      <c r="V66">
        <v>0.57899999999999996</v>
      </c>
      <c r="W66">
        <v>66</v>
      </c>
      <c r="X66">
        <v>7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1416</v>
      </c>
      <c r="AE66" t="s">
        <v>1417</v>
      </c>
    </row>
    <row r="67" spans="1:31" x14ac:dyDescent="0.45">
      <c r="A67">
        <v>62</v>
      </c>
      <c r="B67" t="s">
        <v>1418</v>
      </c>
      <c r="C67">
        <v>37</v>
      </c>
      <c r="D67" t="s">
        <v>854</v>
      </c>
      <c r="E67" t="s">
        <v>1023</v>
      </c>
      <c r="F67">
        <v>46</v>
      </c>
      <c r="G67">
        <v>178</v>
      </c>
      <c r="H67">
        <v>161</v>
      </c>
      <c r="I67">
        <v>24</v>
      </c>
      <c r="J67">
        <v>39</v>
      </c>
      <c r="K67">
        <v>10</v>
      </c>
      <c r="L67">
        <v>3</v>
      </c>
      <c r="M67">
        <v>2</v>
      </c>
      <c r="N67">
        <v>24</v>
      </c>
      <c r="O67">
        <v>3</v>
      </c>
      <c r="P67">
        <v>0</v>
      </c>
      <c r="Q67">
        <v>15</v>
      </c>
      <c r="R67">
        <v>19</v>
      </c>
      <c r="S67">
        <v>0.24199999999999999</v>
      </c>
      <c r="T67">
        <v>0.315</v>
      </c>
      <c r="U67">
        <v>0.379</v>
      </c>
      <c r="V67">
        <v>0.69299999999999995</v>
      </c>
      <c r="W67">
        <v>93</v>
      </c>
      <c r="X67">
        <v>61</v>
      </c>
      <c r="Y67">
        <v>2</v>
      </c>
      <c r="Z67">
        <v>2</v>
      </c>
      <c r="AA67">
        <v>0</v>
      </c>
      <c r="AB67">
        <v>0</v>
      </c>
      <c r="AC67">
        <v>2</v>
      </c>
      <c r="AD67" t="s">
        <v>1260</v>
      </c>
      <c r="AE67" t="s">
        <v>1261</v>
      </c>
    </row>
    <row r="68" spans="1:31" x14ac:dyDescent="0.45">
      <c r="A68">
        <v>63</v>
      </c>
      <c r="B68" t="s">
        <v>111</v>
      </c>
      <c r="C68">
        <v>31</v>
      </c>
      <c r="D68" t="s">
        <v>112</v>
      </c>
      <c r="E68" t="s">
        <v>1026</v>
      </c>
      <c r="F68">
        <v>35</v>
      </c>
      <c r="G68">
        <v>61</v>
      </c>
      <c r="H68">
        <v>53</v>
      </c>
      <c r="I68">
        <v>14</v>
      </c>
      <c r="J68">
        <v>14</v>
      </c>
      <c r="K68">
        <v>3</v>
      </c>
      <c r="L68">
        <v>0</v>
      </c>
      <c r="M68">
        <v>1</v>
      </c>
      <c r="N68">
        <v>4</v>
      </c>
      <c r="O68">
        <v>11</v>
      </c>
      <c r="P68">
        <v>3</v>
      </c>
      <c r="Q68">
        <v>4</v>
      </c>
      <c r="R68">
        <v>15</v>
      </c>
      <c r="S68">
        <v>0.26400000000000001</v>
      </c>
      <c r="T68">
        <v>0.32200000000000001</v>
      </c>
      <c r="U68">
        <v>0.377</v>
      </c>
      <c r="V68">
        <v>0.69899999999999995</v>
      </c>
      <c r="W68">
        <v>97</v>
      </c>
      <c r="X68">
        <v>20</v>
      </c>
      <c r="Y68">
        <v>0</v>
      </c>
      <c r="Z68">
        <v>1</v>
      </c>
      <c r="AA68">
        <v>1</v>
      </c>
      <c r="AB68">
        <v>1</v>
      </c>
      <c r="AC68">
        <v>0</v>
      </c>
      <c r="AD68" t="s">
        <v>1365</v>
      </c>
      <c r="AE68" t="s">
        <v>113</v>
      </c>
    </row>
    <row r="69" spans="1:31" x14ac:dyDescent="0.45">
      <c r="A69">
        <v>64</v>
      </c>
      <c r="B69" t="s">
        <v>114</v>
      </c>
      <c r="C69">
        <v>26</v>
      </c>
      <c r="D69" t="s">
        <v>48</v>
      </c>
      <c r="E69" t="s">
        <v>1026</v>
      </c>
      <c r="F69">
        <v>56</v>
      </c>
      <c r="G69">
        <v>218</v>
      </c>
      <c r="H69">
        <v>194</v>
      </c>
      <c r="I69">
        <v>23</v>
      </c>
      <c r="J69">
        <v>46</v>
      </c>
      <c r="K69">
        <v>15</v>
      </c>
      <c r="L69">
        <v>2</v>
      </c>
      <c r="M69">
        <v>8</v>
      </c>
      <c r="N69">
        <v>22</v>
      </c>
      <c r="O69">
        <v>0</v>
      </c>
      <c r="P69">
        <v>1</v>
      </c>
      <c r="Q69">
        <v>23</v>
      </c>
      <c r="R69">
        <v>42</v>
      </c>
      <c r="S69">
        <v>0.23699999999999999</v>
      </c>
      <c r="T69">
        <v>0.318</v>
      </c>
      <c r="U69">
        <v>0.45900000000000002</v>
      </c>
      <c r="V69">
        <v>0.77700000000000002</v>
      </c>
      <c r="W69">
        <v>124</v>
      </c>
      <c r="X69">
        <v>89</v>
      </c>
      <c r="Y69">
        <v>5</v>
      </c>
      <c r="Z69">
        <v>0</v>
      </c>
      <c r="AA69">
        <v>1</v>
      </c>
      <c r="AB69">
        <v>0</v>
      </c>
      <c r="AC69">
        <v>2</v>
      </c>
      <c r="AD69" t="s">
        <v>115</v>
      </c>
      <c r="AE69" t="s">
        <v>116</v>
      </c>
    </row>
    <row r="70" spans="1:31" x14ac:dyDescent="0.45">
      <c r="A70">
        <v>65</v>
      </c>
      <c r="B70" t="s">
        <v>1419</v>
      </c>
      <c r="C70">
        <v>24</v>
      </c>
      <c r="D70" t="s">
        <v>153</v>
      </c>
      <c r="E70" t="s">
        <v>1026</v>
      </c>
      <c r="F70">
        <v>2</v>
      </c>
      <c r="G70">
        <v>6</v>
      </c>
      <c r="H70">
        <v>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0.33300000000000002</v>
      </c>
      <c r="U70">
        <v>0</v>
      </c>
      <c r="V70">
        <v>0.33300000000000002</v>
      </c>
      <c r="W70">
        <v>10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58</v>
      </c>
      <c r="AE70" t="s">
        <v>1420</v>
      </c>
    </row>
    <row r="71" spans="1:31" x14ac:dyDescent="0.45">
      <c r="A71">
        <v>66</v>
      </c>
      <c r="B71" t="s">
        <v>1421</v>
      </c>
      <c r="C71">
        <v>31</v>
      </c>
      <c r="D71" t="s">
        <v>820</v>
      </c>
      <c r="E71" t="s">
        <v>1023</v>
      </c>
      <c r="F71">
        <v>47</v>
      </c>
      <c r="G71">
        <v>200</v>
      </c>
      <c r="H71">
        <v>187</v>
      </c>
      <c r="I71">
        <v>23</v>
      </c>
      <c r="J71">
        <v>41</v>
      </c>
      <c r="K71">
        <v>6</v>
      </c>
      <c r="L71">
        <v>0</v>
      </c>
      <c r="M71">
        <v>4</v>
      </c>
      <c r="N71">
        <v>14</v>
      </c>
      <c r="O71">
        <v>4</v>
      </c>
      <c r="P71">
        <v>0</v>
      </c>
      <c r="Q71">
        <v>12</v>
      </c>
      <c r="R71">
        <v>40</v>
      </c>
      <c r="S71">
        <v>0.219</v>
      </c>
      <c r="T71">
        <v>0.26500000000000001</v>
      </c>
      <c r="U71">
        <v>0.316</v>
      </c>
      <c r="V71">
        <v>0.58099999999999996</v>
      </c>
      <c r="W71">
        <v>70</v>
      </c>
      <c r="X71">
        <v>59</v>
      </c>
      <c r="Y71">
        <v>2</v>
      </c>
      <c r="Z71">
        <v>0</v>
      </c>
      <c r="AA71">
        <v>0</v>
      </c>
      <c r="AB71">
        <v>1</v>
      </c>
      <c r="AC71">
        <v>0</v>
      </c>
      <c r="AD71" t="s">
        <v>1256</v>
      </c>
      <c r="AE71" t="s">
        <v>1257</v>
      </c>
    </row>
    <row r="72" spans="1:31" x14ac:dyDescent="0.45">
      <c r="A72">
        <v>67</v>
      </c>
      <c r="B72" t="s">
        <v>1422</v>
      </c>
      <c r="C72">
        <v>27</v>
      </c>
      <c r="D72" t="s">
        <v>823</v>
      </c>
      <c r="E72" t="s">
        <v>1023</v>
      </c>
      <c r="F72">
        <v>55</v>
      </c>
      <c r="G72">
        <v>230</v>
      </c>
      <c r="H72">
        <v>207</v>
      </c>
      <c r="I72">
        <v>25</v>
      </c>
      <c r="J72">
        <v>64</v>
      </c>
      <c r="K72">
        <v>21</v>
      </c>
      <c r="L72">
        <v>1</v>
      </c>
      <c r="M72">
        <v>5</v>
      </c>
      <c r="N72">
        <v>47</v>
      </c>
      <c r="O72">
        <v>2</v>
      </c>
      <c r="P72">
        <v>1</v>
      </c>
      <c r="Q72">
        <v>17</v>
      </c>
      <c r="R72">
        <v>32</v>
      </c>
      <c r="S72">
        <v>0.309</v>
      </c>
      <c r="T72">
        <v>0.36499999999999999</v>
      </c>
      <c r="U72">
        <v>0.49299999999999999</v>
      </c>
      <c r="V72">
        <v>0.85799999999999998</v>
      </c>
      <c r="W72">
        <v>145</v>
      </c>
      <c r="X72">
        <v>102</v>
      </c>
      <c r="Y72">
        <v>6</v>
      </c>
      <c r="Z72">
        <v>3</v>
      </c>
      <c r="AA72">
        <v>0</v>
      </c>
      <c r="AB72">
        <v>3</v>
      </c>
      <c r="AC72">
        <v>1</v>
      </c>
      <c r="AD72" t="s">
        <v>1039</v>
      </c>
      <c r="AE72" t="s">
        <v>1040</v>
      </c>
    </row>
    <row r="73" spans="1:31" x14ac:dyDescent="0.45">
      <c r="A73">
        <v>68</v>
      </c>
      <c r="B73" t="s">
        <v>1423</v>
      </c>
      <c r="C73">
        <v>28</v>
      </c>
      <c r="D73" t="s">
        <v>854</v>
      </c>
      <c r="E73" t="s">
        <v>1023</v>
      </c>
      <c r="F73">
        <v>21</v>
      </c>
      <c r="G73">
        <v>74</v>
      </c>
      <c r="H73">
        <v>62</v>
      </c>
      <c r="I73">
        <v>11</v>
      </c>
      <c r="J73">
        <v>14</v>
      </c>
      <c r="K73">
        <v>6</v>
      </c>
      <c r="L73">
        <v>0</v>
      </c>
      <c r="M73">
        <v>1</v>
      </c>
      <c r="N73">
        <v>5</v>
      </c>
      <c r="O73">
        <v>3</v>
      </c>
      <c r="P73">
        <v>0</v>
      </c>
      <c r="Q73">
        <v>11</v>
      </c>
      <c r="R73">
        <v>22</v>
      </c>
      <c r="S73">
        <v>0.22600000000000001</v>
      </c>
      <c r="T73">
        <v>0.35099999999999998</v>
      </c>
      <c r="U73">
        <v>0.371</v>
      </c>
      <c r="V73">
        <v>0.72199999999999998</v>
      </c>
      <c r="W73">
        <v>102</v>
      </c>
      <c r="X73">
        <v>23</v>
      </c>
      <c r="Y73">
        <v>0</v>
      </c>
      <c r="Z73">
        <v>1</v>
      </c>
      <c r="AA73">
        <v>0</v>
      </c>
      <c r="AB73">
        <v>0</v>
      </c>
      <c r="AC73">
        <v>0</v>
      </c>
      <c r="AD73" t="s">
        <v>1248</v>
      </c>
      <c r="AE73" t="s">
        <v>1249</v>
      </c>
    </row>
    <row r="74" spans="1:31" x14ac:dyDescent="0.45">
      <c r="A74">
        <v>69</v>
      </c>
      <c r="B74" t="s">
        <v>117</v>
      </c>
      <c r="C74">
        <v>30</v>
      </c>
      <c r="D74" t="s">
        <v>33</v>
      </c>
      <c r="E74" t="s">
        <v>1026</v>
      </c>
      <c r="F74">
        <v>52</v>
      </c>
      <c r="G74">
        <v>224</v>
      </c>
      <c r="H74">
        <v>203</v>
      </c>
      <c r="I74">
        <v>15</v>
      </c>
      <c r="J74">
        <v>43</v>
      </c>
      <c r="K74">
        <v>10</v>
      </c>
      <c r="L74">
        <v>0</v>
      </c>
      <c r="M74">
        <v>5</v>
      </c>
      <c r="N74">
        <v>23</v>
      </c>
      <c r="O74">
        <v>2</v>
      </c>
      <c r="P74">
        <v>0</v>
      </c>
      <c r="Q74">
        <v>19</v>
      </c>
      <c r="R74">
        <v>30</v>
      </c>
      <c r="S74">
        <v>0.21199999999999999</v>
      </c>
      <c r="T74">
        <v>0.27700000000000002</v>
      </c>
      <c r="U74">
        <v>0.33500000000000002</v>
      </c>
      <c r="V74">
        <v>0.61199999999999999</v>
      </c>
      <c r="W74">
        <v>76</v>
      </c>
      <c r="X74">
        <v>68</v>
      </c>
      <c r="Y74">
        <v>4</v>
      </c>
      <c r="Z74">
        <v>0</v>
      </c>
      <c r="AA74">
        <v>0</v>
      </c>
      <c r="AB74">
        <v>2</v>
      </c>
      <c r="AC74">
        <v>0</v>
      </c>
      <c r="AD74" t="s">
        <v>118</v>
      </c>
      <c r="AE74" t="s">
        <v>119</v>
      </c>
    </row>
    <row r="75" spans="1:31" x14ac:dyDescent="0.45">
      <c r="A75">
        <v>70</v>
      </c>
      <c r="B75" t="s">
        <v>120</v>
      </c>
      <c r="C75">
        <v>26</v>
      </c>
      <c r="D75" t="s">
        <v>70</v>
      </c>
      <c r="E75" t="s">
        <v>1026</v>
      </c>
      <c r="F75">
        <v>48</v>
      </c>
      <c r="G75">
        <v>164</v>
      </c>
      <c r="H75">
        <v>150</v>
      </c>
      <c r="I75">
        <v>17</v>
      </c>
      <c r="J75">
        <v>34</v>
      </c>
      <c r="K75">
        <v>5</v>
      </c>
      <c r="L75">
        <v>1</v>
      </c>
      <c r="M75">
        <v>5</v>
      </c>
      <c r="N75">
        <v>18</v>
      </c>
      <c r="O75">
        <v>3</v>
      </c>
      <c r="P75">
        <v>1</v>
      </c>
      <c r="Q75">
        <v>11</v>
      </c>
      <c r="R75">
        <v>21</v>
      </c>
      <c r="S75">
        <v>0.22700000000000001</v>
      </c>
      <c r="T75">
        <v>0.28699999999999998</v>
      </c>
      <c r="U75">
        <v>0.373</v>
      </c>
      <c r="V75">
        <v>0.66</v>
      </c>
      <c r="W75">
        <v>90</v>
      </c>
      <c r="X75">
        <v>56</v>
      </c>
      <c r="Y75">
        <v>5</v>
      </c>
      <c r="Z75">
        <v>2</v>
      </c>
      <c r="AA75">
        <v>0</v>
      </c>
      <c r="AB75">
        <v>1</v>
      </c>
      <c r="AC75">
        <v>2</v>
      </c>
      <c r="AD75" t="s">
        <v>121</v>
      </c>
      <c r="AE75" t="s">
        <v>122</v>
      </c>
    </row>
    <row r="76" spans="1:31" x14ac:dyDescent="0.45">
      <c r="A76">
        <v>71</v>
      </c>
      <c r="B76" t="s">
        <v>1424</v>
      </c>
      <c r="C76">
        <v>28</v>
      </c>
      <c r="D76" t="s">
        <v>875</v>
      </c>
      <c r="E76" t="s">
        <v>1023</v>
      </c>
      <c r="F76">
        <v>7</v>
      </c>
      <c r="G76">
        <v>13</v>
      </c>
      <c r="H76">
        <v>12</v>
      </c>
      <c r="I76">
        <v>1</v>
      </c>
      <c r="J76">
        <v>2</v>
      </c>
      <c r="K76">
        <v>1</v>
      </c>
      <c r="L76">
        <v>0</v>
      </c>
      <c r="M76">
        <v>0</v>
      </c>
      <c r="N76">
        <v>2</v>
      </c>
      <c r="O76">
        <v>0</v>
      </c>
      <c r="P76">
        <v>0</v>
      </c>
      <c r="Q76">
        <v>1</v>
      </c>
      <c r="R76">
        <v>2</v>
      </c>
      <c r="S76">
        <v>0.16700000000000001</v>
      </c>
      <c r="T76">
        <v>0.23100000000000001</v>
      </c>
      <c r="U76">
        <v>0.25</v>
      </c>
      <c r="V76">
        <v>0.48099999999999998</v>
      </c>
      <c r="W76">
        <v>37</v>
      </c>
      <c r="X76">
        <v>3</v>
      </c>
      <c r="Y76">
        <v>1</v>
      </c>
      <c r="Z76">
        <v>0</v>
      </c>
      <c r="AA76">
        <v>0</v>
      </c>
      <c r="AB76">
        <v>0</v>
      </c>
      <c r="AC76">
        <v>0</v>
      </c>
      <c r="AD76" t="s">
        <v>1425</v>
      </c>
      <c r="AE76" t="s">
        <v>1426</v>
      </c>
    </row>
    <row r="77" spans="1:31" x14ac:dyDescent="0.45">
      <c r="A77">
        <v>72</v>
      </c>
      <c r="B77" t="s">
        <v>1427</v>
      </c>
      <c r="C77">
        <v>28</v>
      </c>
      <c r="D77" t="s">
        <v>835</v>
      </c>
      <c r="E77" t="s">
        <v>1023</v>
      </c>
      <c r="F77">
        <v>1</v>
      </c>
      <c r="G77">
        <v>2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-100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1403</v>
      </c>
      <c r="AE77" t="s">
        <v>1428</v>
      </c>
    </row>
    <row r="78" spans="1:31" x14ac:dyDescent="0.45">
      <c r="A78">
        <v>73</v>
      </c>
      <c r="B78" t="s">
        <v>123</v>
      </c>
      <c r="C78">
        <v>31</v>
      </c>
      <c r="D78" t="s">
        <v>48</v>
      </c>
      <c r="E78" t="s">
        <v>1026</v>
      </c>
      <c r="F78">
        <v>49</v>
      </c>
      <c r="G78">
        <v>149</v>
      </c>
      <c r="H78">
        <v>141</v>
      </c>
      <c r="I78">
        <v>11</v>
      </c>
      <c r="J78">
        <v>30</v>
      </c>
      <c r="K78">
        <v>4</v>
      </c>
      <c r="L78">
        <v>0</v>
      </c>
      <c r="M78">
        <v>5</v>
      </c>
      <c r="N78">
        <v>13</v>
      </c>
      <c r="O78">
        <v>4</v>
      </c>
      <c r="P78">
        <v>1</v>
      </c>
      <c r="Q78">
        <v>8</v>
      </c>
      <c r="R78">
        <v>48</v>
      </c>
      <c r="S78">
        <v>0.21299999999999999</v>
      </c>
      <c r="T78">
        <v>0.255</v>
      </c>
      <c r="U78">
        <v>0.34799999999999998</v>
      </c>
      <c r="V78">
        <v>0.60299999999999998</v>
      </c>
      <c r="W78">
        <v>74</v>
      </c>
      <c r="X78">
        <v>49</v>
      </c>
      <c r="Y78">
        <v>2</v>
      </c>
      <c r="Z78">
        <v>0</v>
      </c>
      <c r="AA78">
        <v>0</v>
      </c>
      <c r="AB78">
        <v>0</v>
      </c>
      <c r="AC78">
        <v>0</v>
      </c>
      <c r="AD78" t="s">
        <v>1298</v>
      </c>
      <c r="AE78" t="s">
        <v>124</v>
      </c>
    </row>
    <row r="79" spans="1:31" x14ac:dyDescent="0.45">
      <c r="A79">
        <v>74</v>
      </c>
      <c r="B79" t="s">
        <v>1429</v>
      </c>
      <c r="C79">
        <v>26</v>
      </c>
      <c r="D79" t="s">
        <v>875</v>
      </c>
      <c r="E79" t="s">
        <v>1023</v>
      </c>
      <c r="F79">
        <v>40</v>
      </c>
      <c r="G79">
        <v>112</v>
      </c>
      <c r="H79">
        <v>101</v>
      </c>
      <c r="I79">
        <v>14</v>
      </c>
      <c r="J79">
        <v>26</v>
      </c>
      <c r="K79">
        <v>6</v>
      </c>
      <c r="L79">
        <v>2</v>
      </c>
      <c r="M79">
        <v>1</v>
      </c>
      <c r="N79">
        <v>6</v>
      </c>
      <c r="O79">
        <v>2</v>
      </c>
      <c r="P79">
        <v>3</v>
      </c>
      <c r="Q79">
        <v>8</v>
      </c>
      <c r="R79">
        <v>15</v>
      </c>
      <c r="S79">
        <v>0.25700000000000001</v>
      </c>
      <c r="T79">
        <v>0.33</v>
      </c>
      <c r="U79">
        <v>0.38600000000000001</v>
      </c>
      <c r="V79">
        <v>0.71599999999999997</v>
      </c>
      <c r="W79">
        <v>103</v>
      </c>
      <c r="X79">
        <v>39</v>
      </c>
      <c r="Y79">
        <v>4</v>
      </c>
      <c r="Z79">
        <v>3</v>
      </c>
      <c r="AA79">
        <v>0</v>
      </c>
      <c r="AB79">
        <v>0</v>
      </c>
      <c r="AC79">
        <v>2</v>
      </c>
      <c r="AD79" t="s">
        <v>1134</v>
      </c>
      <c r="AE79" t="s">
        <v>1135</v>
      </c>
    </row>
    <row r="80" spans="1:31" x14ac:dyDescent="0.45">
      <c r="A80">
        <v>75</v>
      </c>
      <c r="B80" t="s">
        <v>1430</v>
      </c>
      <c r="C80">
        <v>32</v>
      </c>
      <c r="D80" t="s">
        <v>854</v>
      </c>
      <c r="E80" t="s">
        <v>1023</v>
      </c>
      <c r="F80">
        <v>21</v>
      </c>
      <c r="G80">
        <v>89</v>
      </c>
      <c r="H80">
        <v>75</v>
      </c>
      <c r="I80">
        <v>4</v>
      </c>
      <c r="J80">
        <v>13</v>
      </c>
      <c r="K80">
        <v>2</v>
      </c>
      <c r="L80">
        <v>0</v>
      </c>
      <c r="M80">
        <v>2</v>
      </c>
      <c r="N80">
        <v>9</v>
      </c>
      <c r="O80">
        <v>0</v>
      </c>
      <c r="P80">
        <v>0</v>
      </c>
      <c r="Q80">
        <v>10</v>
      </c>
      <c r="R80">
        <v>27</v>
      </c>
      <c r="S80">
        <v>0.17299999999999999</v>
      </c>
      <c r="T80">
        <v>0.30299999999999999</v>
      </c>
      <c r="U80">
        <v>0.28000000000000003</v>
      </c>
      <c r="V80">
        <v>0.58299999999999996</v>
      </c>
      <c r="W80">
        <v>64</v>
      </c>
      <c r="X80">
        <v>21</v>
      </c>
      <c r="Y80">
        <v>4</v>
      </c>
      <c r="Z80">
        <v>4</v>
      </c>
      <c r="AA80">
        <v>0</v>
      </c>
      <c r="AB80">
        <v>0</v>
      </c>
      <c r="AC80">
        <v>0</v>
      </c>
      <c r="AD80" t="s">
        <v>1282</v>
      </c>
      <c r="AE80" t="s">
        <v>1283</v>
      </c>
    </row>
    <row r="81" spans="1:31" x14ac:dyDescent="0.45">
      <c r="A81">
        <v>76</v>
      </c>
      <c r="B81" t="s">
        <v>1431</v>
      </c>
      <c r="C81">
        <v>28</v>
      </c>
      <c r="D81" t="s">
        <v>875</v>
      </c>
      <c r="E81" t="s">
        <v>1023</v>
      </c>
      <c r="F81">
        <v>36</v>
      </c>
      <c r="G81">
        <v>145</v>
      </c>
      <c r="H81">
        <v>136</v>
      </c>
      <c r="I81">
        <v>12</v>
      </c>
      <c r="J81">
        <v>27</v>
      </c>
      <c r="K81">
        <v>4</v>
      </c>
      <c r="L81">
        <v>0</v>
      </c>
      <c r="M81">
        <v>4</v>
      </c>
      <c r="N81">
        <v>19</v>
      </c>
      <c r="O81">
        <v>0</v>
      </c>
      <c r="P81">
        <v>1</v>
      </c>
      <c r="Q81">
        <v>7</v>
      </c>
      <c r="R81">
        <v>35</v>
      </c>
      <c r="S81">
        <v>0.19900000000000001</v>
      </c>
      <c r="T81">
        <v>0.23400000000000001</v>
      </c>
      <c r="U81">
        <v>0.316</v>
      </c>
      <c r="V81">
        <v>0.55100000000000005</v>
      </c>
      <c r="W81">
        <v>55</v>
      </c>
      <c r="X81">
        <v>43</v>
      </c>
      <c r="Y81">
        <v>5</v>
      </c>
      <c r="Z81">
        <v>0</v>
      </c>
      <c r="AA81">
        <v>0</v>
      </c>
      <c r="AB81">
        <v>2</v>
      </c>
      <c r="AC81">
        <v>0</v>
      </c>
      <c r="AD81" t="s">
        <v>1318</v>
      </c>
      <c r="AE81" t="s">
        <v>1319</v>
      </c>
    </row>
    <row r="82" spans="1:31" x14ac:dyDescent="0.45">
      <c r="A82">
        <v>77</v>
      </c>
      <c r="B82" t="s">
        <v>1432</v>
      </c>
      <c r="C82">
        <v>25</v>
      </c>
      <c r="D82" t="s">
        <v>888</v>
      </c>
      <c r="E82" t="s">
        <v>1023</v>
      </c>
      <c r="F82">
        <v>46</v>
      </c>
      <c r="G82">
        <v>155</v>
      </c>
      <c r="H82">
        <v>148</v>
      </c>
      <c r="I82">
        <v>14</v>
      </c>
      <c r="J82">
        <v>44</v>
      </c>
      <c r="K82">
        <v>6</v>
      </c>
      <c r="L82">
        <v>0</v>
      </c>
      <c r="M82">
        <v>5</v>
      </c>
      <c r="N82">
        <v>17</v>
      </c>
      <c r="O82">
        <v>2</v>
      </c>
      <c r="P82">
        <v>0</v>
      </c>
      <c r="Q82">
        <v>6</v>
      </c>
      <c r="R82">
        <v>24</v>
      </c>
      <c r="S82">
        <v>0.29699999999999999</v>
      </c>
      <c r="T82">
        <v>0.32500000000000001</v>
      </c>
      <c r="U82">
        <v>0.439</v>
      </c>
      <c r="V82">
        <v>0.76400000000000001</v>
      </c>
      <c r="W82">
        <v>119</v>
      </c>
      <c r="X82">
        <v>65</v>
      </c>
      <c r="Y82">
        <v>2</v>
      </c>
      <c r="Z82">
        <v>0</v>
      </c>
      <c r="AA82">
        <v>0</v>
      </c>
      <c r="AB82">
        <v>0</v>
      </c>
      <c r="AC82">
        <v>0</v>
      </c>
      <c r="AD82" t="s">
        <v>1343</v>
      </c>
      <c r="AE82" t="s">
        <v>1100</v>
      </c>
    </row>
    <row r="83" spans="1:31" x14ac:dyDescent="0.45">
      <c r="A83">
        <v>78</v>
      </c>
      <c r="B83" t="s">
        <v>1433</v>
      </c>
      <c r="C83">
        <v>26</v>
      </c>
      <c r="D83" t="s">
        <v>880</v>
      </c>
      <c r="E83" t="s">
        <v>1023</v>
      </c>
      <c r="F83">
        <v>51</v>
      </c>
      <c r="G83">
        <v>187</v>
      </c>
      <c r="H83">
        <v>162</v>
      </c>
      <c r="I83">
        <v>28</v>
      </c>
      <c r="J83">
        <v>39</v>
      </c>
      <c r="K83">
        <v>8</v>
      </c>
      <c r="L83">
        <v>1</v>
      </c>
      <c r="M83">
        <v>8</v>
      </c>
      <c r="N83">
        <v>23</v>
      </c>
      <c r="O83">
        <v>1</v>
      </c>
      <c r="P83">
        <v>1</v>
      </c>
      <c r="Q83">
        <v>20</v>
      </c>
      <c r="R83">
        <v>66</v>
      </c>
      <c r="S83">
        <v>0.24099999999999999</v>
      </c>
      <c r="T83">
        <v>0.32600000000000001</v>
      </c>
      <c r="U83">
        <v>0.45100000000000001</v>
      </c>
      <c r="V83">
        <v>0.77700000000000002</v>
      </c>
      <c r="W83">
        <v>120</v>
      </c>
      <c r="X83">
        <v>73</v>
      </c>
      <c r="Y83">
        <v>1</v>
      </c>
      <c r="Z83">
        <v>2</v>
      </c>
      <c r="AA83">
        <v>0</v>
      </c>
      <c r="AB83">
        <v>3</v>
      </c>
      <c r="AC83">
        <v>1</v>
      </c>
      <c r="AD83" t="s">
        <v>1143</v>
      </c>
      <c r="AE83" t="s">
        <v>1144</v>
      </c>
    </row>
    <row r="84" spans="1:31" x14ac:dyDescent="0.45">
      <c r="A84">
        <v>79</v>
      </c>
      <c r="B84" t="s">
        <v>125</v>
      </c>
      <c r="C84">
        <v>23</v>
      </c>
      <c r="D84" t="s">
        <v>48</v>
      </c>
      <c r="E84" t="s">
        <v>1026</v>
      </c>
      <c r="F84">
        <v>41</v>
      </c>
      <c r="G84">
        <v>121</v>
      </c>
      <c r="H84">
        <v>106</v>
      </c>
      <c r="I84">
        <v>8</v>
      </c>
      <c r="J84">
        <v>19</v>
      </c>
      <c r="K84">
        <v>4</v>
      </c>
      <c r="L84">
        <v>0</v>
      </c>
      <c r="M84">
        <v>2</v>
      </c>
      <c r="N84">
        <v>7</v>
      </c>
      <c r="O84">
        <v>3</v>
      </c>
      <c r="P84">
        <v>0</v>
      </c>
      <c r="Q84">
        <v>15</v>
      </c>
      <c r="R84">
        <v>36</v>
      </c>
      <c r="S84">
        <v>0.17899999999999999</v>
      </c>
      <c r="T84">
        <v>0.28100000000000003</v>
      </c>
      <c r="U84">
        <v>0.27400000000000002</v>
      </c>
      <c r="V84">
        <v>0.55500000000000005</v>
      </c>
      <c r="W84">
        <v>64</v>
      </c>
      <c r="X84">
        <v>29</v>
      </c>
      <c r="Y84">
        <v>1</v>
      </c>
      <c r="Z84">
        <v>0</v>
      </c>
      <c r="AA84">
        <v>0</v>
      </c>
      <c r="AB84">
        <v>0</v>
      </c>
      <c r="AC84">
        <v>0</v>
      </c>
      <c r="AD84" t="s">
        <v>126</v>
      </c>
      <c r="AE84" t="s">
        <v>127</v>
      </c>
    </row>
    <row r="85" spans="1:31" x14ac:dyDescent="0.45">
      <c r="A85">
        <v>80</v>
      </c>
      <c r="B85" t="s">
        <v>128</v>
      </c>
      <c r="C85">
        <v>30</v>
      </c>
      <c r="D85" t="s">
        <v>129</v>
      </c>
      <c r="E85" t="s">
        <v>1026</v>
      </c>
      <c r="F85">
        <v>37</v>
      </c>
      <c r="G85">
        <v>133</v>
      </c>
      <c r="H85">
        <v>122</v>
      </c>
      <c r="I85">
        <v>18</v>
      </c>
      <c r="J85">
        <v>31</v>
      </c>
      <c r="K85">
        <v>8</v>
      </c>
      <c r="L85">
        <v>2</v>
      </c>
      <c r="M85">
        <v>3</v>
      </c>
      <c r="N85">
        <v>15</v>
      </c>
      <c r="O85">
        <v>2</v>
      </c>
      <c r="P85">
        <v>2</v>
      </c>
      <c r="Q85">
        <v>6</v>
      </c>
      <c r="R85">
        <v>40</v>
      </c>
      <c r="S85">
        <v>0.254</v>
      </c>
      <c r="T85">
        <v>0.308</v>
      </c>
      <c r="U85">
        <v>0.42599999999999999</v>
      </c>
      <c r="V85">
        <v>0.73499999999999999</v>
      </c>
      <c r="W85">
        <v>110</v>
      </c>
      <c r="X85">
        <v>52</v>
      </c>
      <c r="Y85">
        <v>2</v>
      </c>
      <c r="Z85">
        <v>4</v>
      </c>
      <c r="AA85">
        <v>0</v>
      </c>
      <c r="AB85">
        <v>1</v>
      </c>
      <c r="AC85">
        <v>0</v>
      </c>
      <c r="AD85" t="s">
        <v>130</v>
      </c>
      <c r="AE85" t="s">
        <v>131</v>
      </c>
    </row>
    <row r="86" spans="1:31" x14ac:dyDescent="0.45">
      <c r="A86">
        <v>81</v>
      </c>
      <c r="B86" t="s">
        <v>132</v>
      </c>
      <c r="C86">
        <v>27</v>
      </c>
      <c r="D86" t="s">
        <v>66</v>
      </c>
      <c r="E86" t="s">
        <v>1026</v>
      </c>
      <c r="F86">
        <v>48</v>
      </c>
      <c r="G86">
        <v>182</v>
      </c>
      <c r="H86">
        <v>165</v>
      </c>
      <c r="I86">
        <v>22</v>
      </c>
      <c r="J86">
        <v>43</v>
      </c>
      <c r="K86">
        <v>9</v>
      </c>
      <c r="L86">
        <v>1</v>
      </c>
      <c r="M86">
        <v>2</v>
      </c>
      <c r="N86">
        <v>16</v>
      </c>
      <c r="O86">
        <v>19</v>
      </c>
      <c r="P86">
        <v>8</v>
      </c>
      <c r="Q86">
        <v>10</v>
      </c>
      <c r="R86">
        <v>51</v>
      </c>
      <c r="S86">
        <v>0.26100000000000001</v>
      </c>
      <c r="T86">
        <v>0.317</v>
      </c>
      <c r="U86">
        <v>0.36399999999999999</v>
      </c>
      <c r="V86">
        <v>0.68</v>
      </c>
      <c r="W86">
        <v>97</v>
      </c>
      <c r="X86">
        <v>60</v>
      </c>
      <c r="Y86">
        <v>4</v>
      </c>
      <c r="Z86">
        <v>4</v>
      </c>
      <c r="AA86">
        <v>2</v>
      </c>
      <c r="AB86">
        <v>1</v>
      </c>
      <c r="AC86">
        <v>0</v>
      </c>
      <c r="AD86" t="s">
        <v>107</v>
      </c>
      <c r="AE86" t="s">
        <v>133</v>
      </c>
    </row>
    <row r="87" spans="1:31" x14ac:dyDescent="0.45">
      <c r="A87">
        <v>82</v>
      </c>
      <c r="B87" t="s">
        <v>134</v>
      </c>
      <c r="C87">
        <v>27</v>
      </c>
      <c r="D87" t="s">
        <v>33</v>
      </c>
      <c r="E87" t="s">
        <v>1026</v>
      </c>
      <c r="F87">
        <v>10</v>
      </c>
      <c r="G87">
        <v>14</v>
      </c>
      <c r="H87">
        <v>14</v>
      </c>
      <c r="I87">
        <v>2</v>
      </c>
      <c r="J87">
        <v>3</v>
      </c>
      <c r="K87">
        <v>1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3</v>
      </c>
      <c r="S87">
        <v>0.214</v>
      </c>
      <c r="T87">
        <v>0.214</v>
      </c>
      <c r="U87">
        <v>0.28599999999999998</v>
      </c>
      <c r="V87">
        <v>0.5</v>
      </c>
      <c r="W87">
        <v>43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135</v>
      </c>
      <c r="AE87" t="s">
        <v>136</v>
      </c>
    </row>
    <row r="88" spans="1:31" x14ac:dyDescent="0.45">
      <c r="A88">
        <v>83</v>
      </c>
      <c r="B88" t="s">
        <v>137</v>
      </c>
      <c r="C88">
        <v>25</v>
      </c>
      <c r="D88" t="s">
        <v>103</v>
      </c>
      <c r="E88" t="s">
        <v>1026</v>
      </c>
      <c r="F88">
        <v>45</v>
      </c>
      <c r="G88">
        <v>161</v>
      </c>
      <c r="H88">
        <v>150</v>
      </c>
      <c r="I88">
        <v>18</v>
      </c>
      <c r="J88">
        <v>37</v>
      </c>
      <c r="K88">
        <v>5</v>
      </c>
      <c r="L88">
        <v>0</v>
      </c>
      <c r="M88">
        <v>4</v>
      </c>
      <c r="N88">
        <v>20</v>
      </c>
      <c r="O88">
        <v>2</v>
      </c>
      <c r="P88">
        <v>1</v>
      </c>
      <c r="Q88">
        <v>9</v>
      </c>
      <c r="R88">
        <v>28</v>
      </c>
      <c r="S88">
        <v>0.247</v>
      </c>
      <c r="T88">
        <v>0.28599999999999998</v>
      </c>
      <c r="U88">
        <v>0.36</v>
      </c>
      <c r="V88">
        <v>0.64600000000000002</v>
      </c>
      <c r="W88">
        <v>82</v>
      </c>
      <c r="X88">
        <v>54</v>
      </c>
      <c r="Y88">
        <v>2</v>
      </c>
      <c r="Z88">
        <v>0</v>
      </c>
      <c r="AA88">
        <v>0</v>
      </c>
      <c r="AB88">
        <v>2</v>
      </c>
      <c r="AC88">
        <v>0</v>
      </c>
      <c r="AD88" t="s">
        <v>138</v>
      </c>
      <c r="AE88" t="s">
        <v>139</v>
      </c>
    </row>
    <row r="89" spans="1:31" x14ac:dyDescent="0.45">
      <c r="A89">
        <v>84</v>
      </c>
      <c r="B89" t="s">
        <v>140</v>
      </c>
      <c r="C89">
        <v>29</v>
      </c>
      <c r="D89" t="s">
        <v>41</v>
      </c>
      <c r="E89" t="s">
        <v>1026</v>
      </c>
      <c r="F89">
        <v>22</v>
      </c>
      <c r="G89">
        <v>87</v>
      </c>
      <c r="H89">
        <v>84</v>
      </c>
      <c r="I89">
        <v>13</v>
      </c>
      <c r="J89">
        <v>24</v>
      </c>
      <c r="K89">
        <v>9</v>
      </c>
      <c r="L89">
        <v>0</v>
      </c>
      <c r="M89">
        <v>1</v>
      </c>
      <c r="N89">
        <v>5</v>
      </c>
      <c r="O89">
        <v>0</v>
      </c>
      <c r="P89">
        <v>0</v>
      </c>
      <c r="Q89">
        <v>2</v>
      </c>
      <c r="R89">
        <v>10</v>
      </c>
      <c r="S89">
        <v>0.28599999999999998</v>
      </c>
      <c r="T89">
        <v>0.29899999999999999</v>
      </c>
      <c r="U89">
        <v>0.42899999999999999</v>
      </c>
      <c r="V89">
        <v>0.72699999999999998</v>
      </c>
      <c r="W89">
        <v>103</v>
      </c>
      <c r="X89">
        <v>36</v>
      </c>
      <c r="Y89">
        <v>0</v>
      </c>
      <c r="Z89">
        <v>0</v>
      </c>
      <c r="AA89">
        <v>0</v>
      </c>
      <c r="AB89">
        <v>1</v>
      </c>
      <c r="AC89">
        <v>0</v>
      </c>
      <c r="AD89" t="s">
        <v>1364</v>
      </c>
      <c r="AE89" t="s">
        <v>141</v>
      </c>
    </row>
    <row r="90" spans="1:31" x14ac:dyDescent="0.45">
      <c r="A90">
        <v>85</v>
      </c>
      <c r="B90" t="s">
        <v>1434</v>
      </c>
      <c r="C90">
        <v>29</v>
      </c>
      <c r="D90" t="s">
        <v>886</v>
      </c>
      <c r="E90" t="s">
        <v>1023</v>
      </c>
      <c r="F90">
        <v>7</v>
      </c>
      <c r="G90">
        <v>21</v>
      </c>
      <c r="H90">
        <v>16</v>
      </c>
      <c r="I90">
        <v>6</v>
      </c>
      <c r="J90">
        <v>5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3</v>
      </c>
      <c r="R90">
        <v>5</v>
      </c>
      <c r="S90">
        <v>0.313</v>
      </c>
      <c r="T90">
        <v>0.47599999999999998</v>
      </c>
      <c r="U90">
        <v>0.375</v>
      </c>
      <c r="V90">
        <v>0.85099999999999998</v>
      </c>
      <c r="W90">
        <v>156</v>
      </c>
      <c r="X90">
        <v>6</v>
      </c>
      <c r="Y90">
        <v>0</v>
      </c>
      <c r="Z90">
        <v>2</v>
      </c>
      <c r="AA90">
        <v>0</v>
      </c>
      <c r="AB90">
        <v>0</v>
      </c>
      <c r="AC90">
        <v>0</v>
      </c>
      <c r="AD90" t="s">
        <v>1435</v>
      </c>
      <c r="AE90" t="s">
        <v>1436</v>
      </c>
    </row>
    <row r="91" spans="1:31" x14ac:dyDescent="0.45">
      <c r="A91">
        <v>86</v>
      </c>
      <c r="B91" t="s">
        <v>142</v>
      </c>
      <c r="C91">
        <v>24</v>
      </c>
      <c r="D91" t="s">
        <v>129</v>
      </c>
      <c r="E91" t="s">
        <v>1026</v>
      </c>
      <c r="F91">
        <v>2</v>
      </c>
      <c r="G91">
        <v>5</v>
      </c>
      <c r="H91">
        <v>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2</v>
      </c>
      <c r="S91">
        <v>0</v>
      </c>
      <c r="T91">
        <v>0.2</v>
      </c>
      <c r="U91">
        <v>0</v>
      </c>
      <c r="V91">
        <v>0.2</v>
      </c>
      <c r="W91">
        <v>-35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143</v>
      </c>
      <c r="AE91" t="s">
        <v>144</v>
      </c>
    </row>
    <row r="92" spans="1:31" x14ac:dyDescent="0.45">
      <c r="A92">
        <v>87</v>
      </c>
      <c r="B92" t="s">
        <v>145</v>
      </c>
      <c r="C92">
        <v>27</v>
      </c>
      <c r="D92" t="s">
        <v>48</v>
      </c>
      <c r="E92" t="s">
        <v>1026</v>
      </c>
      <c r="F92">
        <v>2</v>
      </c>
      <c r="G92">
        <v>9</v>
      </c>
      <c r="H92">
        <v>9</v>
      </c>
      <c r="I92">
        <v>2</v>
      </c>
      <c r="J92">
        <v>3</v>
      </c>
      <c r="K92">
        <v>0</v>
      </c>
      <c r="L92">
        <v>0</v>
      </c>
      <c r="M92">
        <v>1</v>
      </c>
      <c r="N92">
        <v>2</v>
      </c>
      <c r="O92">
        <v>0</v>
      </c>
      <c r="P92">
        <v>0</v>
      </c>
      <c r="Q92">
        <v>0</v>
      </c>
      <c r="R92">
        <v>1</v>
      </c>
      <c r="S92">
        <v>0.33300000000000002</v>
      </c>
      <c r="T92">
        <v>0.33300000000000002</v>
      </c>
      <c r="U92">
        <v>0.66700000000000004</v>
      </c>
      <c r="V92">
        <v>1</v>
      </c>
      <c r="W92">
        <v>183</v>
      </c>
      <c r="X92">
        <v>6</v>
      </c>
      <c r="Y92">
        <v>1</v>
      </c>
      <c r="Z92">
        <v>0</v>
      </c>
      <c r="AA92">
        <v>0</v>
      </c>
      <c r="AB92">
        <v>0</v>
      </c>
      <c r="AC92">
        <v>0</v>
      </c>
      <c r="AD92" t="s">
        <v>63</v>
      </c>
      <c r="AE92" t="s">
        <v>146</v>
      </c>
    </row>
    <row r="93" spans="1:31" x14ac:dyDescent="0.45">
      <c r="A93">
        <v>88</v>
      </c>
      <c r="B93" t="s">
        <v>147</v>
      </c>
      <c r="C93">
        <v>26</v>
      </c>
      <c r="D93" t="s">
        <v>37</v>
      </c>
      <c r="E93" t="s">
        <v>1026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76</v>
      </c>
      <c r="AE93" t="s">
        <v>148</v>
      </c>
    </row>
    <row r="94" spans="1:31" x14ac:dyDescent="0.45">
      <c r="A94">
        <v>89</v>
      </c>
      <c r="B94" t="s">
        <v>1437</v>
      </c>
      <c r="C94">
        <v>25</v>
      </c>
      <c r="D94" t="s">
        <v>820</v>
      </c>
      <c r="E94" t="s">
        <v>1023</v>
      </c>
      <c r="F94">
        <v>49</v>
      </c>
      <c r="G94">
        <v>174</v>
      </c>
      <c r="H94">
        <v>162</v>
      </c>
      <c r="I94">
        <v>21</v>
      </c>
      <c r="J94">
        <v>39</v>
      </c>
      <c r="K94">
        <v>10</v>
      </c>
      <c r="L94">
        <v>0</v>
      </c>
      <c r="M94">
        <v>4</v>
      </c>
      <c r="N94">
        <v>25</v>
      </c>
      <c r="O94">
        <v>0</v>
      </c>
      <c r="P94">
        <v>0</v>
      </c>
      <c r="Q94">
        <v>12</v>
      </c>
      <c r="R94">
        <v>22</v>
      </c>
      <c r="S94">
        <v>0.24099999999999999</v>
      </c>
      <c r="T94">
        <v>0.29299999999999998</v>
      </c>
      <c r="U94">
        <v>0.377</v>
      </c>
      <c r="V94">
        <v>0.67</v>
      </c>
      <c r="W94">
        <v>96</v>
      </c>
      <c r="X94">
        <v>61</v>
      </c>
      <c r="Y94">
        <v>7</v>
      </c>
      <c r="Z94">
        <v>0</v>
      </c>
      <c r="AA94">
        <v>0</v>
      </c>
      <c r="AB94">
        <v>0</v>
      </c>
      <c r="AC94">
        <v>0</v>
      </c>
      <c r="AD94" t="s">
        <v>517</v>
      </c>
      <c r="AE94" t="s">
        <v>1230</v>
      </c>
    </row>
    <row r="95" spans="1:31" x14ac:dyDescent="0.45">
      <c r="A95">
        <v>90</v>
      </c>
      <c r="B95" t="s">
        <v>1438</v>
      </c>
      <c r="C95">
        <v>24</v>
      </c>
      <c r="D95" t="s">
        <v>880</v>
      </c>
      <c r="E95" t="s">
        <v>1023</v>
      </c>
      <c r="F95">
        <v>13</v>
      </c>
      <c r="G95">
        <v>25</v>
      </c>
      <c r="H95">
        <v>22</v>
      </c>
      <c r="I95">
        <v>4</v>
      </c>
      <c r="J95">
        <v>6</v>
      </c>
      <c r="K95">
        <v>1</v>
      </c>
      <c r="L95">
        <v>0</v>
      </c>
      <c r="M95">
        <v>1</v>
      </c>
      <c r="N95">
        <v>2</v>
      </c>
      <c r="O95">
        <v>1</v>
      </c>
      <c r="P95">
        <v>0</v>
      </c>
      <c r="Q95">
        <v>2</v>
      </c>
      <c r="R95">
        <v>11</v>
      </c>
      <c r="S95">
        <v>0.27300000000000002</v>
      </c>
      <c r="T95">
        <v>0.36</v>
      </c>
      <c r="U95">
        <v>0.45500000000000002</v>
      </c>
      <c r="V95">
        <v>0.81499999999999995</v>
      </c>
      <c r="W95">
        <v>132</v>
      </c>
      <c r="X95">
        <v>10</v>
      </c>
      <c r="Y95">
        <v>0</v>
      </c>
      <c r="Z95">
        <v>1</v>
      </c>
      <c r="AA95">
        <v>0</v>
      </c>
      <c r="AB95">
        <v>0</v>
      </c>
      <c r="AC95">
        <v>0</v>
      </c>
      <c r="AD95" t="s">
        <v>1439</v>
      </c>
      <c r="AE95" t="s">
        <v>1440</v>
      </c>
    </row>
    <row r="96" spans="1:31" x14ac:dyDescent="0.45">
      <c r="A96">
        <v>91</v>
      </c>
      <c r="B96" t="s">
        <v>1441</v>
      </c>
      <c r="C96">
        <v>30</v>
      </c>
      <c r="D96" t="s">
        <v>830</v>
      </c>
      <c r="E96" t="s">
        <v>1023</v>
      </c>
      <c r="F96">
        <v>47</v>
      </c>
      <c r="G96">
        <v>191</v>
      </c>
      <c r="H96">
        <v>171</v>
      </c>
      <c r="I96">
        <v>18</v>
      </c>
      <c r="J96">
        <v>38</v>
      </c>
      <c r="K96">
        <v>12</v>
      </c>
      <c r="L96">
        <v>2</v>
      </c>
      <c r="M96">
        <v>6</v>
      </c>
      <c r="N96">
        <v>20</v>
      </c>
      <c r="O96">
        <v>0</v>
      </c>
      <c r="P96">
        <v>3</v>
      </c>
      <c r="Q96">
        <v>16</v>
      </c>
      <c r="R96">
        <v>50</v>
      </c>
      <c r="S96">
        <v>0.222</v>
      </c>
      <c r="T96">
        <v>0.29799999999999999</v>
      </c>
      <c r="U96">
        <v>0.42099999999999999</v>
      </c>
      <c r="V96">
        <v>0.71899999999999997</v>
      </c>
      <c r="W96">
        <v>103</v>
      </c>
      <c r="X96">
        <v>72</v>
      </c>
      <c r="Y96">
        <v>2</v>
      </c>
      <c r="Z96">
        <v>3</v>
      </c>
      <c r="AA96">
        <v>0</v>
      </c>
      <c r="AB96">
        <v>1</v>
      </c>
      <c r="AC96">
        <v>0</v>
      </c>
      <c r="AD96" t="s">
        <v>1292</v>
      </c>
      <c r="AE96" t="s">
        <v>1293</v>
      </c>
    </row>
    <row r="97" spans="1:31" x14ac:dyDescent="0.45">
      <c r="A97">
        <v>92</v>
      </c>
      <c r="B97" t="s">
        <v>149</v>
      </c>
      <c r="C97">
        <v>35</v>
      </c>
      <c r="D97" t="s">
        <v>79</v>
      </c>
      <c r="E97" t="s">
        <v>1026</v>
      </c>
      <c r="F97">
        <v>49</v>
      </c>
      <c r="G97">
        <v>203</v>
      </c>
      <c r="H97">
        <v>172</v>
      </c>
      <c r="I97">
        <v>26</v>
      </c>
      <c r="J97">
        <v>42</v>
      </c>
      <c r="K97">
        <v>10</v>
      </c>
      <c r="L97">
        <v>0</v>
      </c>
      <c r="M97">
        <v>6</v>
      </c>
      <c r="N97">
        <v>22</v>
      </c>
      <c r="O97">
        <v>1</v>
      </c>
      <c r="P97">
        <v>0</v>
      </c>
      <c r="Q97">
        <v>25</v>
      </c>
      <c r="R97">
        <v>43</v>
      </c>
      <c r="S97">
        <v>0.24399999999999999</v>
      </c>
      <c r="T97">
        <v>0.36</v>
      </c>
      <c r="U97">
        <v>0.40699999999999997</v>
      </c>
      <c r="V97">
        <v>0.76700000000000002</v>
      </c>
      <c r="W97">
        <v>119</v>
      </c>
      <c r="X97">
        <v>70</v>
      </c>
      <c r="Y97">
        <v>3</v>
      </c>
      <c r="Z97">
        <v>6</v>
      </c>
      <c r="AA97">
        <v>0</v>
      </c>
      <c r="AB97">
        <v>0</v>
      </c>
      <c r="AC97">
        <v>2</v>
      </c>
      <c r="AD97" t="s">
        <v>150</v>
      </c>
      <c r="AE97" t="s">
        <v>151</v>
      </c>
    </row>
    <row r="98" spans="1:31" x14ac:dyDescent="0.45">
      <c r="A98">
        <v>93</v>
      </c>
      <c r="B98" t="s">
        <v>152</v>
      </c>
      <c r="C98">
        <v>26</v>
      </c>
      <c r="D98" t="s">
        <v>153</v>
      </c>
      <c r="E98" t="s">
        <v>1026</v>
      </c>
      <c r="F98">
        <v>25</v>
      </c>
      <c r="G98">
        <v>61</v>
      </c>
      <c r="H98">
        <v>55</v>
      </c>
      <c r="I98">
        <v>6</v>
      </c>
      <c r="J98">
        <v>11</v>
      </c>
      <c r="K98">
        <v>2</v>
      </c>
      <c r="L98">
        <v>0</v>
      </c>
      <c r="M98">
        <v>4</v>
      </c>
      <c r="N98">
        <v>8</v>
      </c>
      <c r="O98">
        <v>0</v>
      </c>
      <c r="P98">
        <v>0</v>
      </c>
      <c r="Q98">
        <v>5</v>
      </c>
      <c r="R98">
        <v>19</v>
      </c>
      <c r="S98">
        <v>0.2</v>
      </c>
      <c r="T98">
        <v>0.26200000000000001</v>
      </c>
      <c r="U98">
        <v>0.45500000000000002</v>
      </c>
      <c r="V98">
        <v>0.71699999999999997</v>
      </c>
      <c r="W98">
        <v>106</v>
      </c>
      <c r="X98">
        <v>25</v>
      </c>
      <c r="Y98">
        <v>2</v>
      </c>
      <c r="Z98">
        <v>0</v>
      </c>
      <c r="AA98">
        <v>0</v>
      </c>
      <c r="AB98">
        <v>1</v>
      </c>
      <c r="AC98">
        <v>0</v>
      </c>
      <c r="AD98" t="s">
        <v>1316</v>
      </c>
      <c r="AE98" t="s">
        <v>154</v>
      </c>
    </row>
    <row r="99" spans="1:31" x14ac:dyDescent="0.45">
      <c r="A99">
        <v>94</v>
      </c>
      <c r="B99" t="s">
        <v>1442</v>
      </c>
      <c r="C99">
        <v>27</v>
      </c>
      <c r="D99" t="s">
        <v>830</v>
      </c>
      <c r="E99" t="s">
        <v>1023</v>
      </c>
      <c r="F99">
        <v>5</v>
      </c>
      <c r="G99">
        <v>8</v>
      </c>
      <c r="H99">
        <v>8</v>
      </c>
      <c r="I99">
        <v>1</v>
      </c>
      <c r="J99">
        <v>2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  <c r="S99">
        <v>0.25</v>
      </c>
      <c r="T99">
        <v>0.25</v>
      </c>
      <c r="U99">
        <v>0.25</v>
      </c>
      <c r="V99">
        <v>0.5</v>
      </c>
      <c r="W99">
        <v>44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1443</v>
      </c>
      <c r="AE99" t="s">
        <v>1444</v>
      </c>
    </row>
    <row r="100" spans="1:31" x14ac:dyDescent="0.45">
      <c r="A100">
        <v>95</v>
      </c>
      <c r="B100" t="s">
        <v>155</v>
      </c>
      <c r="C100">
        <v>30</v>
      </c>
      <c r="D100" t="s">
        <v>33</v>
      </c>
      <c r="E100" t="s">
        <v>1026</v>
      </c>
      <c r="F100">
        <v>26</v>
      </c>
      <c r="G100">
        <v>75</v>
      </c>
      <c r="H100">
        <v>69</v>
      </c>
      <c r="I100">
        <v>11</v>
      </c>
      <c r="J100">
        <v>18</v>
      </c>
      <c r="K100">
        <v>5</v>
      </c>
      <c r="L100">
        <v>0</v>
      </c>
      <c r="M100">
        <v>2</v>
      </c>
      <c r="N100">
        <v>12</v>
      </c>
      <c r="O100">
        <v>0</v>
      </c>
      <c r="P100">
        <v>0</v>
      </c>
      <c r="Q100">
        <v>3</v>
      </c>
      <c r="R100">
        <v>12</v>
      </c>
      <c r="S100">
        <v>0.26100000000000001</v>
      </c>
      <c r="T100">
        <v>0.307</v>
      </c>
      <c r="U100">
        <v>0.42</v>
      </c>
      <c r="V100">
        <v>0.72699999999999998</v>
      </c>
      <c r="W100">
        <v>108</v>
      </c>
      <c r="X100">
        <v>29</v>
      </c>
      <c r="Y100">
        <v>3</v>
      </c>
      <c r="Z100">
        <v>2</v>
      </c>
      <c r="AA100">
        <v>0</v>
      </c>
      <c r="AB100">
        <v>1</v>
      </c>
      <c r="AC100">
        <v>0</v>
      </c>
      <c r="AD100" t="s">
        <v>156</v>
      </c>
      <c r="AE100" t="s">
        <v>157</v>
      </c>
    </row>
    <row r="101" spans="1:31" x14ac:dyDescent="0.45">
      <c r="A101">
        <v>96</v>
      </c>
      <c r="B101" t="s">
        <v>1445</v>
      </c>
      <c r="C101">
        <v>25</v>
      </c>
      <c r="D101" t="s">
        <v>888</v>
      </c>
      <c r="E101" t="s">
        <v>1023</v>
      </c>
      <c r="F101">
        <v>17</v>
      </c>
      <c r="G101">
        <v>40</v>
      </c>
      <c r="H101">
        <v>35</v>
      </c>
      <c r="I101">
        <v>5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10</v>
      </c>
      <c r="S101">
        <v>0.14299999999999999</v>
      </c>
      <c r="T101">
        <v>0.25</v>
      </c>
      <c r="U101">
        <v>0.14299999999999999</v>
      </c>
      <c r="V101">
        <v>0.39300000000000002</v>
      </c>
      <c r="W101">
        <v>17</v>
      </c>
      <c r="X101">
        <v>5</v>
      </c>
      <c r="Y101">
        <v>1</v>
      </c>
      <c r="Z101">
        <v>1</v>
      </c>
      <c r="AA101">
        <v>0</v>
      </c>
      <c r="AB101">
        <v>0</v>
      </c>
      <c r="AC101">
        <v>0</v>
      </c>
      <c r="AD101" t="s">
        <v>1373</v>
      </c>
      <c r="AE101" t="s">
        <v>1374</v>
      </c>
    </row>
    <row r="102" spans="1:31" x14ac:dyDescent="0.45">
      <c r="A102">
        <v>97</v>
      </c>
      <c r="B102" t="s">
        <v>158</v>
      </c>
      <c r="C102">
        <v>26</v>
      </c>
      <c r="D102" t="s">
        <v>79</v>
      </c>
      <c r="E102" t="s">
        <v>1026</v>
      </c>
      <c r="F102">
        <v>50</v>
      </c>
      <c r="G102">
        <v>163</v>
      </c>
      <c r="H102">
        <v>145</v>
      </c>
      <c r="I102">
        <v>21</v>
      </c>
      <c r="J102">
        <v>41</v>
      </c>
      <c r="K102">
        <v>10</v>
      </c>
      <c r="L102">
        <v>4</v>
      </c>
      <c r="M102">
        <v>8</v>
      </c>
      <c r="N102">
        <v>29</v>
      </c>
      <c r="O102">
        <v>0</v>
      </c>
      <c r="P102">
        <v>1</v>
      </c>
      <c r="Q102">
        <v>11</v>
      </c>
      <c r="R102">
        <v>38</v>
      </c>
      <c r="S102">
        <v>0.28299999999999997</v>
      </c>
      <c r="T102">
        <v>0.34200000000000003</v>
      </c>
      <c r="U102">
        <v>0.57199999999999995</v>
      </c>
      <c r="V102">
        <v>0.91400000000000003</v>
      </c>
      <c r="W102">
        <v>155</v>
      </c>
      <c r="X102">
        <v>83</v>
      </c>
      <c r="Y102">
        <v>2</v>
      </c>
      <c r="Z102">
        <v>3</v>
      </c>
      <c r="AA102">
        <v>0</v>
      </c>
      <c r="AB102">
        <v>2</v>
      </c>
      <c r="AC102">
        <v>1</v>
      </c>
      <c r="AD102" t="s">
        <v>1338</v>
      </c>
      <c r="AE102" t="s">
        <v>159</v>
      </c>
    </row>
    <row r="103" spans="1:31" x14ac:dyDescent="0.45">
      <c r="A103">
        <v>98</v>
      </c>
      <c r="B103" t="s">
        <v>1446</v>
      </c>
      <c r="C103">
        <v>38</v>
      </c>
      <c r="D103" t="s">
        <v>888</v>
      </c>
      <c r="E103" t="s">
        <v>1023</v>
      </c>
      <c r="F103">
        <v>10</v>
      </c>
      <c r="G103">
        <v>39</v>
      </c>
      <c r="H103">
        <v>33</v>
      </c>
      <c r="I103">
        <v>3</v>
      </c>
      <c r="J103">
        <v>8</v>
      </c>
      <c r="K103">
        <v>1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4</v>
      </c>
      <c r="R103">
        <v>11</v>
      </c>
      <c r="S103">
        <v>0.24199999999999999</v>
      </c>
      <c r="T103">
        <v>0.34200000000000003</v>
      </c>
      <c r="U103">
        <v>0.27300000000000002</v>
      </c>
      <c r="V103">
        <v>0.61499999999999999</v>
      </c>
      <c r="W103">
        <v>81</v>
      </c>
      <c r="X103">
        <v>9</v>
      </c>
      <c r="Y103">
        <v>0</v>
      </c>
      <c r="Z103">
        <v>1</v>
      </c>
      <c r="AA103">
        <v>0</v>
      </c>
      <c r="AB103">
        <v>0</v>
      </c>
      <c r="AC103">
        <v>0</v>
      </c>
      <c r="AD103" t="s">
        <v>143</v>
      </c>
      <c r="AE103" t="s">
        <v>1447</v>
      </c>
    </row>
    <row r="104" spans="1:31" x14ac:dyDescent="0.45">
      <c r="A104">
        <v>99</v>
      </c>
      <c r="B104" t="s">
        <v>1448</v>
      </c>
      <c r="C104">
        <v>23</v>
      </c>
      <c r="D104" t="s">
        <v>825</v>
      </c>
      <c r="E104" t="s">
        <v>1023</v>
      </c>
      <c r="F104">
        <v>52</v>
      </c>
      <c r="G104">
        <v>227</v>
      </c>
      <c r="H104">
        <v>201</v>
      </c>
      <c r="I104">
        <v>23</v>
      </c>
      <c r="J104">
        <v>37</v>
      </c>
      <c r="K104">
        <v>5</v>
      </c>
      <c r="L104">
        <v>4</v>
      </c>
      <c r="M104">
        <v>2</v>
      </c>
      <c r="N104">
        <v>17</v>
      </c>
      <c r="O104">
        <v>9</v>
      </c>
      <c r="P104">
        <v>4</v>
      </c>
      <c r="Q104">
        <v>22</v>
      </c>
      <c r="R104">
        <v>46</v>
      </c>
      <c r="S104">
        <v>0.184</v>
      </c>
      <c r="T104">
        <v>0.26900000000000002</v>
      </c>
      <c r="U104">
        <v>0.27900000000000003</v>
      </c>
      <c r="V104">
        <v>0.54700000000000004</v>
      </c>
      <c r="W104">
        <v>60</v>
      </c>
      <c r="X104">
        <v>56</v>
      </c>
      <c r="Y104">
        <v>1</v>
      </c>
      <c r="Z104">
        <v>2</v>
      </c>
      <c r="AA104">
        <v>0</v>
      </c>
      <c r="AB104">
        <v>2</v>
      </c>
      <c r="AC104">
        <v>0</v>
      </c>
      <c r="AD104" t="s">
        <v>1277</v>
      </c>
      <c r="AE104" t="s">
        <v>1278</v>
      </c>
    </row>
    <row r="105" spans="1:31" x14ac:dyDescent="0.45">
      <c r="A105">
        <v>100</v>
      </c>
      <c r="B105" t="s">
        <v>160</v>
      </c>
      <c r="C105">
        <v>21</v>
      </c>
      <c r="D105" t="s">
        <v>161</v>
      </c>
      <c r="E105" t="s">
        <v>1026</v>
      </c>
      <c r="F105">
        <v>45</v>
      </c>
      <c r="G105">
        <v>162</v>
      </c>
      <c r="H105">
        <v>144</v>
      </c>
      <c r="I105">
        <v>23</v>
      </c>
      <c r="J105">
        <v>27</v>
      </c>
      <c r="K105">
        <v>6</v>
      </c>
      <c r="L105">
        <v>2</v>
      </c>
      <c r="M105">
        <v>5</v>
      </c>
      <c r="N105">
        <v>15</v>
      </c>
      <c r="O105">
        <v>2</v>
      </c>
      <c r="P105">
        <v>0</v>
      </c>
      <c r="Q105">
        <v>15</v>
      </c>
      <c r="R105">
        <v>43</v>
      </c>
      <c r="S105">
        <v>0.188</v>
      </c>
      <c r="T105">
        <v>0.27200000000000002</v>
      </c>
      <c r="U105">
        <v>0.36099999999999999</v>
      </c>
      <c r="V105">
        <v>0.63300000000000001</v>
      </c>
      <c r="W105">
        <v>79</v>
      </c>
      <c r="X105">
        <v>52</v>
      </c>
      <c r="Y105">
        <v>1</v>
      </c>
      <c r="Z105">
        <v>2</v>
      </c>
      <c r="AA105">
        <v>0</v>
      </c>
      <c r="AB105">
        <v>1</v>
      </c>
      <c r="AC105">
        <v>0</v>
      </c>
      <c r="AD105" t="s">
        <v>1154</v>
      </c>
      <c r="AE105" t="s">
        <v>162</v>
      </c>
    </row>
    <row r="106" spans="1:31" x14ac:dyDescent="0.45">
      <c r="A106">
        <v>101</v>
      </c>
      <c r="B106" t="s">
        <v>1449</v>
      </c>
      <c r="C106">
        <v>35</v>
      </c>
      <c r="D106" t="s">
        <v>835</v>
      </c>
      <c r="E106" t="s">
        <v>1023</v>
      </c>
      <c r="F106">
        <v>6</v>
      </c>
      <c r="G106">
        <v>23</v>
      </c>
      <c r="H106">
        <v>17</v>
      </c>
      <c r="I106">
        <v>4</v>
      </c>
      <c r="J106">
        <v>5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5</v>
      </c>
      <c r="R106">
        <v>1</v>
      </c>
      <c r="S106">
        <v>0.29399999999999998</v>
      </c>
      <c r="T106">
        <v>0.45500000000000002</v>
      </c>
      <c r="U106">
        <v>0.29399999999999998</v>
      </c>
      <c r="V106">
        <v>0.749</v>
      </c>
      <c r="W106">
        <v>128</v>
      </c>
      <c r="X106">
        <v>5</v>
      </c>
      <c r="Y106">
        <v>1</v>
      </c>
      <c r="Z106">
        <v>0</v>
      </c>
      <c r="AA106">
        <v>1</v>
      </c>
      <c r="AB106">
        <v>0</v>
      </c>
      <c r="AC106">
        <v>0</v>
      </c>
      <c r="AD106" t="s">
        <v>329</v>
      </c>
      <c r="AE106" t="s">
        <v>1450</v>
      </c>
    </row>
    <row r="107" spans="1:31" x14ac:dyDescent="0.45">
      <c r="A107">
        <v>102</v>
      </c>
      <c r="B107" t="s">
        <v>163</v>
      </c>
      <c r="C107">
        <v>24</v>
      </c>
      <c r="D107" t="s">
        <v>37</v>
      </c>
      <c r="E107" t="s">
        <v>1026</v>
      </c>
      <c r="F107">
        <v>22</v>
      </c>
      <c r="G107">
        <v>90</v>
      </c>
      <c r="H107">
        <v>78</v>
      </c>
      <c r="I107">
        <v>12</v>
      </c>
      <c r="J107">
        <v>19</v>
      </c>
      <c r="K107">
        <v>3</v>
      </c>
      <c r="L107">
        <v>0</v>
      </c>
      <c r="M107">
        <v>6</v>
      </c>
      <c r="N107">
        <v>10</v>
      </c>
      <c r="O107">
        <v>0</v>
      </c>
      <c r="P107">
        <v>1</v>
      </c>
      <c r="Q107">
        <v>12</v>
      </c>
      <c r="R107">
        <v>26</v>
      </c>
      <c r="S107">
        <v>0.24399999999999999</v>
      </c>
      <c r="T107">
        <v>0.34399999999999997</v>
      </c>
      <c r="U107">
        <v>0.51300000000000001</v>
      </c>
      <c r="V107">
        <v>0.85699999999999998</v>
      </c>
      <c r="W107">
        <v>137</v>
      </c>
      <c r="X107">
        <v>40</v>
      </c>
      <c r="Y107">
        <v>2</v>
      </c>
      <c r="Z107">
        <v>0</v>
      </c>
      <c r="AA107">
        <v>0</v>
      </c>
      <c r="AB107">
        <v>0</v>
      </c>
      <c r="AC107">
        <v>2</v>
      </c>
      <c r="AD107" t="s">
        <v>164</v>
      </c>
      <c r="AE107" t="s">
        <v>165</v>
      </c>
    </row>
    <row r="108" spans="1:31" x14ac:dyDescent="0.45">
      <c r="A108">
        <v>103</v>
      </c>
      <c r="B108" t="s">
        <v>1451</v>
      </c>
      <c r="C108">
        <v>32</v>
      </c>
      <c r="D108" t="s">
        <v>823</v>
      </c>
      <c r="E108" t="s">
        <v>1023</v>
      </c>
      <c r="F108">
        <v>56</v>
      </c>
      <c r="G108">
        <v>231</v>
      </c>
      <c r="H108">
        <v>211</v>
      </c>
      <c r="I108">
        <v>26</v>
      </c>
      <c r="J108">
        <v>42</v>
      </c>
      <c r="K108">
        <v>3</v>
      </c>
      <c r="L108">
        <v>1</v>
      </c>
      <c r="M108">
        <v>6</v>
      </c>
      <c r="N108">
        <v>22</v>
      </c>
      <c r="O108">
        <v>1</v>
      </c>
      <c r="P108">
        <v>2</v>
      </c>
      <c r="Q108">
        <v>17</v>
      </c>
      <c r="R108">
        <v>53</v>
      </c>
      <c r="S108">
        <v>0.19900000000000001</v>
      </c>
      <c r="T108">
        <v>0.26400000000000001</v>
      </c>
      <c r="U108">
        <v>0.308</v>
      </c>
      <c r="V108">
        <v>0.57199999999999995</v>
      </c>
      <c r="W108">
        <v>64</v>
      </c>
      <c r="X108">
        <v>65</v>
      </c>
      <c r="Y108">
        <v>7</v>
      </c>
      <c r="Z108">
        <v>2</v>
      </c>
      <c r="AA108">
        <v>0</v>
      </c>
      <c r="AB108">
        <v>1</v>
      </c>
      <c r="AC108">
        <v>0</v>
      </c>
      <c r="AD108" t="s">
        <v>718</v>
      </c>
      <c r="AE108" t="s">
        <v>1297</v>
      </c>
    </row>
    <row r="109" spans="1:31" x14ac:dyDescent="0.45">
      <c r="A109">
        <v>104</v>
      </c>
      <c r="B109" t="s">
        <v>166</v>
      </c>
      <c r="C109">
        <v>27</v>
      </c>
      <c r="D109" t="s">
        <v>129</v>
      </c>
      <c r="E109" t="s">
        <v>1026</v>
      </c>
      <c r="F109">
        <v>54</v>
      </c>
      <c r="G109">
        <v>204</v>
      </c>
      <c r="H109">
        <v>182</v>
      </c>
      <c r="I109">
        <v>26</v>
      </c>
      <c r="J109">
        <v>45</v>
      </c>
      <c r="K109">
        <v>11</v>
      </c>
      <c r="L109">
        <v>3</v>
      </c>
      <c r="M109">
        <v>4</v>
      </c>
      <c r="N109">
        <v>16</v>
      </c>
      <c r="O109">
        <v>7</v>
      </c>
      <c r="P109">
        <v>4</v>
      </c>
      <c r="Q109">
        <v>17</v>
      </c>
      <c r="R109">
        <v>52</v>
      </c>
      <c r="S109">
        <v>0.247</v>
      </c>
      <c r="T109">
        <v>0.32400000000000001</v>
      </c>
      <c r="U109">
        <v>0.40699999999999997</v>
      </c>
      <c r="V109">
        <v>0.73</v>
      </c>
      <c r="W109">
        <v>110</v>
      </c>
      <c r="X109">
        <v>74</v>
      </c>
      <c r="Y109">
        <v>2</v>
      </c>
      <c r="Z109">
        <v>4</v>
      </c>
      <c r="AA109">
        <v>0</v>
      </c>
      <c r="AB109">
        <v>1</v>
      </c>
      <c r="AC109">
        <v>0</v>
      </c>
      <c r="AD109" t="s">
        <v>1342</v>
      </c>
      <c r="AE109" t="s">
        <v>167</v>
      </c>
    </row>
    <row r="110" spans="1:31" x14ac:dyDescent="0.45">
      <c r="A110">
        <v>105</v>
      </c>
      <c r="B110" t="s">
        <v>1452</v>
      </c>
      <c r="C110">
        <v>31</v>
      </c>
      <c r="D110" t="s">
        <v>854</v>
      </c>
      <c r="E110" t="s">
        <v>1023</v>
      </c>
      <c r="F110">
        <v>39</v>
      </c>
      <c r="G110">
        <v>80</v>
      </c>
      <c r="H110">
        <v>74</v>
      </c>
      <c r="I110">
        <v>11</v>
      </c>
      <c r="J110">
        <v>19</v>
      </c>
      <c r="K110">
        <v>1</v>
      </c>
      <c r="L110">
        <v>1</v>
      </c>
      <c r="M110">
        <v>0</v>
      </c>
      <c r="N110">
        <v>5</v>
      </c>
      <c r="O110">
        <v>1</v>
      </c>
      <c r="P110">
        <v>0</v>
      </c>
      <c r="Q110">
        <v>5</v>
      </c>
      <c r="R110">
        <v>23</v>
      </c>
      <c r="S110">
        <v>0.25700000000000001</v>
      </c>
      <c r="T110">
        <v>0.3</v>
      </c>
      <c r="U110">
        <v>0.29699999999999999</v>
      </c>
      <c r="V110">
        <v>0.59699999999999998</v>
      </c>
      <c r="W110">
        <v>68</v>
      </c>
      <c r="X110">
        <v>22</v>
      </c>
      <c r="Y110">
        <v>1</v>
      </c>
      <c r="Z110">
        <v>0</v>
      </c>
      <c r="AA110">
        <v>0</v>
      </c>
      <c r="AB110">
        <v>1</v>
      </c>
      <c r="AC110">
        <v>1</v>
      </c>
      <c r="AD110" t="s">
        <v>1196</v>
      </c>
      <c r="AE110" t="s">
        <v>1197</v>
      </c>
    </row>
    <row r="111" spans="1:31" x14ac:dyDescent="0.45">
      <c r="A111">
        <v>106</v>
      </c>
      <c r="B111" t="s">
        <v>1453</v>
      </c>
      <c r="C111">
        <v>31</v>
      </c>
      <c r="D111" t="s">
        <v>835</v>
      </c>
      <c r="E111" t="s">
        <v>1023</v>
      </c>
      <c r="F111">
        <v>55</v>
      </c>
      <c r="G111">
        <v>233</v>
      </c>
      <c r="H111">
        <v>212</v>
      </c>
      <c r="I111">
        <v>37</v>
      </c>
      <c r="J111">
        <v>51</v>
      </c>
      <c r="K111">
        <v>14</v>
      </c>
      <c r="L111">
        <v>0</v>
      </c>
      <c r="M111">
        <v>8</v>
      </c>
      <c r="N111">
        <v>27</v>
      </c>
      <c r="O111">
        <v>5</v>
      </c>
      <c r="P111">
        <v>0</v>
      </c>
      <c r="Q111">
        <v>18</v>
      </c>
      <c r="R111">
        <v>55</v>
      </c>
      <c r="S111">
        <v>0.24099999999999999</v>
      </c>
      <c r="T111">
        <v>0.309</v>
      </c>
      <c r="U111">
        <v>0.42</v>
      </c>
      <c r="V111">
        <v>0.72899999999999998</v>
      </c>
      <c r="W111">
        <v>114</v>
      </c>
      <c r="X111">
        <v>89</v>
      </c>
      <c r="Y111">
        <v>5</v>
      </c>
      <c r="Z111">
        <v>3</v>
      </c>
      <c r="AA111">
        <v>0</v>
      </c>
      <c r="AB111">
        <v>0</v>
      </c>
      <c r="AC111">
        <v>1</v>
      </c>
      <c r="AD111" t="s">
        <v>1032</v>
      </c>
      <c r="AE111" t="s">
        <v>1033</v>
      </c>
    </row>
    <row r="112" spans="1:31" x14ac:dyDescent="0.45">
      <c r="A112">
        <v>107</v>
      </c>
      <c r="B112" t="s">
        <v>1454</v>
      </c>
      <c r="C112">
        <v>26</v>
      </c>
      <c r="D112" t="s">
        <v>875</v>
      </c>
      <c r="E112" t="s">
        <v>1023</v>
      </c>
      <c r="F112">
        <v>55</v>
      </c>
      <c r="G112">
        <v>230</v>
      </c>
      <c r="H112">
        <v>208</v>
      </c>
      <c r="I112">
        <v>27</v>
      </c>
      <c r="J112">
        <v>54</v>
      </c>
      <c r="K112">
        <v>11</v>
      </c>
      <c r="L112">
        <v>2</v>
      </c>
      <c r="M112">
        <v>8</v>
      </c>
      <c r="N112">
        <v>27</v>
      </c>
      <c r="O112">
        <v>10</v>
      </c>
      <c r="P112">
        <v>3</v>
      </c>
      <c r="Q112">
        <v>20</v>
      </c>
      <c r="R112">
        <v>58</v>
      </c>
      <c r="S112">
        <v>0.26</v>
      </c>
      <c r="T112">
        <v>0.33</v>
      </c>
      <c r="U112">
        <v>0.44700000000000001</v>
      </c>
      <c r="V112">
        <v>0.77800000000000002</v>
      </c>
      <c r="W112">
        <v>119</v>
      </c>
      <c r="X112">
        <v>93</v>
      </c>
      <c r="Y112">
        <v>1</v>
      </c>
      <c r="Z112">
        <v>2</v>
      </c>
      <c r="AA112">
        <v>0</v>
      </c>
      <c r="AB112">
        <v>0</v>
      </c>
      <c r="AC112">
        <v>2</v>
      </c>
      <c r="AD112" t="s">
        <v>1090</v>
      </c>
      <c r="AE112" t="s">
        <v>1101</v>
      </c>
    </row>
    <row r="113" spans="1:31" x14ac:dyDescent="0.45">
      <c r="A113">
        <v>108</v>
      </c>
      <c r="B113" t="s">
        <v>1455</v>
      </c>
      <c r="C113">
        <v>20</v>
      </c>
      <c r="D113" t="s">
        <v>817</v>
      </c>
      <c r="E113" t="s">
        <v>1023</v>
      </c>
      <c r="F113">
        <v>48</v>
      </c>
      <c r="G113">
        <v>170</v>
      </c>
      <c r="H113">
        <v>158</v>
      </c>
      <c r="I113">
        <v>20</v>
      </c>
      <c r="J113">
        <v>34</v>
      </c>
      <c r="K113">
        <v>4</v>
      </c>
      <c r="L113">
        <v>0</v>
      </c>
      <c r="M113">
        <v>5</v>
      </c>
      <c r="N113">
        <v>16</v>
      </c>
      <c r="O113">
        <v>7</v>
      </c>
      <c r="P113">
        <v>1</v>
      </c>
      <c r="Q113">
        <v>10</v>
      </c>
      <c r="R113">
        <v>47</v>
      </c>
      <c r="S113">
        <v>0.215</v>
      </c>
      <c r="T113">
        <v>0.26</v>
      </c>
      <c r="U113">
        <v>0.33500000000000002</v>
      </c>
      <c r="V113">
        <v>0.59599999999999997</v>
      </c>
      <c r="W113">
        <v>70</v>
      </c>
      <c r="X113">
        <v>53</v>
      </c>
      <c r="Y113">
        <v>0</v>
      </c>
      <c r="Z113">
        <v>0</v>
      </c>
      <c r="AA113">
        <v>1</v>
      </c>
      <c r="AB113">
        <v>1</v>
      </c>
      <c r="AC113">
        <v>0</v>
      </c>
      <c r="AD113" t="s">
        <v>1286</v>
      </c>
      <c r="AE113" t="s">
        <v>1287</v>
      </c>
    </row>
    <row r="114" spans="1:31" x14ac:dyDescent="0.45">
      <c r="A114">
        <v>109</v>
      </c>
      <c r="B114" t="s">
        <v>168</v>
      </c>
      <c r="C114">
        <v>22</v>
      </c>
      <c r="D114" t="s">
        <v>153</v>
      </c>
      <c r="E114" t="s">
        <v>1026</v>
      </c>
      <c r="F114">
        <v>13</v>
      </c>
      <c r="G114">
        <v>35</v>
      </c>
      <c r="H114">
        <v>34</v>
      </c>
      <c r="I114">
        <v>2</v>
      </c>
      <c r="J114">
        <v>6</v>
      </c>
      <c r="K114">
        <v>1</v>
      </c>
      <c r="L114">
        <v>0</v>
      </c>
      <c r="M114">
        <v>0</v>
      </c>
      <c r="N114">
        <v>3</v>
      </c>
      <c r="O114">
        <v>2</v>
      </c>
      <c r="P114">
        <v>0</v>
      </c>
      <c r="Q114">
        <v>1</v>
      </c>
      <c r="R114">
        <v>13</v>
      </c>
      <c r="S114">
        <v>0.17599999999999999</v>
      </c>
      <c r="T114">
        <v>0.2</v>
      </c>
      <c r="U114">
        <v>0.20599999999999999</v>
      </c>
      <c r="V114">
        <v>0.40600000000000003</v>
      </c>
      <c r="W114">
        <v>20</v>
      </c>
      <c r="X114">
        <v>7</v>
      </c>
      <c r="Y114">
        <v>1</v>
      </c>
      <c r="Z114">
        <v>0</v>
      </c>
      <c r="AA114">
        <v>0</v>
      </c>
      <c r="AB114">
        <v>0</v>
      </c>
      <c r="AC114">
        <v>0</v>
      </c>
      <c r="AD114" t="s">
        <v>1456</v>
      </c>
      <c r="AE114" t="s">
        <v>169</v>
      </c>
    </row>
    <row r="115" spans="1:31" x14ac:dyDescent="0.45">
      <c r="A115">
        <v>110</v>
      </c>
      <c r="B115" t="s">
        <v>1457</v>
      </c>
      <c r="C115">
        <v>28</v>
      </c>
      <c r="D115" t="s">
        <v>823</v>
      </c>
      <c r="E115" t="s">
        <v>1023</v>
      </c>
      <c r="F115">
        <v>17</v>
      </c>
      <c r="G115">
        <v>41</v>
      </c>
      <c r="H115">
        <v>39</v>
      </c>
      <c r="I115">
        <v>7</v>
      </c>
      <c r="J115">
        <v>10</v>
      </c>
      <c r="K115">
        <v>3</v>
      </c>
      <c r="L115">
        <v>1</v>
      </c>
      <c r="M115">
        <v>3</v>
      </c>
      <c r="N115">
        <v>10</v>
      </c>
      <c r="O115">
        <v>0</v>
      </c>
      <c r="P115">
        <v>0</v>
      </c>
      <c r="Q115">
        <v>2</v>
      </c>
      <c r="R115">
        <v>10</v>
      </c>
      <c r="S115">
        <v>0.25600000000000001</v>
      </c>
      <c r="T115">
        <v>0.29299999999999998</v>
      </c>
      <c r="U115">
        <v>0.61499999999999999</v>
      </c>
      <c r="V115">
        <v>0.90800000000000003</v>
      </c>
      <c r="W115">
        <v>154</v>
      </c>
      <c r="X115">
        <v>24</v>
      </c>
      <c r="Y115">
        <v>2</v>
      </c>
      <c r="Z115">
        <v>0</v>
      </c>
      <c r="AA115">
        <v>0</v>
      </c>
      <c r="AB115">
        <v>0</v>
      </c>
      <c r="AC115">
        <v>0</v>
      </c>
      <c r="AD115" t="s">
        <v>1346</v>
      </c>
      <c r="AE115" t="s">
        <v>1347</v>
      </c>
    </row>
    <row r="116" spans="1:31" x14ac:dyDescent="0.45">
      <c r="A116">
        <v>111</v>
      </c>
      <c r="B116" t="s">
        <v>170</v>
      </c>
      <c r="C116">
        <v>28</v>
      </c>
      <c r="D116" t="s">
        <v>90</v>
      </c>
      <c r="E116" t="s">
        <v>1026</v>
      </c>
      <c r="F116">
        <v>41</v>
      </c>
      <c r="G116">
        <v>101</v>
      </c>
      <c r="H116">
        <v>95</v>
      </c>
      <c r="I116">
        <v>12</v>
      </c>
      <c r="J116">
        <v>23</v>
      </c>
      <c r="K116">
        <v>4</v>
      </c>
      <c r="L116">
        <v>1</v>
      </c>
      <c r="M116">
        <v>2</v>
      </c>
      <c r="N116">
        <v>7</v>
      </c>
      <c r="O116">
        <v>2</v>
      </c>
      <c r="P116">
        <v>0</v>
      </c>
      <c r="Q116">
        <v>2</v>
      </c>
      <c r="R116">
        <v>7</v>
      </c>
      <c r="S116">
        <v>0.24199999999999999</v>
      </c>
      <c r="T116">
        <v>0.26300000000000001</v>
      </c>
      <c r="U116">
        <v>0.36799999999999999</v>
      </c>
      <c r="V116">
        <v>0.63100000000000001</v>
      </c>
      <c r="W116">
        <v>80</v>
      </c>
      <c r="X116">
        <v>35</v>
      </c>
      <c r="Y116">
        <v>2</v>
      </c>
      <c r="Z116">
        <v>1</v>
      </c>
      <c r="AA116">
        <v>2</v>
      </c>
      <c r="AB116">
        <v>1</v>
      </c>
      <c r="AC116">
        <v>0</v>
      </c>
      <c r="AD116" t="s">
        <v>171</v>
      </c>
      <c r="AE116" t="s">
        <v>172</v>
      </c>
    </row>
    <row r="117" spans="1:31" x14ac:dyDescent="0.45">
      <c r="A117">
        <v>112</v>
      </c>
      <c r="B117" t="s">
        <v>173</v>
      </c>
      <c r="C117">
        <v>25</v>
      </c>
      <c r="D117" t="s">
        <v>97</v>
      </c>
      <c r="E117" t="s">
        <v>1026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87</v>
      </c>
      <c r="AE117" t="s">
        <v>174</v>
      </c>
    </row>
    <row r="118" spans="1:31" x14ac:dyDescent="0.45">
      <c r="A118">
        <v>113</v>
      </c>
      <c r="B118" t="s">
        <v>1458</v>
      </c>
      <c r="C118">
        <v>31</v>
      </c>
      <c r="D118" t="s">
        <v>835</v>
      </c>
      <c r="E118" t="s">
        <v>1023</v>
      </c>
      <c r="F118">
        <v>38</v>
      </c>
      <c r="G118">
        <v>154</v>
      </c>
      <c r="H118">
        <v>143</v>
      </c>
      <c r="I118">
        <v>19</v>
      </c>
      <c r="J118">
        <v>40</v>
      </c>
      <c r="K118">
        <v>7</v>
      </c>
      <c r="L118">
        <v>1</v>
      </c>
      <c r="M118">
        <v>7</v>
      </c>
      <c r="N118">
        <v>20</v>
      </c>
      <c r="O118">
        <v>0</v>
      </c>
      <c r="P118">
        <v>1</v>
      </c>
      <c r="Q118">
        <v>11</v>
      </c>
      <c r="R118">
        <v>32</v>
      </c>
      <c r="S118">
        <v>0.28000000000000003</v>
      </c>
      <c r="T118">
        <v>0.33100000000000002</v>
      </c>
      <c r="U118">
        <v>0.49</v>
      </c>
      <c r="V118">
        <v>0.82099999999999995</v>
      </c>
      <c r="W118">
        <v>140</v>
      </c>
      <c r="X118">
        <v>70</v>
      </c>
      <c r="Y118">
        <v>4</v>
      </c>
      <c r="Z118">
        <v>0</v>
      </c>
      <c r="AA118">
        <v>0</v>
      </c>
      <c r="AB118">
        <v>0</v>
      </c>
      <c r="AC118">
        <v>0</v>
      </c>
      <c r="AD118" t="s">
        <v>1125</v>
      </c>
      <c r="AE118" t="s">
        <v>1126</v>
      </c>
    </row>
    <row r="119" spans="1:31" x14ac:dyDescent="0.45">
      <c r="A119">
        <v>114</v>
      </c>
      <c r="B119" t="s">
        <v>1459</v>
      </c>
      <c r="C119">
        <v>26</v>
      </c>
      <c r="D119" t="s">
        <v>817</v>
      </c>
      <c r="E119" t="s">
        <v>1023</v>
      </c>
      <c r="F119">
        <v>54</v>
      </c>
      <c r="G119">
        <v>245</v>
      </c>
      <c r="H119">
        <v>216</v>
      </c>
      <c r="I119">
        <v>44</v>
      </c>
      <c r="J119">
        <v>70</v>
      </c>
      <c r="K119">
        <v>15</v>
      </c>
      <c r="L119">
        <v>1</v>
      </c>
      <c r="M119">
        <v>8</v>
      </c>
      <c r="N119">
        <v>43</v>
      </c>
      <c r="O119">
        <v>3</v>
      </c>
      <c r="P119">
        <v>0</v>
      </c>
      <c r="Q119">
        <v>25</v>
      </c>
      <c r="R119">
        <v>49</v>
      </c>
      <c r="S119">
        <v>0.32400000000000001</v>
      </c>
      <c r="T119">
        <v>0.39600000000000002</v>
      </c>
      <c r="U119">
        <v>0.51400000000000001</v>
      </c>
      <c r="V119">
        <v>0.91</v>
      </c>
      <c r="W119">
        <v>160</v>
      </c>
      <c r="X119">
        <v>111</v>
      </c>
      <c r="Y119">
        <v>6</v>
      </c>
      <c r="Z119">
        <v>2</v>
      </c>
      <c r="AA119">
        <v>0</v>
      </c>
      <c r="AB119">
        <v>2</v>
      </c>
      <c r="AC119">
        <v>1</v>
      </c>
      <c r="AD119" t="s">
        <v>1336</v>
      </c>
      <c r="AE119" t="s">
        <v>1031</v>
      </c>
    </row>
    <row r="120" spans="1:31" x14ac:dyDescent="0.45">
      <c r="A120">
        <v>115</v>
      </c>
      <c r="B120" t="s">
        <v>1460</v>
      </c>
      <c r="C120">
        <v>32</v>
      </c>
      <c r="D120" t="s">
        <v>888</v>
      </c>
      <c r="E120" t="s">
        <v>1023</v>
      </c>
      <c r="F120">
        <v>31</v>
      </c>
      <c r="G120">
        <v>128</v>
      </c>
      <c r="H120">
        <v>107</v>
      </c>
      <c r="I120">
        <v>20</v>
      </c>
      <c r="J120">
        <v>30</v>
      </c>
      <c r="K120">
        <v>11</v>
      </c>
      <c r="L120">
        <v>0</v>
      </c>
      <c r="M120">
        <v>6</v>
      </c>
      <c r="N120">
        <v>12</v>
      </c>
      <c r="O120">
        <v>2</v>
      </c>
      <c r="P120">
        <v>0</v>
      </c>
      <c r="Q120">
        <v>18</v>
      </c>
      <c r="R120">
        <v>35</v>
      </c>
      <c r="S120">
        <v>0.28000000000000003</v>
      </c>
      <c r="T120">
        <v>0.39800000000000002</v>
      </c>
      <c r="U120">
        <v>0.55100000000000005</v>
      </c>
      <c r="V120">
        <v>0.95</v>
      </c>
      <c r="W120">
        <v>172</v>
      </c>
      <c r="X120">
        <v>59</v>
      </c>
      <c r="Y120">
        <v>1</v>
      </c>
      <c r="Z120">
        <v>3</v>
      </c>
      <c r="AA120">
        <v>0</v>
      </c>
      <c r="AB120">
        <v>0</v>
      </c>
      <c r="AC120">
        <v>1</v>
      </c>
      <c r="AD120" t="s">
        <v>1048</v>
      </c>
      <c r="AE120" t="s">
        <v>1049</v>
      </c>
    </row>
    <row r="121" spans="1:31" x14ac:dyDescent="0.45">
      <c r="A121">
        <v>116</v>
      </c>
      <c r="B121" t="s">
        <v>175</v>
      </c>
      <c r="C121">
        <v>33</v>
      </c>
      <c r="D121" t="s">
        <v>94</v>
      </c>
      <c r="E121" t="s">
        <v>1782</v>
      </c>
      <c r="F121">
        <v>30</v>
      </c>
      <c r="G121">
        <v>98</v>
      </c>
      <c r="H121">
        <v>89</v>
      </c>
      <c r="I121">
        <v>6</v>
      </c>
      <c r="J121">
        <v>20</v>
      </c>
      <c r="K121">
        <v>5</v>
      </c>
      <c r="L121">
        <v>1</v>
      </c>
      <c r="M121">
        <v>1</v>
      </c>
      <c r="N121">
        <v>10</v>
      </c>
      <c r="O121">
        <v>0</v>
      </c>
      <c r="P121">
        <v>0</v>
      </c>
      <c r="Q121">
        <v>7</v>
      </c>
      <c r="R121">
        <v>27</v>
      </c>
      <c r="S121">
        <v>0.22500000000000001</v>
      </c>
      <c r="T121">
        <v>0.29599999999999999</v>
      </c>
      <c r="U121">
        <v>0.33700000000000002</v>
      </c>
      <c r="V121">
        <v>0.63300000000000001</v>
      </c>
      <c r="W121">
        <v>79</v>
      </c>
      <c r="X121">
        <v>30</v>
      </c>
      <c r="Y121">
        <v>3</v>
      </c>
      <c r="Z121">
        <v>2</v>
      </c>
      <c r="AA121">
        <v>0</v>
      </c>
      <c r="AB121">
        <v>0</v>
      </c>
      <c r="AC121">
        <v>0</v>
      </c>
      <c r="AD121" t="s">
        <v>1012</v>
      </c>
      <c r="AE121" t="s">
        <v>177</v>
      </c>
    </row>
    <row r="122" spans="1:31" x14ac:dyDescent="0.45">
      <c r="A122">
        <v>117</v>
      </c>
      <c r="B122" t="s">
        <v>175</v>
      </c>
      <c r="C122">
        <v>33</v>
      </c>
      <c r="D122" t="s">
        <v>880</v>
      </c>
      <c r="E122" t="s">
        <v>1023</v>
      </c>
      <c r="F122">
        <v>12</v>
      </c>
      <c r="G122">
        <v>41</v>
      </c>
      <c r="H122">
        <v>37</v>
      </c>
      <c r="I122">
        <v>3</v>
      </c>
      <c r="J122">
        <v>10</v>
      </c>
      <c r="K122">
        <v>1</v>
      </c>
      <c r="L122">
        <v>1</v>
      </c>
      <c r="M122">
        <v>1</v>
      </c>
      <c r="N122">
        <v>6</v>
      </c>
      <c r="O122">
        <v>0</v>
      </c>
      <c r="P122">
        <v>0</v>
      </c>
      <c r="Q122">
        <v>4</v>
      </c>
      <c r="R122">
        <v>13</v>
      </c>
      <c r="S122">
        <v>0.27</v>
      </c>
      <c r="T122">
        <v>0.34100000000000003</v>
      </c>
      <c r="U122">
        <v>0.432</v>
      </c>
      <c r="V122">
        <v>0.77400000000000002</v>
      </c>
      <c r="W122">
        <v>121</v>
      </c>
      <c r="X122">
        <v>16</v>
      </c>
      <c r="Y122">
        <v>1</v>
      </c>
      <c r="Z122">
        <v>0</v>
      </c>
      <c r="AA122">
        <v>0</v>
      </c>
      <c r="AB122">
        <v>0</v>
      </c>
      <c r="AC122">
        <v>0</v>
      </c>
      <c r="AD122" t="s">
        <v>1783</v>
      </c>
      <c r="AE122" t="s">
        <v>177</v>
      </c>
    </row>
    <row r="123" spans="1:31" x14ac:dyDescent="0.45">
      <c r="A123">
        <v>118</v>
      </c>
      <c r="B123" t="s">
        <v>175</v>
      </c>
      <c r="C123">
        <v>33</v>
      </c>
      <c r="D123" t="s">
        <v>37</v>
      </c>
      <c r="E123" t="s">
        <v>1026</v>
      </c>
      <c r="F123">
        <v>18</v>
      </c>
      <c r="G123">
        <v>57</v>
      </c>
      <c r="H123">
        <v>52</v>
      </c>
      <c r="I123">
        <v>3</v>
      </c>
      <c r="J123">
        <v>10</v>
      </c>
      <c r="K123">
        <v>4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3</v>
      </c>
      <c r="R123">
        <v>14</v>
      </c>
      <c r="S123">
        <v>0.192</v>
      </c>
      <c r="T123">
        <v>0.26300000000000001</v>
      </c>
      <c r="U123">
        <v>0.26900000000000002</v>
      </c>
      <c r="V123">
        <v>0.53200000000000003</v>
      </c>
      <c r="W123">
        <v>50</v>
      </c>
      <c r="X123">
        <v>14</v>
      </c>
      <c r="Y123">
        <v>2</v>
      </c>
      <c r="Z123">
        <v>2</v>
      </c>
      <c r="AA123">
        <v>0</v>
      </c>
      <c r="AB123">
        <v>0</v>
      </c>
      <c r="AC123">
        <v>0</v>
      </c>
      <c r="AD123" t="s">
        <v>176</v>
      </c>
      <c r="AE123" t="s">
        <v>177</v>
      </c>
    </row>
    <row r="124" spans="1:31" x14ac:dyDescent="0.45">
      <c r="A124">
        <v>119</v>
      </c>
      <c r="B124" t="s">
        <v>178</v>
      </c>
      <c r="C124">
        <v>29</v>
      </c>
      <c r="D124" t="s">
        <v>129</v>
      </c>
      <c r="E124" t="s">
        <v>1026</v>
      </c>
      <c r="F124">
        <v>37</v>
      </c>
      <c r="G124">
        <v>150</v>
      </c>
      <c r="H124">
        <v>130</v>
      </c>
      <c r="I124">
        <v>21</v>
      </c>
      <c r="J124">
        <v>35</v>
      </c>
      <c r="K124">
        <v>10</v>
      </c>
      <c r="L124">
        <v>1</v>
      </c>
      <c r="M124">
        <v>4</v>
      </c>
      <c r="N124">
        <v>15</v>
      </c>
      <c r="O124">
        <v>0</v>
      </c>
      <c r="P124">
        <v>0</v>
      </c>
      <c r="Q124">
        <v>18</v>
      </c>
      <c r="R124">
        <v>31</v>
      </c>
      <c r="S124">
        <v>0.26900000000000002</v>
      </c>
      <c r="T124">
        <v>0.35299999999999998</v>
      </c>
      <c r="U124">
        <v>0.45400000000000001</v>
      </c>
      <c r="V124">
        <v>0.80700000000000005</v>
      </c>
      <c r="W124">
        <v>131</v>
      </c>
      <c r="X124">
        <v>59</v>
      </c>
      <c r="Y124">
        <v>3</v>
      </c>
      <c r="Z124">
        <v>0</v>
      </c>
      <c r="AA124">
        <v>0</v>
      </c>
      <c r="AB124">
        <v>2</v>
      </c>
      <c r="AC124">
        <v>0</v>
      </c>
      <c r="AD124" t="s">
        <v>107</v>
      </c>
      <c r="AE124" t="s">
        <v>179</v>
      </c>
    </row>
    <row r="125" spans="1:31" x14ac:dyDescent="0.45">
      <c r="A125">
        <v>120</v>
      </c>
      <c r="B125" t="s">
        <v>180</v>
      </c>
      <c r="C125">
        <v>34</v>
      </c>
      <c r="D125" t="s">
        <v>86</v>
      </c>
      <c r="E125" t="s">
        <v>1026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 t="s">
        <v>181</v>
      </c>
    </row>
    <row r="126" spans="1:31" x14ac:dyDescent="0.45">
      <c r="A126">
        <v>121</v>
      </c>
      <c r="B126" t="s">
        <v>182</v>
      </c>
      <c r="C126">
        <v>24</v>
      </c>
      <c r="D126" t="s">
        <v>86</v>
      </c>
      <c r="E126" t="s">
        <v>1026</v>
      </c>
      <c r="F126">
        <v>51</v>
      </c>
      <c r="G126">
        <v>173</v>
      </c>
      <c r="H126">
        <v>150</v>
      </c>
      <c r="I126">
        <v>20</v>
      </c>
      <c r="J126">
        <v>36</v>
      </c>
      <c r="K126">
        <v>11</v>
      </c>
      <c r="L126">
        <v>0</v>
      </c>
      <c r="M126">
        <v>7</v>
      </c>
      <c r="N126">
        <v>25</v>
      </c>
      <c r="O126">
        <v>3</v>
      </c>
      <c r="P126">
        <v>1</v>
      </c>
      <c r="Q126">
        <v>19</v>
      </c>
      <c r="R126">
        <v>53</v>
      </c>
      <c r="S126">
        <v>0.24</v>
      </c>
      <c r="T126">
        <v>0.32900000000000001</v>
      </c>
      <c r="U126">
        <v>0.45300000000000001</v>
      </c>
      <c r="V126">
        <v>0.78300000000000003</v>
      </c>
      <c r="W126">
        <v>127</v>
      </c>
      <c r="X126">
        <v>68</v>
      </c>
      <c r="Y126">
        <v>4</v>
      </c>
      <c r="Z126">
        <v>2</v>
      </c>
      <c r="AA126">
        <v>0</v>
      </c>
      <c r="AB126">
        <v>2</v>
      </c>
      <c r="AC126">
        <v>1</v>
      </c>
      <c r="AD126" t="s">
        <v>1341</v>
      </c>
      <c r="AE126" t="s">
        <v>183</v>
      </c>
    </row>
    <row r="127" spans="1:31" x14ac:dyDescent="0.45">
      <c r="A127">
        <v>122</v>
      </c>
      <c r="B127" t="s">
        <v>1461</v>
      </c>
      <c r="C127">
        <v>37</v>
      </c>
      <c r="D127" t="s">
        <v>888</v>
      </c>
      <c r="E127" t="s">
        <v>1023</v>
      </c>
      <c r="F127">
        <v>11</v>
      </c>
      <c r="G127">
        <v>34</v>
      </c>
      <c r="H127">
        <v>31</v>
      </c>
      <c r="I127">
        <v>1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12</v>
      </c>
      <c r="S127">
        <v>9.7000000000000003E-2</v>
      </c>
      <c r="T127">
        <v>0.17599999999999999</v>
      </c>
      <c r="U127">
        <v>9.7000000000000003E-2</v>
      </c>
      <c r="V127">
        <v>0.27300000000000002</v>
      </c>
      <c r="W127">
        <v>-18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1462</v>
      </c>
      <c r="AE127" t="s">
        <v>1463</v>
      </c>
    </row>
    <row r="128" spans="1:31" x14ac:dyDescent="0.45">
      <c r="A128">
        <v>123</v>
      </c>
      <c r="B128" t="s">
        <v>184</v>
      </c>
      <c r="C128">
        <v>29</v>
      </c>
      <c r="D128" t="s">
        <v>153</v>
      </c>
      <c r="E128" t="s">
        <v>1026</v>
      </c>
      <c r="F128">
        <v>31</v>
      </c>
      <c r="G128">
        <v>134</v>
      </c>
      <c r="H128">
        <v>119</v>
      </c>
      <c r="I128">
        <v>18</v>
      </c>
      <c r="J128">
        <v>26</v>
      </c>
      <c r="K128">
        <v>4</v>
      </c>
      <c r="L128">
        <v>1</v>
      </c>
      <c r="M128">
        <v>3</v>
      </c>
      <c r="N128">
        <v>10</v>
      </c>
      <c r="O128">
        <v>0</v>
      </c>
      <c r="P128">
        <v>0</v>
      </c>
      <c r="Q128">
        <v>14</v>
      </c>
      <c r="R128">
        <v>30</v>
      </c>
      <c r="S128">
        <v>0.218</v>
      </c>
      <c r="T128">
        <v>0.30599999999999999</v>
      </c>
      <c r="U128">
        <v>0.34499999999999997</v>
      </c>
      <c r="V128">
        <v>0.65100000000000002</v>
      </c>
      <c r="W128">
        <v>91</v>
      </c>
      <c r="X128">
        <v>41</v>
      </c>
      <c r="Y128">
        <v>0</v>
      </c>
      <c r="Z128">
        <v>1</v>
      </c>
      <c r="AA128">
        <v>0</v>
      </c>
      <c r="AB128">
        <v>0</v>
      </c>
      <c r="AC128">
        <v>0</v>
      </c>
      <c r="AD128" t="s">
        <v>49</v>
      </c>
      <c r="AE128" t="s">
        <v>185</v>
      </c>
    </row>
    <row r="129" spans="1:31" x14ac:dyDescent="0.45">
      <c r="A129">
        <v>124</v>
      </c>
      <c r="B129" t="s">
        <v>1464</v>
      </c>
      <c r="C129">
        <v>30</v>
      </c>
      <c r="D129" t="s">
        <v>820</v>
      </c>
      <c r="E129" t="s">
        <v>1023</v>
      </c>
      <c r="F129">
        <v>54</v>
      </c>
      <c r="G129">
        <v>235</v>
      </c>
      <c r="H129">
        <v>207</v>
      </c>
      <c r="I129">
        <v>24</v>
      </c>
      <c r="J129">
        <v>55</v>
      </c>
      <c r="K129">
        <v>12</v>
      </c>
      <c r="L129">
        <v>2</v>
      </c>
      <c r="M129">
        <v>8</v>
      </c>
      <c r="N129">
        <v>35</v>
      </c>
      <c r="O129">
        <v>1</v>
      </c>
      <c r="P129">
        <v>2</v>
      </c>
      <c r="Q129">
        <v>20</v>
      </c>
      <c r="R129">
        <v>40</v>
      </c>
      <c r="S129">
        <v>0.26600000000000001</v>
      </c>
      <c r="T129">
        <v>0.33200000000000002</v>
      </c>
      <c r="U129">
        <v>0.45900000000000002</v>
      </c>
      <c r="V129">
        <v>0.79100000000000004</v>
      </c>
      <c r="W129">
        <v>130</v>
      </c>
      <c r="X129">
        <v>95</v>
      </c>
      <c r="Y129">
        <v>7</v>
      </c>
      <c r="Z129">
        <v>2</v>
      </c>
      <c r="AA129">
        <v>0</v>
      </c>
      <c r="AB129">
        <v>3</v>
      </c>
      <c r="AC129">
        <v>0</v>
      </c>
      <c r="AD129" t="s">
        <v>1080</v>
      </c>
      <c r="AE129" t="s">
        <v>1081</v>
      </c>
    </row>
    <row r="130" spans="1:31" x14ac:dyDescent="0.45">
      <c r="A130">
        <v>125</v>
      </c>
      <c r="B130" t="s">
        <v>1465</v>
      </c>
      <c r="C130">
        <v>22</v>
      </c>
      <c r="D130" t="s">
        <v>880</v>
      </c>
      <c r="E130" t="s">
        <v>1023</v>
      </c>
      <c r="F130">
        <v>23</v>
      </c>
      <c r="G130">
        <v>63</v>
      </c>
      <c r="H130">
        <v>55</v>
      </c>
      <c r="I130">
        <v>4</v>
      </c>
      <c r="J130">
        <v>13</v>
      </c>
      <c r="K130">
        <v>2</v>
      </c>
      <c r="L130">
        <v>1</v>
      </c>
      <c r="M130">
        <v>1</v>
      </c>
      <c r="N130">
        <v>9</v>
      </c>
      <c r="O130">
        <v>5</v>
      </c>
      <c r="P130">
        <v>0</v>
      </c>
      <c r="Q130">
        <v>3</v>
      </c>
      <c r="R130">
        <v>13</v>
      </c>
      <c r="S130">
        <v>0.23599999999999999</v>
      </c>
      <c r="T130">
        <v>0.29499999999999998</v>
      </c>
      <c r="U130">
        <v>0.36399999999999999</v>
      </c>
      <c r="V130">
        <v>0.65900000000000003</v>
      </c>
      <c r="W130">
        <v>88</v>
      </c>
      <c r="X130">
        <v>20</v>
      </c>
      <c r="Y130">
        <v>0</v>
      </c>
      <c r="Z130">
        <v>2</v>
      </c>
      <c r="AA130">
        <v>2</v>
      </c>
      <c r="AB130">
        <v>1</v>
      </c>
      <c r="AC130">
        <v>0</v>
      </c>
      <c r="AD130" t="s">
        <v>476</v>
      </c>
      <c r="AE130" t="s">
        <v>1104</v>
      </c>
    </row>
    <row r="131" spans="1:31" x14ac:dyDescent="0.45">
      <c r="A131">
        <v>126</v>
      </c>
      <c r="B131" t="s">
        <v>1466</v>
      </c>
      <c r="C131">
        <v>25</v>
      </c>
      <c r="D131" t="s">
        <v>905</v>
      </c>
      <c r="E131" t="s">
        <v>1023</v>
      </c>
      <c r="F131">
        <v>51</v>
      </c>
      <c r="G131">
        <v>205</v>
      </c>
      <c r="H131">
        <v>190</v>
      </c>
      <c r="I131">
        <v>21</v>
      </c>
      <c r="J131">
        <v>47</v>
      </c>
      <c r="K131">
        <v>12</v>
      </c>
      <c r="L131">
        <v>0</v>
      </c>
      <c r="M131">
        <v>7</v>
      </c>
      <c r="N131">
        <v>19</v>
      </c>
      <c r="O131">
        <v>4</v>
      </c>
      <c r="P131">
        <v>1</v>
      </c>
      <c r="Q131">
        <v>15</v>
      </c>
      <c r="R131">
        <v>72</v>
      </c>
      <c r="S131">
        <v>0.247</v>
      </c>
      <c r="T131">
        <v>0.30199999999999999</v>
      </c>
      <c r="U131">
        <v>0.42099999999999999</v>
      </c>
      <c r="V131">
        <v>0.72299999999999998</v>
      </c>
      <c r="W131">
        <v>108</v>
      </c>
      <c r="X131">
        <v>80</v>
      </c>
      <c r="Y131">
        <v>3</v>
      </c>
      <c r="Z131">
        <v>0</v>
      </c>
      <c r="AA131">
        <v>0</v>
      </c>
      <c r="AB131">
        <v>0</v>
      </c>
      <c r="AC131">
        <v>2</v>
      </c>
      <c r="AD131" t="s">
        <v>83</v>
      </c>
      <c r="AE131" t="s">
        <v>1168</v>
      </c>
    </row>
    <row r="132" spans="1:31" x14ac:dyDescent="0.45">
      <c r="A132">
        <v>127</v>
      </c>
      <c r="B132" t="s">
        <v>1467</v>
      </c>
      <c r="C132">
        <v>35</v>
      </c>
      <c r="D132" t="s">
        <v>828</v>
      </c>
      <c r="E132" t="s">
        <v>1023</v>
      </c>
      <c r="F132">
        <v>42</v>
      </c>
      <c r="G132">
        <v>139</v>
      </c>
      <c r="H132">
        <v>123</v>
      </c>
      <c r="I132">
        <v>17</v>
      </c>
      <c r="J132">
        <v>33</v>
      </c>
      <c r="K132">
        <v>13</v>
      </c>
      <c r="L132">
        <v>0</v>
      </c>
      <c r="M132">
        <v>5</v>
      </c>
      <c r="N132">
        <v>20</v>
      </c>
      <c r="O132">
        <v>0</v>
      </c>
      <c r="P132">
        <v>0</v>
      </c>
      <c r="Q132">
        <v>11</v>
      </c>
      <c r="R132">
        <v>32</v>
      </c>
      <c r="S132">
        <v>0.26800000000000002</v>
      </c>
      <c r="T132">
        <v>0.33800000000000002</v>
      </c>
      <c r="U132">
        <v>0.496</v>
      </c>
      <c r="V132">
        <v>0.83399999999999996</v>
      </c>
      <c r="W132">
        <v>135</v>
      </c>
      <c r="X132">
        <v>61</v>
      </c>
      <c r="Y132">
        <v>4</v>
      </c>
      <c r="Z132">
        <v>3</v>
      </c>
      <c r="AA132">
        <v>0</v>
      </c>
      <c r="AB132">
        <v>2</v>
      </c>
      <c r="AC132">
        <v>0</v>
      </c>
      <c r="AD132" t="s">
        <v>517</v>
      </c>
      <c r="AE132" t="s">
        <v>1057</v>
      </c>
    </row>
    <row r="133" spans="1:31" x14ac:dyDescent="0.45">
      <c r="A133">
        <v>128</v>
      </c>
      <c r="B133" t="s">
        <v>186</v>
      </c>
      <c r="C133">
        <v>29</v>
      </c>
      <c r="D133" t="s">
        <v>37</v>
      </c>
      <c r="E133" t="s">
        <v>1026</v>
      </c>
      <c r="F133">
        <v>22</v>
      </c>
      <c r="G133">
        <v>59</v>
      </c>
      <c r="H133">
        <v>53</v>
      </c>
      <c r="I133">
        <v>3</v>
      </c>
      <c r="J133">
        <v>7</v>
      </c>
      <c r="K133">
        <v>2</v>
      </c>
      <c r="L133">
        <v>0</v>
      </c>
      <c r="M133">
        <v>0</v>
      </c>
      <c r="N133">
        <v>4</v>
      </c>
      <c r="O133">
        <v>2</v>
      </c>
      <c r="P133">
        <v>0</v>
      </c>
      <c r="Q133">
        <v>4</v>
      </c>
      <c r="R133">
        <v>28</v>
      </c>
      <c r="S133">
        <v>0.13200000000000001</v>
      </c>
      <c r="T133">
        <v>0.20699999999999999</v>
      </c>
      <c r="U133">
        <v>0.17</v>
      </c>
      <c r="V133">
        <v>0.377</v>
      </c>
      <c r="W133">
        <v>8</v>
      </c>
      <c r="X133">
        <v>9</v>
      </c>
      <c r="Y133">
        <v>1</v>
      </c>
      <c r="Z133">
        <v>1</v>
      </c>
      <c r="AA133">
        <v>1</v>
      </c>
      <c r="AB133">
        <v>0</v>
      </c>
      <c r="AC133">
        <v>0</v>
      </c>
      <c r="AD133" t="s">
        <v>187</v>
      </c>
      <c r="AE133" t="s">
        <v>188</v>
      </c>
    </row>
    <row r="134" spans="1:31" x14ac:dyDescent="0.45">
      <c r="A134">
        <v>129</v>
      </c>
      <c r="B134" t="s">
        <v>1468</v>
      </c>
      <c r="C134">
        <v>24</v>
      </c>
      <c r="D134" t="s">
        <v>905</v>
      </c>
      <c r="E134" t="s">
        <v>1023</v>
      </c>
      <c r="F134">
        <v>23</v>
      </c>
      <c r="G134">
        <v>83</v>
      </c>
      <c r="H134">
        <v>68</v>
      </c>
      <c r="I134">
        <v>7</v>
      </c>
      <c r="J134">
        <v>11</v>
      </c>
      <c r="K134">
        <v>3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11</v>
      </c>
      <c r="R134">
        <v>29</v>
      </c>
      <c r="S134">
        <v>0.16200000000000001</v>
      </c>
      <c r="T134">
        <v>0.28000000000000003</v>
      </c>
      <c r="U134">
        <v>0.20599999999999999</v>
      </c>
      <c r="V134">
        <v>0.48599999999999999</v>
      </c>
      <c r="W134">
        <v>44</v>
      </c>
      <c r="X134">
        <v>14</v>
      </c>
      <c r="Y134">
        <v>1</v>
      </c>
      <c r="Z134">
        <v>1</v>
      </c>
      <c r="AA134">
        <v>0</v>
      </c>
      <c r="AB134">
        <v>2</v>
      </c>
      <c r="AC134">
        <v>0</v>
      </c>
      <c r="AD134" t="s">
        <v>223</v>
      </c>
      <c r="AE134" t="s">
        <v>1265</v>
      </c>
    </row>
    <row r="135" spans="1:31" x14ac:dyDescent="0.45">
      <c r="A135">
        <v>130</v>
      </c>
      <c r="B135" t="s">
        <v>189</v>
      </c>
      <c r="C135">
        <v>31</v>
      </c>
      <c r="D135" t="s">
        <v>48</v>
      </c>
      <c r="E135" t="s">
        <v>1026</v>
      </c>
      <c r="F135">
        <v>33</v>
      </c>
      <c r="G135">
        <v>118</v>
      </c>
      <c r="H135">
        <v>111</v>
      </c>
      <c r="I135">
        <v>11</v>
      </c>
      <c r="J135">
        <v>25</v>
      </c>
      <c r="K135">
        <v>4</v>
      </c>
      <c r="L135">
        <v>0</v>
      </c>
      <c r="M135">
        <v>4</v>
      </c>
      <c r="N135">
        <v>5</v>
      </c>
      <c r="O135">
        <v>0</v>
      </c>
      <c r="P135">
        <v>0</v>
      </c>
      <c r="Q135">
        <v>5</v>
      </c>
      <c r="R135">
        <v>28</v>
      </c>
      <c r="S135">
        <v>0.22500000000000001</v>
      </c>
      <c r="T135">
        <v>0.27100000000000002</v>
      </c>
      <c r="U135">
        <v>0.36899999999999999</v>
      </c>
      <c r="V135">
        <v>0.64100000000000001</v>
      </c>
      <c r="W135">
        <v>85</v>
      </c>
      <c r="X135">
        <v>41</v>
      </c>
      <c r="Y135">
        <v>3</v>
      </c>
      <c r="Z135">
        <v>2</v>
      </c>
      <c r="AA135">
        <v>0</v>
      </c>
      <c r="AB135">
        <v>0</v>
      </c>
      <c r="AC135">
        <v>0</v>
      </c>
      <c r="AD135" t="s">
        <v>190</v>
      </c>
      <c r="AE135" t="s">
        <v>191</v>
      </c>
    </row>
    <row r="136" spans="1:31" x14ac:dyDescent="0.45">
      <c r="A136">
        <v>131</v>
      </c>
      <c r="B136" t="s">
        <v>1469</v>
      </c>
      <c r="C136">
        <v>27</v>
      </c>
      <c r="D136" t="s">
        <v>875</v>
      </c>
      <c r="E136" t="s">
        <v>1023</v>
      </c>
      <c r="F136">
        <v>56</v>
      </c>
      <c r="G136">
        <v>242</v>
      </c>
      <c r="H136">
        <v>221</v>
      </c>
      <c r="I136">
        <v>27</v>
      </c>
      <c r="J136">
        <v>56</v>
      </c>
      <c r="K136">
        <v>9</v>
      </c>
      <c r="L136">
        <v>0</v>
      </c>
      <c r="M136">
        <v>9</v>
      </c>
      <c r="N136">
        <v>25</v>
      </c>
      <c r="O136">
        <v>1</v>
      </c>
      <c r="P136">
        <v>1</v>
      </c>
      <c r="Q136">
        <v>18</v>
      </c>
      <c r="R136">
        <v>61</v>
      </c>
      <c r="S136">
        <v>0.253</v>
      </c>
      <c r="T136">
        <v>0.31</v>
      </c>
      <c r="U136">
        <v>0.41599999999999998</v>
      </c>
      <c r="V136">
        <v>0.72599999999999998</v>
      </c>
      <c r="W136">
        <v>105</v>
      </c>
      <c r="X136">
        <v>92</v>
      </c>
      <c r="Y136">
        <v>4</v>
      </c>
      <c r="Z136">
        <v>1</v>
      </c>
      <c r="AA136">
        <v>0</v>
      </c>
      <c r="AB136">
        <v>2</v>
      </c>
      <c r="AC136">
        <v>1</v>
      </c>
      <c r="AD136" t="s">
        <v>1127</v>
      </c>
      <c r="AE136" t="s">
        <v>1128</v>
      </c>
    </row>
    <row r="137" spans="1:31" x14ac:dyDescent="0.45">
      <c r="A137">
        <v>132</v>
      </c>
      <c r="B137" t="s">
        <v>1470</v>
      </c>
      <c r="C137">
        <v>22</v>
      </c>
      <c r="D137" t="s">
        <v>830</v>
      </c>
      <c r="E137" t="s">
        <v>1023</v>
      </c>
      <c r="F137">
        <v>55</v>
      </c>
      <c r="G137">
        <v>227</v>
      </c>
      <c r="H137">
        <v>196</v>
      </c>
      <c r="I137">
        <v>36</v>
      </c>
      <c r="J137">
        <v>48</v>
      </c>
      <c r="K137">
        <v>10</v>
      </c>
      <c r="L137">
        <v>1</v>
      </c>
      <c r="M137">
        <v>9</v>
      </c>
      <c r="N137">
        <v>24</v>
      </c>
      <c r="O137">
        <v>31</v>
      </c>
      <c r="P137">
        <v>5</v>
      </c>
      <c r="Q137">
        <v>27</v>
      </c>
      <c r="R137">
        <v>73</v>
      </c>
      <c r="S137">
        <v>0.245</v>
      </c>
      <c r="T137">
        <v>0.34499999999999997</v>
      </c>
      <c r="U137">
        <v>0.44400000000000001</v>
      </c>
      <c r="V137">
        <v>0.78900000000000003</v>
      </c>
      <c r="W137">
        <v>124</v>
      </c>
      <c r="X137">
        <v>87</v>
      </c>
      <c r="Y137">
        <v>5</v>
      </c>
      <c r="Z137">
        <v>3</v>
      </c>
      <c r="AA137">
        <v>1</v>
      </c>
      <c r="AB137">
        <v>0</v>
      </c>
      <c r="AC137">
        <v>0</v>
      </c>
      <c r="AD137" t="s">
        <v>83</v>
      </c>
      <c r="AE137" t="s">
        <v>1044</v>
      </c>
    </row>
    <row r="138" spans="1:31" x14ac:dyDescent="0.45">
      <c r="A138">
        <v>133</v>
      </c>
      <c r="B138" t="s">
        <v>192</v>
      </c>
      <c r="C138">
        <v>30</v>
      </c>
      <c r="D138" t="s">
        <v>97</v>
      </c>
      <c r="E138" t="s">
        <v>1026</v>
      </c>
      <c r="F138">
        <v>50</v>
      </c>
      <c r="G138">
        <v>168</v>
      </c>
      <c r="H138">
        <v>155</v>
      </c>
      <c r="I138">
        <v>19</v>
      </c>
      <c r="J138">
        <v>35</v>
      </c>
      <c r="K138">
        <v>7</v>
      </c>
      <c r="L138">
        <v>0</v>
      </c>
      <c r="M138">
        <v>7</v>
      </c>
      <c r="N138">
        <v>17</v>
      </c>
      <c r="O138">
        <v>2</v>
      </c>
      <c r="P138">
        <v>0</v>
      </c>
      <c r="Q138">
        <v>7</v>
      </c>
      <c r="R138">
        <v>60</v>
      </c>
      <c r="S138">
        <v>0.22600000000000001</v>
      </c>
      <c r="T138">
        <v>0.28000000000000003</v>
      </c>
      <c r="U138">
        <v>0.40600000000000003</v>
      </c>
      <c r="V138">
        <v>0.68600000000000005</v>
      </c>
      <c r="W138">
        <v>94</v>
      </c>
      <c r="X138">
        <v>63</v>
      </c>
      <c r="Y138">
        <v>6</v>
      </c>
      <c r="Z138">
        <v>5</v>
      </c>
      <c r="AA138">
        <v>0</v>
      </c>
      <c r="AB138">
        <v>1</v>
      </c>
      <c r="AC138">
        <v>0</v>
      </c>
      <c r="AD138" t="s">
        <v>83</v>
      </c>
      <c r="AE138" t="s">
        <v>193</v>
      </c>
    </row>
    <row r="139" spans="1:31" x14ac:dyDescent="0.45">
      <c r="A139">
        <v>134</v>
      </c>
      <c r="B139" t="s">
        <v>1471</v>
      </c>
      <c r="C139">
        <v>29</v>
      </c>
      <c r="D139" t="s">
        <v>905</v>
      </c>
      <c r="E139" t="s">
        <v>1023</v>
      </c>
      <c r="F139">
        <v>1</v>
      </c>
      <c r="G139">
        <v>5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0.25</v>
      </c>
      <c r="U139">
        <v>0</v>
      </c>
      <c r="V139">
        <v>0.25</v>
      </c>
      <c r="W139">
        <v>-20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 t="s">
        <v>329</v>
      </c>
      <c r="AE139" t="s">
        <v>1472</v>
      </c>
    </row>
    <row r="140" spans="1:31" x14ac:dyDescent="0.45">
      <c r="A140">
        <v>135</v>
      </c>
      <c r="B140" t="s">
        <v>194</v>
      </c>
      <c r="C140">
        <v>25</v>
      </c>
      <c r="D140" t="s">
        <v>97</v>
      </c>
      <c r="E140" t="s">
        <v>1026</v>
      </c>
      <c r="F140">
        <v>3</v>
      </c>
      <c r="G140">
        <v>6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3</v>
      </c>
      <c r="S140">
        <v>0</v>
      </c>
      <c r="T140">
        <v>0.16700000000000001</v>
      </c>
      <c r="U140">
        <v>0</v>
      </c>
      <c r="V140">
        <v>0.16700000000000001</v>
      </c>
      <c r="W140">
        <v>-46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195</v>
      </c>
      <c r="AE140" t="s">
        <v>196</v>
      </c>
    </row>
    <row r="141" spans="1:31" x14ac:dyDescent="0.45">
      <c r="A141">
        <v>136</v>
      </c>
      <c r="B141" t="s">
        <v>197</v>
      </c>
      <c r="C141">
        <v>25</v>
      </c>
      <c r="D141" t="s">
        <v>66</v>
      </c>
      <c r="E141" t="s">
        <v>1026</v>
      </c>
      <c r="F141">
        <v>22</v>
      </c>
      <c r="G141">
        <v>74</v>
      </c>
      <c r="H141">
        <v>64</v>
      </c>
      <c r="I141">
        <v>6</v>
      </c>
      <c r="J141">
        <v>14</v>
      </c>
      <c r="K141">
        <v>3</v>
      </c>
      <c r="L141">
        <v>1</v>
      </c>
      <c r="M141">
        <v>2</v>
      </c>
      <c r="N141">
        <v>14</v>
      </c>
      <c r="O141">
        <v>4</v>
      </c>
      <c r="P141">
        <v>1</v>
      </c>
      <c r="Q141">
        <v>8</v>
      </c>
      <c r="R141">
        <v>15</v>
      </c>
      <c r="S141">
        <v>0.219</v>
      </c>
      <c r="T141">
        <v>0.32400000000000001</v>
      </c>
      <c r="U141">
        <v>0.39100000000000001</v>
      </c>
      <c r="V141">
        <v>0.71499999999999997</v>
      </c>
      <c r="W141">
        <v>107</v>
      </c>
      <c r="X141">
        <v>25</v>
      </c>
      <c r="Y141">
        <v>0</v>
      </c>
      <c r="Z141">
        <v>2</v>
      </c>
      <c r="AA141">
        <v>0</v>
      </c>
      <c r="AB141">
        <v>0</v>
      </c>
      <c r="AC141">
        <v>0</v>
      </c>
      <c r="AD141" t="s">
        <v>198</v>
      </c>
      <c r="AE141" t="s">
        <v>199</v>
      </c>
    </row>
    <row r="142" spans="1:31" x14ac:dyDescent="0.45">
      <c r="A142">
        <v>137</v>
      </c>
      <c r="B142" t="s">
        <v>200</v>
      </c>
      <c r="C142">
        <v>27</v>
      </c>
      <c r="D142" t="s">
        <v>37</v>
      </c>
      <c r="E142" t="s">
        <v>1026</v>
      </c>
      <c r="F142">
        <v>44</v>
      </c>
      <c r="G142">
        <v>192</v>
      </c>
      <c r="H142">
        <v>166</v>
      </c>
      <c r="I142">
        <v>28</v>
      </c>
      <c r="J142">
        <v>48</v>
      </c>
      <c r="K142">
        <v>11</v>
      </c>
      <c r="L142">
        <v>1</v>
      </c>
      <c r="M142">
        <v>10</v>
      </c>
      <c r="N142">
        <v>26</v>
      </c>
      <c r="O142">
        <v>1</v>
      </c>
      <c r="P142">
        <v>0</v>
      </c>
      <c r="Q142">
        <v>23</v>
      </c>
      <c r="R142">
        <v>46</v>
      </c>
      <c r="S142">
        <v>0.28899999999999998</v>
      </c>
      <c r="T142">
        <v>0.38</v>
      </c>
      <c r="U142">
        <v>0.54800000000000004</v>
      </c>
      <c r="V142">
        <v>0.92800000000000005</v>
      </c>
      <c r="W142">
        <v>157</v>
      </c>
      <c r="X142">
        <v>91</v>
      </c>
      <c r="Y142">
        <v>7</v>
      </c>
      <c r="Z142">
        <v>2</v>
      </c>
      <c r="AA142">
        <v>0</v>
      </c>
      <c r="AB142">
        <v>1</v>
      </c>
      <c r="AC142">
        <v>4</v>
      </c>
      <c r="AD142" t="s">
        <v>201</v>
      </c>
      <c r="AE142" t="s">
        <v>202</v>
      </c>
    </row>
    <row r="143" spans="1:31" x14ac:dyDescent="0.45">
      <c r="A143">
        <v>138</v>
      </c>
      <c r="B143" t="s">
        <v>1473</v>
      </c>
      <c r="C143">
        <v>30</v>
      </c>
      <c r="D143" t="s">
        <v>862</v>
      </c>
      <c r="E143" t="s">
        <v>1023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 t="s">
        <v>1474</v>
      </c>
    </row>
    <row r="144" spans="1:31" x14ac:dyDescent="0.45">
      <c r="A144">
        <v>139</v>
      </c>
      <c r="B144" t="s">
        <v>1475</v>
      </c>
      <c r="C144">
        <v>33</v>
      </c>
      <c r="D144" t="s">
        <v>854</v>
      </c>
      <c r="E144" t="s">
        <v>1023</v>
      </c>
      <c r="F144">
        <v>45</v>
      </c>
      <c r="G144">
        <v>177</v>
      </c>
      <c r="H144">
        <v>163</v>
      </c>
      <c r="I144">
        <v>18</v>
      </c>
      <c r="J144">
        <v>49</v>
      </c>
      <c r="K144">
        <v>9</v>
      </c>
      <c r="L144">
        <v>0</v>
      </c>
      <c r="M144">
        <v>4</v>
      </c>
      <c r="N144">
        <v>23</v>
      </c>
      <c r="O144">
        <v>0</v>
      </c>
      <c r="P144">
        <v>0</v>
      </c>
      <c r="Q144">
        <v>9</v>
      </c>
      <c r="R144">
        <v>32</v>
      </c>
      <c r="S144">
        <v>0.30099999999999999</v>
      </c>
      <c r="T144">
        <v>0.34499999999999997</v>
      </c>
      <c r="U144">
        <v>0.42899999999999999</v>
      </c>
      <c r="V144">
        <v>0.77400000000000002</v>
      </c>
      <c r="W144">
        <v>115</v>
      </c>
      <c r="X144">
        <v>70</v>
      </c>
      <c r="Y144">
        <v>3</v>
      </c>
      <c r="Z144">
        <v>3</v>
      </c>
      <c r="AA144">
        <v>0</v>
      </c>
      <c r="AB144">
        <v>2</v>
      </c>
      <c r="AC144">
        <v>2</v>
      </c>
      <c r="AD144" t="s">
        <v>307</v>
      </c>
      <c r="AE144" t="s">
        <v>1077</v>
      </c>
    </row>
    <row r="145" spans="1:31" x14ac:dyDescent="0.45">
      <c r="A145">
        <v>140</v>
      </c>
      <c r="B145" t="s">
        <v>203</v>
      </c>
      <c r="C145">
        <v>25</v>
      </c>
      <c r="D145" t="s">
        <v>33</v>
      </c>
      <c r="E145" t="s">
        <v>1026</v>
      </c>
      <c r="F145">
        <v>50</v>
      </c>
      <c r="G145">
        <v>199</v>
      </c>
      <c r="H145">
        <v>187</v>
      </c>
      <c r="I145">
        <v>18</v>
      </c>
      <c r="J145">
        <v>47</v>
      </c>
      <c r="K145">
        <v>10</v>
      </c>
      <c r="L145">
        <v>1</v>
      </c>
      <c r="M145">
        <v>3</v>
      </c>
      <c r="N145">
        <v>23</v>
      </c>
      <c r="O145">
        <v>0</v>
      </c>
      <c r="P145">
        <v>0</v>
      </c>
      <c r="Q145">
        <v>8</v>
      </c>
      <c r="R145">
        <v>29</v>
      </c>
      <c r="S145">
        <v>0.251</v>
      </c>
      <c r="T145">
        <v>0.28100000000000003</v>
      </c>
      <c r="U145">
        <v>0.36399999999999999</v>
      </c>
      <c r="V145">
        <v>0.64500000000000002</v>
      </c>
      <c r="W145">
        <v>85</v>
      </c>
      <c r="X145">
        <v>68</v>
      </c>
      <c r="Y145">
        <v>8</v>
      </c>
      <c r="Z145">
        <v>1</v>
      </c>
      <c r="AA145">
        <v>0</v>
      </c>
      <c r="AB145">
        <v>3</v>
      </c>
      <c r="AC145">
        <v>0</v>
      </c>
      <c r="AD145" t="s">
        <v>204</v>
      </c>
      <c r="AE145" t="s">
        <v>205</v>
      </c>
    </row>
    <row r="146" spans="1:31" x14ac:dyDescent="0.45">
      <c r="A146">
        <v>141</v>
      </c>
      <c r="B146" t="s">
        <v>206</v>
      </c>
      <c r="C146">
        <v>32</v>
      </c>
      <c r="D146" t="s">
        <v>66</v>
      </c>
      <c r="E146" t="s">
        <v>1026</v>
      </c>
      <c r="F146">
        <v>54</v>
      </c>
      <c r="G146">
        <v>235</v>
      </c>
      <c r="H146">
        <v>213</v>
      </c>
      <c r="I146">
        <v>22</v>
      </c>
      <c r="J146">
        <v>53</v>
      </c>
      <c r="K146">
        <v>10</v>
      </c>
      <c r="L146">
        <v>0</v>
      </c>
      <c r="M146">
        <v>4</v>
      </c>
      <c r="N146">
        <v>25</v>
      </c>
      <c r="O146">
        <v>0</v>
      </c>
      <c r="P146">
        <v>0</v>
      </c>
      <c r="Q146">
        <v>19</v>
      </c>
      <c r="R146">
        <v>32</v>
      </c>
      <c r="S146">
        <v>0.249</v>
      </c>
      <c r="T146">
        <v>0.315</v>
      </c>
      <c r="U146">
        <v>0.35199999999999998</v>
      </c>
      <c r="V146">
        <v>0.66700000000000004</v>
      </c>
      <c r="W146">
        <v>94</v>
      </c>
      <c r="X146">
        <v>75</v>
      </c>
      <c r="Y146">
        <v>5</v>
      </c>
      <c r="Z146">
        <v>2</v>
      </c>
      <c r="AA146">
        <v>0</v>
      </c>
      <c r="AB146">
        <v>1</v>
      </c>
      <c r="AC146">
        <v>0</v>
      </c>
      <c r="AD146" t="s">
        <v>207</v>
      </c>
      <c r="AE146" t="s">
        <v>208</v>
      </c>
    </row>
    <row r="147" spans="1:31" x14ac:dyDescent="0.45">
      <c r="A147">
        <v>142</v>
      </c>
      <c r="B147" t="s">
        <v>1476</v>
      </c>
      <c r="C147">
        <v>37</v>
      </c>
      <c r="D147" t="s">
        <v>862</v>
      </c>
      <c r="E147" t="s">
        <v>1023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 t="s">
        <v>1477</v>
      </c>
    </row>
    <row r="148" spans="1:31" x14ac:dyDescent="0.45">
      <c r="A148">
        <v>143</v>
      </c>
      <c r="B148" t="s">
        <v>1478</v>
      </c>
      <c r="C148">
        <v>27</v>
      </c>
      <c r="D148" t="s">
        <v>888</v>
      </c>
      <c r="E148" t="s">
        <v>1023</v>
      </c>
      <c r="F148">
        <v>51</v>
      </c>
      <c r="G148">
        <v>228</v>
      </c>
      <c r="H148">
        <v>200</v>
      </c>
      <c r="I148">
        <v>26</v>
      </c>
      <c r="J148">
        <v>47</v>
      </c>
      <c r="K148">
        <v>13</v>
      </c>
      <c r="L148">
        <v>1</v>
      </c>
      <c r="M148">
        <v>4</v>
      </c>
      <c r="N148">
        <v>25</v>
      </c>
      <c r="O148">
        <v>0</v>
      </c>
      <c r="P148">
        <v>2</v>
      </c>
      <c r="Q148">
        <v>18</v>
      </c>
      <c r="R148">
        <v>32</v>
      </c>
      <c r="S148">
        <v>0.23499999999999999</v>
      </c>
      <c r="T148">
        <v>0.316</v>
      </c>
      <c r="U148">
        <v>0.37</v>
      </c>
      <c r="V148">
        <v>0.68600000000000005</v>
      </c>
      <c r="W148">
        <v>98</v>
      </c>
      <c r="X148">
        <v>74</v>
      </c>
      <c r="Y148">
        <v>0</v>
      </c>
      <c r="Z148">
        <v>7</v>
      </c>
      <c r="AA148">
        <v>0</v>
      </c>
      <c r="AB148">
        <v>3</v>
      </c>
      <c r="AC148">
        <v>0</v>
      </c>
      <c r="AD148" t="s">
        <v>1359</v>
      </c>
      <c r="AE148" t="s">
        <v>1233</v>
      </c>
    </row>
    <row r="149" spans="1:31" x14ac:dyDescent="0.45">
      <c r="A149">
        <v>144</v>
      </c>
      <c r="B149" t="s">
        <v>1479</v>
      </c>
      <c r="C149">
        <v>26</v>
      </c>
      <c r="D149" t="s">
        <v>854</v>
      </c>
      <c r="E149" t="s">
        <v>1023</v>
      </c>
      <c r="F149">
        <v>52</v>
      </c>
      <c r="G149">
        <v>213</v>
      </c>
      <c r="H149">
        <v>190</v>
      </c>
      <c r="I149">
        <v>35</v>
      </c>
      <c r="J149">
        <v>50</v>
      </c>
      <c r="K149">
        <v>10</v>
      </c>
      <c r="L149">
        <v>2</v>
      </c>
      <c r="M149">
        <v>5</v>
      </c>
      <c r="N149">
        <v>15</v>
      </c>
      <c r="O149">
        <v>14</v>
      </c>
      <c r="P149">
        <v>1</v>
      </c>
      <c r="Q149">
        <v>19</v>
      </c>
      <c r="R149">
        <v>59</v>
      </c>
      <c r="S149">
        <v>0.26300000000000001</v>
      </c>
      <c r="T149">
        <v>0.33300000000000002</v>
      </c>
      <c r="U149">
        <v>0.41599999999999998</v>
      </c>
      <c r="V149">
        <v>0.749</v>
      </c>
      <c r="W149">
        <v>108</v>
      </c>
      <c r="X149">
        <v>79</v>
      </c>
      <c r="Y149">
        <v>2</v>
      </c>
      <c r="Z149">
        <v>1</v>
      </c>
      <c r="AA149">
        <v>3</v>
      </c>
      <c r="AB149">
        <v>0</v>
      </c>
      <c r="AC149">
        <v>0</v>
      </c>
      <c r="AD149" t="s">
        <v>1090</v>
      </c>
      <c r="AE149" t="s">
        <v>1091</v>
      </c>
    </row>
    <row r="150" spans="1:31" x14ac:dyDescent="0.45">
      <c r="A150">
        <v>145</v>
      </c>
      <c r="B150" t="s">
        <v>209</v>
      </c>
      <c r="C150">
        <v>31</v>
      </c>
      <c r="D150" t="s">
        <v>41</v>
      </c>
      <c r="E150" t="s">
        <v>1026</v>
      </c>
      <c r="F150">
        <v>30</v>
      </c>
      <c r="G150">
        <v>113</v>
      </c>
      <c r="H150">
        <v>104</v>
      </c>
      <c r="I150">
        <v>9</v>
      </c>
      <c r="J150">
        <v>18</v>
      </c>
      <c r="K150">
        <v>4</v>
      </c>
      <c r="L150">
        <v>0</v>
      </c>
      <c r="M150">
        <v>1</v>
      </c>
      <c r="N150">
        <v>6</v>
      </c>
      <c r="O150">
        <v>0</v>
      </c>
      <c r="P150">
        <v>0</v>
      </c>
      <c r="Q150">
        <v>6</v>
      </c>
      <c r="R150">
        <v>22</v>
      </c>
      <c r="S150">
        <v>0.17299999999999999</v>
      </c>
      <c r="T150">
        <v>0.23</v>
      </c>
      <c r="U150">
        <v>0.24</v>
      </c>
      <c r="V150">
        <v>0.47</v>
      </c>
      <c r="W150">
        <v>34</v>
      </c>
      <c r="X150">
        <v>25</v>
      </c>
      <c r="Y150">
        <v>2</v>
      </c>
      <c r="Z150">
        <v>2</v>
      </c>
      <c r="AA150">
        <v>0</v>
      </c>
      <c r="AB150">
        <v>1</v>
      </c>
      <c r="AC150">
        <v>0</v>
      </c>
      <c r="AD150" t="s">
        <v>210</v>
      </c>
      <c r="AE150" t="s">
        <v>211</v>
      </c>
    </row>
    <row r="151" spans="1:31" x14ac:dyDescent="0.45">
      <c r="A151">
        <v>146</v>
      </c>
      <c r="B151" t="s">
        <v>212</v>
      </c>
      <c r="C151">
        <v>29</v>
      </c>
      <c r="D151" t="s">
        <v>33</v>
      </c>
      <c r="E151" t="s">
        <v>1026</v>
      </c>
      <c r="F151">
        <v>41</v>
      </c>
      <c r="G151">
        <v>119</v>
      </c>
      <c r="H151">
        <v>113</v>
      </c>
      <c r="I151">
        <v>15</v>
      </c>
      <c r="J151">
        <v>36</v>
      </c>
      <c r="K151">
        <v>8</v>
      </c>
      <c r="L151">
        <v>0</v>
      </c>
      <c r="M151">
        <v>2</v>
      </c>
      <c r="N151">
        <v>20</v>
      </c>
      <c r="O151">
        <v>2</v>
      </c>
      <c r="P151">
        <v>1</v>
      </c>
      <c r="Q151">
        <v>3</v>
      </c>
      <c r="R151">
        <v>8</v>
      </c>
      <c r="S151">
        <v>0.31900000000000001</v>
      </c>
      <c r="T151">
        <v>0.33600000000000002</v>
      </c>
      <c r="U151">
        <v>0.442</v>
      </c>
      <c r="V151">
        <v>0.77900000000000003</v>
      </c>
      <c r="W151">
        <v>123</v>
      </c>
      <c r="X151">
        <v>50</v>
      </c>
      <c r="Y151">
        <v>1</v>
      </c>
      <c r="Z151">
        <v>1</v>
      </c>
      <c r="AA151">
        <v>0</v>
      </c>
      <c r="AB151">
        <v>2</v>
      </c>
      <c r="AC151">
        <v>0</v>
      </c>
      <c r="AD151" t="s">
        <v>1136</v>
      </c>
      <c r="AE151" t="s">
        <v>213</v>
      </c>
    </row>
    <row r="152" spans="1:31" x14ac:dyDescent="0.45">
      <c r="A152">
        <v>147</v>
      </c>
      <c r="B152" t="s">
        <v>1480</v>
      </c>
      <c r="C152">
        <v>26</v>
      </c>
      <c r="D152" t="s">
        <v>817</v>
      </c>
      <c r="E152" t="s">
        <v>1023</v>
      </c>
      <c r="F152">
        <v>35</v>
      </c>
      <c r="G152">
        <v>95</v>
      </c>
      <c r="H152">
        <v>89</v>
      </c>
      <c r="I152">
        <v>11</v>
      </c>
      <c r="J152">
        <v>20</v>
      </c>
      <c r="K152">
        <v>2</v>
      </c>
      <c r="L152">
        <v>2</v>
      </c>
      <c r="M152">
        <v>1</v>
      </c>
      <c r="N152">
        <v>6</v>
      </c>
      <c r="O152">
        <v>3</v>
      </c>
      <c r="P152">
        <v>0</v>
      </c>
      <c r="Q152">
        <v>5</v>
      </c>
      <c r="R152">
        <v>37</v>
      </c>
      <c r="S152">
        <v>0.22500000000000001</v>
      </c>
      <c r="T152">
        <v>0.27400000000000002</v>
      </c>
      <c r="U152">
        <v>0.32600000000000001</v>
      </c>
      <c r="V152">
        <v>0.6</v>
      </c>
      <c r="W152">
        <v>72</v>
      </c>
      <c r="X152">
        <v>29</v>
      </c>
      <c r="Y152">
        <v>1</v>
      </c>
      <c r="Z152">
        <v>1</v>
      </c>
      <c r="AA152">
        <v>0</v>
      </c>
      <c r="AB152">
        <v>0</v>
      </c>
      <c r="AC152">
        <v>0</v>
      </c>
      <c r="AD152" t="s">
        <v>1178</v>
      </c>
      <c r="AE152" t="s">
        <v>1179</v>
      </c>
    </row>
    <row r="153" spans="1:31" x14ac:dyDescent="0.45">
      <c r="A153">
        <v>148</v>
      </c>
      <c r="B153" t="s">
        <v>214</v>
      </c>
      <c r="C153">
        <v>25</v>
      </c>
      <c r="D153" t="s">
        <v>161</v>
      </c>
      <c r="E153" t="s">
        <v>1026</v>
      </c>
      <c r="F153">
        <v>36</v>
      </c>
      <c r="G153">
        <v>108</v>
      </c>
      <c r="H153">
        <v>99</v>
      </c>
      <c r="I153">
        <v>8</v>
      </c>
      <c r="J153">
        <v>28</v>
      </c>
      <c r="K153">
        <v>3</v>
      </c>
      <c r="L153">
        <v>0</v>
      </c>
      <c r="M153">
        <v>1</v>
      </c>
      <c r="N153">
        <v>6</v>
      </c>
      <c r="O153">
        <v>1</v>
      </c>
      <c r="P153">
        <v>0</v>
      </c>
      <c r="Q153">
        <v>8</v>
      </c>
      <c r="R153">
        <v>26</v>
      </c>
      <c r="S153">
        <v>0.28299999999999997</v>
      </c>
      <c r="T153">
        <v>0.34300000000000003</v>
      </c>
      <c r="U153">
        <v>0.34300000000000003</v>
      </c>
      <c r="V153">
        <v>0.68600000000000005</v>
      </c>
      <c r="W153">
        <v>98</v>
      </c>
      <c r="X153">
        <v>34</v>
      </c>
      <c r="Y153">
        <v>1</v>
      </c>
      <c r="Z153">
        <v>1</v>
      </c>
      <c r="AA153">
        <v>0</v>
      </c>
      <c r="AB153">
        <v>0</v>
      </c>
      <c r="AC153">
        <v>0</v>
      </c>
      <c r="AD153" t="s">
        <v>215</v>
      </c>
      <c r="AE153" t="s">
        <v>216</v>
      </c>
    </row>
    <row r="154" spans="1:31" x14ac:dyDescent="0.45">
      <c r="A154">
        <v>149</v>
      </c>
      <c r="B154" t="s">
        <v>217</v>
      </c>
      <c r="C154">
        <v>27</v>
      </c>
      <c r="D154" t="s">
        <v>37</v>
      </c>
      <c r="E154" t="s">
        <v>1026</v>
      </c>
      <c r="F154">
        <v>55</v>
      </c>
      <c r="G154">
        <v>250</v>
      </c>
      <c r="H154">
        <v>226</v>
      </c>
      <c r="I154">
        <v>32</v>
      </c>
      <c r="J154">
        <v>60</v>
      </c>
      <c r="K154">
        <v>16</v>
      </c>
      <c r="L154">
        <v>8</v>
      </c>
      <c r="M154">
        <v>3</v>
      </c>
      <c r="N154">
        <v>23</v>
      </c>
      <c r="O154">
        <v>11</v>
      </c>
      <c r="P154">
        <v>2</v>
      </c>
      <c r="Q154">
        <v>19</v>
      </c>
      <c r="R154">
        <v>58</v>
      </c>
      <c r="S154">
        <v>0.26500000000000001</v>
      </c>
      <c r="T154">
        <v>0.32900000000000001</v>
      </c>
      <c r="U154">
        <v>0.44700000000000001</v>
      </c>
      <c r="V154">
        <v>0.77600000000000002</v>
      </c>
      <c r="W154">
        <v>115</v>
      </c>
      <c r="X154">
        <v>101</v>
      </c>
      <c r="Y154">
        <v>0</v>
      </c>
      <c r="Z154">
        <v>3</v>
      </c>
      <c r="AA154">
        <v>1</v>
      </c>
      <c r="AB154">
        <v>1</v>
      </c>
      <c r="AC154">
        <v>0</v>
      </c>
      <c r="AD154" t="s">
        <v>218</v>
      </c>
      <c r="AE154" t="s">
        <v>219</v>
      </c>
    </row>
    <row r="155" spans="1:31" x14ac:dyDescent="0.45">
      <c r="A155">
        <v>150</v>
      </c>
      <c r="B155" t="s">
        <v>1481</v>
      </c>
      <c r="C155">
        <v>35</v>
      </c>
      <c r="D155" t="s">
        <v>828</v>
      </c>
      <c r="E155" t="s">
        <v>1023</v>
      </c>
      <c r="F155">
        <v>35</v>
      </c>
      <c r="G155">
        <v>102</v>
      </c>
      <c r="H155">
        <v>89</v>
      </c>
      <c r="I155">
        <v>12</v>
      </c>
      <c r="J155">
        <v>19</v>
      </c>
      <c r="K155">
        <v>3</v>
      </c>
      <c r="L155">
        <v>0</v>
      </c>
      <c r="M155">
        <v>5</v>
      </c>
      <c r="N155">
        <v>13</v>
      </c>
      <c r="O155">
        <v>0</v>
      </c>
      <c r="P155">
        <v>0</v>
      </c>
      <c r="Q155">
        <v>10</v>
      </c>
      <c r="R155">
        <v>24</v>
      </c>
      <c r="S155">
        <v>0.21299999999999999</v>
      </c>
      <c r="T155">
        <v>0.30399999999999999</v>
      </c>
      <c r="U155">
        <v>0.41599999999999998</v>
      </c>
      <c r="V155">
        <v>0.72</v>
      </c>
      <c r="W155">
        <v>103</v>
      </c>
      <c r="X155">
        <v>37</v>
      </c>
      <c r="Y155">
        <v>3</v>
      </c>
      <c r="Z155">
        <v>2</v>
      </c>
      <c r="AA155">
        <v>0</v>
      </c>
      <c r="AB155">
        <v>1</v>
      </c>
      <c r="AC155">
        <v>0</v>
      </c>
      <c r="AD155" t="s">
        <v>1215</v>
      </c>
      <c r="AE155" t="s">
        <v>1216</v>
      </c>
    </row>
    <row r="156" spans="1:31" x14ac:dyDescent="0.45">
      <c r="A156">
        <v>151</v>
      </c>
      <c r="B156" t="s">
        <v>1482</v>
      </c>
      <c r="C156">
        <v>24</v>
      </c>
      <c r="D156" t="s">
        <v>830</v>
      </c>
      <c r="E156" t="s">
        <v>1023</v>
      </c>
      <c r="F156">
        <v>29</v>
      </c>
      <c r="G156">
        <v>123</v>
      </c>
      <c r="H156">
        <v>116</v>
      </c>
      <c r="I156">
        <v>13</v>
      </c>
      <c r="J156">
        <v>22</v>
      </c>
      <c r="K156">
        <v>6</v>
      </c>
      <c r="L156">
        <v>0</v>
      </c>
      <c r="M156">
        <v>2</v>
      </c>
      <c r="N156">
        <v>16</v>
      </c>
      <c r="O156">
        <v>0</v>
      </c>
      <c r="P156">
        <v>0</v>
      </c>
      <c r="Q156">
        <v>4</v>
      </c>
      <c r="R156">
        <v>35</v>
      </c>
      <c r="S156">
        <v>0.19</v>
      </c>
      <c r="T156">
        <v>0.22</v>
      </c>
      <c r="U156">
        <v>0.29299999999999998</v>
      </c>
      <c r="V156">
        <v>0.51300000000000001</v>
      </c>
      <c r="W156">
        <v>45</v>
      </c>
      <c r="X156">
        <v>34</v>
      </c>
      <c r="Y156">
        <v>4</v>
      </c>
      <c r="Z156">
        <v>1</v>
      </c>
      <c r="AA156">
        <v>0</v>
      </c>
      <c r="AB156">
        <v>2</v>
      </c>
      <c r="AC156">
        <v>0</v>
      </c>
      <c r="AD156">
        <v>3</v>
      </c>
      <c r="AE156" t="s">
        <v>1317</v>
      </c>
    </row>
    <row r="157" spans="1:31" x14ac:dyDescent="0.45">
      <c r="A157">
        <v>152</v>
      </c>
      <c r="B157" t="s">
        <v>1483</v>
      </c>
      <c r="C157">
        <v>24</v>
      </c>
      <c r="D157" t="s">
        <v>79</v>
      </c>
      <c r="E157" t="s">
        <v>1026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76</v>
      </c>
      <c r="AE157" t="s">
        <v>1484</v>
      </c>
    </row>
    <row r="158" spans="1:31" x14ac:dyDescent="0.45">
      <c r="A158">
        <v>153</v>
      </c>
      <c r="B158" t="s">
        <v>1485</v>
      </c>
      <c r="C158">
        <v>29</v>
      </c>
      <c r="D158" t="s">
        <v>830</v>
      </c>
      <c r="E158" t="s">
        <v>1023</v>
      </c>
      <c r="F158">
        <v>41</v>
      </c>
      <c r="G158">
        <v>135</v>
      </c>
      <c r="H158">
        <v>118</v>
      </c>
      <c r="I158">
        <v>10</v>
      </c>
      <c r="J158">
        <v>23</v>
      </c>
      <c r="K158">
        <v>3</v>
      </c>
      <c r="L158">
        <v>0</v>
      </c>
      <c r="M158">
        <v>2</v>
      </c>
      <c r="N158">
        <v>15</v>
      </c>
      <c r="O158">
        <v>6</v>
      </c>
      <c r="P158">
        <v>0</v>
      </c>
      <c r="Q158">
        <v>11</v>
      </c>
      <c r="R158">
        <v>19</v>
      </c>
      <c r="S158">
        <v>0.19500000000000001</v>
      </c>
      <c r="T158">
        <v>0.25600000000000001</v>
      </c>
      <c r="U158">
        <v>0.27100000000000002</v>
      </c>
      <c r="V158">
        <v>0.52700000000000002</v>
      </c>
      <c r="W158">
        <v>51</v>
      </c>
      <c r="X158">
        <v>32</v>
      </c>
      <c r="Y158">
        <v>4</v>
      </c>
      <c r="Z158">
        <v>0</v>
      </c>
      <c r="AA158">
        <v>2</v>
      </c>
      <c r="AB158">
        <v>4</v>
      </c>
      <c r="AC158">
        <v>0</v>
      </c>
      <c r="AD158" t="s">
        <v>1486</v>
      </c>
      <c r="AE158" t="s">
        <v>1273</v>
      </c>
    </row>
    <row r="159" spans="1:31" x14ac:dyDescent="0.45">
      <c r="A159">
        <v>154</v>
      </c>
      <c r="B159" t="s">
        <v>1487</v>
      </c>
      <c r="C159">
        <v>28</v>
      </c>
      <c r="D159" t="s">
        <v>835</v>
      </c>
      <c r="E159" t="s">
        <v>1023</v>
      </c>
      <c r="F159">
        <v>55</v>
      </c>
      <c r="G159">
        <v>222</v>
      </c>
      <c r="H159">
        <v>210</v>
      </c>
      <c r="I159">
        <v>32</v>
      </c>
      <c r="J159">
        <v>51</v>
      </c>
      <c r="K159">
        <v>11</v>
      </c>
      <c r="L159">
        <v>1</v>
      </c>
      <c r="M159">
        <v>8</v>
      </c>
      <c r="N159">
        <v>31</v>
      </c>
      <c r="O159">
        <v>1</v>
      </c>
      <c r="P159">
        <v>1</v>
      </c>
      <c r="Q159">
        <v>8</v>
      </c>
      <c r="R159">
        <v>42</v>
      </c>
      <c r="S159">
        <v>0.24299999999999999</v>
      </c>
      <c r="T159">
        <v>0.27500000000000002</v>
      </c>
      <c r="U159">
        <v>0.41899999999999998</v>
      </c>
      <c r="V159">
        <v>0.69399999999999995</v>
      </c>
      <c r="W159">
        <v>103</v>
      </c>
      <c r="X159">
        <v>88</v>
      </c>
      <c r="Y159">
        <v>6</v>
      </c>
      <c r="Z159">
        <v>2</v>
      </c>
      <c r="AA159">
        <v>0</v>
      </c>
      <c r="AB159">
        <v>2</v>
      </c>
      <c r="AC159">
        <v>0</v>
      </c>
      <c r="AD159" t="s">
        <v>358</v>
      </c>
      <c r="AE159" t="s">
        <v>1194</v>
      </c>
    </row>
    <row r="160" spans="1:31" x14ac:dyDescent="0.45">
      <c r="A160">
        <v>155</v>
      </c>
      <c r="B160" t="s">
        <v>1488</v>
      </c>
      <c r="C160">
        <v>28</v>
      </c>
      <c r="D160" t="s">
        <v>830</v>
      </c>
      <c r="E160" t="s">
        <v>1023</v>
      </c>
      <c r="F160">
        <v>43</v>
      </c>
      <c r="G160">
        <v>110</v>
      </c>
      <c r="H160">
        <v>97</v>
      </c>
      <c r="I160">
        <v>14</v>
      </c>
      <c r="J160">
        <v>22</v>
      </c>
      <c r="K160">
        <v>3</v>
      </c>
      <c r="L160">
        <v>0</v>
      </c>
      <c r="M160">
        <v>4</v>
      </c>
      <c r="N160">
        <v>12</v>
      </c>
      <c r="O160">
        <v>5</v>
      </c>
      <c r="P160">
        <v>1</v>
      </c>
      <c r="Q160">
        <v>10</v>
      </c>
      <c r="R160">
        <v>23</v>
      </c>
      <c r="S160">
        <v>0.22700000000000001</v>
      </c>
      <c r="T160">
        <v>0.312</v>
      </c>
      <c r="U160">
        <v>0.38100000000000001</v>
      </c>
      <c r="V160">
        <v>0.69299999999999995</v>
      </c>
      <c r="W160">
        <v>97</v>
      </c>
      <c r="X160">
        <v>37</v>
      </c>
      <c r="Y160">
        <v>0</v>
      </c>
      <c r="Z160">
        <v>2</v>
      </c>
      <c r="AA160">
        <v>1</v>
      </c>
      <c r="AB160">
        <v>0</v>
      </c>
      <c r="AC160">
        <v>0</v>
      </c>
      <c r="AD160" t="s">
        <v>1095</v>
      </c>
      <c r="AE160" t="s">
        <v>1096</v>
      </c>
    </row>
    <row r="161" spans="1:31" x14ac:dyDescent="0.45">
      <c r="A161">
        <v>156</v>
      </c>
      <c r="B161" t="s">
        <v>220</v>
      </c>
      <c r="C161">
        <v>33</v>
      </c>
      <c r="D161" t="s">
        <v>129</v>
      </c>
      <c r="E161" t="s">
        <v>1026</v>
      </c>
      <c r="F161">
        <v>42</v>
      </c>
      <c r="G161">
        <v>100</v>
      </c>
      <c r="H161">
        <v>88</v>
      </c>
      <c r="I161">
        <v>8</v>
      </c>
      <c r="J161">
        <v>15</v>
      </c>
      <c r="K161">
        <v>7</v>
      </c>
      <c r="L161">
        <v>0</v>
      </c>
      <c r="M161">
        <v>0</v>
      </c>
      <c r="N161">
        <v>10</v>
      </c>
      <c r="O161">
        <v>3</v>
      </c>
      <c r="P161">
        <v>2</v>
      </c>
      <c r="Q161">
        <v>10</v>
      </c>
      <c r="R161">
        <v>21</v>
      </c>
      <c r="S161">
        <v>0.17</v>
      </c>
      <c r="T161">
        <v>0.27</v>
      </c>
      <c r="U161">
        <v>0.25</v>
      </c>
      <c r="V161">
        <v>0.52</v>
      </c>
      <c r="W161">
        <v>52</v>
      </c>
      <c r="X161">
        <v>22</v>
      </c>
      <c r="Y161">
        <v>3</v>
      </c>
      <c r="Z161">
        <v>2</v>
      </c>
      <c r="AA161">
        <v>0</v>
      </c>
      <c r="AB161">
        <v>0</v>
      </c>
      <c r="AC161">
        <v>1</v>
      </c>
      <c r="AD161" t="s">
        <v>1372</v>
      </c>
      <c r="AE161" t="s">
        <v>221</v>
      </c>
    </row>
    <row r="162" spans="1:31" x14ac:dyDescent="0.45">
      <c r="A162">
        <v>157</v>
      </c>
      <c r="B162" t="s">
        <v>222</v>
      </c>
      <c r="C162">
        <v>29</v>
      </c>
      <c r="D162" t="s">
        <v>112</v>
      </c>
      <c r="E162" t="s">
        <v>1026</v>
      </c>
      <c r="F162">
        <v>30</v>
      </c>
      <c r="G162">
        <v>94</v>
      </c>
      <c r="H162">
        <v>87</v>
      </c>
      <c r="I162">
        <v>13</v>
      </c>
      <c r="J162">
        <v>26</v>
      </c>
      <c r="K162">
        <v>5</v>
      </c>
      <c r="L162">
        <v>0</v>
      </c>
      <c r="M162">
        <v>1</v>
      </c>
      <c r="N162">
        <v>9</v>
      </c>
      <c r="O162">
        <v>0</v>
      </c>
      <c r="P162">
        <v>0</v>
      </c>
      <c r="Q162">
        <v>7</v>
      </c>
      <c r="R162">
        <v>16</v>
      </c>
      <c r="S162">
        <v>0.29899999999999999</v>
      </c>
      <c r="T162">
        <v>0.35099999999999998</v>
      </c>
      <c r="U162">
        <v>0.39100000000000001</v>
      </c>
      <c r="V162">
        <v>0.74199999999999999</v>
      </c>
      <c r="W162">
        <v>110</v>
      </c>
      <c r="X162">
        <v>34</v>
      </c>
      <c r="Y162">
        <v>1</v>
      </c>
      <c r="Z162">
        <v>0</v>
      </c>
      <c r="AA162">
        <v>0</v>
      </c>
      <c r="AB162">
        <v>0</v>
      </c>
      <c r="AC162">
        <v>0</v>
      </c>
      <c r="AD162" t="s">
        <v>223</v>
      </c>
      <c r="AE162" t="s">
        <v>224</v>
      </c>
    </row>
    <row r="163" spans="1:31" x14ac:dyDescent="0.45">
      <c r="A163">
        <v>158</v>
      </c>
      <c r="B163" t="s">
        <v>1489</v>
      </c>
      <c r="C163">
        <v>25</v>
      </c>
      <c r="D163" t="s">
        <v>888</v>
      </c>
      <c r="E163" t="s">
        <v>1023</v>
      </c>
      <c r="F163">
        <v>9</v>
      </c>
      <c r="G163">
        <v>18</v>
      </c>
      <c r="H163">
        <v>15</v>
      </c>
      <c r="I163">
        <v>1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2</v>
      </c>
      <c r="S163">
        <v>0.2</v>
      </c>
      <c r="T163">
        <v>0.33300000000000002</v>
      </c>
      <c r="U163">
        <v>0.2</v>
      </c>
      <c r="V163">
        <v>0.53300000000000003</v>
      </c>
      <c r="W163">
        <v>59</v>
      </c>
      <c r="X163">
        <v>3</v>
      </c>
      <c r="Y163">
        <v>0</v>
      </c>
      <c r="Z163">
        <v>1</v>
      </c>
      <c r="AA163">
        <v>0</v>
      </c>
      <c r="AB163">
        <v>0</v>
      </c>
      <c r="AC163">
        <v>0</v>
      </c>
      <c r="AD163" t="s">
        <v>1490</v>
      </c>
      <c r="AE163" t="s">
        <v>1491</v>
      </c>
    </row>
    <row r="164" spans="1:31" x14ac:dyDescent="0.45">
      <c r="A164">
        <v>159</v>
      </c>
      <c r="B164" t="s">
        <v>1492</v>
      </c>
      <c r="C164">
        <v>26</v>
      </c>
      <c r="D164" t="s">
        <v>888</v>
      </c>
      <c r="E164" t="s">
        <v>1023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 t="s">
        <v>1493</v>
      </c>
    </row>
    <row r="165" spans="1:31" x14ac:dyDescent="0.45">
      <c r="A165">
        <v>160</v>
      </c>
      <c r="B165" t="s">
        <v>1494</v>
      </c>
      <c r="C165">
        <v>26</v>
      </c>
      <c r="D165" t="s">
        <v>835</v>
      </c>
      <c r="E165" t="s">
        <v>1023</v>
      </c>
      <c r="F165">
        <v>23</v>
      </c>
      <c r="G165">
        <v>57</v>
      </c>
      <c r="H165">
        <v>53</v>
      </c>
      <c r="I165">
        <v>9</v>
      </c>
      <c r="J165">
        <v>14</v>
      </c>
      <c r="K165">
        <v>4</v>
      </c>
      <c r="L165">
        <v>1</v>
      </c>
      <c r="M165">
        <v>1</v>
      </c>
      <c r="N165">
        <v>4</v>
      </c>
      <c r="O165">
        <v>4</v>
      </c>
      <c r="P165">
        <v>1</v>
      </c>
      <c r="Q165">
        <v>3</v>
      </c>
      <c r="R165">
        <v>21</v>
      </c>
      <c r="S165">
        <v>0.26400000000000001</v>
      </c>
      <c r="T165">
        <v>0.316</v>
      </c>
      <c r="U165">
        <v>0.434</v>
      </c>
      <c r="V165">
        <v>0.75</v>
      </c>
      <c r="W165">
        <v>120</v>
      </c>
      <c r="X165">
        <v>23</v>
      </c>
      <c r="Y165">
        <v>0</v>
      </c>
      <c r="Z165">
        <v>1</v>
      </c>
      <c r="AA165">
        <v>0</v>
      </c>
      <c r="AB165">
        <v>0</v>
      </c>
      <c r="AC165">
        <v>0</v>
      </c>
      <c r="AD165" t="s">
        <v>1495</v>
      </c>
      <c r="AE165" t="s">
        <v>1220</v>
      </c>
    </row>
    <row r="166" spans="1:31" x14ac:dyDescent="0.45">
      <c r="A166">
        <v>161</v>
      </c>
      <c r="B166" t="s">
        <v>1496</v>
      </c>
      <c r="C166">
        <v>30</v>
      </c>
      <c r="D166" t="s">
        <v>828</v>
      </c>
      <c r="E166" t="s">
        <v>1023</v>
      </c>
      <c r="F166">
        <v>5</v>
      </c>
      <c r="G166">
        <v>9</v>
      </c>
      <c r="H166">
        <v>8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0.25</v>
      </c>
      <c r="T166">
        <v>0.222</v>
      </c>
      <c r="U166">
        <v>0.25</v>
      </c>
      <c r="V166">
        <v>0.47199999999999998</v>
      </c>
      <c r="W166">
        <v>35</v>
      </c>
      <c r="X166">
        <v>2</v>
      </c>
      <c r="Y166">
        <v>0</v>
      </c>
      <c r="Z166">
        <v>0</v>
      </c>
      <c r="AA166">
        <v>0</v>
      </c>
      <c r="AB166">
        <v>1</v>
      </c>
      <c r="AC166">
        <v>0</v>
      </c>
      <c r="AD166" t="s">
        <v>58</v>
      </c>
      <c r="AE166" t="s">
        <v>1497</v>
      </c>
    </row>
    <row r="167" spans="1:31" x14ac:dyDescent="0.45">
      <c r="A167">
        <v>162</v>
      </c>
      <c r="B167" t="s">
        <v>225</v>
      </c>
      <c r="C167">
        <v>26</v>
      </c>
      <c r="D167" t="s">
        <v>97</v>
      </c>
      <c r="E167" t="s">
        <v>1026</v>
      </c>
      <c r="F167">
        <v>25</v>
      </c>
      <c r="G167">
        <v>75</v>
      </c>
      <c r="H167">
        <v>67</v>
      </c>
      <c r="I167">
        <v>4</v>
      </c>
      <c r="J167">
        <v>12</v>
      </c>
      <c r="K167">
        <v>4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5</v>
      </c>
      <c r="R167">
        <v>24</v>
      </c>
      <c r="S167">
        <v>0.17899999999999999</v>
      </c>
      <c r="T167">
        <v>0.25700000000000001</v>
      </c>
      <c r="U167">
        <v>0.23899999999999999</v>
      </c>
      <c r="V167">
        <v>0.496</v>
      </c>
      <c r="W167">
        <v>44</v>
      </c>
      <c r="X167">
        <v>16</v>
      </c>
      <c r="Y167">
        <v>1</v>
      </c>
      <c r="Z167">
        <v>2</v>
      </c>
      <c r="AA167">
        <v>1</v>
      </c>
      <c r="AB167">
        <v>0</v>
      </c>
      <c r="AC167">
        <v>0</v>
      </c>
      <c r="AD167" t="s">
        <v>226</v>
      </c>
      <c r="AE167" t="s">
        <v>227</v>
      </c>
    </row>
    <row r="168" spans="1:31" x14ac:dyDescent="0.45">
      <c r="A168">
        <v>163</v>
      </c>
      <c r="B168" t="s">
        <v>1498</v>
      </c>
      <c r="C168">
        <v>32</v>
      </c>
      <c r="D168" t="s">
        <v>835</v>
      </c>
      <c r="E168" t="s">
        <v>1023</v>
      </c>
      <c r="F168">
        <v>46</v>
      </c>
      <c r="G168">
        <v>150</v>
      </c>
      <c r="H168">
        <v>133</v>
      </c>
      <c r="I168">
        <v>11</v>
      </c>
      <c r="J168">
        <v>28</v>
      </c>
      <c r="K168">
        <v>7</v>
      </c>
      <c r="L168">
        <v>0</v>
      </c>
      <c r="M168">
        <v>1</v>
      </c>
      <c r="N168">
        <v>14</v>
      </c>
      <c r="O168">
        <v>0</v>
      </c>
      <c r="P168">
        <v>0</v>
      </c>
      <c r="Q168">
        <v>12</v>
      </c>
      <c r="R168">
        <v>19</v>
      </c>
      <c r="S168">
        <v>0.21099999999999999</v>
      </c>
      <c r="T168">
        <v>0.28000000000000003</v>
      </c>
      <c r="U168">
        <v>0.28599999999999998</v>
      </c>
      <c r="V168">
        <v>0.56599999999999995</v>
      </c>
      <c r="W168">
        <v>69</v>
      </c>
      <c r="X168">
        <v>38</v>
      </c>
      <c r="Y168">
        <v>5</v>
      </c>
      <c r="Z168">
        <v>2</v>
      </c>
      <c r="AA168">
        <v>0</v>
      </c>
      <c r="AB168">
        <v>3</v>
      </c>
      <c r="AC168" s="1">
        <v>1</v>
      </c>
      <c r="AD168" t="s">
        <v>1224</v>
      </c>
      <c r="AE168" t="s">
        <v>1225</v>
      </c>
    </row>
    <row r="169" spans="1:31" x14ac:dyDescent="0.45">
      <c r="A169">
        <v>164</v>
      </c>
      <c r="B169" t="s">
        <v>228</v>
      </c>
      <c r="C169">
        <v>26</v>
      </c>
      <c r="D169" t="s">
        <v>70</v>
      </c>
      <c r="E169" t="s">
        <v>1026</v>
      </c>
      <c r="F169">
        <v>36</v>
      </c>
      <c r="G169">
        <v>111</v>
      </c>
      <c r="H169">
        <v>98</v>
      </c>
      <c r="I169">
        <v>11</v>
      </c>
      <c r="J169">
        <v>17</v>
      </c>
      <c r="K169">
        <v>6</v>
      </c>
      <c r="L169">
        <v>2</v>
      </c>
      <c r="M169">
        <v>3</v>
      </c>
      <c r="N169">
        <v>11</v>
      </c>
      <c r="O169">
        <v>2</v>
      </c>
      <c r="P169">
        <v>1</v>
      </c>
      <c r="Q169">
        <v>11</v>
      </c>
      <c r="R169">
        <v>41</v>
      </c>
      <c r="S169">
        <v>0.17299999999999999</v>
      </c>
      <c r="T169">
        <v>0.26400000000000001</v>
      </c>
      <c r="U169">
        <v>0.36699999999999999</v>
      </c>
      <c r="V169">
        <v>0.63100000000000001</v>
      </c>
      <c r="W169">
        <v>81</v>
      </c>
      <c r="X169">
        <v>36</v>
      </c>
      <c r="Y169">
        <v>2</v>
      </c>
      <c r="Z169">
        <v>1</v>
      </c>
      <c r="AA169">
        <v>1</v>
      </c>
      <c r="AB169">
        <v>0</v>
      </c>
      <c r="AC169">
        <v>0</v>
      </c>
      <c r="AD169" t="s">
        <v>1231</v>
      </c>
      <c r="AE169" t="s">
        <v>229</v>
      </c>
    </row>
    <row r="170" spans="1:31" x14ac:dyDescent="0.45">
      <c r="A170">
        <v>165</v>
      </c>
      <c r="B170" t="s">
        <v>230</v>
      </c>
      <c r="C170">
        <v>28</v>
      </c>
      <c r="D170" t="s">
        <v>79</v>
      </c>
      <c r="E170" t="s">
        <v>1026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 t="s">
        <v>231</v>
      </c>
    </row>
    <row r="171" spans="1:31" x14ac:dyDescent="0.45">
      <c r="A171">
        <v>166</v>
      </c>
      <c r="B171" t="s">
        <v>1499</v>
      </c>
      <c r="C171">
        <v>31</v>
      </c>
      <c r="D171" t="s">
        <v>830</v>
      </c>
      <c r="E171" t="s">
        <v>1023</v>
      </c>
      <c r="F171">
        <v>17</v>
      </c>
      <c r="G171">
        <v>62</v>
      </c>
      <c r="H171">
        <v>60</v>
      </c>
      <c r="I171">
        <v>2</v>
      </c>
      <c r="J171">
        <v>9</v>
      </c>
      <c r="K171">
        <v>0</v>
      </c>
      <c r="L171">
        <v>1</v>
      </c>
      <c r="M171">
        <v>1</v>
      </c>
      <c r="N171">
        <v>4</v>
      </c>
      <c r="O171">
        <v>0</v>
      </c>
      <c r="P171">
        <v>0</v>
      </c>
      <c r="Q171">
        <v>2</v>
      </c>
      <c r="R171">
        <v>15</v>
      </c>
      <c r="S171">
        <v>0.15</v>
      </c>
      <c r="T171">
        <v>0.17699999999999999</v>
      </c>
      <c r="U171">
        <v>0.23300000000000001</v>
      </c>
      <c r="V171">
        <v>0.41099999999999998</v>
      </c>
      <c r="W171">
        <v>16</v>
      </c>
      <c r="X171">
        <v>14</v>
      </c>
      <c r="Y171">
        <v>1</v>
      </c>
      <c r="Z171">
        <v>0</v>
      </c>
      <c r="AA171">
        <v>0</v>
      </c>
      <c r="AB171">
        <v>0</v>
      </c>
      <c r="AC171">
        <v>0</v>
      </c>
      <c r="AD171" t="s">
        <v>440</v>
      </c>
      <c r="AE171" t="s">
        <v>1296</v>
      </c>
    </row>
    <row r="172" spans="1:31" x14ac:dyDescent="0.45">
      <c r="A172">
        <v>167</v>
      </c>
      <c r="B172" t="s">
        <v>1500</v>
      </c>
      <c r="C172">
        <v>27</v>
      </c>
      <c r="D172" t="s">
        <v>875</v>
      </c>
      <c r="E172" t="s">
        <v>1023</v>
      </c>
      <c r="F172">
        <v>40</v>
      </c>
      <c r="G172">
        <v>105</v>
      </c>
      <c r="H172">
        <v>99</v>
      </c>
      <c r="I172">
        <v>8</v>
      </c>
      <c r="J172">
        <v>16</v>
      </c>
      <c r="K172">
        <v>2</v>
      </c>
      <c r="L172">
        <v>0</v>
      </c>
      <c r="M172">
        <v>2</v>
      </c>
      <c r="N172">
        <v>8</v>
      </c>
      <c r="O172">
        <v>0</v>
      </c>
      <c r="P172">
        <v>1</v>
      </c>
      <c r="Q172">
        <v>4</v>
      </c>
      <c r="R172">
        <v>13</v>
      </c>
      <c r="S172">
        <v>0.16200000000000001</v>
      </c>
      <c r="T172">
        <v>0.20200000000000001</v>
      </c>
      <c r="U172">
        <v>0.24199999999999999</v>
      </c>
      <c r="V172">
        <v>0.44400000000000001</v>
      </c>
      <c r="W172">
        <v>26</v>
      </c>
      <c r="X172">
        <v>24</v>
      </c>
      <c r="Y172">
        <v>2</v>
      </c>
      <c r="Z172">
        <v>1</v>
      </c>
      <c r="AA172">
        <v>1</v>
      </c>
      <c r="AB172">
        <v>0</v>
      </c>
      <c r="AC172">
        <v>0</v>
      </c>
      <c r="AD172" t="s">
        <v>1063</v>
      </c>
      <c r="AE172" t="s">
        <v>1306</v>
      </c>
    </row>
    <row r="173" spans="1:31" x14ac:dyDescent="0.45">
      <c r="A173">
        <v>168</v>
      </c>
      <c r="B173" t="s">
        <v>232</v>
      </c>
      <c r="C173">
        <v>25</v>
      </c>
      <c r="D173" t="s">
        <v>161</v>
      </c>
      <c r="E173" t="s">
        <v>1026</v>
      </c>
      <c r="F173">
        <v>2</v>
      </c>
      <c r="G173">
        <v>2</v>
      </c>
      <c r="H173">
        <v>2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0.5</v>
      </c>
      <c r="T173">
        <v>0.5</v>
      </c>
      <c r="U173">
        <v>0.5</v>
      </c>
      <c r="V173">
        <v>1</v>
      </c>
      <c r="W173">
        <v>189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233</v>
      </c>
      <c r="AE173" t="s">
        <v>234</v>
      </c>
    </row>
    <row r="174" spans="1:31" x14ac:dyDescent="0.45">
      <c r="A174">
        <v>169</v>
      </c>
      <c r="B174" t="s">
        <v>1501</v>
      </c>
      <c r="C174">
        <v>29</v>
      </c>
      <c r="D174" t="s">
        <v>830</v>
      </c>
      <c r="E174" t="s">
        <v>1023</v>
      </c>
      <c r="F174">
        <v>41</v>
      </c>
      <c r="G174">
        <v>130</v>
      </c>
      <c r="H174">
        <v>118</v>
      </c>
      <c r="I174">
        <v>18</v>
      </c>
      <c r="J174">
        <v>33</v>
      </c>
      <c r="K174">
        <v>5</v>
      </c>
      <c r="L174">
        <v>1</v>
      </c>
      <c r="M174">
        <v>1</v>
      </c>
      <c r="N174">
        <v>7</v>
      </c>
      <c r="O174">
        <v>8</v>
      </c>
      <c r="P174">
        <v>4</v>
      </c>
      <c r="Q174">
        <v>10</v>
      </c>
      <c r="R174">
        <v>30</v>
      </c>
      <c r="S174">
        <v>0.28000000000000003</v>
      </c>
      <c r="T174">
        <v>0.33800000000000002</v>
      </c>
      <c r="U174">
        <v>0.36399999999999999</v>
      </c>
      <c r="V174">
        <v>0.70299999999999996</v>
      </c>
      <c r="W174">
        <v>101</v>
      </c>
      <c r="X174">
        <v>43</v>
      </c>
      <c r="Y174">
        <v>1</v>
      </c>
      <c r="Z174">
        <v>1</v>
      </c>
      <c r="AA174">
        <v>0</v>
      </c>
      <c r="AB174">
        <v>1</v>
      </c>
      <c r="AC174">
        <v>0</v>
      </c>
      <c r="AD174" t="s">
        <v>378</v>
      </c>
      <c r="AE174" t="s">
        <v>1214</v>
      </c>
    </row>
    <row r="175" spans="1:31" x14ac:dyDescent="0.45">
      <c r="A175">
        <v>170</v>
      </c>
      <c r="B175" t="s">
        <v>235</v>
      </c>
      <c r="C175">
        <v>29</v>
      </c>
      <c r="D175" t="s">
        <v>153</v>
      </c>
      <c r="E175" t="s">
        <v>1026</v>
      </c>
      <c r="F175">
        <v>52</v>
      </c>
      <c r="G175">
        <v>200</v>
      </c>
      <c r="H175">
        <v>182</v>
      </c>
      <c r="I175">
        <v>17</v>
      </c>
      <c r="J175">
        <v>44</v>
      </c>
      <c r="K175">
        <v>7</v>
      </c>
      <c r="L175">
        <v>0</v>
      </c>
      <c r="M175">
        <v>6</v>
      </c>
      <c r="N175">
        <v>21</v>
      </c>
      <c r="O175">
        <v>0</v>
      </c>
      <c r="P175">
        <v>1</v>
      </c>
      <c r="Q175">
        <v>13</v>
      </c>
      <c r="R175">
        <v>49</v>
      </c>
      <c r="S175">
        <v>0.24199999999999999</v>
      </c>
      <c r="T175">
        <v>0.30499999999999999</v>
      </c>
      <c r="U175">
        <v>0.379</v>
      </c>
      <c r="V175">
        <v>0.68400000000000005</v>
      </c>
      <c r="W175">
        <v>100</v>
      </c>
      <c r="X175">
        <v>69</v>
      </c>
      <c r="Y175">
        <v>6</v>
      </c>
      <c r="Z175">
        <v>4</v>
      </c>
      <c r="AA175">
        <v>0</v>
      </c>
      <c r="AB175">
        <v>1</v>
      </c>
      <c r="AC175">
        <v>0</v>
      </c>
      <c r="AD175" t="s">
        <v>236</v>
      </c>
      <c r="AE175" t="s">
        <v>237</v>
      </c>
    </row>
    <row r="176" spans="1:31" x14ac:dyDescent="0.45">
      <c r="A176">
        <v>171</v>
      </c>
      <c r="B176" t="s">
        <v>238</v>
      </c>
      <c r="C176">
        <v>32</v>
      </c>
      <c r="D176" t="s">
        <v>112</v>
      </c>
      <c r="E176" t="s">
        <v>1026</v>
      </c>
      <c r="F176">
        <v>40</v>
      </c>
      <c r="G176">
        <v>125</v>
      </c>
      <c r="H176">
        <v>110</v>
      </c>
      <c r="I176">
        <v>12</v>
      </c>
      <c r="J176">
        <v>24</v>
      </c>
      <c r="K176">
        <v>4</v>
      </c>
      <c r="L176">
        <v>0</v>
      </c>
      <c r="M176">
        <v>1</v>
      </c>
      <c r="N176">
        <v>9</v>
      </c>
      <c r="O176">
        <v>2</v>
      </c>
      <c r="P176">
        <v>0</v>
      </c>
      <c r="Q176">
        <v>12</v>
      </c>
      <c r="R176">
        <v>21</v>
      </c>
      <c r="S176">
        <v>0.218</v>
      </c>
      <c r="T176">
        <v>0.312</v>
      </c>
      <c r="U176">
        <v>0.28199999999999997</v>
      </c>
      <c r="V176">
        <v>0.59399999999999997</v>
      </c>
      <c r="W176">
        <v>70</v>
      </c>
      <c r="X176">
        <v>31</v>
      </c>
      <c r="Y176">
        <v>0</v>
      </c>
      <c r="Z176">
        <v>3</v>
      </c>
      <c r="AA176">
        <v>0</v>
      </c>
      <c r="AB176">
        <v>0</v>
      </c>
      <c r="AC176">
        <v>0</v>
      </c>
      <c r="AD176" t="s">
        <v>239</v>
      </c>
      <c r="AE176" t="s">
        <v>240</v>
      </c>
    </row>
    <row r="177" spans="1:31" x14ac:dyDescent="0.45">
      <c r="A177">
        <v>172</v>
      </c>
      <c r="B177" t="s">
        <v>1502</v>
      </c>
      <c r="C177">
        <v>31</v>
      </c>
      <c r="D177" t="s">
        <v>854</v>
      </c>
      <c r="E177" t="s">
        <v>1023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1503</v>
      </c>
      <c r="AE177" t="s">
        <v>1504</v>
      </c>
    </row>
    <row r="178" spans="1:31" x14ac:dyDescent="0.45">
      <c r="A178">
        <v>173</v>
      </c>
      <c r="B178" t="s">
        <v>1505</v>
      </c>
      <c r="C178">
        <v>34</v>
      </c>
      <c r="D178" t="s">
        <v>811</v>
      </c>
      <c r="E178" t="s">
        <v>1023</v>
      </c>
      <c r="F178">
        <v>57</v>
      </c>
      <c r="G178">
        <v>250</v>
      </c>
      <c r="H178">
        <v>209</v>
      </c>
      <c r="I178">
        <v>32</v>
      </c>
      <c r="J178">
        <v>62</v>
      </c>
      <c r="K178">
        <v>16</v>
      </c>
      <c r="L178">
        <v>1</v>
      </c>
      <c r="M178">
        <v>6</v>
      </c>
      <c r="N178">
        <v>33</v>
      </c>
      <c r="O178">
        <v>1</v>
      </c>
      <c r="P178">
        <v>1</v>
      </c>
      <c r="Q178">
        <v>32</v>
      </c>
      <c r="R178">
        <v>40</v>
      </c>
      <c r="S178">
        <v>0.29699999999999999</v>
      </c>
      <c r="T178">
        <v>0.4</v>
      </c>
      <c r="U178">
        <v>0.46899999999999997</v>
      </c>
      <c r="V178">
        <v>0.86899999999999999</v>
      </c>
      <c r="W178">
        <v>149</v>
      </c>
      <c r="X178">
        <v>98</v>
      </c>
      <c r="Y178">
        <v>6</v>
      </c>
      <c r="Z178">
        <v>6</v>
      </c>
      <c r="AA178">
        <v>0</v>
      </c>
      <c r="AB178">
        <v>3</v>
      </c>
      <c r="AC178">
        <v>4</v>
      </c>
      <c r="AD178" t="s">
        <v>591</v>
      </c>
      <c r="AE178" t="s">
        <v>1073</v>
      </c>
    </row>
    <row r="179" spans="1:31" x14ac:dyDescent="0.45">
      <c r="A179">
        <v>174</v>
      </c>
      <c r="B179" t="s">
        <v>241</v>
      </c>
      <c r="C179">
        <v>25</v>
      </c>
      <c r="D179" t="s">
        <v>70</v>
      </c>
      <c r="E179" t="s">
        <v>1026</v>
      </c>
      <c r="F179">
        <v>49</v>
      </c>
      <c r="G179">
        <v>194</v>
      </c>
      <c r="H179">
        <v>167</v>
      </c>
      <c r="I179">
        <v>31</v>
      </c>
      <c r="J179">
        <v>37</v>
      </c>
      <c r="K179">
        <v>11</v>
      </c>
      <c r="L179">
        <v>0</v>
      </c>
      <c r="M179">
        <v>4</v>
      </c>
      <c r="N179">
        <v>21</v>
      </c>
      <c r="O179">
        <v>7</v>
      </c>
      <c r="P179">
        <v>3</v>
      </c>
      <c r="Q179">
        <v>15</v>
      </c>
      <c r="R179">
        <v>30</v>
      </c>
      <c r="S179">
        <v>0.222</v>
      </c>
      <c r="T179">
        <v>0.316</v>
      </c>
      <c r="U179">
        <v>0.35899999999999999</v>
      </c>
      <c r="V179">
        <v>0.67500000000000004</v>
      </c>
      <c r="W179">
        <v>96</v>
      </c>
      <c r="X179">
        <v>60</v>
      </c>
      <c r="Y179">
        <v>4</v>
      </c>
      <c r="Z179">
        <v>9</v>
      </c>
      <c r="AA179">
        <v>1</v>
      </c>
      <c r="AB179">
        <v>2</v>
      </c>
      <c r="AC179">
        <v>1</v>
      </c>
      <c r="AD179" t="s">
        <v>242</v>
      </c>
      <c r="AE179" t="s">
        <v>243</v>
      </c>
    </row>
    <row r="180" spans="1:31" x14ac:dyDescent="0.45">
      <c r="A180">
        <v>175</v>
      </c>
      <c r="B180" t="s">
        <v>1506</v>
      </c>
      <c r="C180">
        <v>24</v>
      </c>
      <c r="D180" t="s">
        <v>817</v>
      </c>
      <c r="E180" t="s">
        <v>1023</v>
      </c>
      <c r="F180">
        <v>49</v>
      </c>
      <c r="G180">
        <v>190</v>
      </c>
      <c r="H180">
        <v>169</v>
      </c>
      <c r="I180">
        <v>25</v>
      </c>
      <c r="J180">
        <v>42</v>
      </c>
      <c r="K180">
        <v>6</v>
      </c>
      <c r="L180">
        <v>1</v>
      </c>
      <c r="M180">
        <v>2</v>
      </c>
      <c r="N180">
        <v>12</v>
      </c>
      <c r="O180">
        <v>7</v>
      </c>
      <c r="P180">
        <v>2</v>
      </c>
      <c r="Q180">
        <v>19</v>
      </c>
      <c r="R180">
        <v>38</v>
      </c>
      <c r="S180">
        <v>0.249</v>
      </c>
      <c r="T180">
        <v>0.33200000000000002</v>
      </c>
      <c r="U180">
        <v>0.33100000000000002</v>
      </c>
      <c r="V180">
        <v>0.66300000000000003</v>
      </c>
      <c r="W180">
        <v>92</v>
      </c>
      <c r="X180">
        <v>56</v>
      </c>
      <c r="Y180">
        <v>2</v>
      </c>
      <c r="Z180">
        <v>2</v>
      </c>
      <c r="AA180">
        <v>0</v>
      </c>
      <c r="AB180">
        <v>0</v>
      </c>
      <c r="AC180">
        <v>0</v>
      </c>
      <c r="AD180" t="s">
        <v>1362</v>
      </c>
      <c r="AE180" t="s">
        <v>1234</v>
      </c>
    </row>
    <row r="181" spans="1:31" x14ac:dyDescent="0.45">
      <c r="A181">
        <v>176</v>
      </c>
      <c r="B181" t="s">
        <v>1507</v>
      </c>
      <c r="C181">
        <v>26</v>
      </c>
      <c r="D181" t="s">
        <v>825</v>
      </c>
      <c r="E181" t="s">
        <v>1023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76</v>
      </c>
      <c r="AE181" t="s">
        <v>1508</v>
      </c>
    </row>
    <row r="182" spans="1:31" x14ac:dyDescent="0.45">
      <c r="A182">
        <v>177</v>
      </c>
      <c r="B182" t="s">
        <v>1509</v>
      </c>
      <c r="C182">
        <v>28</v>
      </c>
      <c r="D182" t="s">
        <v>830</v>
      </c>
      <c r="E182" t="s">
        <v>1023</v>
      </c>
      <c r="F182">
        <v>6</v>
      </c>
      <c r="G182">
        <v>24</v>
      </c>
      <c r="H182">
        <v>22</v>
      </c>
      <c r="I182">
        <v>2</v>
      </c>
      <c r="J182">
        <v>4</v>
      </c>
      <c r="K182">
        <v>1</v>
      </c>
      <c r="L182">
        <v>0</v>
      </c>
      <c r="M182">
        <v>0</v>
      </c>
      <c r="N182">
        <v>2</v>
      </c>
      <c r="O182">
        <v>2</v>
      </c>
      <c r="P182">
        <v>0</v>
      </c>
      <c r="Q182">
        <v>0</v>
      </c>
      <c r="R182">
        <v>4</v>
      </c>
      <c r="S182">
        <v>0.182</v>
      </c>
      <c r="T182">
        <v>0.25</v>
      </c>
      <c r="U182">
        <v>0.22700000000000001</v>
      </c>
      <c r="V182">
        <v>0.47699999999999998</v>
      </c>
      <c r="W182">
        <v>38</v>
      </c>
      <c r="X182">
        <v>5</v>
      </c>
      <c r="Y182">
        <v>0</v>
      </c>
      <c r="Z182">
        <v>2</v>
      </c>
      <c r="AA182">
        <v>0</v>
      </c>
      <c r="AB182">
        <v>0</v>
      </c>
      <c r="AC182">
        <v>0</v>
      </c>
      <c r="AD182" t="s">
        <v>80</v>
      </c>
      <c r="AE182" t="s">
        <v>1510</v>
      </c>
    </row>
    <row r="183" spans="1:31" x14ac:dyDescent="0.45">
      <c r="A183">
        <v>178</v>
      </c>
      <c r="B183" t="s">
        <v>244</v>
      </c>
      <c r="C183">
        <v>28</v>
      </c>
      <c r="D183" t="s">
        <v>70</v>
      </c>
      <c r="E183" t="s">
        <v>1026</v>
      </c>
      <c r="F183">
        <v>38</v>
      </c>
      <c r="G183">
        <v>128</v>
      </c>
      <c r="H183">
        <v>98</v>
      </c>
      <c r="I183">
        <v>26</v>
      </c>
      <c r="J183">
        <v>35</v>
      </c>
      <c r="K183">
        <v>5</v>
      </c>
      <c r="L183">
        <v>0</v>
      </c>
      <c r="M183">
        <v>7</v>
      </c>
      <c r="N183">
        <v>23</v>
      </c>
      <c r="O183">
        <v>4</v>
      </c>
      <c r="P183">
        <v>0</v>
      </c>
      <c r="Q183">
        <v>22</v>
      </c>
      <c r="R183">
        <v>25</v>
      </c>
      <c r="S183">
        <v>0.35699999999999998</v>
      </c>
      <c r="T183">
        <v>0.49199999999999999</v>
      </c>
      <c r="U183">
        <v>0.622</v>
      </c>
      <c r="V183">
        <v>1.115</v>
      </c>
      <c r="W183">
        <v>221</v>
      </c>
      <c r="X183">
        <v>61</v>
      </c>
      <c r="Y183">
        <v>2</v>
      </c>
      <c r="Z183">
        <v>6</v>
      </c>
      <c r="AA183">
        <v>0</v>
      </c>
      <c r="AB183">
        <v>2</v>
      </c>
      <c r="AC183">
        <v>3</v>
      </c>
      <c r="AD183" t="s">
        <v>1337</v>
      </c>
      <c r="AE183" t="s">
        <v>245</v>
      </c>
    </row>
    <row r="184" spans="1:31" x14ac:dyDescent="0.45">
      <c r="A184">
        <v>179</v>
      </c>
      <c r="B184" t="s">
        <v>1511</v>
      </c>
      <c r="C184">
        <v>30</v>
      </c>
      <c r="D184" t="s">
        <v>886</v>
      </c>
      <c r="E184" t="s">
        <v>1023</v>
      </c>
      <c r="F184">
        <v>33</v>
      </c>
      <c r="G184">
        <v>128</v>
      </c>
      <c r="H184">
        <v>109</v>
      </c>
      <c r="I184">
        <v>12</v>
      </c>
      <c r="J184">
        <v>15</v>
      </c>
      <c r="K184">
        <v>6</v>
      </c>
      <c r="L184">
        <v>0</v>
      </c>
      <c r="M184">
        <v>4</v>
      </c>
      <c r="N184">
        <v>7</v>
      </c>
      <c r="O184">
        <v>1</v>
      </c>
      <c r="P184">
        <v>1</v>
      </c>
      <c r="Q184">
        <v>16</v>
      </c>
      <c r="R184">
        <v>58</v>
      </c>
      <c r="S184">
        <v>0.13800000000000001</v>
      </c>
      <c r="T184">
        <v>0.26600000000000001</v>
      </c>
      <c r="U184">
        <v>0.30299999999999999</v>
      </c>
      <c r="V184">
        <v>0.56799999999999995</v>
      </c>
      <c r="W184">
        <v>68</v>
      </c>
      <c r="X184">
        <v>33</v>
      </c>
      <c r="Y184">
        <v>0</v>
      </c>
      <c r="Z184">
        <v>3</v>
      </c>
      <c r="AA184">
        <v>0</v>
      </c>
      <c r="AB184">
        <v>0</v>
      </c>
      <c r="AC184">
        <v>0</v>
      </c>
      <c r="AD184" t="s">
        <v>1512</v>
      </c>
      <c r="AE184" t="s">
        <v>1222</v>
      </c>
    </row>
    <row r="185" spans="1:31" x14ac:dyDescent="0.45">
      <c r="A185">
        <v>180</v>
      </c>
      <c r="B185" t="s">
        <v>246</v>
      </c>
      <c r="C185">
        <v>31</v>
      </c>
      <c r="D185" t="s">
        <v>161</v>
      </c>
      <c r="E185" t="s">
        <v>1026</v>
      </c>
      <c r="F185">
        <v>52</v>
      </c>
      <c r="G185">
        <v>217</v>
      </c>
      <c r="H185">
        <v>198</v>
      </c>
      <c r="I185">
        <v>26</v>
      </c>
      <c r="J185">
        <v>47</v>
      </c>
      <c r="K185">
        <v>10</v>
      </c>
      <c r="L185">
        <v>0</v>
      </c>
      <c r="M185">
        <v>12</v>
      </c>
      <c r="N185">
        <v>37</v>
      </c>
      <c r="O185">
        <v>4</v>
      </c>
      <c r="P185">
        <v>1</v>
      </c>
      <c r="Q185">
        <v>12</v>
      </c>
      <c r="R185">
        <v>61</v>
      </c>
      <c r="S185">
        <v>0.23699999999999999</v>
      </c>
      <c r="T185">
        <v>0.28599999999999998</v>
      </c>
      <c r="U185">
        <v>0.47</v>
      </c>
      <c r="V185">
        <v>0.755</v>
      </c>
      <c r="W185">
        <v>112</v>
      </c>
      <c r="X185">
        <v>93</v>
      </c>
      <c r="Y185">
        <v>5</v>
      </c>
      <c r="Z185">
        <v>3</v>
      </c>
      <c r="AA185">
        <v>0</v>
      </c>
      <c r="AB185">
        <v>4</v>
      </c>
      <c r="AC185">
        <v>1</v>
      </c>
      <c r="AD185" t="s">
        <v>1361</v>
      </c>
      <c r="AE185" t="s">
        <v>248</v>
      </c>
    </row>
    <row r="186" spans="1:31" x14ac:dyDescent="0.45">
      <c r="A186">
        <v>181</v>
      </c>
      <c r="B186" t="s">
        <v>1513</v>
      </c>
      <c r="C186">
        <v>33</v>
      </c>
      <c r="D186" t="s">
        <v>875</v>
      </c>
      <c r="E186" t="s">
        <v>1023</v>
      </c>
      <c r="F186">
        <v>18</v>
      </c>
      <c r="G186">
        <v>51</v>
      </c>
      <c r="H186">
        <v>50</v>
      </c>
      <c r="I186">
        <v>4</v>
      </c>
      <c r="J186">
        <v>12</v>
      </c>
      <c r="K186">
        <v>1</v>
      </c>
      <c r="L186">
        <v>0</v>
      </c>
      <c r="M186">
        <v>2</v>
      </c>
      <c r="N186">
        <v>2</v>
      </c>
      <c r="O186">
        <v>0</v>
      </c>
      <c r="P186">
        <v>0</v>
      </c>
      <c r="Q186">
        <v>1</v>
      </c>
      <c r="R186">
        <v>13</v>
      </c>
      <c r="S186">
        <v>0.24</v>
      </c>
      <c r="T186">
        <v>0.255</v>
      </c>
      <c r="U186">
        <v>0.38</v>
      </c>
      <c r="V186">
        <v>0.63500000000000001</v>
      </c>
      <c r="W186">
        <v>78</v>
      </c>
      <c r="X186">
        <v>19</v>
      </c>
      <c r="Y186">
        <v>4</v>
      </c>
      <c r="Z186">
        <v>0</v>
      </c>
      <c r="AA186">
        <v>0</v>
      </c>
      <c r="AB186">
        <v>0</v>
      </c>
      <c r="AC186">
        <v>0</v>
      </c>
      <c r="AD186" t="s">
        <v>1258</v>
      </c>
      <c r="AE186" t="s">
        <v>1259</v>
      </c>
    </row>
    <row r="187" spans="1:31" x14ac:dyDescent="0.45">
      <c r="A187">
        <v>182</v>
      </c>
      <c r="B187" t="s">
        <v>1514</v>
      </c>
      <c r="C187">
        <v>24</v>
      </c>
      <c r="D187" t="s">
        <v>886</v>
      </c>
      <c r="E187" t="s">
        <v>1023</v>
      </c>
      <c r="F187">
        <v>45</v>
      </c>
      <c r="G187">
        <v>169</v>
      </c>
      <c r="H187">
        <v>159</v>
      </c>
      <c r="I187">
        <v>13</v>
      </c>
      <c r="J187">
        <v>42</v>
      </c>
      <c r="K187">
        <v>10</v>
      </c>
      <c r="L187">
        <v>0</v>
      </c>
      <c r="M187">
        <v>5</v>
      </c>
      <c r="N187">
        <v>26</v>
      </c>
      <c r="O187">
        <v>8</v>
      </c>
      <c r="P187">
        <v>0</v>
      </c>
      <c r="Q187">
        <v>10</v>
      </c>
      <c r="R187">
        <v>33</v>
      </c>
      <c r="S187">
        <v>0.26400000000000001</v>
      </c>
      <c r="T187">
        <v>0.308</v>
      </c>
      <c r="U187">
        <v>0.42099999999999999</v>
      </c>
      <c r="V187">
        <v>0.72899999999999998</v>
      </c>
      <c r="W187">
        <v>113</v>
      </c>
      <c r="X187">
        <v>67</v>
      </c>
      <c r="Y187">
        <v>1</v>
      </c>
      <c r="Z187">
        <v>0</v>
      </c>
      <c r="AA187">
        <v>0</v>
      </c>
      <c r="AB187">
        <v>0</v>
      </c>
      <c r="AC187">
        <v>0</v>
      </c>
      <c r="AD187" t="s">
        <v>367</v>
      </c>
      <c r="AE187" t="s">
        <v>1122</v>
      </c>
    </row>
    <row r="188" spans="1:31" x14ac:dyDescent="0.45">
      <c r="A188">
        <v>183</v>
      </c>
      <c r="B188" t="s">
        <v>249</v>
      </c>
      <c r="C188">
        <v>24</v>
      </c>
      <c r="D188" t="s">
        <v>112</v>
      </c>
      <c r="E188" t="s">
        <v>1026</v>
      </c>
      <c r="F188">
        <v>54</v>
      </c>
      <c r="G188">
        <v>245</v>
      </c>
      <c r="H188">
        <v>226</v>
      </c>
      <c r="I188">
        <v>32</v>
      </c>
      <c r="J188">
        <v>60</v>
      </c>
      <c r="K188">
        <v>12</v>
      </c>
      <c r="L188">
        <v>3</v>
      </c>
      <c r="M188">
        <v>5</v>
      </c>
      <c r="N188">
        <v>34</v>
      </c>
      <c r="O188">
        <v>13</v>
      </c>
      <c r="P188">
        <v>0</v>
      </c>
      <c r="Q188">
        <v>15</v>
      </c>
      <c r="R188">
        <v>42</v>
      </c>
      <c r="S188">
        <v>0.26500000000000001</v>
      </c>
      <c r="T188">
        <v>0.309</v>
      </c>
      <c r="U188">
        <v>0.41199999999999998</v>
      </c>
      <c r="V188">
        <v>0.72</v>
      </c>
      <c r="W188">
        <v>102</v>
      </c>
      <c r="X188">
        <v>93</v>
      </c>
      <c r="Y188">
        <v>0</v>
      </c>
      <c r="Z188">
        <v>0</v>
      </c>
      <c r="AA188">
        <v>2</v>
      </c>
      <c r="AB188">
        <v>2</v>
      </c>
      <c r="AC188">
        <v>0</v>
      </c>
      <c r="AD188" t="s">
        <v>118</v>
      </c>
      <c r="AE188" t="s">
        <v>250</v>
      </c>
    </row>
    <row r="189" spans="1:31" x14ac:dyDescent="0.45">
      <c r="A189">
        <v>184</v>
      </c>
      <c r="B189" t="s">
        <v>251</v>
      </c>
      <c r="C189">
        <v>33</v>
      </c>
      <c r="D189" t="s">
        <v>153</v>
      </c>
      <c r="E189" t="s">
        <v>1026</v>
      </c>
      <c r="F189">
        <v>46</v>
      </c>
      <c r="G189">
        <v>179</v>
      </c>
      <c r="H189">
        <v>152</v>
      </c>
      <c r="I189">
        <v>18</v>
      </c>
      <c r="J189">
        <v>26</v>
      </c>
      <c r="K189">
        <v>7</v>
      </c>
      <c r="L189">
        <v>0</v>
      </c>
      <c r="M189">
        <v>5</v>
      </c>
      <c r="N189">
        <v>14</v>
      </c>
      <c r="O189">
        <v>0</v>
      </c>
      <c r="P189">
        <v>0</v>
      </c>
      <c r="Q189">
        <v>22</v>
      </c>
      <c r="R189">
        <v>55</v>
      </c>
      <c r="S189">
        <v>0.17100000000000001</v>
      </c>
      <c r="T189">
        <v>0.28499999999999998</v>
      </c>
      <c r="U189">
        <v>0.316</v>
      </c>
      <c r="V189">
        <v>0.60099999999999998</v>
      </c>
      <c r="W189">
        <v>77</v>
      </c>
      <c r="X189">
        <v>48</v>
      </c>
      <c r="Y189">
        <v>6</v>
      </c>
      <c r="Z189">
        <v>3</v>
      </c>
      <c r="AA189">
        <v>0</v>
      </c>
      <c r="AB189">
        <v>2</v>
      </c>
      <c r="AC189">
        <v>0</v>
      </c>
      <c r="AD189" t="s">
        <v>252</v>
      </c>
      <c r="AE189" t="s">
        <v>253</v>
      </c>
    </row>
    <row r="190" spans="1:31" x14ac:dyDescent="0.45">
      <c r="A190">
        <v>185</v>
      </c>
      <c r="B190" t="s">
        <v>254</v>
      </c>
      <c r="C190">
        <v>24</v>
      </c>
      <c r="D190" t="s">
        <v>48</v>
      </c>
      <c r="E190" t="s">
        <v>1026</v>
      </c>
      <c r="F190">
        <v>37</v>
      </c>
      <c r="G190">
        <v>153</v>
      </c>
      <c r="H190">
        <v>139</v>
      </c>
      <c r="I190">
        <v>13</v>
      </c>
      <c r="J190">
        <v>25</v>
      </c>
      <c r="K190">
        <v>3</v>
      </c>
      <c r="L190">
        <v>1</v>
      </c>
      <c r="M190">
        <v>3</v>
      </c>
      <c r="N190">
        <v>10</v>
      </c>
      <c r="O190">
        <v>4</v>
      </c>
      <c r="P190">
        <v>1</v>
      </c>
      <c r="Q190">
        <v>12</v>
      </c>
      <c r="R190">
        <v>53</v>
      </c>
      <c r="S190">
        <v>0.18</v>
      </c>
      <c r="T190">
        <v>0.25</v>
      </c>
      <c r="U190">
        <v>0.28100000000000003</v>
      </c>
      <c r="V190">
        <v>0.53100000000000003</v>
      </c>
      <c r="W190">
        <v>55</v>
      </c>
      <c r="X190">
        <v>39</v>
      </c>
      <c r="Y190">
        <v>3</v>
      </c>
      <c r="Z190">
        <v>1</v>
      </c>
      <c r="AA190">
        <v>1</v>
      </c>
      <c r="AB190">
        <v>0</v>
      </c>
      <c r="AC190">
        <v>0</v>
      </c>
      <c r="AD190" t="s">
        <v>255</v>
      </c>
      <c r="AE190" t="s">
        <v>256</v>
      </c>
    </row>
    <row r="191" spans="1:31" x14ac:dyDescent="0.45">
      <c r="A191">
        <v>186</v>
      </c>
      <c r="B191" t="s">
        <v>257</v>
      </c>
      <c r="C191">
        <v>25</v>
      </c>
      <c r="D191" t="s">
        <v>70</v>
      </c>
      <c r="E191" t="s">
        <v>1026</v>
      </c>
      <c r="F191">
        <v>52</v>
      </c>
      <c r="G191">
        <v>230</v>
      </c>
      <c r="H191">
        <v>205</v>
      </c>
      <c r="I191">
        <v>33</v>
      </c>
      <c r="J191">
        <v>56</v>
      </c>
      <c r="K191">
        <v>8</v>
      </c>
      <c r="L191">
        <v>1</v>
      </c>
      <c r="M191">
        <v>4</v>
      </c>
      <c r="N191">
        <v>33</v>
      </c>
      <c r="O191">
        <v>9</v>
      </c>
      <c r="P191">
        <v>3</v>
      </c>
      <c r="Q191">
        <v>11</v>
      </c>
      <c r="R191">
        <v>34</v>
      </c>
      <c r="S191">
        <v>0.27300000000000002</v>
      </c>
      <c r="T191">
        <v>0.33600000000000002</v>
      </c>
      <c r="U191">
        <v>0.38</v>
      </c>
      <c r="V191">
        <v>0.71699999999999997</v>
      </c>
      <c r="W191">
        <v>108</v>
      </c>
      <c r="X191">
        <v>78</v>
      </c>
      <c r="Y191">
        <v>4</v>
      </c>
      <c r="Z191">
        <v>10</v>
      </c>
      <c r="AA191">
        <v>1</v>
      </c>
      <c r="AB191">
        <v>3</v>
      </c>
      <c r="AC191">
        <v>0</v>
      </c>
      <c r="AD191" t="s">
        <v>255</v>
      </c>
      <c r="AE191" t="s">
        <v>258</v>
      </c>
    </row>
    <row r="192" spans="1:31" x14ac:dyDescent="0.45">
      <c r="A192">
        <v>187</v>
      </c>
      <c r="B192" t="s">
        <v>1515</v>
      </c>
      <c r="C192">
        <v>30</v>
      </c>
      <c r="D192" t="s">
        <v>825</v>
      </c>
      <c r="E192" t="s">
        <v>1023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 t="s">
        <v>1516</v>
      </c>
    </row>
    <row r="193" spans="1:31" x14ac:dyDescent="0.45">
      <c r="A193">
        <v>188</v>
      </c>
      <c r="B193" t="s">
        <v>1517</v>
      </c>
      <c r="C193">
        <v>36</v>
      </c>
      <c r="D193" t="s">
        <v>888</v>
      </c>
      <c r="E193" t="s">
        <v>1023</v>
      </c>
      <c r="F193">
        <v>51</v>
      </c>
      <c r="G193">
        <v>226</v>
      </c>
      <c r="H193">
        <v>202</v>
      </c>
      <c r="I193">
        <v>27</v>
      </c>
      <c r="J193">
        <v>46</v>
      </c>
      <c r="K193">
        <v>7</v>
      </c>
      <c r="L193">
        <v>0</v>
      </c>
      <c r="M193">
        <v>7</v>
      </c>
      <c r="N193">
        <v>22</v>
      </c>
      <c r="O193">
        <v>3</v>
      </c>
      <c r="P193">
        <v>0</v>
      </c>
      <c r="Q193">
        <v>20</v>
      </c>
      <c r="R193">
        <v>69</v>
      </c>
      <c r="S193">
        <v>0.22800000000000001</v>
      </c>
      <c r="T193">
        <v>0.30399999999999999</v>
      </c>
      <c r="U193">
        <v>0.36599999999999999</v>
      </c>
      <c r="V193">
        <v>0.67</v>
      </c>
      <c r="W193">
        <v>93</v>
      </c>
      <c r="X193">
        <v>74</v>
      </c>
      <c r="Y193">
        <v>5</v>
      </c>
      <c r="Z193">
        <v>2</v>
      </c>
      <c r="AA193">
        <v>0</v>
      </c>
      <c r="AB193">
        <v>0</v>
      </c>
      <c r="AC193">
        <v>1</v>
      </c>
      <c r="AD193" t="s">
        <v>282</v>
      </c>
      <c r="AE193" t="s">
        <v>1232</v>
      </c>
    </row>
    <row r="194" spans="1:31" x14ac:dyDescent="0.45">
      <c r="A194">
        <v>189</v>
      </c>
      <c r="B194" t="s">
        <v>1518</v>
      </c>
      <c r="C194">
        <v>36</v>
      </c>
      <c r="D194" t="s">
        <v>880</v>
      </c>
      <c r="E194" t="s">
        <v>1023</v>
      </c>
      <c r="F194">
        <v>26</v>
      </c>
      <c r="G194">
        <v>74</v>
      </c>
      <c r="H194">
        <v>72</v>
      </c>
      <c r="I194">
        <v>5</v>
      </c>
      <c r="J194">
        <v>12</v>
      </c>
      <c r="K194">
        <v>1</v>
      </c>
      <c r="L194">
        <v>0</v>
      </c>
      <c r="M194">
        <v>2</v>
      </c>
      <c r="N194">
        <v>5</v>
      </c>
      <c r="O194">
        <v>0</v>
      </c>
      <c r="P194">
        <v>0</v>
      </c>
      <c r="Q194">
        <v>1</v>
      </c>
      <c r="R194">
        <v>30</v>
      </c>
      <c r="S194">
        <v>0.16700000000000001</v>
      </c>
      <c r="T194">
        <v>0.17599999999999999</v>
      </c>
      <c r="U194">
        <v>0.26400000000000001</v>
      </c>
      <c r="V194">
        <v>0.44</v>
      </c>
      <c r="W194">
        <v>24</v>
      </c>
      <c r="X194">
        <v>19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2</v>
      </c>
      <c r="AE194" t="s">
        <v>1267</v>
      </c>
    </row>
    <row r="195" spans="1:31" x14ac:dyDescent="0.45">
      <c r="A195">
        <v>190</v>
      </c>
      <c r="B195" t="s">
        <v>1519</v>
      </c>
      <c r="C195">
        <v>25</v>
      </c>
      <c r="D195" t="s">
        <v>905</v>
      </c>
      <c r="E195" t="s">
        <v>1023</v>
      </c>
      <c r="F195">
        <v>16</v>
      </c>
      <c r="G195">
        <v>65</v>
      </c>
      <c r="H195">
        <v>56</v>
      </c>
      <c r="I195">
        <v>8</v>
      </c>
      <c r="J195">
        <v>16</v>
      </c>
      <c r="K195">
        <v>3</v>
      </c>
      <c r="L195">
        <v>1</v>
      </c>
      <c r="M195">
        <v>2</v>
      </c>
      <c r="N195">
        <v>14</v>
      </c>
      <c r="O195">
        <v>2</v>
      </c>
      <c r="P195">
        <v>0</v>
      </c>
      <c r="Q195">
        <v>5</v>
      </c>
      <c r="R195">
        <v>14</v>
      </c>
      <c r="S195">
        <v>0.28599999999999998</v>
      </c>
      <c r="T195">
        <v>0.35899999999999999</v>
      </c>
      <c r="U195">
        <v>0.48199999999999998</v>
      </c>
      <c r="V195">
        <v>0.84199999999999997</v>
      </c>
      <c r="W195">
        <v>142</v>
      </c>
      <c r="X195">
        <v>27</v>
      </c>
      <c r="Y195">
        <v>1</v>
      </c>
      <c r="Z195">
        <v>2</v>
      </c>
      <c r="AA195">
        <v>1</v>
      </c>
      <c r="AB195">
        <v>1</v>
      </c>
      <c r="AC195">
        <v>1</v>
      </c>
      <c r="AD195" t="s">
        <v>1120</v>
      </c>
      <c r="AE195" t="s">
        <v>1349</v>
      </c>
    </row>
    <row r="196" spans="1:31" x14ac:dyDescent="0.45">
      <c r="A196">
        <v>191</v>
      </c>
      <c r="B196" t="s">
        <v>259</v>
      </c>
      <c r="C196">
        <v>27</v>
      </c>
      <c r="D196" t="s">
        <v>37</v>
      </c>
      <c r="E196" t="s">
        <v>1026</v>
      </c>
      <c r="F196">
        <v>15</v>
      </c>
      <c r="G196">
        <v>37</v>
      </c>
      <c r="H196">
        <v>33</v>
      </c>
      <c r="I196">
        <v>2</v>
      </c>
      <c r="J196">
        <v>9</v>
      </c>
      <c r="K196">
        <v>1</v>
      </c>
      <c r="L196">
        <v>1</v>
      </c>
      <c r="M196">
        <v>0</v>
      </c>
      <c r="N196">
        <v>6</v>
      </c>
      <c r="O196">
        <v>2</v>
      </c>
      <c r="P196">
        <v>0</v>
      </c>
      <c r="Q196">
        <v>3</v>
      </c>
      <c r="R196">
        <v>6</v>
      </c>
      <c r="S196">
        <v>0.27300000000000002</v>
      </c>
      <c r="T196">
        <v>0.32400000000000001</v>
      </c>
      <c r="U196">
        <v>0.36399999999999999</v>
      </c>
      <c r="V196">
        <v>0.68799999999999994</v>
      </c>
      <c r="W196">
        <v>93</v>
      </c>
      <c r="X196">
        <v>12</v>
      </c>
      <c r="Y196">
        <v>0</v>
      </c>
      <c r="Z196">
        <v>0</v>
      </c>
      <c r="AA196">
        <v>0</v>
      </c>
      <c r="AB196">
        <v>1</v>
      </c>
      <c r="AC196">
        <v>0</v>
      </c>
      <c r="AD196" t="s">
        <v>1520</v>
      </c>
      <c r="AE196" t="s">
        <v>260</v>
      </c>
    </row>
    <row r="197" spans="1:31" x14ac:dyDescent="0.45">
      <c r="A197">
        <v>192</v>
      </c>
      <c r="B197" t="s">
        <v>1521</v>
      </c>
      <c r="C197">
        <v>24</v>
      </c>
      <c r="D197" t="s">
        <v>854</v>
      </c>
      <c r="E197" t="s">
        <v>1023</v>
      </c>
      <c r="F197">
        <v>15</v>
      </c>
      <c r="G197">
        <v>50</v>
      </c>
      <c r="H197">
        <v>47</v>
      </c>
      <c r="I197">
        <v>5</v>
      </c>
      <c r="J197">
        <v>9</v>
      </c>
      <c r="K197">
        <v>4</v>
      </c>
      <c r="L197">
        <v>0</v>
      </c>
      <c r="M197">
        <v>2</v>
      </c>
      <c r="N197">
        <v>7</v>
      </c>
      <c r="O197">
        <v>1</v>
      </c>
      <c r="P197">
        <v>1</v>
      </c>
      <c r="Q197">
        <v>2</v>
      </c>
      <c r="R197">
        <v>15</v>
      </c>
      <c r="S197">
        <v>0.191</v>
      </c>
      <c r="T197">
        <v>0.24</v>
      </c>
      <c r="U197">
        <v>0.40400000000000003</v>
      </c>
      <c r="V197">
        <v>0.64400000000000002</v>
      </c>
      <c r="W197">
        <v>76</v>
      </c>
      <c r="X197">
        <v>19</v>
      </c>
      <c r="Y197">
        <v>0</v>
      </c>
      <c r="Z197">
        <v>1</v>
      </c>
      <c r="AA197">
        <v>0</v>
      </c>
      <c r="AB197">
        <v>0</v>
      </c>
      <c r="AC197">
        <v>0</v>
      </c>
      <c r="AD197" t="s">
        <v>1354</v>
      </c>
      <c r="AE197" t="s">
        <v>1355</v>
      </c>
    </row>
    <row r="198" spans="1:31" x14ac:dyDescent="0.45">
      <c r="A198">
        <v>193</v>
      </c>
      <c r="B198" t="s">
        <v>261</v>
      </c>
      <c r="C198">
        <v>32</v>
      </c>
      <c r="D198" t="s">
        <v>94</v>
      </c>
      <c r="E198" t="s">
        <v>1026</v>
      </c>
      <c r="F198">
        <v>13</v>
      </c>
      <c r="G198">
        <v>33</v>
      </c>
      <c r="H198">
        <v>29</v>
      </c>
      <c r="I198">
        <v>2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3</v>
      </c>
      <c r="R198">
        <v>10</v>
      </c>
      <c r="S198">
        <v>0.10299999999999999</v>
      </c>
      <c r="T198">
        <v>0.188</v>
      </c>
      <c r="U198">
        <v>0.10299999999999999</v>
      </c>
      <c r="V198">
        <v>0.29099999999999998</v>
      </c>
      <c r="W198">
        <v>-13</v>
      </c>
      <c r="X198">
        <v>3</v>
      </c>
      <c r="Y198">
        <v>0</v>
      </c>
      <c r="Z198">
        <v>0</v>
      </c>
      <c r="AA198">
        <v>1</v>
      </c>
      <c r="AB198">
        <v>0</v>
      </c>
      <c r="AC198">
        <v>0</v>
      </c>
      <c r="AD198" t="s">
        <v>262</v>
      </c>
      <c r="AE198" t="s">
        <v>263</v>
      </c>
    </row>
    <row r="199" spans="1:31" x14ac:dyDescent="0.45">
      <c r="A199">
        <v>194</v>
      </c>
      <c r="B199" t="s">
        <v>261</v>
      </c>
      <c r="C199">
        <v>32</v>
      </c>
      <c r="D199" t="s">
        <v>66</v>
      </c>
      <c r="E199" t="s">
        <v>1026</v>
      </c>
      <c r="F199">
        <v>9</v>
      </c>
      <c r="G199">
        <v>18</v>
      </c>
      <c r="H199">
        <v>16</v>
      </c>
      <c r="I199">
        <v>1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6</v>
      </c>
      <c r="S199">
        <v>0.188</v>
      </c>
      <c r="T199">
        <v>0.23499999999999999</v>
      </c>
      <c r="U199">
        <v>0.188</v>
      </c>
      <c r="V199">
        <v>0.42299999999999999</v>
      </c>
      <c r="W199">
        <v>25</v>
      </c>
      <c r="X199">
        <v>3</v>
      </c>
      <c r="Y199">
        <v>0</v>
      </c>
      <c r="Z199">
        <v>0</v>
      </c>
      <c r="AA199">
        <v>1</v>
      </c>
      <c r="AB199">
        <v>0</v>
      </c>
      <c r="AC199">
        <v>0</v>
      </c>
      <c r="AD199" t="s">
        <v>264</v>
      </c>
      <c r="AE199" t="s">
        <v>263</v>
      </c>
    </row>
    <row r="200" spans="1:31" x14ac:dyDescent="0.45">
      <c r="A200">
        <v>195</v>
      </c>
      <c r="B200" t="s">
        <v>261</v>
      </c>
      <c r="C200">
        <v>32</v>
      </c>
      <c r="D200" t="s">
        <v>41</v>
      </c>
      <c r="E200" t="s">
        <v>1026</v>
      </c>
      <c r="F200">
        <v>4</v>
      </c>
      <c r="G200">
        <v>15</v>
      </c>
      <c r="H200">
        <v>13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4</v>
      </c>
      <c r="S200">
        <v>0</v>
      </c>
      <c r="T200">
        <v>0.13300000000000001</v>
      </c>
      <c r="U200">
        <v>0</v>
      </c>
      <c r="V200">
        <v>0.13300000000000001</v>
      </c>
      <c r="W200">
        <v>-58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265</v>
      </c>
      <c r="AE200" t="s">
        <v>263</v>
      </c>
    </row>
    <row r="201" spans="1:31" x14ac:dyDescent="0.45">
      <c r="A201">
        <v>196</v>
      </c>
      <c r="B201" t="s">
        <v>1522</v>
      </c>
      <c r="C201">
        <v>28</v>
      </c>
      <c r="D201" t="s">
        <v>875</v>
      </c>
      <c r="E201" t="s">
        <v>1023</v>
      </c>
      <c r="F201">
        <v>50</v>
      </c>
      <c r="G201">
        <v>141</v>
      </c>
      <c r="H201">
        <v>135</v>
      </c>
      <c r="I201">
        <v>13</v>
      </c>
      <c r="J201">
        <v>30</v>
      </c>
      <c r="K201">
        <v>5</v>
      </c>
      <c r="L201">
        <v>0</v>
      </c>
      <c r="M201">
        <v>5</v>
      </c>
      <c r="N201">
        <v>18</v>
      </c>
      <c r="O201">
        <v>3</v>
      </c>
      <c r="P201">
        <v>2</v>
      </c>
      <c r="Q201">
        <v>5</v>
      </c>
      <c r="R201">
        <v>32</v>
      </c>
      <c r="S201">
        <v>0.222</v>
      </c>
      <c r="T201">
        <v>0.248</v>
      </c>
      <c r="U201">
        <v>0.37</v>
      </c>
      <c r="V201">
        <v>0.61899999999999999</v>
      </c>
      <c r="W201">
        <v>73</v>
      </c>
      <c r="X201">
        <v>50</v>
      </c>
      <c r="Y201">
        <v>3</v>
      </c>
      <c r="Z201">
        <v>0</v>
      </c>
      <c r="AA201">
        <v>0</v>
      </c>
      <c r="AB201">
        <v>1</v>
      </c>
      <c r="AC201">
        <v>0</v>
      </c>
      <c r="AD201" t="s">
        <v>1303</v>
      </c>
      <c r="AE201" t="s">
        <v>1304</v>
      </c>
    </row>
    <row r="202" spans="1:31" x14ac:dyDescent="0.45">
      <c r="A202">
        <v>197</v>
      </c>
      <c r="B202" t="s">
        <v>1523</v>
      </c>
      <c r="C202">
        <v>24</v>
      </c>
      <c r="D202" t="s">
        <v>888</v>
      </c>
      <c r="E202" t="s">
        <v>1023</v>
      </c>
      <c r="F202">
        <v>47</v>
      </c>
      <c r="G202">
        <v>180</v>
      </c>
      <c r="H202">
        <v>159</v>
      </c>
      <c r="I202">
        <v>21</v>
      </c>
      <c r="J202">
        <v>34</v>
      </c>
      <c r="K202">
        <v>7</v>
      </c>
      <c r="L202">
        <v>0</v>
      </c>
      <c r="M202">
        <v>9</v>
      </c>
      <c r="N202">
        <v>23</v>
      </c>
      <c r="O202">
        <v>2</v>
      </c>
      <c r="P202">
        <v>1</v>
      </c>
      <c r="Q202">
        <v>21</v>
      </c>
      <c r="R202">
        <v>64</v>
      </c>
      <c r="S202">
        <v>0.214</v>
      </c>
      <c r="T202">
        <v>0.30599999999999999</v>
      </c>
      <c r="U202">
        <v>0.42799999999999999</v>
      </c>
      <c r="V202">
        <v>0.73299999999999998</v>
      </c>
      <c r="W202">
        <v>110</v>
      </c>
      <c r="X202">
        <v>68</v>
      </c>
      <c r="Y202">
        <v>2</v>
      </c>
      <c r="Z202">
        <v>0</v>
      </c>
      <c r="AA202">
        <v>0</v>
      </c>
      <c r="AB202">
        <v>0</v>
      </c>
      <c r="AC202">
        <v>1</v>
      </c>
      <c r="AD202" t="s">
        <v>358</v>
      </c>
      <c r="AE202" t="s">
        <v>1113</v>
      </c>
    </row>
    <row r="203" spans="1:31" x14ac:dyDescent="0.45">
      <c r="A203">
        <v>198</v>
      </c>
      <c r="B203" t="s">
        <v>1524</v>
      </c>
      <c r="C203">
        <v>35</v>
      </c>
      <c r="D203" t="s">
        <v>905</v>
      </c>
      <c r="E203" t="s">
        <v>1023</v>
      </c>
      <c r="F203">
        <v>16</v>
      </c>
      <c r="G203">
        <v>56</v>
      </c>
      <c r="H203">
        <v>55</v>
      </c>
      <c r="I203">
        <v>5</v>
      </c>
      <c r="J203">
        <v>11</v>
      </c>
      <c r="K203">
        <v>3</v>
      </c>
      <c r="L203">
        <v>0</v>
      </c>
      <c r="M203">
        <v>2</v>
      </c>
      <c r="N203">
        <v>11</v>
      </c>
      <c r="O203">
        <v>1</v>
      </c>
      <c r="P203">
        <v>0</v>
      </c>
      <c r="Q203">
        <v>1</v>
      </c>
      <c r="R203">
        <v>12</v>
      </c>
      <c r="S203">
        <v>0.2</v>
      </c>
      <c r="T203">
        <v>0.214</v>
      </c>
      <c r="U203">
        <v>0.36399999999999999</v>
      </c>
      <c r="V203">
        <v>0.57799999999999996</v>
      </c>
      <c r="W203">
        <v>64</v>
      </c>
      <c r="X203">
        <v>20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2</v>
      </c>
      <c r="AE203" t="s">
        <v>1356</v>
      </c>
    </row>
    <row r="204" spans="1:31" x14ac:dyDescent="0.45">
      <c r="A204">
        <v>199</v>
      </c>
      <c r="B204" t="s">
        <v>1525</v>
      </c>
      <c r="C204">
        <v>28</v>
      </c>
      <c r="D204" t="s">
        <v>875</v>
      </c>
      <c r="E204" t="s">
        <v>1023</v>
      </c>
      <c r="F204">
        <v>5</v>
      </c>
      <c r="G204">
        <v>5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-100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1526</v>
      </c>
      <c r="AE204" t="s">
        <v>1527</v>
      </c>
    </row>
    <row r="205" spans="1:31" x14ac:dyDescent="0.45">
      <c r="A205">
        <v>200</v>
      </c>
      <c r="B205" t="s">
        <v>266</v>
      </c>
      <c r="C205">
        <v>33</v>
      </c>
      <c r="D205" t="s">
        <v>90</v>
      </c>
      <c r="E205" t="s">
        <v>1026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76</v>
      </c>
      <c r="AE205" t="s">
        <v>267</v>
      </c>
    </row>
    <row r="206" spans="1:31" x14ac:dyDescent="0.45">
      <c r="A206">
        <v>201</v>
      </c>
      <c r="B206" t="s">
        <v>268</v>
      </c>
      <c r="C206">
        <v>23</v>
      </c>
      <c r="D206" t="s">
        <v>79</v>
      </c>
      <c r="E206" t="s">
        <v>1026</v>
      </c>
      <c r="F206">
        <v>52</v>
      </c>
      <c r="G206">
        <v>222</v>
      </c>
      <c r="H206">
        <v>191</v>
      </c>
      <c r="I206">
        <v>33</v>
      </c>
      <c r="J206">
        <v>44</v>
      </c>
      <c r="K206">
        <v>9</v>
      </c>
      <c r="L206">
        <v>1</v>
      </c>
      <c r="M206">
        <v>9</v>
      </c>
      <c r="N206">
        <v>20</v>
      </c>
      <c r="O206">
        <v>1</v>
      </c>
      <c r="P206">
        <v>0</v>
      </c>
      <c r="Q206">
        <v>29</v>
      </c>
      <c r="R206">
        <v>59</v>
      </c>
      <c r="S206">
        <v>0.23</v>
      </c>
      <c r="T206">
        <v>0.33300000000000002</v>
      </c>
      <c r="U206">
        <v>0.42899999999999999</v>
      </c>
      <c r="V206">
        <v>0.76300000000000001</v>
      </c>
      <c r="W206">
        <v>116</v>
      </c>
      <c r="X206">
        <v>82</v>
      </c>
      <c r="Y206">
        <v>1</v>
      </c>
      <c r="Z206">
        <v>1</v>
      </c>
      <c r="AA206">
        <v>0</v>
      </c>
      <c r="AB206">
        <v>1</v>
      </c>
      <c r="AC206">
        <v>1</v>
      </c>
      <c r="AD206" t="s">
        <v>269</v>
      </c>
      <c r="AE206" t="s">
        <v>270</v>
      </c>
    </row>
    <row r="207" spans="1:31" x14ac:dyDescent="0.45">
      <c r="A207">
        <v>202</v>
      </c>
      <c r="B207" t="s">
        <v>1528</v>
      </c>
      <c r="C207">
        <v>32</v>
      </c>
      <c r="D207" t="s">
        <v>825</v>
      </c>
      <c r="E207" t="s">
        <v>1023</v>
      </c>
      <c r="F207">
        <v>33</v>
      </c>
      <c r="G207">
        <v>86</v>
      </c>
      <c r="H207">
        <v>80</v>
      </c>
      <c r="I207">
        <v>8</v>
      </c>
      <c r="J207">
        <v>22</v>
      </c>
      <c r="K207">
        <v>6</v>
      </c>
      <c r="L207">
        <v>0</v>
      </c>
      <c r="M207">
        <v>1</v>
      </c>
      <c r="N207">
        <v>10</v>
      </c>
      <c r="O207">
        <v>0</v>
      </c>
      <c r="P207">
        <v>0</v>
      </c>
      <c r="Q207">
        <v>3</v>
      </c>
      <c r="R207">
        <v>11</v>
      </c>
      <c r="S207">
        <v>0.27500000000000002</v>
      </c>
      <c r="T207">
        <v>0.30199999999999999</v>
      </c>
      <c r="U207">
        <v>0.38800000000000001</v>
      </c>
      <c r="V207">
        <v>0.69</v>
      </c>
      <c r="W207">
        <v>99</v>
      </c>
      <c r="X207">
        <v>31</v>
      </c>
      <c r="Y207">
        <v>2</v>
      </c>
      <c r="Z207">
        <v>1</v>
      </c>
      <c r="AA207">
        <v>0</v>
      </c>
      <c r="AB207">
        <v>2</v>
      </c>
      <c r="AC207">
        <v>0</v>
      </c>
      <c r="AD207" t="s">
        <v>1184</v>
      </c>
      <c r="AE207" t="s">
        <v>1185</v>
      </c>
    </row>
    <row r="208" spans="1:31" x14ac:dyDescent="0.45">
      <c r="A208">
        <v>203</v>
      </c>
      <c r="B208" t="s">
        <v>271</v>
      </c>
      <c r="C208">
        <v>27</v>
      </c>
      <c r="D208" t="s">
        <v>103</v>
      </c>
      <c r="E208" t="s">
        <v>1026</v>
      </c>
      <c r="F208">
        <v>20</v>
      </c>
      <c r="G208">
        <v>45</v>
      </c>
      <c r="H208">
        <v>36</v>
      </c>
      <c r="I208">
        <v>2</v>
      </c>
      <c r="J208">
        <v>2</v>
      </c>
      <c r="K208">
        <v>0</v>
      </c>
      <c r="L208">
        <v>0</v>
      </c>
      <c r="M208">
        <v>1</v>
      </c>
      <c r="N208">
        <v>3</v>
      </c>
      <c r="O208">
        <v>0</v>
      </c>
      <c r="P208">
        <v>1</v>
      </c>
      <c r="Q208">
        <v>7</v>
      </c>
      <c r="R208">
        <v>14</v>
      </c>
      <c r="S208">
        <v>5.6000000000000001E-2</v>
      </c>
      <c r="T208">
        <v>0.22700000000000001</v>
      </c>
      <c r="U208">
        <v>0.13900000000000001</v>
      </c>
      <c r="V208">
        <v>0.36599999999999999</v>
      </c>
      <c r="W208">
        <v>8</v>
      </c>
      <c r="X208">
        <v>5</v>
      </c>
      <c r="Y208">
        <v>2</v>
      </c>
      <c r="Z208">
        <v>1</v>
      </c>
      <c r="AA208">
        <v>0</v>
      </c>
      <c r="AB208">
        <v>0</v>
      </c>
      <c r="AC208">
        <v>0</v>
      </c>
      <c r="AD208" t="s">
        <v>130</v>
      </c>
      <c r="AE208" t="s">
        <v>272</v>
      </c>
    </row>
    <row r="209" spans="1:31" x14ac:dyDescent="0.45">
      <c r="A209">
        <v>204</v>
      </c>
      <c r="B209" t="s">
        <v>273</v>
      </c>
      <c r="C209">
        <v>23</v>
      </c>
      <c r="D209" t="s">
        <v>37</v>
      </c>
      <c r="E209" t="s">
        <v>1026</v>
      </c>
      <c r="F209">
        <v>19</v>
      </c>
      <c r="G209">
        <v>76</v>
      </c>
      <c r="H209">
        <v>71</v>
      </c>
      <c r="I209">
        <v>5</v>
      </c>
      <c r="J209">
        <v>10</v>
      </c>
      <c r="K209">
        <v>1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4</v>
      </c>
      <c r="R209">
        <v>17</v>
      </c>
      <c r="S209">
        <v>0.14099999999999999</v>
      </c>
      <c r="T209">
        <v>0.19700000000000001</v>
      </c>
      <c r="U209">
        <v>0.155</v>
      </c>
      <c r="V209">
        <v>0.35199999999999998</v>
      </c>
      <c r="W209">
        <v>1</v>
      </c>
      <c r="X209">
        <v>11</v>
      </c>
      <c r="Y209">
        <v>2</v>
      </c>
      <c r="Z209">
        <v>1</v>
      </c>
      <c r="AA209">
        <v>0</v>
      </c>
      <c r="AB209">
        <v>0</v>
      </c>
      <c r="AC209">
        <v>0</v>
      </c>
      <c r="AD209" t="s">
        <v>274</v>
      </c>
      <c r="AE209" t="s">
        <v>275</v>
      </c>
    </row>
    <row r="210" spans="1:31" x14ac:dyDescent="0.45">
      <c r="A210">
        <v>205</v>
      </c>
      <c r="B210" t="s">
        <v>276</v>
      </c>
      <c r="C210">
        <v>34</v>
      </c>
      <c r="D210" t="s">
        <v>94</v>
      </c>
      <c r="E210" t="s">
        <v>1026</v>
      </c>
      <c r="F210">
        <v>35</v>
      </c>
      <c r="G210">
        <v>111</v>
      </c>
      <c r="H210">
        <v>91</v>
      </c>
      <c r="I210">
        <v>6</v>
      </c>
      <c r="J210">
        <v>17</v>
      </c>
      <c r="K210">
        <v>4</v>
      </c>
      <c r="L210">
        <v>0</v>
      </c>
      <c r="M210">
        <v>0</v>
      </c>
      <c r="N210">
        <v>4</v>
      </c>
      <c r="O210">
        <v>2</v>
      </c>
      <c r="P210">
        <v>0</v>
      </c>
      <c r="Q210">
        <v>19</v>
      </c>
      <c r="R210">
        <v>23</v>
      </c>
      <c r="S210">
        <v>0.187</v>
      </c>
      <c r="T210">
        <v>0.32400000000000001</v>
      </c>
      <c r="U210">
        <v>0.23100000000000001</v>
      </c>
      <c r="V210">
        <v>0.55500000000000005</v>
      </c>
      <c r="W210">
        <v>63</v>
      </c>
      <c r="X210">
        <v>21</v>
      </c>
      <c r="Y210">
        <v>4</v>
      </c>
      <c r="Z210">
        <v>0</v>
      </c>
      <c r="AA210">
        <v>0</v>
      </c>
      <c r="AB210">
        <v>1</v>
      </c>
      <c r="AC210">
        <v>0</v>
      </c>
      <c r="AD210" t="s">
        <v>277</v>
      </c>
      <c r="AE210" t="s">
        <v>278</v>
      </c>
    </row>
    <row r="211" spans="1:31" x14ac:dyDescent="0.45">
      <c r="A211">
        <v>206</v>
      </c>
      <c r="B211" t="s">
        <v>276</v>
      </c>
      <c r="C211">
        <v>34</v>
      </c>
      <c r="D211" t="s">
        <v>97</v>
      </c>
      <c r="E211" t="s">
        <v>1026</v>
      </c>
      <c r="F211">
        <v>25</v>
      </c>
      <c r="G211">
        <v>85</v>
      </c>
      <c r="H211">
        <v>71</v>
      </c>
      <c r="I211">
        <v>6</v>
      </c>
      <c r="J211">
        <v>15</v>
      </c>
      <c r="K211">
        <v>4</v>
      </c>
      <c r="L211">
        <v>0</v>
      </c>
      <c r="M211">
        <v>0</v>
      </c>
      <c r="N211">
        <v>4</v>
      </c>
      <c r="O211">
        <v>2</v>
      </c>
      <c r="P211">
        <v>0</v>
      </c>
      <c r="Q211">
        <v>13</v>
      </c>
      <c r="R211">
        <v>20</v>
      </c>
      <c r="S211">
        <v>0.21099999999999999</v>
      </c>
      <c r="T211">
        <v>0.32900000000000001</v>
      </c>
      <c r="U211">
        <v>0.26800000000000002</v>
      </c>
      <c r="V211">
        <v>0.59699999999999998</v>
      </c>
      <c r="W211">
        <v>74</v>
      </c>
      <c r="X211">
        <v>19</v>
      </c>
      <c r="Y211">
        <v>2</v>
      </c>
      <c r="Z211">
        <v>0</v>
      </c>
      <c r="AA211">
        <v>0</v>
      </c>
      <c r="AB211">
        <v>1</v>
      </c>
      <c r="AC211">
        <v>0</v>
      </c>
      <c r="AD211" t="s">
        <v>279</v>
      </c>
      <c r="AE211" t="s">
        <v>278</v>
      </c>
    </row>
    <row r="212" spans="1:31" x14ac:dyDescent="0.45">
      <c r="A212">
        <v>207</v>
      </c>
      <c r="B212" t="s">
        <v>276</v>
      </c>
      <c r="C212">
        <v>34</v>
      </c>
      <c r="D212" t="s">
        <v>161</v>
      </c>
      <c r="E212" t="s">
        <v>1026</v>
      </c>
      <c r="F212">
        <v>10</v>
      </c>
      <c r="G212">
        <v>26</v>
      </c>
      <c r="H212">
        <v>20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</v>
      </c>
      <c r="R212">
        <v>3</v>
      </c>
      <c r="S212">
        <v>0.1</v>
      </c>
      <c r="T212">
        <v>0.308</v>
      </c>
      <c r="U212">
        <v>0.1</v>
      </c>
      <c r="V212">
        <v>0.40799999999999997</v>
      </c>
      <c r="W212">
        <v>25</v>
      </c>
      <c r="X212">
        <v>2</v>
      </c>
      <c r="Y212">
        <v>2</v>
      </c>
      <c r="Z212">
        <v>0</v>
      </c>
      <c r="AA212">
        <v>0</v>
      </c>
      <c r="AB212">
        <v>0</v>
      </c>
      <c r="AC212">
        <v>0</v>
      </c>
      <c r="AD212" t="s">
        <v>280</v>
      </c>
      <c r="AE212" t="s">
        <v>278</v>
      </c>
    </row>
    <row r="213" spans="1:31" x14ac:dyDescent="0.45">
      <c r="A213">
        <v>208</v>
      </c>
      <c r="B213" t="s">
        <v>281</v>
      </c>
      <c r="C213">
        <v>25</v>
      </c>
      <c r="D213" t="s">
        <v>90</v>
      </c>
      <c r="E213" t="s">
        <v>1026</v>
      </c>
      <c r="F213">
        <v>54</v>
      </c>
      <c r="G213">
        <v>239</v>
      </c>
      <c r="H213">
        <v>207</v>
      </c>
      <c r="I213">
        <v>24</v>
      </c>
      <c r="J213">
        <v>61</v>
      </c>
      <c r="K213">
        <v>10</v>
      </c>
      <c r="L213">
        <v>0</v>
      </c>
      <c r="M213">
        <v>5</v>
      </c>
      <c r="N213">
        <v>25</v>
      </c>
      <c r="O213">
        <v>1</v>
      </c>
      <c r="P213">
        <v>0</v>
      </c>
      <c r="Q213">
        <v>31</v>
      </c>
      <c r="R213">
        <v>43</v>
      </c>
      <c r="S213">
        <v>0.29499999999999998</v>
      </c>
      <c r="T213">
        <v>0.38900000000000001</v>
      </c>
      <c r="U213">
        <v>0.41499999999999998</v>
      </c>
      <c r="V213">
        <v>0.80500000000000005</v>
      </c>
      <c r="W213">
        <v>133</v>
      </c>
      <c r="X213">
        <v>86</v>
      </c>
      <c r="Y213">
        <v>4</v>
      </c>
      <c r="Z213">
        <v>1</v>
      </c>
      <c r="AA213">
        <v>0</v>
      </c>
      <c r="AB213">
        <v>0</v>
      </c>
      <c r="AC213">
        <v>1</v>
      </c>
      <c r="AD213" t="s">
        <v>282</v>
      </c>
      <c r="AE213" t="s">
        <v>283</v>
      </c>
    </row>
    <row r="214" spans="1:31" x14ac:dyDescent="0.45">
      <c r="A214">
        <v>209</v>
      </c>
      <c r="B214" t="s">
        <v>284</v>
      </c>
      <c r="C214">
        <v>29</v>
      </c>
      <c r="D214" t="s">
        <v>94</v>
      </c>
      <c r="E214" t="s">
        <v>1782</v>
      </c>
      <c r="F214">
        <v>20</v>
      </c>
      <c r="G214">
        <v>55</v>
      </c>
      <c r="H214">
        <v>51</v>
      </c>
      <c r="I214">
        <v>4</v>
      </c>
      <c r="J214">
        <v>14</v>
      </c>
      <c r="K214">
        <v>5</v>
      </c>
      <c r="L214">
        <v>0</v>
      </c>
      <c r="M214">
        <v>0</v>
      </c>
      <c r="N214">
        <v>4</v>
      </c>
      <c r="O214">
        <v>0</v>
      </c>
      <c r="P214">
        <v>0</v>
      </c>
      <c r="Q214">
        <v>4</v>
      </c>
      <c r="R214">
        <v>12</v>
      </c>
      <c r="S214">
        <v>0.27500000000000002</v>
      </c>
      <c r="T214">
        <v>0.32700000000000001</v>
      </c>
      <c r="U214">
        <v>0.373</v>
      </c>
      <c r="V214">
        <v>0.7</v>
      </c>
      <c r="W214">
        <v>99</v>
      </c>
      <c r="X214">
        <v>19</v>
      </c>
      <c r="Y214">
        <v>2</v>
      </c>
      <c r="Z214">
        <v>0</v>
      </c>
      <c r="AA214">
        <v>0</v>
      </c>
      <c r="AB214">
        <v>0</v>
      </c>
      <c r="AC214">
        <v>0</v>
      </c>
      <c r="AD214" t="s">
        <v>1784</v>
      </c>
      <c r="AE214" t="s">
        <v>286</v>
      </c>
    </row>
    <row r="215" spans="1:31" x14ac:dyDescent="0.45">
      <c r="A215">
        <v>210</v>
      </c>
      <c r="B215" t="s">
        <v>284</v>
      </c>
      <c r="C215">
        <v>29</v>
      </c>
      <c r="D215" t="s">
        <v>828</v>
      </c>
      <c r="E215" t="s">
        <v>1023</v>
      </c>
      <c r="F215">
        <v>9</v>
      </c>
      <c r="G215">
        <v>21</v>
      </c>
      <c r="H215">
        <v>20</v>
      </c>
      <c r="I215">
        <v>2</v>
      </c>
      <c r="J215">
        <v>3</v>
      </c>
      <c r="K215">
        <v>2</v>
      </c>
      <c r="L215">
        <v>0</v>
      </c>
      <c r="M215">
        <v>0</v>
      </c>
      <c r="N215">
        <v>3</v>
      </c>
      <c r="O215">
        <v>0</v>
      </c>
      <c r="P215">
        <v>0</v>
      </c>
      <c r="Q215">
        <v>1</v>
      </c>
      <c r="R215">
        <v>5</v>
      </c>
      <c r="S215">
        <v>0.15</v>
      </c>
      <c r="T215">
        <v>0.19</v>
      </c>
      <c r="U215">
        <v>0.25</v>
      </c>
      <c r="V215">
        <v>0.44</v>
      </c>
      <c r="W215">
        <v>25</v>
      </c>
      <c r="X215">
        <v>5</v>
      </c>
      <c r="Y215">
        <v>1</v>
      </c>
      <c r="Z215">
        <v>0</v>
      </c>
      <c r="AA215">
        <v>0</v>
      </c>
      <c r="AB215">
        <v>0</v>
      </c>
      <c r="AC215">
        <v>0</v>
      </c>
      <c r="AD215" t="s">
        <v>1529</v>
      </c>
      <c r="AE215" t="s">
        <v>286</v>
      </c>
    </row>
    <row r="216" spans="1:31" x14ac:dyDescent="0.45">
      <c r="A216">
        <v>211</v>
      </c>
      <c r="B216" t="s">
        <v>284</v>
      </c>
      <c r="C216">
        <v>29</v>
      </c>
      <c r="D216" t="s">
        <v>41</v>
      </c>
      <c r="E216" t="s">
        <v>1026</v>
      </c>
      <c r="F216">
        <v>11</v>
      </c>
      <c r="G216">
        <v>34</v>
      </c>
      <c r="H216">
        <v>31</v>
      </c>
      <c r="I216">
        <v>2</v>
      </c>
      <c r="J216">
        <v>11</v>
      </c>
      <c r="K216">
        <v>3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3</v>
      </c>
      <c r="R216">
        <v>7</v>
      </c>
      <c r="S216">
        <v>0.35499999999999998</v>
      </c>
      <c r="T216">
        <v>0.41199999999999998</v>
      </c>
      <c r="U216">
        <v>0.45200000000000001</v>
      </c>
      <c r="V216">
        <v>0.86299999999999999</v>
      </c>
      <c r="W216">
        <v>145</v>
      </c>
      <c r="X216">
        <v>14</v>
      </c>
      <c r="Y216">
        <v>1</v>
      </c>
      <c r="Z216">
        <v>0</v>
      </c>
      <c r="AA216">
        <v>0</v>
      </c>
      <c r="AB216">
        <v>0</v>
      </c>
      <c r="AC216">
        <v>0</v>
      </c>
      <c r="AD216" t="s">
        <v>1785</v>
      </c>
      <c r="AE216" t="s">
        <v>286</v>
      </c>
    </row>
    <row r="217" spans="1:31" x14ac:dyDescent="0.45">
      <c r="A217">
        <v>212</v>
      </c>
      <c r="B217" t="s">
        <v>1530</v>
      </c>
      <c r="C217">
        <v>30</v>
      </c>
      <c r="D217" t="s">
        <v>825</v>
      </c>
      <c r="E217" t="s">
        <v>1023</v>
      </c>
      <c r="F217">
        <v>50</v>
      </c>
      <c r="G217">
        <v>215</v>
      </c>
      <c r="H217">
        <v>203</v>
      </c>
      <c r="I217">
        <v>25</v>
      </c>
      <c r="J217">
        <v>48</v>
      </c>
      <c r="K217">
        <v>10</v>
      </c>
      <c r="L217">
        <v>0</v>
      </c>
      <c r="M217">
        <v>6</v>
      </c>
      <c r="N217">
        <v>29</v>
      </c>
      <c r="O217">
        <v>3</v>
      </c>
      <c r="P217">
        <v>0</v>
      </c>
      <c r="Q217">
        <v>11</v>
      </c>
      <c r="R217">
        <v>40</v>
      </c>
      <c r="S217">
        <v>0.23599999999999999</v>
      </c>
      <c r="T217">
        <v>0.27900000000000003</v>
      </c>
      <c r="U217">
        <v>0.374</v>
      </c>
      <c r="V217">
        <v>0.65300000000000002</v>
      </c>
      <c r="W217">
        <v>88</v>
      </c>
      <c r="X217">
        <v>76</v>
      </c>
      <c r="Y217">
        <v>8</v>
      </c>
      <c r="Z217">
        <v>1</v>
      </c>
      <c r="AA217">
        <v>0</v>
      </c>
      <c r="AB217">
        <v>0</v>
      </c>
      <c r="AC217">
        <v>0</v>
      </c>
      <c r="AD217" t="s">
        <v>1125</v>
      </c>
      <c r="AE217" t="s">
        <v>1180</v>
      </c>
    </row>
    <row r="218" spans="1:31" x14ac:dyDescent="0.45">
      <c r="A218">
        <v>213</v>
      </c>
      <c r="B218" t="s">
        <v>287</v>
      </c>
      <c r="C218">
        <v>30</v>
      </c>
      <c r="D218" t="s">
        <v>153</v>
      </c>
      <c r="E218" t="s">
        <v>1026</v>
      </c>
      <c r="F218">
        <v>8</v>
      </c>
      <c r="G218">
        <v>16</v>
      </c>
      <c r="H218">
        <v>15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4</v>
      </c>
      <c r="S218">
        <v>6.7000000000000004E-2</v>
      </c>
      <c r="T218">
        <v>0.125</v>
      </c>
      <c r="U218">
        <v>6.7000000000000004E-2</v>
      </c>
      <c r="V218">
        <v>0.192</v>
      </c>
      <c r="W218">
        <v>-41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135</v>
      </c>
      <c r="AE218" t="s">
        <v>288</v>
      </c>
    </row>
    <row r="219" spans="1:31" x14ac:dyDescent="0.45">
      <c r="A219">
        <v>214</v>
      </c>
      <c r="B219" t="s">
        <v>289</v>
      </c>
      <c r="C219">
        <v>26</v>
      </c>
      <c r="D219" t="s">
        <v>37</v>
      </c>
      <c r="E219" t="s">
        <v>1026</v>
      </c>
      <c r="F219">
        <v>30</v>
      </c>
      <c r="G219">
        <v>88</v>
      </c>
      <c r="H219">
        <v>80</v>
      </c>
      <c r="I219">
        <v>14</v>
      </c>
      <c r="J219">
        <v>21</v>
      </c>
      <c r="K219">
        <v>4</v>
      </c>
      <c r="L219">
        <v>1</v>
      </c>
      <c r="M219">
        <v>2</v>
      </c>
      <c r="N219">
        <v>6</v>
      </c>
      <c r="O219">
        <v>7</v>
      </c>
      <c r="P219">
        <v>0</v>
      </c>
      <c r="Q219">
        <v>7</v>
      </c>
      <c r="R219">
        <v>23</v>
      </c>
      <c r="S219">
        <v>0.26300000000000001</v>
      </c>
      <c r="T219">
        <v>0.33</v>
      </c>
      <c r="U219">
        <v>0.41299999999999998</v>
      </c>
      <c r="V219">
        <v>0.74199999999999999</v>
      </c>
      <c r="W219">
        <v>107</v>
      </c>
      <c r="X219">
        <v>33</v>
      </c>
      <c r="Y219">
        <v>0</v>
      </c>
      <c r="Z219">
        <v>1</v>
      </c>
      <c r="AA219">
        <v>0</v>
      </c>
      <c r="AB219">
        <v>0</v>
      </c>
      <c r="AC219">
        <v>0</v>
      </c>
      <c r="AD219" t="s">
        <v>290</v>
      </c>
      <c r="AE219" t="s">
        <v>291</v>
      </c>
    </row>
    <row r="220" spans="1:31" x14ac:dyDescent="0.45">
      <c r="A220">
        <v>215</v>
      </c>
      <c r="B220" t="s">
        <v>292</v>
      </c>
      <c r="C220">
        <v>29</v>
      </c>
      <c r="D220" t="s">
        <v>112</v>
      </c>
      <c r="E220" t="s">
        <v>1026</v>
      </c>
      <c r="F220">
        <v>40</v>
      </c>
      <c r="G220">
        <v>72</v>
      </c>
      <c r="H220">
        <v>64</v>
      </c>
      <c r="I220">
        <v>6</v>
      </c>
      <c r="J220">
        <v>20</v>
      </c>
      <c r="K220">
        <v>4</v>
      </c>
      <c r="L220">
        <v>0</v>
      </c>
      <c r="M220">
        <v>0</v>
      </c>
      <c r="N220">
        <v>6</v>
      </c>
      <c r="O220">
        <v>5</v>
      </c>
      <c r="P220">
        <v>2</v>
      </c>
      <c r="Q220">
        <v>6</v>
      </c>
      <c r="R220">
        <v>20</v>
      </c>
      <c r="S220">
        <v>0.313</v>
      </c>
      <c r="T220">
        <v>0.371</v>
      </c>
      <c r="U220">
        <v>0.375</v>
      </c>
      <c r="V220">
        <v>0.746</v>
      </c>
      <c r="W220">
        <v>113</v>
      </c>
      <c r="X220">
        <v>24</v>
      </c>
      <c r="Y220">
        <v>0</v>
      </c>
      <c r="Z220">
        <v>0</v>
      </c>
      <c r="AA220">
        <v>2</v>
      </c>
      <c r="AB220">
        <v>0</v>
      </c>
      <c r="AC220">
        <v>0</v>
      </c>
      <c r="AD220" t="s">
        <v>293</v>
      </c>
      <c r="AE220" t="s">
        <v>294</v>
      </c>
    </row>
    <row r="221" spans="1:31" x14ac:dyDescent="0.45">
      <c r="A221">
        <v>216</v>
      </c>
      <c r="B221" t="s">
        <v>295</v>
      </c>
      <c r="C221">
        <v>33</v>
      </c>
      <c r="D221" t="s">
        <v>153</v>
      </c>
      <c r="E221" t="s">
        <v>1026</v>
      </c>
      <c r="F221">
        <v>52</v>
      </c>
      <c r="G221">
        <v>197</v>
      </c>
      <c r="H221">
        <v>181</v>
      </c>
      <c r="I221">
        <v>18</v>
      </c>
      <c r="J221">
        <v>39</v>
      </c>
      <c r="K221">
        <v>7</v>
      </c>
      <c r="L221">
        <v>0</v>
      </c>
      <c r="M221">
        <v>6</v>
      </c>
      <c r="N221">
        <v>24</v>
      </c>
      <c r="O221">
        <v>0</v>
      </c>
      <c r="P221">
        <v>0</v>
      </c>
      <c r="Q221">
        <v>15</v>
      </c>
      <c r="R221">
        <v>54</v>
      </c>
      <c r="S221">
        <v>0.215</v>
      </c>
      <c r="T221">
        <v>0.27400000000000002</v>
      </c>
      <c r="U221">
        <v>0.35399999999999998</v>
      </c>
      <c r="V221">
        <v>0.628</v>
      </c>
      <c r="W221">
        <v>83</v>
      </c>
      <c r="X221">
        <v>64</v>
      </c>
      <c r="Y221">
        <v>3</v>
      </c>
      <c r="Z221">
        <v>0</v>
      </c>
      <c r="AA221">
        <v>0</v>
      </c>
      <c r="AB221">
        <v>1</v>
      </c>
      <c r="AC221">
        <v>0</v>
      </c>
      <c r="AD221" t="s">
        <v>247</v>
      </c>
      <c r="AE221" t="s">
        <v>296</v>
      </c>
    </row>
    <row r="222" spans="1:31" x14ac:dyDescent="0.45">
      <c r="A222">
        <v>217</v>
      </c>
      <c r="B222" t="s">
        <v>1531</v>
      </c>
      <c r="C222">
        <v>29</v>
      </c>
      <c r="D222" t="s">
        <v>880</v>
      </c>
      <c r="E222" t="s">
        <v>1023</v>
      </c>
      <c r="F222">
        <v>50</v>
      </c>
      <c r="G222">
        <v>211</v>
      </c>
      <c r="H222">
        <v>182</v>
      </c>
      <c r="I222">
        <v>26</v>
      </c>
      <c r="J222">
        <v>40</v>
      </c>
      <c r="K222">
        <v>11</v>
      </c>
      <c r="L222">
        <v>1</v>
      </c>
      <c r="M222">
        <v>4</v>
      </c>
      <c r="N222">
        <v>19</v>
      </c>
      <c r="O222">
        <v>2</v>
      </c>
      <c r="P222">
        <v>1</v>
      </c>
      <c r="Q222">
        <v>27</v>
      </c>
      <c r="R222">
        <v>60</v>
      </c>
      <c r="S222">
        <v>0.22</v>
      </c>
      <c r="T222">
        <v>0.32700000000000001</v>
      </c>
      <c r="U222">
        <v>0.35699999999999998</v>
      </c>
      <c r="V222">
        <v>0.68400000000000005</v>
      </c>
      <c r="W222">
        <v>96</v>
      </c>
      <c r="X222">
        <v>65</v>
      </c>
      <c r="Y222">
        <v>4</v>
      </c>
      <c r="Z222">
        <v>2</v>
      </c>
      <c r="AA222">
        <v>0</v>
      </c>
      <c r="AB222">
        <v>0</v>
      </c>
      <c r="AC222">
        <v>0</v>
      </c>
      <c r="AD222" t="s">
        <v>1344</v>
      </c>
      <c r="AE222" t="s">
        <v>1153</v>
      </c>
    </row>
    <row r="223" spans="1:31" x14ac:dyDescent="0.45">
      <c r="A223">
        <v>218</v>
      </c>
      <c r="B223" t="s">
        <v>1532</v>
      </c>
      <c r="C223">
        <v>31</v>
      </c>
      <c r="D223" t="s">
        <v>823</v>
      </c>
      <c r="E223" t="s">
        <v>1023</v>
      </c>
      <c r="F223">
        <v>51</v>
      </c>
      <c r="G223">
        <v>223</v>
      </c>
      <c r="H223">
        <v>187</v>
      </c>
      <c r="I223">
        <v>32</v>
      </c>
      <c r="J223">
        <v>50</v>
      </c>
      <c r="K223">
        <v>9</v>
      </c>
      <c r="L223">
        <v>0</v>
      </c>
      <c r="M223">
        <v>13</v>
      </c>
      <c r="N223">
        <v>41</v>
      </c>
      <c r="O223">
        <v>3</v>
      </c>
      <c r="P223">
        <v>2</v>
      </c>
      <c r="Q223">
        <v>34</v>
      </c>
      <c r="R223">
        <v>50</v>
      </c>
      <c r="S223">
        <v>0.26700000000000002</v>
      </c>
      <c r="T223">
        <v>0.377</v>
      </c>
      <c r="U223">
        <v>0.52400000000000002</v>
      </c>
      <c r="V223">
        <v>0.90100000000000002</v>
      </c>
      <c r="W223">
        <v>157</v>
      </c>
      <c r="X223">
        <v>98</v>
      </c>
      <c r="Y223">
        <v>7</v>
      </c>
      <c r="Z223">
        <v>0</v>
      </c>
      <c r="AA223">
        <v>0</v>
      </c>
      <c r="AB223">
        <v>2</v>
      </c>
      <c r="AC223">
        <v>6</v>
      </c>
      <c r="AD223" t="s">
        <v>282</v>
      </c>
      <c r="AE223" t="s">
        <v>1037</v>
      </c>
    </row>
    <row r="224" spans="1:31" x14ac:dyDescent="0.45">
      <c r="A224">
        <v>219</v>
      </c>
      <c r="B224" t="s">
        <v>297</v>
      </c>
      <c r="C224">
        <v>26</v>
      </c>
      <c r="D224" t="s">
        <v>48</v>
      </c>
      <c r="E224" t="s">
        <v>1026</v>
      </c>
      <c r="F224">
        <v>17</v>
      </c>
      <c r="G224">
        <v>55</v>
      </c>
      <c r="H224">
        <v>43</v>
      </c>
      <c r="I224">
        <v>7</v>
      </c>
      <c r="J224">
        <v>5</v>
      </c>
      <c r="K224">
        <v>0</v>
      </c>
      <c r="L224">
        <v>0</v>
      </c>
      <c r="M224">
        <v>3</v>
      </c>
      <c r="N224">
        <v>5</v>
      </c>
      <c r="O224">
        <v>0</v>
      </c>
      <c r="P224">
        <v>0</v>
      </c>
      <c r="Q224">
        <v>9</v>
      </c>
      <c r="R224">
        <v>13</v>
      </c>
      <c r="S224">
        <v>0.11600000000000001</v>
      </c>
      <c r="T224">
        <v>0.29099999999999998</v>
      </c>
      <c r="U224">
        <v>0.32600000000000001</v>
      </c>
      <c r="V224">
        <v>0.61599999999999999</v>
      </c>
      <c r="W224">
        <v>81</v>
      </c>
      <c r="X224">
        <v>14</v>
      </c>
      <c r="Y224">
        <v>2</v>
      </c>
      <c r="Z224">
        <v>2</v>
      </c>
      <c r="AA224">
        <v>0</v>
      </c>
      <c r="AB224">
        <v>1</v>
      </c>
      <c r="AC224">
        <v>0</v>
      </c>
      <c r="AD224" t="s">
        <v>104</v>
      </c>
      <c r="AE224" t="s">
        <v>298</v>
      </c>
    </row>
    <row r="225" spans="1:31" x14ac:dyDescent="0.45">
      <c r="A225">
        <v>220</v>
      </c>
      <c r="B225" t="s">
        <v>1533</v>
      </c>
      <c r="C225">
        <v>23</v>
      </c>
      <c r="D225" t="s">
        <v>828</v>
      </c>
      <c r="E225" t="s">
        <v>1023</v>
      </c>
      <c r="F225">
        <v>52</v>
      </c>
      <c r="G225">
        <v>218</v>
      </c>
      <c r="H225">
        <v>205</v>
      </c>
      <c r="I225">
        <v>23</v>
      </c>
      <c r="J225">
        <v>53</v>
      </c>
      <c r="K225">
        <v>7</v>
      </c>
      <c r="L225">
        <v>1</v>
      </c>
      <c r="M225">
        <v>5</v>
      </c>
      <c r="N225">
        <v>17</v>
      </c>
      <c r="O225">
        <v>8</v>
      </c>
      <c r="P225">
        <v>3</v>
      </c>
      <c r="Q225">
        <v>12</v>
      </c>
      <c r="R225">
        <v>49</v>
      </c>
      <c r="S225">
        <v>0.25900000000000001</v>
      </c>
      <c r="T225">
        <v>0.30299999999999999</v>
      </c>
      <c r="U225">
        <v>0.376</v>
      </c>
      <c r="V225">
        <v>0.67800000000000005</v>
      </c>
      <c r="W225">
        <v>93</v>
      </c>
      <c r="X225">
        <v>77</v>
      </c>
      <c r="Y225">
        <v>3</v>
      </c>
      <c r="Z225">
        <v>1</v>
      </c>
      <c r="AA225">
        <v>0</v>
      </c>
      <c r="AB225">
        <v>0</v>
      </c>
      <c r="AC225">
        <v>0</v>
      </c>
      <c r="AD225" t="s">
        <v>1090</v>
      </c>
      <c r="AE225" t="s">
        <v>1112</v>
      </c>
    </row>
    <row r="226" spans="1:31" x14ac:dyDescent="0.45">
      <c r="A226">
        <v>221</v>
      </c>
      <c r="B226" t="s">
        <v>1534</v>
      </c>
      <c r="C226">
        <v>27</v>
      </c>
      <c r="D226" t="s">
        <v>905</v>
      </c>
      <c r="E226" t="s">
        <v>1023</v>
      </c>
      <c r="F226">
        <v>34</v>
      </c>
      <c r="G226">
        <v>149</v>
      </c>
      <c r="H226">
        <v>129</v>
      </c>
      <c r="I226">
        <v>15</v>
      </c>
      <c r="J226">
        <v>31</v>
      </c>
      <c r="K226">
        <v>7</v>
      </c>
      <c r="L226">
        <v>0</v>
      </c>
      <c r="M226">
        <v>1</v>
      </c>
      <c r="N226">
        <v>11</v>
      </c>
      <c r="O226">
        <v>0</v>
      </c>
      <c r="P226">
        <v>0</v>
      </c>
      <c r="Q226">
        <v>15</v>
      </c>
      <c r="R226">
        <v>24</v>
      </c>
      <c r="S226">
        <v>0.24</v>
      </c>
      <c r="T226">
        <v>0.32200000000000001</v>
      </c>
      <c r="U226">
        <v>0.318</v>
      </c>
      <c r="V226">
        <v>0.64</v>
      </c>
      <c r="W226">
        <v>87</v>
      </c>
      <c r="X226">
        <v>41</v>
      </c>
      <c r="Y226">
        <v>4</v>
      </c>
      <c r="Z226">
        <v>2</v>
      </c>
      <c r="AA226">
        <v>0</v>
      </c>
      <c r="AB226">
        <v>3</v>
      </c>
      <c r="AC226">
        <v>0</v>
      </c>
      <c r="AD226" t="s">
        <v>104</v>
      </c>
      <c r="AE226" t="s">
        <v>1109</v>
      </c>
    </row>
    <row r="227" spans="1:31" x14ac:dyDescent="0.45">
      <c r="A227">
        <v>222</v>
      </c>
      <c r="B227" t="s">
        <v>299</v>
      </c>
      <c r="C227">
        <v>28</v>
      </c>
      <c r="D227" t="s">
        <v>86</v>
      </c>
      <c r="E227" t="s">
        <v>1026</v>
      </c>
      <c r="F227">
        <v>30</v>
      </c>
      <c r="G227">
        <v>80</v>
      </c>
      <c r="H227">
        <v>73</v>
      </c>
      <c r="I227">
        <v>6</v>
      </c>
      <c r="J227">
        <v>12</v>
      </c>
      <c r="K227">
        <v>3</v>
      </c>
      <c r="L227">
        <v>0</v>
      </c>
      <c r="M227">
        <v>0</v>
      </c>
      <c r="N227">
        <v>5</v>
      </c>
      <c r="O227">
        <v>0</v>
      </c>
      <c r="P227">
        <v>1</v>
      </c>
      <c r="Q227">
        <v>5</v>
      </c>
      <c r="R227">
        <v>18</v>
      </c>
      <c r="S227">
        <v>0.16400000000000001</v>
      </c>
      <c r="T227">
        <v>0.22500000000000001</v>
      </c>
      <c r="U227">
        <v>0.20499999999999999</v>
      </c>
      <c r="V227">
        <v>0.43</v>
      </c>
      <c r="W227">
        <v>28</v>
      </c>
      <c r="X227">
        <v>15</v>
      </c>
      <c r="Y227">
        <v>1</v>
      </c>
      <c r="Z227">
        <v>1</v>
      </c>
      <c r="AA227">
        <v>0</v>
      </c>
      <c r="AB227">
        <v>1</v>
      </c>
      <c r="AC227">
        <v>1</v>
      </c>
      <c r="AD227" t="s">
        <v>1316</v>
      </c>
      <c r="AE227" t="s">
        <v>301</v>
      </c>
    </row>
    <row r="228" spans="1:31" x14ac:dyDescent="0.45">
      <c r="A228">
        <v>223</v>
      </c>
      <c r="B228" t="s">
        <v>302</v>
      </c>
      <c r="C228">
        <v>27</v>
      </c>
      <c r="D228" t="s">
        <v>86</v>
      </c>
      <c r="E228" t="s">
        <v>1026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76</v>
      </c>
      <c r="AE228" t="s">
        <v>303</v>
      </c>
    </row>
    <row r="229" spans="1:31" x14ac:dyDescent="0.45">
      <c r="A229">
        <v>224</v>
      </c>
      <c r="B229" t="s">
        <v>304</v>
      </c>
      <c r="C229">
        <v>31</v>
      </c>
      <c r="D229" t="s">
        <v>70</v>
      </c>
      <c r="E229" t="s">
        <v>1026</v>
      </c>
      <c r="F229">
        <v>16</v>
      </c>
      <c r="G229">
        <v>48</v>
      </c>
      <c r="H229">
        <v>45</v>
      </c>
      <c r="I229">
        <v>4</v>
      </c>
      <c r="J229">
        <v>6</v>
      </c>
      <c r="K229">
        <v>1</v>
      </c>
      <c r="L229">
        <v>0</v>
      </c>
      <c r="M229">
        <v>1</v>
      </c>
      <c r="N229">
        <v>7</v>
      </c>
      <c r="O229">
        <v>1</v>
      </c>
      <c r="P229">
        <v>0</v>
      </c>
      <c r="Q229">
        <v>2</v>
      </c>
      <c r="R229">
        <v>19</v>
      </c>
      <c r="S229">
        <v>0.13300000000000001</v>
      </c>
      <c r="T229">
        <v>0.16700000000000001</v>
      </c>
      <c r="U229">
        <v>0.222</v>
      </c>
      <c r="V229">
        <v>0.38900000000000001</v>
      </c>
      <c r="W229">
        <v>12</v>
      </c>
      <c r="X229">
        <v>10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2</v>
      </c>
      <c r="AE229" t="s">
        <v>305</v>
      </c>
    </row>
    <row r="230" spans="1:31" x14ac:dyDescent="0.45">
      <c r="A230">
        <v>225</v>
      </c>
      <c r="B230" t="s">
        <v>306</v>
      </c>
      <c r="C230">
        <v>29</v>
      </c>
      <c r="D230" t="s">
        <v>161</v>
      </c>
      <c r="E230" t="s">
        <v>1026</v>
      </c>
      <c r="F230">
        <v>49</v>
      </c>
      <c r="G230">
        <v>190</v>
      </c>
      <c r="H230">
        <v>177</v>
      </c>
      <c r="I230">
        <v>20</v>
      </c>
      <c r="J230">
        <v>44</v>
      </c>
      <c r="K230">
        <v>4</v>
      </c>
      <c r="L230">
        <v>0</v>
      </c>
      <c r="M230">
        <v>5</v>
      </c>
      <c r="N230">
        <v>28</v>
      </c>
      <c r="O230">
        <v>1</v>
      </c>
      <c r="P230">
        <v>0</v>
      </c>
      <c r="Q230">
        <v>11</v>
      </c>
      <c r="R230">
        <v>33</v>
      </c>
      <c r="S230">
        <v>0.249</v>
      </c>
      <c r="T230">
        <v>0.29499999999999998</v>
      </c>
      <c r="U230">
        <v>0.35599999999999998</v>
      </c>
      <c r="V230">
        <v>0.65100000000000002</v>
      </c>
      <c r="W230">
        <v>86</v>
      </c>
      <c r="X230">
        <v>63</v>
      </c>
      <c r="Y230">
        <v>3</v>
      </c>
      <c r="Z230">
        <v>1</v>
      </c>
      <c r="AA230">
        <v>0</v>
      </c>
      <c r="AB230">
        <v>1</v>
      </c>
      <c r="AC230">
        <v>0</v>
      </c>
      <c r="AD230" t="s">
        <v>307</v>
      </c>
      <c r="AE230" t="s">
        <v>308</v>
      </c>
    </row>
    <row r="231" spans="1:31" x14ac:dyDescent="0.45">
      <c r="A231">
        <v>226</v>
      </c>
      <c r="B231" t="s">
        <v>309</v>
      </c>
      <c r="C231">
        <v>33</v>
      </c>
      <c r="D231" t="s">
        <v>37</v>
      </c>
      <c r="E231" t="s">
        <v>1026</v>
      </c>
      <c r="F231">
        <v>1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0.5</v>
      </c>
      <c r="U231">
        <v>0</v>
      </c>
      <c r="V231">
        <v>0.5</v>
      </c>
      <c r="W231">
        <v>58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 t="s">
        <v>310</v>
      </c>
      <c r="AE231" t="s">
        <v>311</v>
      </c>
    </row>
    <row r="232" spans="1:31" x14ac:dyDescent="0.45">
      <c r="A232">
        <v>227</v>
      </c>
      <c r="B232" t="s">
        <v>1535</v>
      </c>
      <c r="C232">
        <v>29</v>
      </c>
      <c r="D232" t="s">
        <v>888</v>
      </c>
      <c r="E232" t="s">
        <v>1023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 t="s">
        <v>1536</v>
      </c>
    </row>
    <row r="233" spans="1:31" x14ac:dyDescent="0.45">
      <c r="A233">
        <v>228</v>
      </c>
      <c r="B233" t="s">
        <v>312</v>
      </c>
      <c r="C233">
        <v>23</v>
      </c>
      <c r="D233" t="s">
        <v>86</v>
      </c>
      <c r="E233" t="s">
        <v>1026</v>
      </c>
      <c r="F233">
        <v>53</v>
      </c>
      <c r="G233">
        <v>239</v>
      </c>
      <c r="H233">
        <v>205</v>
      </c>
      <c r="I233">
        <v>41</v>
      </c>
      <c r="J233">
        <v>53</v>
      </c>
      <c r="K233">
        <v>6</v>
      </c>
      <c r="L233">
        <v>4</v>
      </c>
      <c r="M233">
        <v>17</v>
      </c>
      <c r="N233">
        <v>37</v>
      </c>
      <c r="O233">
        <v>7</v>
      </c>
      <c r="P233">
        <v>0</v>
      </c>
      <c r="Q233">
        <v>27</v>
      </c>
      <c r="R233">
        <v>56</v>
      </c>
      <c r="S233">
        <v>0.25900000000000001</v>
      </c>
      <c r="T233">
        <v>0.35599999999999998</v>
      </c>
      <c r="U233">
        <v>0.57599999999999996</v>
      </c>
      <c r="V233">
        <v>0.93100000000000005</v>
      </c>
      <c r="W233">
        <v>168</v>
      </c>
      <c r="X233">
        <v>118</v>
      </c>
      <c r="Y233">
        <v>0</v>
      </c>
      <c r="Z233">
        <v>5</v>
      </c>
      <c r="AA233">
        <v>0</v>
      </c>
      <c r="AB233">
        <v>2</v>
      </c>
      <c r="AC233">
        <v>1</v>
      </c>
      <c r="AD233" t="s">
        <v>313</v>
      </c>
      <c r="AE233" t="s">
        <v>314</v>
      </c>
    </row>
    <row r="234" spans="1:31" x14ac:dyDescent="0.45">
      <c r="A234">
        <v>229</v>
      </c>
      <c r="B234" t="s">
        <v>1537</v>
      </c>
      <c r="C234">
        <v>33</v>
      </c>
      <c r="D234" t="s">
        <v>817</v>
      </c>
      <c r="E234" t="s">
        <v>1023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76</v>
      </c>
      <c r="AE234" t="s">
        <v>1538</v>
      </c>
    </row>
    <row r="235" spans="1:31" x14ac:dyDescent="0.45">
      <c r="A235">
        <v>230</v>
      </c>
      <c r="B235" t="s">
        <v>315</v>
      </c>
      <c r="C235">
        <v>22</v>
      </c>
      <c r="D235" t="s">
        <v>48</v>
      </c>
      <c r="E235" t="s">
        <v>1026</v>
      </c>
      <c r="F235">
        <v>29</v>
      </c>
      <c r="G235">
        <v>75</v>
      </c>
      <c r="H235">
        <v>66</v>
      </c>
      <c r="I235">
        <v>7</v>
      </c>
      <c r="J235">
        <v>12</v>
      </c>
      <c r="K235">
        <v>0</v>
      </c>
      <c r="L235">
        <v>0</v>
      </c>
      <c r="M235">
        <v>0</v>
      </c>
      <c r="N235">
        <v>6</v>
      </c>
      <c r="O235">
        <v>1</v>
      </c>
      <c r="P235">
        <v>0</v>
      </c>
      <c r="Q235">
        <v>6</v>
      </c>
      <c r="R235">
        <v>16</v>
      </c>
      <c r="S235">
        <v>0.182</v>
      </c>
      <c r="T235">
        <v>0.24299999999999999</v>
      </c>
      <c r="U235">
        <v>0.182</v>
      </c>
      <c r="V235">
        <v>0.42499999999999999</v>
      </c>
      <c r="W235">
        <v>27</v>
      </c>
      <c r="X235">
        <v>12</v>
      </c>
      <c r="Y235">
        <v>2</v>
      </c>
      <c r="Z235">
        <v>0</v>
      </c>
      <c r="AA235">
        <v>1</v>
      </c>
      <c r="AB235">
        <v>2</v>
      </c>
      <c r="AC235">
        <v>0</v>
      </c>
      <c r="AD235" t="s">
        <v>316</v>
      </c>
      <c r="AE235" t="s">
        <v>317</v>
      </c>
    </row>
    <row r="236" spans="1:31" x14ac:dyDescent="0.45">
      <c r="A236">
        <v>231</v>
      </c>
      <c r="B236" t="s">
        <v>1539</v>
      </c>
      <c r="C236">
        <v>32</v>
      </c>
      <c r="D236" t="s">
        <v>811</v>
      </c>
      <c r="E236" t="s">
        <v>1023</v>
      </c>
      <c r="F236">
        <v>42</v>
      </c>
      <c r="G236">
        <v>125</v>
      </c>
      <c r="H236">
        <v>114</v>
      </c>
      <c r="I236">
        <v>7</v>
      </c>
      <c r="J236">
        <v>22</v>
      </c>
      <c r="K236">
        <v>1</v>
      </c>
      <c r="L236">
        <v>0</v>
      </c>
      <c r="M236">
        <v>3</v>
      </c>
      <c r="N236">
        <v>8</v>
      </c>
      <c r="O236">
        <v>0</v>
      </c>
      <c r="P236">
        <v>0</v>
      </c>
      <c r="Q236">
        <v>10</v>
      </c>
      <c r="R236">
        <v>28</v>
      </c>
      <c r="S236">
        <v>0.193</v>
      </c>
      <c r="T236">
        <v>0.25600000000000001</v>
      </c>
      <c r="U236">
        <v>0.28100000000000003</v>
      </c>
      <c r="V236">
        <v>0.53700000000000003</v>
      </c>
      <c r="W236">
        <v>54</v>
      </c>
      <c r="X236">
        <v>32</v>
      </c>
      <c r="Y236">
        <v>5</v>
      </c>
      <c r="Z236">
        <v>0</v>
      </c>
      <c r="AA236">
        <v>0</v>
      </c>
      <c r="AB236">
        <v>1</v>
      </c>
      <c r="AC236">
        <v>0</v>
      </c>
      <c r="AD236" t="s">
        <v>1236</v>
      </c>
      <c r="AE236" t="s">
        <v>1237</v>
      </c>
    </row>
    <row r="237" spans="1:31" x14ac:dyDescent="0.45">
      <c r="A237">
        <v>232</v>
      </c>
      <c r="B237" t="s">
        <v>318</v>
      </c>
      <c r="C237">
        <v>27</v>
      </c>
      <c r="D237" t="s">
        <v>161</v>
      </c>
      <c r="E237" t="s">
        <v>1026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 t="s">
        <v>319</v>
      </c>
    </row>
    <row r="238" spans="1:31" x14ac:dyDescent="0.45">
      <c r="A238">
        <v>233</v>
      </c>
      <c r="B238" t="s">
        <v>1540</v>
      </c>
      <c r="C238">
        <v>31</v>
      </c>
      <c r="D238" t="s">
        <v>811</v>
      </c>
      <c r="E238" t="s">
        <v>1023</v>
      </c>
      <c r="F238">
        <v>57</v>
      </c>
      <c r="G238">
        <v>237</v>
      </c>
      <c r="H238">
        <v>214</v>
      </c>
      <c r="I238">
        <v>32</v>
      </c>
      <c r="J238">
        <v>56</v>
      </c>
      <c r="K238">
        <v>11</v>
      </c>
      <c r="L238">
        <v>1</v>
      </c>
      <c r="M238">
        <v>12</v>
      </c>
      <c r="N238">
        <v>38</v>
      </c>
      <c r="O238">
        <v>3</v>
      </c>
      <c r="P238">
        <v>2</v>
      </c>
      <c r="Q238">
        <v>20</v>
      </c>
      <c r="R238">
        <v>70</v>
      </c>
      <c r="S238">
        <v>0.26200000000000001</v>
      </c>
      <c r="T238">
        <v>0.33100000000000002</v>
      </c>
      <c r="U238">
        <v>0.49099999999999999</v>
      </c>
      <c r="V238">
        <v>0.82099999999999995</v>
      </c>
      <c r="W238">
        <v>132</v>
      </c>
      <c r="X238">
        <v>105</v>
      </c>
      <c r="Y238">
        <v>3</v>
      </c>
      <c r="Z238">
        <v>2</v>
      </c>
      <c r="AA238">
        <v>0</v>
      </c>
      <c r="AB238">
        <v>0</v>
      </c>
      <c r="AC238">
        <v>0</v>
      </c>
      <c r="AD238" t="s">
        <v>1054</v>
      </c>
      <c r="AE238" t="s">
        <v>1055</v>
      </c>
    </row>
    <row r="239" spans="1:31" x14ac:dyDescent="0.45">
      <c r="A239">
        <v>234</v>
      </c>
      <c r="B239" t="s">
        <v>1541</v>
      </c>
      <c r="C239">
        <v>24</v>
      </c>
      <c r="D239" t="s">
        <v>888</v>
      </c>
      <c r="E239" t="s">
        <v>1023</v>
      </c>
      <c r="F239">
        <v>38</v>
      </c>
      <c r="G239">
        <v>131</v>
      </c>
      <c r="H239">
        <v>116</v>
      </c>
      <c r="I239">
        <v>15</v>
      </c>
      <c r="J239">
        <v>32</v>
      </c>
      <c r="K239">
        <v>1</v>
      </c>
      <c r="L239">
        <v>0</v>
      </c>
      <c r="M239">
        <v>3</v>
      </c>
      <c r="N239">
        <v>16</v>
      </c>
      <c r="O239">
        <v>1</v>
      </c>
      <c r="P239">
        <v>0</v>
      </c>
      <c r="Q239">
        <v>11</v>
      </c>
      <c r="R239">
        <v>30</v>
      </c>
      <c r="S239">
        <v>0.27600000000000002</v>
      </c>
      <c r="T239">
        <v>0.34399999999999997</v>
      </c>
      <c r="U239">
        <v>0.36199999999999999</v>
      </c>
      <c r="V239">
        <v>0.70599999999999996</v>
      </c>
      <c r="W239">
        <v>105</v>
      </c>
      <c r="X239">
        <v>42</v>
      </c>
      <c r="Y239">
        <v>2</v>
      </c>
      <c r="Z239">
        <v>2</v>
      </c>
      <c r="AA239">
        <v>0</v>
      </c>
      <c r="AB239">
        <v>2</v>
      </c>
      <c r="AC239">
        <v>0</v>
      </c>
      <c r="AD239" t="s">
        <v>606</v>
      </c>
      <c r="AE239" t="s">
        <v>1157</v>
      </c>
    </row>
    <row r="240" spans="1:31" x14ac:dyDescent="0.45">
      <c r="A240">
        <v>235</v>
      </c>
      <c r="B240" t="s">
        <v>1542</v>
      </c>
      <c r="C240">
        <v>34</v>
      </c>
      <c r="D240" t="s">
        <v>811</v>
      </c>
      <c r="E240" t="s">
        <v>1023</v>
      </c>
      <c r="F240">
        <v>13</v>
      </c>
      <c r="G240">
        <v>42</v>
      </c>
      <c r="H240">
        <v>38</v>
      </c>
      <c r="I240">
        <v>5</v>
      </c>
      <c r="J240">
        <v>7</v>
      </c>
      <c r="K240">
        <v>0</v>
      </c>
      <c r="L240">
        <v>0</v>
      </c>
      <c r="M240">
        <v>1</v>
      </c>
      <c r="N240">
        <v>4</v>
      </c>
      <c r="O240">
        <v>1</v>
      </c>
      <c r="P240">
        <v>0</v>
      </c>
      <c r="Q240">
        <v>2</v>
      </c>
      <c r="R240">
        <v>6</v>
      </c>
      <c r="S240">
        <v>0.184</v>
      </c>
      <c r="T240">
        <v>0.23799999999999999</v>
      </c>
      <c r="U240">
        <v>0.26300000000000001</v>
      </c>
      <c r="V240">
        <v>0.501</v>
      </c>
      <c r="W240">
        <v>44</v>
      </c>
      <c r="X240">
        <v>10</v>
      </c>
      <c r="Y240">
        <v>1</v>
      </c>
      <c r="Z240">
        <v>1</v>
      </c>
      <c r="AA240">
        <v>0</v>
      </c>
      <c r="AB240">
        <v>1</v>
      </c>
      <c r="AC240">
        <v>0</v>
      </c>
      <c r="AD240" t="s">
        <v>1258</v>
      </c>
      <c r="AE240" t="s">
        <v>1543</v>
      </c>
    </row>
    <row r="241" spans="1:31" x14ac:dyDescent="0.45">
      <c r="A241">
        <v>236</v>
      </c>
      <c r="B241" t="s">
        <v>320</v>
      </c>
      <c r="C241">
        <v>34</v>
      </c>
      <c r="D241" t="s">
        <v>41</v>
      </c>
      <c r="E241" t="s">
        <v>1026</v>
      </c>
      <c r="F241">
        <v>18</v>
      </c>
      <c r="G241">
        <v>63</v>
      </c>
      <c r="H241">
        <v>57</v>
      </c>
      <c r="I241">
        <v>6</v>
      </c>
      <c r="J241">
        <v>8</v>
      </c>
      <c r="K241">
        <v>0</v>
      </c>
      <c r="L241">
        <v>0</v>
      </c>
      <c r="M241">
        <v>1</v>
      </c>
      <c r="N241">
        <v>5</v>
      </c>
      <c r="O241">
        <v>0</v>
      </c>
      <c r="P241">
        <v>0</v>
      </c>
      <c r="Q241">
        <v>6</v>
      </c>
      <c r="R241">
        <v>23</v>
      </c>
      <c r="S241">
        <v>0.14000000000000001</v>
      </c>
      <c r="T241">
        <v>0.222</v>
      </c>
      <c r="U241">
        <v>0.193</v>
      </c>
      <c r="V241">
        <v>0.41499999999999998</v>
      </c>
      <c r="W241">
        <v>19</v>
      </c>
      <c r="X241">
        <v>11</v>
      </c>
      <c r="Y241">
        <v>1</v>
      </c>
      <c r="Z241">
        <v>0</v>
      </c>
      <c r="AA241">
        <v>0</v>
      </c>
      <c r="AB241">
        <v>0</v>
      </c>
      <c r="AC241">
        <v>0</v>
      </c>
      <c r="AD241" t="s">
        <v>321</v>
      </c>
      <c r="AE241" t="s">
        <v>322</v>
      </c>
    </row>
    <row r="242" spans="1:31" x14ac:dyDescent="0.45">
      <c r="A242">
        <v>237</v>
      </c>
      <c r="B242" t="s">
        <v>1544</v>
      </c>
      <c r="C242">
        <v>34</v>
      </c>
      <c r="D242" t="s">
        <v>820</v>
      </c>
      <c r="E242" t="s">
        <v>1023</v>
      </c>
      <c r="F242">
        <v>17</v>
      </c>
      <c r="G242">
        <v>48</v>
      </c>
      <c r="H242">
        <v>47</v>
      </c>
      <c r="I242">
        <v>2</v>
      </c>
      <c r="J242">
        <v>6</v>
      </c>
      <c r="K242">
        <v>2</v>
      </c>
      <c r="L242">
        <v>0</v>
      </c>
      <c r="M242">
        <v>1</v>
      </c>
      <c r="N242">
        <v>3</v>
      </c>
      <c r="O242">
        <v>0</v>
      </c>
      <c r="P242">
        <v>0</v>
      </c>
      <c r="Q242">
        <v>1</v>
      </c>
      <c r="R242">
        <v>21</v>
      </c>
      <c r="S242">
        <v>0.128</v>
      </c>
      <c r="T242">
        <v>0.14599999999999999</v>
      </c>
      <c r="U242">
        <v>0.23400000000000001</v>
      </c>
      <c r="V242">
        <v>0.38</v>
      </c>
      <c r="W242">
        <v>10</v>
      </c>
      <c r="X242">
        <v>11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2</v>
      </c>
      <c r="AE242" t="s">
        <v>1274</v>
      </c>
    </row>
    <row r="243" spans="1:31" x14ac:dyDescent="0.45">
      <c r="A243">
        <v>238</v>
      </c>
      <c r="B243" t="s">
        <v>323</v>
      </c>
      <c r="C243">
        <v>28</v>
      </c>
      <c r="D243" t="s">
        <v>161</v>
      </c>
      <c r="E243" t="s">
        <v>1026</v>
      </c>
      <c r="F243">
        <v>4</v>
      </c>
      <c r="G243">
        <v>10</v>
      </c>
      <c r="H243">
        <v>9</v>
      </c>
      <c r="I243">
        <v>1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2</v>
      </c>
      <c r="S243">
        <v>0.222</v>
      </c>
      <c r="T243">
        <v>0.3</v>
      </c>
      <c r="U243">
        <v>0.222</v>
      </c>
      <c r="V243">
        <v>0.52200000000000002</v>
      </c>
      <c r="W243">
        <v>53</v>
      </c>
      <c r="X243">
        <v>2</v>
      </c>
      <c r="Y243">
        <v>1</v>
      </c>
      <c r="Z243">
        <v>0</v>
      </c>
      <c r="AA243">
        <v>0</v>
      </c>
      <c r="AB243">
        <v>0</v>
      </c>
      <c r="AC243">
        <v>0</v>
      </c>
      <c r="AD243" t="s">
        <v>324</v>
      </c>
      <c r="AE243" t="s">
        <v>325</v>
      </c>
    </row>
    <row r="244" spans="1:31" x14ac:dyDescent="0.45">
      <c r="A244">
        <v>239</v>
      </c>
      <c r="B244" t="s">
        <v>1545</v>
      </c>
      <c r="C244">
        <v>27</v>
      </c>
      <c r="D244" t="s">
        <v>880</v>
      </c>
      <c r="E244" t="s">
        <v>1023</v>
      </c>
      <c r="F244">
        <v>48</v>
      </c>
      <c r="G244">
        <v>209</v>
      </c>
      <c r="H244">
        <v>183</v>
      </c>
      <c r="I244">
        <v>27</v>
      </c>
      <c r="J244">
        <v>47</v>
      </c>
      <c r="K244">
        <v>12</v>
      </c>
      <c r="L244">
        <v>1</v>
      </c>
      <c r="M244">
        <v>2</v>
      </c>
      <c r="N244">
        <v>15</v>
      </c>
      <c r="O244">
        <v>6</v>
      </c>
      <c r="P244">
        <v>2</v>
      </c>
      <c r="Q244">
        <v>20</v>
      </c>
      <c r="R244">
        <v>21</v>
      </c>
      <c r="S244">
        <v>0.25700000000000001</v>
      </c>
      <c r="T244">
        <v>0.34399999999999997</v>
      </c>
      <c r="U244">
        <v>0.36599999999999999</v>
      </c>
      <c r="V244">
        <v>0.71099999999999997</v>
      </c>
      <c r="W244">
        <v>104</v>
      </c>
      <c r="X244">
        <v>67</v>
      </c>
      <c r="Y244">
        <v>4</v>
      </c>
      <c r="Z244">
        <v>5</v>
      </c>
      <c r="AA244">
        <v>0</v>
      </c>
      <c r="AB244">
        <v>1</v>
      </c>
      <c r="AC244">
        <v>1</v>
      </c>
      <c r="AD244" t="s">
        <v>1171</v>
      </c>
      <c r="AE244" t="s">
        <v>1172</v>
      </c>
    </row>
    <row r="245" spans="1:31" x14ac:dyDescent="0.45">
      <c r="A245">
        <v>240</v>
      </c>
      <c r="B245" t="s">
        <v>326</v>
      </c>
      <c r="C245">
        <v>20</v>
      </c>
      <c r="D245" t="s">
        <v>86</v>
      </c>
      <c r="E245" t="s">
        <v>1026</v>
      </c>
      <c r="F245">
        <v>10</v>
      </c>
      <c r="G245">
        <v>36</v>
      </c>
      <c r="H245">
        <v>34</v>
      </c>
      <c r="I245">
        <v>5</v>
      </c>
      <c r="J245">
        <v>2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2</v>
      </c>
      <c r="R245">
        <v>18</v>
      </c>
      <c r="S245">
        <v>5.8999999999999997E-2</v>
      </c>
      <c r="T245">
        <v>0.111</v>
      </c>
      <c r="U245">
        <v>5.8999999999999997E-2</v>
      </c>
      <c r="V245">
        <v>0.17</v>
      </c>
      <c r="W245">
        <v>-48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</v>
      </c>
      <c r="AE245" t="s">
        <v>327</v>
      </c>
    </row>
    <row r="246" spans="1:31" x14ac:dyDescent="0.45">
      <c r="A246">
        <v>241</v>
      </c>
      <c r="B246" t="s">
        <v>1546</v>
      </c>
      <c r="C246">
        <v>31</v>
      </c>
      <c r="D246" t="s">
        <v>817</v>
      </c>
      <c r="E246" t="s">
        <v>1023</v>
      </c>
      <c r="F246">
        <v>38</v>
      </c>
      <c r="G246">
        <v>156</v>
      </c>
      <c r="H246">
        <v>133</v>
      </c>
      <c r="I246">
        <v>17</v>
      </c>
      <c r="J246">
        <v>31</v>
      </c>
      <c r="K246">
        <v>5</v>
      </c>
      <c r="L246">
        <v>0</v>
      </c>
      <c r="M246">
        <v>9</v>
      </c>
      <c r="N246">
        <v>27</v>
      </c>
      <c r="O246">
        <v>1</v>
      </c>
      <c r="P246">
        <v>0</v>
      </c>
      <c r="Q246">
        <v>18</v>
      </c>
      <c r="R246">
        <v>33</v>
      </c>
      <c r="S246">
        <v>0.23300000000000001</v>
      </c>
      <c r="T246">
        <v>0.34</v>
      </c>
      <c r="U246">
        <v>0.47399999999999998</v>
      </c>
      <c r="V246">
        <v>0.81299999999999994</v>
      </c>
      <c r="W246">
        <v>132</v>
      </c>
      <c r="X246">
        <v>63</v>
      </c>
      <c r="Y246">
        <v>5</v>
      </c>
      <c r="Z246">
        <v>4</v>
      </c>
      <c r="AA246">
        <v>0</v>
      </c>
      <c r="AB246">
        <v>1</v>
      </c>
      <c r="AC246">
        <v>0</v>
      </c>
      <c r="AD246" t="s">
        <v>1173</v>
      </c>
      <c r="AE246" t="s">
        <v>1174</v>
      </c>
    </row>
    <row r="247" spans="1:31" x14ac:dyDescent="0.45">
      <c r="A247">
        <v>242</v>
      </c>
      <c r="B247" t="s">
        <v>328</v>
      </c>
      <c r="C247">
        <v>26</v>
      </c>
      <c r="D247" t="s">
        <v>161</v>
      </c>
      <c r="E247" t="s">
        <v>1026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329</v>
      </c>
      <c r="AE247" t="s">
        <v>330</v>
      </c>
    </row>
    <row r="248" spans="1:31" x14ac:dyDescent="0.45">
      <c r="A248">
        <v>243</v>
      </c>
      <c r="B248" t="s">
        <v>1547</v>
      </c>
      <c r="C248">
        <v>26</v>
      </c>
      <c r="D248" t="s">
        <v>830</v>
      </c>
      <c r="E248" t="s">
        <v>1023</v>
      </c>
      <c r="F248">
        <v>14</v>
      </c>
      <c r="G248">
        <v>39</v>
      </c>
      <c r="H248">
        <v>31</v>
      </c>
      <c r="I248">
        <v>3</v>
      </c>
      <c r="J248">
        <v>7</v>
      </c>
      <c r="K248">
        <v>1</v>
      </c>
      <c r="L248">
        <v>0</v>
      </c>
      <c r="M248">
        <v>0</v>
      </c>
      <c r="N248">
        <v>3</v>
      </c>
      <c r="O248">
        <v>1</v>
      </c>
      <c r="P248">
        <v>0</v>
      </c>
      <c r="Q248">
        <v>3</v>
      </c>
      <c r="R248">
        <v>10</v>
      </c>
      <c r="S248">
        <v>0.22600000000000001</v>
      </c>
      <c r="T248">
        <v>0.32400000000000001</v>
      </c>
      <c r="U248">
        <v>0.25800000000000001</v>
      </c>
      <c r="V248">
        <v>0.58199999999999996</v>
      </c>
      <c r="W248">
        <v>69</v>
      </c>
      <c r="X248">
        <v>8</v>
      </c>
      <c r="Y248">
        <v>0</v>
      </c>
      <c r="Z248">
        <v>2</v>
      </c>
      <c r="AA248">
        <v>2</v>
      </c>
      <c r="AB248">
        <v>1</v>
      </c>
      <c r="AC248">
        <v>0</v>
      </c>
      <c r="AD248" t="s">
        <v>300</v>
      </c>
      <c r="AE248" t="s">
        <v>1548</v>
      </c>
    </row>
    <row r="249" spans="1:31" x14ac:dyDescent="0.45">
      <c r="A249">
        <v>244</v>
      </c>
      <c r="B249" t="s">
        <v>331</v>
      </c>
      <c r="C249">
        <v>31</v>
      </c>
      <c r="D249" t="s">
        <v>79</v>
      </c>
      <c r="E249" t="s">
        <v>1026</v>
      </c>
      <c r="F249">
        <v>26</v>
      </c>
      <c r="G249">
        <v>74</v>
      </c>
      <c r="H249">
        <v>68</v>
      </c>
      <c r="I249">
        <v>11</v>
      </c>
      <c r="J249">
        <v>20</v>
      </c>
      <c r="K249">
        <v>3</v>
      </c>
      <c r="L249">
        <v>0</v>
      </c>
      <c r="M249">
        <v>2</v>
      </c>
      <c r="N249">
        <v>12</v>
      </c>
      <c r="O249">
        <v>1</v>
      </c>
      <c r="P249">
        <v>1</v>
      </c>
      <c r="Q249">
        <v>3</v>
      </c>
      <c r="R249">
        <v>20</v>
      </c>
      <c r="S249">
        <v>0.29399999999999998</v>
      </c>
      <c r="T249">
        <v>0.32400000000000001</v>
      </c>
      <c r="U249">
        <v>0.42599999999999999</v>
      </c>
      <c r="V249">
        <v>0.751</v>
      </c>
      <c r="W249">
        <v>112</v>
      </c>
      <c r="X249">
        <v>29</v>
      </c>
      <c r="Y249">
        <v>0</v>
      </c>
      <c r="Z249">
        <v>1</v>
      </c>
      <c r="AA249">
        <v>0</v>
      </c>
      <c r="AB249">
        <v>2</v>
      </c>
      <c r="AC249">
        <v>0</v>
      </c>
      <c r="AD249" t="s">
        <v>332</v>
      </c>
      <c r="AE249" t="s">
        <v>333</v>
      </c>
    </row>
    <row r="250" spans="1:31" x14ac:dyDescent="0.45">
      <c r="A250">
        <v>245</v>
      </c>
      <c r="B250" t="s">
        <v>1549</v>
      </c>
      <c r="C250">
        <v>27</v>
      </c>
      <c r="D250" t="s">
        <v>830</v>
      </c>
      <c r="E250" t="s">
        <v>1023</v>
      </c>
      <c r="F250">
        <v>48</v>
      </c>
      <c r="G250">
        <v>199</v>
      </c>
      <c r="H250">
        <v>169</v>
      </c>
      <c r="I250">
        <v>18</v>
      </c>
      <c r="J250">
        <v>37</v>
      </c>
      <c r="K250">
        <v>4</v>
      </c>
      <c r="L250">
        <v>1</v>
      </c>
      <c r="M250">
        <v>3</v>
      </c>
      <c r="N250">
        <v>17</v>
      </c>
      <c r="O250">
        <v>5</v>
      </c>
      <c r="P250">
        <v>1</v>
      </c>
      <c r="Q250">
        <v>27</v>
      </c>
      <c r="R250">
        <v>39</v>
      </c>
      <c r="S250">
        <v>0.219</v>
      </c>
      <c r="T250">
        <v>0.33200000000000002</v>
      </c>
      <c r="U250">
        <v>0.308</v>
      </c>
      <c r="V250">
        <v>0.63900000000000001</v>
      </c>
      <c r="W250">
        <v>84</v>
      </c>
      <c r="X250">
        <v>52</v>
      </c>
      <c r="Y250">
        <v>4</v>
      </c>
      <c r="Z250">
        <v>2</v>
      </c>
      <c r="AA250">
        <v>0</v>
      </c>
      <c r="AB250">
        <v>1</v>
      </c>
      <c r="AC250">
        <v>0</v>
      </c>
      <c r="AD250" t="s">
        <v>52</v>
      </c>
      <c r="AE250" t="s">
        <v>1228</v>
      </c>
    </row>
    <row r="251" spans="1:31" x14ac:dyDescent="0.45">
      <c r="A251">
        <v>246</v>
      </c>
      <c r="B251" t="s">
        <v>334</v>
      </c>
      <c r="C251">
        <v>27</v>
      </c>
      <c r="D251" t="s">
        <v>112</v>
      </c>
      <c r="E251" t="s">
        <v>1026</v>
      </c>
      <c r="F251">
        <v>46</v>
      </c>
      <c r="G251">
        <v>147</v>
      </c>
      <c r="H251">
        <v>137</v>
      </c>
      <c r="I251">
        <v>18</v>
      </c>
      <c r="J251">
        <v>29</v>
      </c>
      <c r="K251">
        <v>3</v>
      </c>
      <c r="L251">
        <v>1</v>
      </c>
      <c r="M251">
        <v>4</v>
      </c>
      <c r="N251">
        <v>13</v>
      </c>
      <c r="O251">
        <v>4</v>
      </c>
      <c r="P251">
        <v>1</v>
      </c>
      <c r="Q251">
        <v>8</v>
      </c>
      <c r="R251">
        <v>27</v>
      </c>
      <c r="S251">
        <v>0.21199999999999999</v>
      </c>
      <c r="T251">
        <v>0.26</v>
      </c>
      <c r="U251">
        <v>0.33600000000000002</v>
      </c>
      <c r="V251">
        <v>0.59599999999999997</v>
      </c>
      <c r="W251">
        <v>67</v>
      </c>
      <c r="X251">
        <v>46</v>
      </c>
      <c r="Y251">
        <v>1</v>
      </c>
      <c r="Z251">
        <v>1</v>
      </c>
      <c r="AA251">
        <v>1</v>
      </c>
      <c r="AB251">
        <v>0</v>
      </c>
      <c r="AC251">
        <v>0</v>
      </c>
      <c r="AD251" t="s">
        <v>115</v>
      </c>
      <c r="AE251" t="s">
        <v>335</v>
      </c>
    </row>
    <row r="252" spans="1:31" x14ac:dyDescent="0.45">
      <c r="A252">
        <v>247</v>
      </c>
      <c r="B252" t="s">
        <v>336</v>
      </c>
      <c r="C252">
        <v>28</v>
      </c>
      <c r="D252" t="s">
        <v>66</v>
      </c>
      <c r="E252" t="s">
        <v>1026</v>
      </c>
      <c r="F252">
        <v>12</v>
      </c>
      <c r="G252">
        <v>33</v>
      </c>
      <c r="H252">
        <v>30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2</v>
      </c>
      <c r="R252">
        <v>17</v>
      </c>
      <c r="S252">
        <v>3.3000000000000002E-2</v>
      </c>
      <c r="T252">
        <v>9.0999999999999998E-2</v>
      </c>
      <c r="U252">
        <v>6.7000000000000004E-2</v>
      </c>
      <c r="V252">
        <v>0.158</v>
      </c>
      <c r="W252">
        <v>-53</v>
      </c>
      <c r="X252">
        <v>2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2</v>
      </c>
      <c r="AE252" t="s">
        <v>337</v>
      </c>
    </row>
    <row r="253" spans="1:31" x14ac:dyDescent="0.45">
      <c r="A253">
        <v>248</v>
      </c>
      <c r="B253" t="s">
        <v>338</v>
      </c>
      <c r="C253">
        <v>33</v>
      </c>
      <c r="D253" t="s">
        <v>161</v>
      </c>
      <c r="E253" t="s">
        <v>1026</v>
      </c>
      <c r="F253">
        <v>37</v>
      </c>
      <c r="G253">
        <v>79</v>
      </c>
      <c r="H253">
        <v>73</v>
      </c>
      <c r="I253">
        <v>7</v>
      </c>
      <c r="J253">
        <v>19</v>
      </c>
      <c r="K253">
        <v>3</v>
      </c>
      <c r="L253">
        <v>0</v>
      </c>
      <c r="M253">
        <v>1</v>
      </c>
      <c r="N253">
        <v>6</v>
      </c>
      <c r="O253">
        <v>3</v>
      </c>
      <c r="P253">
        <v>0</v>
      </c>
      <c r="Q253">
        <v>4</v>
      </c>
      <c r="R253">
        <v>12</v>
      </c>
      <c r="S253">
        <v>0.26</v>
      </c>
      <c r="T253">
        <v>0.316</v>
      </c>
      <c r="U253">
        <v>0.34200000000000003</v>
      </c>
      <c r="V253">
        <v>0.65900000000000003</v>
      </c>
      <c r="W253">
        <v>89</v>
      </c>
      <c r="X253">
        <v>25</v>
      </c>
      <c r="Y253">
        <v>1</v>
      </c>
      <c r="Z253">
        <v>2</v>
      </c>
      <c r="AA253">
        <v>0</v>
      </c>
      <c r="AB253">
        <v>0</v>
      </c>
      <c r="AC253">
        <v>0</v>
      </c>
      <c r="AD253" t="s">
        <v>1345</v>
      </c>
      <c r="AE253" t="s">
        <v>339</v>
      </c>
    </row>
    <row r="254" spans="1:31" x14ac:dyDescent="0.45">
      <c r="A254">
        <v>249</v>
      </c>
      <c r="B254" t="s">
        <v>340</v>
      </c>
      <c r="C254">
        <v>29</v>
      </c>
      <c r="D254" t="s">
        <v>90</v>
      </c>
      <c r="E254" t="s">
        <v>1026</v>
      </c>
      <c r="F254">
        <v>29</v>
      </c>
      <c r="G254">
        <v>110</v>
      </c>
      <c r="H254">
        <v>97</v>
      </c>
      <c r="I254">
        <v>18</v>
      </c>
      <c r="J254">
        <v>29</v>
      </c>
      <c r="K254">
        <v>10</v>
      </c>
      <c r="L254">
        <v>0</v>
      </c>
      <c r="M254">
        <v>5</v>
      </c>
      <c r="N254">
        <v>13</v>
      </c>
      <c r="O254">
        <v>0</v>
      </c>
      <c r="P254">
        <v>0</v>
      </c>
      <c r="Q254">
        <v>12</v>
      </c>
      <c r="R254">
        <v>16</v>
      </c>
      <c r="S254">
        <v>0.29899999999999999</v>
      </c>
      <c r="T254">
        <v>0.373</v>
      </c>
      <c r="U254">
        <v>0.55700000000000005</v>
      </c>
      <c r="V254">
        <v>0.92900000000000005</v>
      </c>
      <c r="W254">
        <v>164</v>
      </c>
      <c r="X254">
        <v>54</v>
      </c>
      <c r="Y254">
        <v>0</v>
      </c>
      <c r="Z254">
        <v>0</v>
      </c>
      <c r="AA254">
        <v>0</v>
      </c>
      <c r="AB254">
        <v>1</v>
      </c>
      <c r="AC254">
        <v>0</v>
      </c>
      <c r="AD254" t="s">
        <v>341</v>
      </c>
      <c r="AE254" t="s">
        <v>342</v>
      </c>
    </row>
    <row r="255" spans="1:31" x14ac:dyDescent="0.45">
      <c r="A255">
        <v>250</v>
      </c>
      <c r="B255" t="s">
        <v>343</v>
      </c>
      <c r="C255">
        <v>36</v>
      </c>
      <c r="D255" t="s">
        <v>37</v>
      </c>
      <c r="E255" t="s">
        <v>1026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 t="s">
        <v>344</v>
      </c>
    </row>
    <row r="256" spans="1:31" x14ac:dyDescent="0.45">
      <c r="A256">
        <v>251</v>
      </c>
      <c r="B256" t="s">
        <v>1550</v>
      </c>
      <c r="C256">
        <v>26</v>
      </c>
      <c r="D256" t="s">
        <v>825</v>
      </c>
      <c r="E256" t="s">
        <v>1023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 t="s">
        <v>1551</v>
      </c>
    </row>
    <row r="257" spans="1:31" x14ac:dyDescent="0.45">
      <c r="A257">
        <v>252</v>
      </c>
      <c r="B257" t="s">
        <v>345</v>
      </c>
      <c r="C257">
        <v>27</v>
      </c>
      <c r="D257" t="s">
        <v>129</v>
      </c>
      <c r="E257" t="s">
        <v>1026</v>
      </c>
      <c r="F257">
        <v>48</v>
      </c>
      <c r="G257">
        <v>188</v>
      </c>
      <c r="H257">
        <v>163</v>
      </c>
      <c r="I257">
        <v>23</v>
      </c>
      <c r="J257">
        <v>41</v>
      </c>
      <c r="K257">
        <v>13</v>
      </c>
      <c r="L257">
        <v>0</v>
      </c>
      <c r="M257">
        <v>10</v>
      </c>
      <c r="N257">
        <v>33</v>
      </c>
      <c r="O257">
        <v>2</v>
      </c>
      <c r="P257">
        <v>0</v>
      </c>
      <c r="Q257">
        <v>12</v>
      </c>
      <c r="R257">
        <v>45</v>
      </c>
      <c r="S257">
        <v>0.252</v>
      </c>
      <c r="T257">
        <v>0.33500000000000002</v>
      </c>
      <c r="U257">
        <v>0.51500000000000001</v>
      </c>
      <c r="V257">
        <v>0.85</v>
      </c>
      <c r="W257">
        <v>141</v>
      </c>
      <c r="X257">
        <v>84</v>
      </c>
      <c r="Y257">
        <v>3</v>
      </c>
      <c r="Z257">
        <v>10</v>
      </c>
      <c r="AA257">
        <v>0</v>
      </c>
      <c r="AB257">
        <v>3</v>
      </c>
      <c r="AC257">
        <v>0</v>
      </c>
      <c r="AD257" t="s">
        <v>346</v>
      </c>
      <c r="AE257" t="s">
        <v>347</v>
      </c>
    </row>
    <row r="258" spans="1:31" x14ac:dyDescent="0.45">
      <c r="A258">
        <v>253</v>
      </c>
      <c r="B258" t="s">
        <v>348</v>
      </c>
      <c r="C258">
        <v>27</v>
      </c>
      <c r="D258" t="s">
        <v>97</v>
      </c>
      <c r="E258" t="s">
        <v>1026</v>
      </c>
      <c r="F258">
        <v>36</v>
      </c>
      <c r="G258">
        <v>146</v>
      </c>
      <c r="H258">
        <v>134</v>
      </c>
      <c r="I258">
        <v>12</v>
      </c>
      <c r="J258">
        <v>31</v>
      </c>
      <c r="K258">
        <v>5</v>
      </c>
      <c r="L258">
        <v>0</v>
      </c>
      <c r="M258">
        <v>5</v>
      </c>
      <c r="N258">
        <v>12</v>
      </c>
      <c r="O258">
        <v>3</v>
      </c>
      <c r="P258">
        <v>0</v>
      </c>
      <c r="Q258">
        <v>11</v>
      </c>
      <c r="R258">
        <v>26</v>
      </c>
      <c r="S258">
        <v>0.23100000000000001</v>
      </c>
      <c r="T258">
        <v>0.28799999999999998</v>
      </c>
      <c r="U258">
        <v>0.38100000000000001</v>
      </c>
      <c r="V258">
        <v>0.66800000000000004</v>
      </c>
      <c r="W258">
        <v>90</v>
      </c>
      <c r="X258">
        <v>51</v>
      </c>
      <c r="Y258">
        <v>3</v>
      </c>
      <c r="Z258">
        <v>0</v>
      </c>
      <c r="AA258">
        <v>0</v>
      </c>
      <c r="AB258">
        <v>1</v>
      </c>
      <c r="AC258">
        <v>0</v>
      </c>
      <c r="AD258" t="s">
        <v>1552</v>
      </c>
      <c r="AE258" t="s">
        <v>350</v>
      </c>
    </row>
    <row r="259" spans="1:31" x14ac:dyDescent="0.45">
      <c r="A259">
        <v>254</v>
      </c>
      <c r="B259" t="s">
        <v>1553</v>
      </c>
      <c r="C259">
        <v>31</v>
      </c>
      <c r="D259" t="s">
        <v>905</v>
      </c>
      <c r="E259" t="s">
        <v>1023</v>
      </c>
      <c r="F259">
        <v>47</v>
      </c>
      <c r="G259">
        <v>188</v>
      </c>
      <c r="H259">
        <v>168</v>
      </c>
      <c r="I259">
        <v>29</v>
      </c>
      <c r="J259">
        <v>47</v>
      </c>
      <c r="K259">
        <v>12</v>
      </c>
      <c r="L259">
        <v>0</v>
      </c>
      <c r="M259">
        <v>6</v>
      </c>
      <c r="N259">
        <v>22</v>
      </c>
      <c r="O259">
        <v>2</v>
      </c>
      <c r="P259">
        <v>1</v>
      </c>
      <c r="Q259">
        <v>17</v>
      </c>
      <c r="R259">
        <v>36</v>
      </c>
      <c r="S259">
        <v>0.28000000000000003</v>
      </c>
      <c r="T259">
        <v>0.35099999999999998</v>
      </c>
      <c r="U259">
        <v>0.45800000000000002</v>
      </c>
      <c r="V259">
        <v>0.80900000000000005</v>
      </c>
      <c r="W259">
        <v>133</v>
      </c>
      <c r="X259">
        <v>77</v>
      </c>
      <c r="Y259">
        <v>5</v>
      </c>
      <c r="Z259">
        <v>2</v>
      </c>
      <c r="AA259">
        <v>0</v>
      </c>
      <c r="AB259">
        <v>1</v>
      </c>
      <c r="AC259">
        <v>0</v>
      </c>
      <c r="AD259" t="s">
        <v>1161</v>
      </c>
      <c r="AE259" t="s">
        <v>1162</v>
      </c>
    </row>
    <row r="260" spans="1:31" x14ac:dyDescent="0.45">
      <c r="A260">
        <v>255</v>
      </c>
      <c r="B260" t="s">
        <v>351</v>
      </c>
      <c r="C260">
        <v>26</v>
      </c>
      <c r="D260" t="s">
        <v>103</v>
      </c>
      <c r="E260" t="s">
        <v>1026</v>
      </c>
      <c r="F260">
        <v>12</v>
      </c>
      <c r="G260">
        <v>10</v>
      </c>
      <c r="H260">
        <v>8</v>
      </c>
      <c r="I260">
        <v>2</v>
      </c>
      <c r="J260">
        <v>2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4</v>
      </c>
      <c r="S260">
        <v>0.25</v>
      </c>
      <c r="T260">
        <v>0.4</v>
      </c>
      <c r="U260">
        <v>0.625</v>
      </c>
      <c r="V260">
        <v>1.0249999999999999</v>
      </c>
      <c r="W260">
        <v>186</v>
      </c>
      <c r="X260">
        <v>5</v>
      </c>
      <c r="Y260">
        <v>0</v>
      </c>
      <c r="Z260">
        <v>1</v>
      </c>
      <c r="AA260">
        <v>0</v>
      </c>
      <c r="AB260">
        <v>0</v>
      </c>
      <c r="AC260">
        <v>0</v>
      </c>
      <c r="AD260" t="s">
        <v>352</v>
      </c>
      <c r="AE260" t="s">
        <v>353</v>
      </c>
    </row>
    <row r="261" spans="1:31" x14ac:dyDescent="0.45">
      <c r="A261">
        <v>256</v>
      </c>
      <c r="B261" t="s">
        <v>1554</v>
      </c>
      <c r="C261">
        <v>26</v>
      </c>
      <c r="D261" t="s">
        <v>854</v>
      </c>
      <c r="E261" t="s">
        <v>1023</v>
      </c>
      <c r="F261">
        <v>26</v>
      </c>
      <c r="G261">
        <v>103</v>
      </c>
      <c r="H261">
        <v>94</v>
      </c>
      <c r="I261">
        <v>11</v>
      </c>
      <c r="J261">
        <v>16</v>
      </c>
      <c r="K261">
        <v>5</v>
      </c>
      <c r="L261">
        <v>1</v>
      </c>
      <c r="M261">
        <v>1</v>
      </c>
      <c r="N261">
        <v>7</v>
      </c>
      <c r="O261">
        <v>2</v>
      </c>
      <c r="P261">
        <v>1</v>
      </c>
      <c r="Q261">
        <v>9</v>
      </c>
      <c r="R261">
        <v>37</v>
      </c>
      <c r="S261">
        <v>0.17</v>
      </c>
      <c r="T261">
        <v>0.24299999999999999</v>
      </c>
      <c r="U261">
        <v>0.27700000000000002</v>
      </c>
      <c r="V261">
        <v>0.51900000000000002</v>
      </c>
      <c r="W261">
        <v>45</v>
      </c>
      <c r="X261">
        <v>26</v>
      </c>
      <c r="Y261">
        <v>2</v>
      </c>
      <c r="Z261">
        <v>0</v>
      </c>
      <c r="AA261">
        <v>0</v>
      </c>
      <c r="AB261">
        <v>0</v>
      </c>
      <c r="AC261">
        <v>1</v>
      </c>
      <c r="AD261" t="s">
        <v>1191</v>
      </c>
      <c r="AE261" t="s">
        <v>1302</v>
      </c>
    </row>
    <row r="262" spans="1:31" x14ac:dyDescent="0.45">
      <c r="A262">
        <v>257</v>
      </c>
      <c r="B262" t="s">
        <v>354</v>
      </c>
      <c r="C262">
        <v>32</v>
      </c>
      <c r="D262" t="s">
        <v>103</v>
      </c>
      <c r="E262" t="s">
        <v>1026</v>
      </c>
      <c r="F262">
        <v>56</v>
      </c>
      <c r="G262">
        <v>249</v>
      </c>
      <c r="H262">
        <v>201</v>
      </c>
      <c r="I262">
        <v>37</v>
      </c>
      <c r="J262">
        <v>56</v>
      </c>
      <c r="K262">
        <v>18</v>
      </c>
      <c r="L262">
        <v>0</v>
      </c>
      <c r="M262">
        <v>17</v>
      </c>
      <c r="N262">
        <v>39</v>
      </c>
      <c r="O262">
        <v>2</v>
      </c>
      <c r="P262">
        <v>0</v>
      </c>
      <c r="Q262">
        <v>43</v>
      </c>
      <c r="R262">
        <v>62</v>
      </c>
      <c r="S262">
        <v>0.27900000000000003</v>
      </c>
      <c r="T262">
        <v>0.40699999999999997</v>
      </c>
      <c r="U262">
        <v>0.622</v>
      </c>
      <c r="V262">
        <v>1.0289999999999999</v>
      </c>
      <c r="W262">
        <v>187</v>
      </c>
      <c r="X262">
        <v>125</v>
      </c>
      <c r="Y262">
        <v>11</v>
      </c>
      <c r="Z262">
        <v>2</v>
      </c>
      <c r="AA262">
        <v>0</v>
      </c>
      <c r="AB262">
        <v>2</v>
      </c>
      <c r="AC262">
        <v>4</v>
      </c>
      <c r="AD262" t="s">
        <v>355</v>
      </c>
      <c r="AE262" t="s">
        <v>356</v>
      </c>
    </row>
    <row r="263" spans="1:31" x14ac:dyDescent="0.45">
      <c r="A263">
        <v>258</v>
      </c>
      <c r="B263" t="s">
        <v>357</v>
      </c>
      <c r="C263">
        <v>25</v>
      </c>
      <c r="D263" t="s">
        <v>129</v>
      </c>
      <c r="E263" t="s">
        <v>1026</v>
      </c>
      <c r="F263">
        <v>53</v>
      </c>
      <c r="G263">
        <v>184</v>
      </c>
      <c r="H263">
        <v>160</v>
      </c>
      <c r="I263">
        <v>23</v>
      </c>
      <c r="J263">
        <v>34</v>
      </c>
      <c r="K263">
        <v>6</v>
      </c>
      <c r="L263">
        <v>0</v>
      </c>
      <c r="M263">
        <v>7</v>
      </c>
      <c r="N263">
        <v>17</v>
      </c>
      <c r="O263">
        <v>6</v>
      </c>
      <c r="P263">
        <v>0</v>
      </c>
      <c r="Q263">
        <v>23</v>
      </c>
      <c r="R263">
        <v>62</v>
      </c>
      <c r="S263">
        <v>0.21299999999999999</v>
      </c>
      <c r="T263">
        <v>0.315</v>
      </c>
      <c r="U263">
        <v>0.38100000000000001</v>
      </c>
      <c r="V263">
        <v>0.69599999999999995</v>
      </c>
      <c r="W263">
        <v>100</v>
      </c>
      <c r="X263">
        <v>61</v>
      </c>
      <c r="Y263">
        <v>1</v>
      </c>
      <c r="Z263">
        <v>1</v>
      </c>
      <c r="AA263">
        <v>0</v>
      </c>
      <c r="AB263">
        <v>0</v>
      </c>
      <c r="AC263">
        <v>0</v>
      </c>
      <c r="AD263" t="s">
        <v>358</v>
      </c>
      <c r="AE263" t="s">
        <v>359</v>
      </c>
    </row>
    <row r="264" spans="1:31" x14ac:dyDescent="0.45">
      <c r="A264">
        <v>259</v>
      </c>
      <c r="B264" t="s">
        <v>360</v>
      </c>
      <c r="C264">
        <v>28</v>
      </c>
      <c r="D264" t="s">
        <v>97</v>
      </c>
      <c r="E264" t="s">
        <v>1026</v>
      </c>
      <c r="F264">
        <v>10</v>
      </c>
      <c r="G264">
        <v>35</v>
      </c>
      <c r="H264">
        <v>29</v>
      </c>
      <c r="I264">
        <v>3</v>
      </c>
      <c r="J264">
        <v>9</v>
      </c>
      <c r="K264">
        <v>3</v>
      </c>
      <c r="L264">
        <v>0</v>
      </c>
      <c r="M264">
        <v>1</v>
      </c>
      <c r="N264">
        <v>3</v>
      </c>
      <c r="O264">
        <v>2</v>
      </c>
      <c r="P264">
        <v>0</v>
      </c>
      <c r="Q264">
        <v>6</v>
      </c>
      <c r="R264">
        <v>8</v>
      </c>
      <c r="S264">
        <v>0.31</v>
      </c>
      <c r="T264">
        <v>0.42899999999999999</v>
      </c>
      <c r="U264">
        <v>0.51700000000000002</v>
      </c>
      <c r="V264">
        <v>0.94599999999999995</v>
      </c>
      <c r="W264">
        <v>170</v>
      </c>
      <c r="X264">
        <v>15</v>
      </c>
      <c r="Y264">
        <v>1</v>
      </c>
      <c r="Z264">
        <v>0</v>
      </c>
      <c r="AA264">
        <v>0</v>
      </c>
      <c r="AB264">
        <v>0</v>
      </c>
      <c r="AC264">
        <v>0</v>
      </c>
      <c r="AD264" t="s">
        <v>752</v>
      </c>
      <c r="AE264" t="s">
        <v>362</v>
      </c>
    </row>
    <row r="265" spans="1:31" x14ac:dyDescent="0.45">
      <c r="A265">
        <v>260</v>
      </c>
      <c r="B265" t="s">
        <v>363</v>
      </c>
      <c r="C265">
        <v>26</v>
      </c>
      <c r="D265" t="s">
        <v>161</v>
      </c>
      <c r="E265" t="s">
        <v>1026</v>
      </c>
      <c r="F265">
        <v>4</v>
      </c>
      <c r="G265">
        <v>19</v>
      </c>
      <c r="H265">
        <v>17</v>
      </c>
      <c r="I265">
        <v>5</v>
      </c>
      <c r="J265">
        <v>7</v>
      </c>
      <c r="K265">
        <v>1</v>
      </c>
      <c r="L265">
        <v>1</v>
      </c>
      <c r="M265">
        <v>2</v>
      </c>
      <c r="N265">
        <v>6</v>
      </c>
      <c r="O265">
        <v>1</v>
      </c>
      <c r="P265">
        <v>0</v>
      </c>
      <c r="Q265">
        <v>2</v>
      </c>
      <c r="R265">
        <v>4</v>
      </c>
      <c r="S265">
        <v>0.41199999999999998</v>
      </c>
      <c r="T265">
        <v>0.47399999999999998</v>
      </c>
      <c r="U265">
        <v>0.94099999999999995</v>
      </c>
      <c r="V265">
        <v>1.415</v>
      </c>
      <c r="W265">
        <v>292</v>
      </c>
      <c r="X265">
        <v>16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364</v>
      </c>
      <c r="AE265" t="s">
        <v>365</v>
      </c>
    </row>
    <row r="266" spans="1:31" x14ac:dyDescent="0.45">
      <c r="A266">
        <v>261</v>
      </c>
      <c r="B266" t="s">
        <v>366</v>
      </c>
      <c r="C266">
        <v>22</v>
      </c>
      <c r="D266" t="s">
        <v>79</v>
      </c>
      <c r="E266" t="s">
        <v>1026</v>
      </c>
      <c r="F266">
        <v>46</v>
      </c>
      <c r="G266">
        <v>163</v>
      </c>
      <c r="H266">
        <v>149</v>
      </c>
      <c r="I266">
        <v>14</v>
      </c>
      <c r="J266">
        <v>35</v>
      </c>
      <c r="K266">
        <v>6</v>
      </c>
      <c r="L266">
        <v>0</v>
      </c>
      <c r="M266">
        <v>1</v>
      </c>
      <c r="N266">
        <v>16</v>
      </c>
      <c r="O266">
        <v>3</v>
      </c>
      <c r="P266">
        <v>1</v>
      </c>
      <c r="Q266">
        <v>12</v>
      </c>
      <c r="R266">
        <v>28</v>
      </c>
      <c r="S266">
        <v>0.23499999999999999</v>
      </c>
      <c r="T266">
        <v>0.29399999999999998</v>
      </c>
      <c r="U266">
        <v>0.29499999999999998</v>
      </c>
      <c r="V266">
        <v>0.59</v>
      </c>
      <c r="W266">
        <v>69</v>
      </c>
      <c r="X266">
        <v>44</v>
      </c>
      <c r="Y266">
        <v>2</v>
      </c>
      <c r="Z266">
        <v>1</v>
      </c>
      <c r="AA266">
        <v>0</v>
      </c>
      <c r="AB266">
        <v>1</v>
      </c>
      <c r="AC266">
        <v>1</v>
      </c>
      <c r="AD266" t="s">
        <v>367</v>
      </c>
      <c r="AE266" t="s">
        <v>368</v>
      </c>
    </row>
    <row r="267" spans="1:31" x14ac:dyDescent="0.45">
      <c r="A267">
        <v>262</v>
      </c>
      <c r="B267" t="s">
        <v>1555</v>
      </c>
      <c r="C267">
        <v>24</v>
      </c>
      <c r="D267" t="s">
        <v>828</v>
      </c>
      <c r="E267" t="s">
        <v>1023</v>
      </c>
      <c r="F267">
        <v>41</v>
      </c>
      <c r="G267">
        <v>131</v>
      </c>
      <c r="H267">
        <v>122</v>
      </c>
      <c r="I267">
        <v>14</v>
      </c>
      <c r="J267">
        <v>31</v>
      </c>
      <c r="K267">
        <v>6</v>
      </c>
      <c r="L267">
        <v>0</v>
      </c>
      <c r="M267">
        <v>3</v>
      </c>
      <c r="N267">
        <v>10</v>
      </c>
      <c r="O267">
        <v>0</v>
      </c>
      <c r="P267">
        <v>1</v>
      </c>
      <c r="Q267">
        <v>8</v>
      </c>
      <c r="R267">
        <v>42</v>
      </c>
      <c r="S267">
        <v>0.254</v>
      </c>
      <c r="T267">
        <v>0.29799999999999999</v>
      </c>
      <c r="U267">
        <v>0.377</v>
      </c>
      <c r="V267">
        <v>0.67500000000000004</v>
      </c>
      <c r="W267">
        <v>92</v>
      </c>
      <c r="X267">
        <v>46</v>
      </c>
      <c r="Y267">
        <v>2</v>
      </c>
      <c r="Z267">
        <v>0</v>
      </c>
      <c r="AA267">
        <v>0</v>
      </c>
      <c r="AB267">
        <v>1</v>
      </c>
      <c r="AC267">
        <v>0</v>
      </c>
      <c r="AD267" t="s">
        <v>1191</v>
      </c>
      <c r="AE267" t="s">
        <v>1192</v>
      </c>
    </row>
    <row r="268" spans="1:31" x14ac:dyDescent="0.45">
      <c r="A268">
        <v>263</v>
      </c>
      <c r="B268" t="s">
        <v>369</v>
      </c>
      <c r="C268">
        <v>29</v>
      </c>
      <c r="D268" t="s">
        <v>79</v>
      </c>
      <c r="E268" t="s">
        <v>1026</v>
      </c>
      <c r="F268">
        <v>32</v>
      </c>
      <c r="G268">
        <v>97</v>
      </c>
      <c r="H268">
        <v>86</v>
      </c>
      <c r="I268">
        <v>7</v>
      </c>
      <c r="J268">
        <v>19</v>
      </c>
      <c r="K268">
        <v>2</v>
      </c>
      <c r="L268">
        <v>0</v>
      </c>
      <c r="M268">
        <v>2</v>
      </c>
      <c r="N268">
        <v>12</v>
      </c>
      <c r="O268">
        <v>0</v>
      </c>
      <c r="P268">
        <v>0</v>
      </c>
      <c r="Q268">
        <v>9</v>
      </c>
      <c r="R268">
        <v>21</v>
      </c>
      <c r="S268">
        <v>0.221</v>
      </c>
      <c r="T268">
        <v>0.309</v>
      </c>
      <c r="U268">
        <v>0.314</v>
      </c>
      <c r="V268">
        <v>0.623</v>
      </c>
      <c r="W268">
        <v>79</v>
      </c>
      <c r="X268">
        <v>27</v>
      </c>
      <c r="Y268">
        <v>2</v>
      </c>
      <c r="Z268">
        <v>2</v>
      </c>
      <c r="AA268">
        <v>0</v>
      </c>
      <c r="AB268">
        <v>0</v>
      </c>
      <c r="AC268">
        <v>0</v>
      </c>
      <c r="AD268" t="s">
        <v>606</v>
      </c>
      <c r="AE268" t="s">
        <v>370</v>
      </c>
    </row>
    <row r="269" spans="1:31" x14ac:dyDescent="0.45">
      <c r="A269">
        <v>264</v>
      </c>
      <c r="B269" t="s">
        <v>371</v>
      </c>
      <c r="C269">
        <v>32</v>
      </c>
      <c r="D269" t="s">
        <v>86</v>
      </c>
      <c r="E269" t="s">
        <v>1026</v>
      </c>
      <c r="F269">
        <v>5</v>
      </c>
      <c r="G269">
        <v>10</v>
      </c>
      <c r="H269">
        <v>9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0.1</v>
      </c>
      <c r="U269">
        <v>0</v>
      </c>
      <c r="V269">
        <v>0.1</v>
      </c>
      <c r="W269">
        <v>-67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372</v>
      </c>
      <c r="AE269" t="s">
        <v>373</v>
      </c>
    </row>
    <row r="270" spans="1:31" x14ac:dyDescent="0.45">
      <c r="A270">
        <v>265</v>
      </c>
      <c r="B270" t="s">
        <v>374</v>
      </c>
      <c r="C270">
        <v>25</v>
      </c>
      <c r="D270" t="s">
        <v>79</v>
      </c>
      <c r="E270" t="s">
        <v>1026</v>
      </c>
      <c r="F270">
        <v>6</v>
      </c>
      <c r="G270">
        <v>13</v>
      </c>
      <c r="H270">
        <v>10</v>
      </c>
      <c r="I270">
        <v>2</v>
      </c>
      <c r="J270">
        <v>2</v>
      </c>
      <c r="K270">
        <v>0</v>
      </c>
      <c r="L270">
        <v>0</v>
      </c>
      <c r="M270">
        <v>1</v>
      </c>
      <c r="N270">
        <v>4</v>
      </c>
      <c r="O270">
        <v>1</v>
      </c>
      <c r="P270">
        <v>0</v>
      </c>
      <c r="Q270">
        <v>2</v>
      </c>
      <c r="R270">
        <v>4</v>
      </c>
      <c r="S270">
        <v>0.2</v>
      </c>
      <c r="T270">
        <v>0.308</v>
      </c>
      <c r="U270">
        <v>0.5</v>
      </c>
      <c r="V270">
        <v>0.80800000000000005</v>
      </c>
      <c r="W270">
        <v>125</v>
      </c>
      <c r="X270">
        <v>5</v>
      </c>
      <c r="Y270">
        <v>0</v>
      </c>
      <c r="Z270">
        <v>0</v>
      </c>
      <c r="AA270">
        <v>0</v>
      </c>
      <c r="AB270">
        <v>1</v>
      </c>
      <c r="AC270">
        <v>0</v>
      </c>
      <c r="AD270" t="s">
        <v>375</v>
      </c>
      <c r="AE270" t="s">
        <v>376</v>
      </c>
    </row>
    <row r="271" spans="1:31" x14ac:dyDescent="0.45">
      <c r="A271">
        <v>266</v>
      </c>
      <c r="B271" t="s">
        <v>377</v>
      </c>
      <c r="C271">
        <v>31</v>
      </c>
      <c r="D271" t="s">
        <v>129</v>
      </c>
      <c r="E271" t="s">
        <v>1026</v>
      </c>
      <c r="F271">
        <v>36</v>
      </c>
      <c r="G271">
        <v>133</v>
      </c>
      <c r="H271">
        <v>119</v>
      </c>
      <c r="I271">
        <v>18</v>
      </c>
      <c r="J271">
        <v>34</v>
      </c>
      <c r="K271">
        <v>13</v>
      </c>
      <c r="L271">
        <v>0</v>
      </c>
      <c r="M271">
        <v>4</v>
      </c>
      <c r="N271">
        <v>19</v>
      </c>
      <c r="O271">
        <v>1</v>
      </c>
      <c r="P271">
        <v>0</v>
      </c>
      <c r="Q271">
        <v>11</v>
      </c>
      <c r="R271">
        <v>20</v>
      </c>
      <c r="S271">
        <v>0.28599999999999998</v>
      </c>
      <c r="T271">
        <v>0.34799999999999998</v>
      </c>
      <c r="U271">
        <v>0.496</v>
      </c>
      <c r="V271">
        <v>0.84399999999999997</v>
      </c>
      <c r="W271">
        <v>141</v>
      </c>
      <c r="X271">
        <v>59</v>
      </c>
      <c r="Y271">
        <v>0</v>
      </c>
      <c r="Z271">
        <v>1</v>
      </c>
      <c r="AA271">
        <v>0</v>
      </c>
      <c r="AB271">
        <v>1</v>
      </c>
      <c r="AC271">
        <v>0</v>
      </c>
      <c r="AD271" t="s">
        <v>378</v>
      </c>
      <c r="AE271" t="s">
        <v>379</v>
      </c>
    </row>
    <row r="272" spans="1:31" x14ac:dyDescent="0.45">
      <c r="A272">
        <v>267</v>
      </c>
      <c r="B272" t="s">
        <v>380</v>
      </c>
      <c r="C272">
        <v>26</v>
      </c>
      <c r="D272" t="s">
        <v>33</v>
      </c>
      <c r="E272" t="s">
        <v>1026</v>
      </c>
      <c r="F272">
        <v>11</v>
      </c>
      <c r="G272">
        <v>11</v>
      </c>
      <c r="H272">
        <v>11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</v>
      </c>
      <c r="S272">
        <v>0</v>
      </c>
      <c r="T272">
        <v>0</v>
      </c>
      <c r="U272">
        <v>0</v>
      </c>
      <c r="V272">
        <v>0</v>
      </c>
      <c r="W272">
        <v>-100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 t="s">
        <v>381</v>
      </c>
      <c r="AE272" t="s">
        <v>382</v>
      </c>
    </row>
    <row r="273" spans="1:31" x14ac:dyDescent="0.45">
      <c r="A273">
        <v>268</v>
      </c>
      <c r="B273" t="s">
        <v>383</v>
      </c>
      <c r="C273">
        <v>34</v>
      </c>
      <c r="D273" t="s">
        <v>90</v>
      </c>
      <c r="E273" t="s">
        <v>1026</v>
      </c>
      <c r="F273">
        <v>38</v>
      </c>
      <c r="G273">
        <v>106</v>
      </c>
      <c r="H273">
        <v>97</v>
      </c>
      <c r="I273">
        <v>12</v>
      </c>
      <c r="J273">
        <v>21</v>
      </c>
      <c r="K273">
        <v>4</v>
      </c>
      <c r="L273">
        <v>2</v>
      </c>
      <c r="M273">
        <v>1</v>
      </c>
      <c r="N273">
        <v>7</v>
      </c>
      <c r="O273">
        <v>3</v>
      </c>
      <c r="P273">
        <v>0</v>
      </c>
      <c r="Q273">
        <v>7</v>
      </c>
      <c r="R273">
        <v>31</v>
      </c>
      <c r="S273">
        <v>0.216</v>
      </c>
      <c r="T273">
        <v>0.27600000000000002</v>
      </c>
      <c r="U273">
        <v>0.33</v>
      </c>
      <c r="V273">
        <v>0.60599999999999998</v>
      </c>
      <c r="W273">
        <v>74</v>
      </c>
      <c r="X273">
        <v>32</v>
      </c>
      <c r="Y273">
        <v>2</v>
      </c>
      <c r="Z273">
        <v>1</v>
      </c>
      <c r="AA273">
        <v>1</v>
      </c>
      <c r="AB273">
        <v>0</v>
      </c>
      <c r="AC273">
        <v>0</v>
      </c>
      <c r="AD273" t="s">
        <v>663</v>
      </c>
      <c r="AE273" t="s">
        <v>384</v>
      </c>
    </row>
    <row r="274" spans="1:31" x14ac:dyDescent="0.45">
      <c r="A274">
        <v>269</v>
      </c>
      <c r="B274" t="s">
        <v>1556</v>
      </c>
      <c r="C274">
        <v>28</v>
      </c>
      <c r="D274" t="s">
        <v>820</v>
      </c>
      <c r="E274" t="s">
        <v>1023</v>
      </c>
      <c r="F274">
        <v>57</v>
      </c>
      <c r="G274">
        <v>228</v>
      </c>
      <c r="H274">
        <v>193</v>
      </c>
      <c r="I274">
        <v>27</v>
      </c>
      <c r="J274">
        <v>41</v>
      </c>
      <c r="K274">
        <v>5</v>
      </c>
      <c r="L274">
        <v>2</v>
      </c>
      <c r="M274">
        <v>6</v>
      </c>
      <c r="N274">
        <v>23</v>
      </c>
      <c r="O274">
        <v>13</v>
      </c>
      <c r="P274">
        <v>2</v>
      </c>
      <c r="Q274">
        <v>32</v>
      </c>
      <c r="R274">
        <v>40</v>
      </c>
      <c r="S274">
        <v>0.21199999999999999</v>
      </c>
      <c r="T274">
        <v>0.32600000000000001</v>
      </c>
      <c r="U274">
        <v>0.35199999999999998</v>
      </c>
      <c r="V274">
        <v>0.67800000000000005</v>
      </c>
      <c r="W274">
        <v>100</v>
      </c>
      <c r="X274">
        <v>68</v>
      </c>
      <c r="Y274">
        <v>6</v>
      </c>
      <c r="Z274">
        <v>1</v>
      </c>
      <c r="AA274">
        <v>1</v>
      </c>
      <c r="AB274">
        <v>1</v>
      </c>
      <c r="AC274">
        <v>3</v>
      </c>
      <c r="AD274" t="s">
        <v>107</v>
      </c>
      <c r="AE274" t="s">
        <v>1058</v>
      </c>
    </row>
    <row r="275" spans="1:31" x14ac:dyDescent="0.45">
      <c r="A275">
        <v>270</v>
      </c>
      <c r="B275" t="s">
        <v>385</v>
      </c>
      <c r="C275">
        <v>36</v>
      </c>
      <c r="D275" t="s">
        <v>86</v>
      </c>
      <c r="E275" t="s">
        <v>1026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 t="s">
        <v>386</v>
      </c>
    </row>
    <row r="276" spans="1:31" x14ac:dyDescent="0.45">
      <c r="A276">
        <v>271</v>
      </c>
      <c r="B276" t="s">
        <v>387</v>
      </c>
      <c r="C276">
        <v>29</v>
      </c>
      <c r="D276" t="s">
        <v>90</v>
      </c>
      <c r="E276" t="s">
        <v>1026</v>
      </c>
      <c r="F276">
        <v>53</v>
      </c>
      <c r="G276">
        <v>169</v>
      </c>
      <c r="H276">
        <v>156</v>
      </c>
      <c r="I276">
        <v>17</v>
      </c>
      <c r="J276">
        <v>42</v>
      </c>
      <c r="K276">
        <v>6</v>
      </c>
      <c r="L276">
        <v>2</v>
      </c>
      <c r="M276">
        <v>4</v>
      </c>
      <c r="N276">
        <v>15</v>
      </c>
      <c r="O276">
        <v>3</v>
      </c>
      <c r="P276">
        <v>0</v>
      </c>
      <c r="Q276">
        <v>10</v>
      </c>
      <c r="R276">
        <v>25</v>
      </c>
      <c r="S276">
        <v>0.26900000000000002</v>
      </c>
      <c r="T276">
        <v>0.315</v>
      </c>
      <c r="U276">
        <v>0.41</v>
      </c>
      <c r="V276">
        <v>0.72599999999999998</v>
      </c>
      <c r="W276">
        <v>108</v>
      </c>
      <c r="X276">
        <v>64</v>
      </c>
      <c r="Y276">
        <v>6</v>
      </c>
      <c r="Z276">
        <v>1</v>
      </c>
      <c r="AA276">
        <v>1</v>
      </c>
      <c r="AB276">
        <v>1</v>
      </c>
      <c r="AC276">
        <v>0</v>
      </c>
      <c r="AD276" t="s">
        <v>388</v>
      </c>
      <c r="AE276" t="s">
        <v>389</v>
      </c>
    </row>
    <row r="277" spans="1:31" x14ac:dyDescent="0.45">
      <c r="A277">
        <v>272</v>
      </c>
      <c r="B277" t="s">
        <v>1557</v>
      </c>
      <c r="C277">
        <v>33</v>
      </c>
      <c r="D277" t="s">
        <v>854</v>
      </c>
      <c r="E277" t="s">
        <v>1023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 t="s">
        <v>1558</v>
      </c>
    </row>
    <row r="278" spans="1:31" x14ac:dyDescent="0.45">
      <c r="A278">
        <v>273</v>
      </c>
      <c r="B278" t="s">
        <v>390</v>
      </c>
      <c r="C278">
        <v>26</v>
      </c>
      <c r="D278" t="s">
        <v>129</v>
      </c>
      <c r="E278" t="s">
        <v>1026</v>
      </c>
      <c r="F278">
        <v>47</v>
      </c>
      <c r="G278">
        <v>150</v>
      </c>
      <c r="H278">
        <v>135</v>
      </c>
      <c r="I278">
        <v>19</v>
      </c>
      <c r="J278">
        <v>29</v>
      </c>
      <c r="K278">
        <v>6</v>
      </c>
      <c r="L278">
        <v>3</v>
      </c>
      <c r="M278">
        <v>5</v>
      </c>
      <c r="N278">
        <v>17</v>
      </c>
      <c r="O278">
        <v>0</v>
      </c>
      <c r="P278">
        <v>0</v>
      </c>
      <c r="Q278">
        <v>12</v>
      </c>
      <c r="R278">
        <v>37</v>
      </c>
      <c r="S278">
        <v>0.215</v>
      </c>
      <c r="T278">
        <v>0.28000000000000003</v>
      </c>
      <c r="U278">
        <v>0.41499999999999998</v>
      </c>
      <c r="V278">
        <v>0.69499999999999995</v>
      </c>
      <c r="W278">
        <v>98</v>
      </c>
      <c r="X278">
        <v>56</v>
      </c>
      <c r="Y278">
        <v>5</v>
      </c>
      <c r="Z278">
        <v>1</v>
      </c>
      <c r="AA278">
        <v>0</v>
      </c>
      <c r="AB278">
        <v>2</v>
      </c>
      <c r="AC278">
        <v>0</v>
      </c>
      <c r="AD278" t="s">
        <v>1559</v>
      </c>
      <c r="AE278" t="s">
        <v>391</v>
      </c>
    </row>
    <row r="279" spans="1:31" x14ac:dyDescent="0.45">
      <c r="A279">
        <v>274</v>
      </c>
      <c r="B279" t="s">
        <v>392</v>
      </c>
      <c r="C279">
        <v>25</v>
      </c>
      <c r="D279" t="s">
        <v>90</v>
      </c>
      <c r="E279" t="s">
        <v>1026</v>
      </c>
      <c r="F279">
        <v>29</v>
      </c>
      <c r="G279">
        <v>105</v>
      </c>
      <c r="H279">
        <v>91</v>
      </c>
      <c r="I279">
        <v>4</v>
      </c>
      <c r="J279">
        <v>19</v>
      </c>
      <c r="K279">
        <v>4</v>
      </c>
      <c r="L279">
        <v>0</v>
      </c>
      <c r="M279">
        <v>1</v>
      </c>
      <c r="N279">
        <v>13</v>
      </c>
      <c r="O279">
        <v>0</v>
      </c>
      <c r="P279">
        <v>0</v>
      </c>
      <c r="Q279">
        <v>12</v>
      </c>
      <c r="R279">
        <v>14</v>
      </c>
      <c r="S279">
        <v>0.20899999999999999</v>
      </c>
      <c r="T279">
        <v>0.29499999999999998</v>
      </c>
      <c r="U279">
        <v>0.28599999999999998</v>
      </c>
      <c r="V279">
        <v>0.58099999999999996</v>
      </c>
      <c r="W279">
        <v>69</v>
      </c>
      <c r="X279">
        <v>26</v>
      </c>
      <c r="Y279">
        <v>5</v>
      </c>
      <c r="Z279">
        <v>0</v>
      </c>
      <c r="AA279">
        <v>0</v>
      </c>
      <c r="AB279">
        <v>2</v>
      </c>
      <c r="AC279">
        <v>0</v>
      </c>
      <c r="AD279" t="s">
        <v>223</v>
      </c>
      <c r="AE279" t="s">
        <v>393</v>
      </c>
    </row>
    <row r="280" spans="1:31" x14ac:dyDescent="0.45">
      <c r="A280">
        <v>275</v>
      </c>
      <c r="B280" t="s">
        <v>394</v>
      </c>
      <c r="C280">
        <v>25</v>
      </c>
      <c r="D280" t="s">
        <v>86</v>
      </c>
      <c r="E280" t="s">
        <v>1026</v>
      </c>
      <c r="F280">
        <v>7</v>
      </c>
      <c r="G280">
        <v>17</v>
      </c>
      <c r="H280">
        <v>14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6</v>
      </c>
      <c r="S280">
        <v>0.14299999999999999</v>
      </c>
      <c r="T280">
        <v>0.29399999999999998</v>
      </c>
      <c r="U280">
        <v>0.14299999999999999</v>
      </c>
      <c r="V280">
        <v>0.437</v>
      </c>
      <c r="W280">
        <v>35</v>
      </c>
      <c r="X280">
        <v>2</v>
      </c>
      <c r="Y280">
        <v>0</v>
      </c>
      <c r="Z280">
        <v>1</v>
      </c>
      <c r="AA280">
        <v>0</v>
      </c>
      <c r="AB280">
        <v>0</v>
      </c>
      <c r="AC280">
        <v>0</v>
      </c>
      <c r="AD280" t="s">
        <v>395</v>
      </c>
      <c r="AE280" t="s">
        <v>396</v>
      </c>
    </row>
    <row r="281" spans="1:31" x14ac:dyDescent="0.45">
      <c r="A281">
        <v>276</v>
      </c>
      <c r="B281" t="s">
        <v>397</v>
      </c>
      <c r="C281">
        <v>29</v>
      </c>
      <c r="D281" t="s">
        <v>161</v>
      </c>
      <c r="E281" t="s">
        <v>1026</v>
      </c>
      <c r="F281">
        <v>19</v>
      </c>
      <c r="G281">
        <v>44</v>
      </c>
      <c r="H281">
        <v>43</v>
      </c>
      <c r="I281">
        <v>2</v>
      </c>
      <c r="J281">
        <v>5</v>
      </c>
      <c r="K281">
        <v>0</v>
      </c>
      <c r="L281">
        <v>0</v>
      </c>
      <c r="M281">
        <v>1</v>
      </c>
      <c r="N281">
        <v>4</v>
      </c>
      <c r="O281">
        <v>0</v>
      </c>
      <c r="P281">
        <v>0</v>
      </c>
      <c r="Q281">
        <v>1</v>
      </c>
      <c r="R281">
        <v>9</v>
      </c>
      <c r="S281">
        <v>0.11600000000000001</v>
      </c>
      <c r="T281">
        <v>0.13600000000000001</v>
      </c>
      <c r="U281">
        <v>0.186</v>
      </c>
      <c r="V281">
        <v>0.32200000000000001</v>
      </c>
      <c r="W281">
        <v>-9</v>
      </c>
      <c r="X281">
        <v>8</v>
      </c>
      <c r="Y281">
        <v>2</v>
      </c>
      <c r="Z281">
        <v>0</v>
      </c>
      <c r="AA281">
        <v>0</v>
      </c>
      <c r="AB281">
        <v>0</v>
      </c>
      <c r="AC281">
        <v>0</v>
      </c>
      <c r="AD281" t="s">
        <v>398</v>
      </c>
      <c r="AE281" t="s">
        <v>399</v>
      </c>
    </row>
    <row r="282" spans="1:31" x14ac:dyDescent="0.45">
      <c r="A282">
        <v>277</v>
      </c>
      <c r="B282" t="s">
        <v>1560</v>
      </c>
      <c r="C282">
        <v>33</v>
      </c>
      <c r="D282" t="s">
        <v>854</v>
      </c>
      <c r="E282" t="s">
        <v>1023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76</v>
      </c>
      <c r="AE282" t="s">
        <v>1561</v>
      </c>
    </row>
    <row r="283" spans="1:31" x14ac:dyDescent="0.45">
      <c r="A283">
        <v>278</v>
      </c>
      <c r="B283" t="s">
        <v>400</v>
      </c>
      <c r="C283">
        <v>26</v>
      </c>
      <c r="D283" t="s">
        <v>70</v>
      </c>
      <c r="E283" t="s">
        <v>1026</v>
      </c>
      <c r="F283">
        <v>32</v>
      </c>
      <c r="G283">
        <v>145</v>
      </c>
      <c r="H283">
        <v>133</v>
      </c>
      <c r="I283">
        <v>28</v>
      </c>
      <c r="J283">
        <v>47</v>
      </c>
      <c r="K283">
        <v>6</v>
      </c>
      <c r="L283">
        <v>2</v>
      </c>
      <c r="M283">
        <v>3</v>
      </c>
      <c r="N283">
        <v>11</v>
      </c>
      <c r="O283">
        <v>3</v>
      </c>
      <c r="P283">
        <v>3</v>
      </c>
      <c r="Q283">
        <v>11</v>
      </c>
      <c r="R283">
        <v>11</v>
      </c>
      <c r="S283">
        <v>0.35299999999999998</v>
      </c>
      <c r="T283">
        <v>0.40699999999999997</v>
      </c>
      <c r="U283">
        <v>0.496</v>
      </c>
      <c r="V283">
        <v>0.90300000000000002</v>
      </c>
      <c r="W283">
        <v>161</v>
      </c>
      <c r="X283">
        <v>66</v>
      </c>
      <c r="Y283">
        <v>2</v>
      </c>
      <c r="Z283">
        <v>1</v>
      </c>
      <c r="AA283">
        <v>0</v>
      </c>
      <c r="AB283">
        <v>0</v>
      </c>
      <c r="AC283">
        <v>0</v>
      </c>
      <c r="AD283">
        <v>7</v>
      </c>
      <c r="AE283" t="s">
        <v>401</v>
      </c>
    </row>
    <row r="284" spans="1:31" x14ac:dyDescent="0.45">
      <c r="A284">
        <v>279</v>
      </c>
      <c r="B284" t="s">
        <v>1562</v>
      </c>
      <c r="C284">
        <v>27</v>
      </c>
      <c r="D284" t="s">
        <v>854</v>
      </c>
      <c r="E284" t="s">
        <v>1023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 t="s">
        <v>1563</v>
      </c>
    </row>
    <row r="285" spans="1:31" x14ac:dyDescent="0.45">
      <c r="A285">
        <v>280</v>
      </c>
      <c r="B285" t="s">
        <v>402</v>
      </c>
      <c r="C285">
        <v>26</v>
      </c>
      <c r="D285" t="s">
        <v>48</v>
      </c>
      <c r="E285" t="s">
        <v>1026</v>
      </c>
      <c r="F285">
        <v>49</v>
      </c>
      <c r="G285">
        <v>182</v>
      </c>
      <c r="H285">
        <v>162</v>
      </c>
      <c r="I285">
        <v>20</v>
      </c>
      <c r="J285">
        <v>34</v>
      </c>
      <c r="K285">
        <v>7</v>
      </c>
      <c r="L285">
        <v>2</v>
      </c>
      <c r="M285">
        <v>11</v>
      </c>
      <c r="N285">
        <v>27</v>
      </c>
      <c r="O285">
        <v>2</v>
      </c>
      <c r="P285">
        <v>1</v>
      </c>
      <c r="Q285">
        <v>14</v>
      </c>
      <c r="R285">
        <v>44</v>
      </c>
      <c r="S285">
        <v>0.21</v>
      </c>
      <c r="T285">
        <v>0.28000000000000003</v>
      </c>
      <c r="U285">
        <v>0.48099999999999998</v>
      </c>
      <c r="V285">
        <v>0.76200000000000001</v>
      </c>
      <c r="W285">
        <v>118</v>
      </c>
      <c r="X285">
        <v>78</v>
      </c>
      <c r="Y285">
        <v>7</v>
      </c>
      <c r="Z285">
        <v>3</v>
      </c>
      <c r="AA285">
        <v>0</v>
      </c>
      <c r="AB285">
        <v>3</v>
      </c>
      <c r="AC285">
        <v>2</v>
      </c>
      <c r="AD285" t="s">
        <v>501</v>
      </c>
      <c r="AE285" t="s">
        <v>403</v>
      </c>
    </row>
    <row r="286" spans="1:31" x14ac:dyDescent="0.45">
      <c r="A286">
        <v>281</v>
      </c>
      <c r="B286" t="s">
        <v>404</v>
      </c>
      <c r="C286">
        <v>22</v>
      </c>
      <c r="D286" t="s">
        <v>161</v>
      </c>
      <c r="E286" t="s">
        <v>1026</v>
      </c>
      <c r="F286">
        <v>32</v>
      </c>
      <c r="G286">
        <v>132</v>
      </c>
      <c r="H286">
        <v>119</v>
      </c>
      <c r="I286">
        <v>13</v>
      </c>
      <c r="J286">
        <v>26</v>
      </c>
      <c r="K286">
        <v>3</v>
      </c>
      <c r="L286">
        <v>1</v>
      </c>
      <c r="M286">
        <v>1</v>
      </c>
      <c r="N286">
        <v>11</v>
      </c>
      <c r="O286">
        <v>1</v>
      </c>
      <c r="P286">
        <v>1</v>
      </c>
      <c r="Q286">
        <v>11</v>
      </c>
      <c r="R286">
        <v>30</v>
      </c>
      <c r="S286">
        <v>0.218</v>
      </c>
      <c r="T286">
        <v>0.28799999999999998</v>
      </c>
      <c r="U286">
        <v>0.28599999999999998</v>
      </c>
      <c r="V286">
        <v>0.57399999999999995</v>
      </c>
      <c r="W286">
        <v>66</v>
      </c>
      <c r="X286">
        <v>34</v>
      </c>
      <c r="Y286">
        <v>2</v>
      </c>
      <c r="Z286">
        <v>1</v>
      </c>
      <c r="AA286">
        <v>0</v>
      </c>
      <c r="AB286">
        <v>1</v>
      </c>
      <c r="AC286">
        <v>1</v>
      </c>
      <c r="AD286" t="s">
        <v>405</v>
      </c>
      <c r="AE286" t="s">
        <v>406</v>
      </c>
    </row>
    <row r="287" spans="1:31" x14ac:dyDescent="0.45">
      <c r="A287">
        <v>282</v>
      </c>
      <c r="B287" t="s">
        <v>407</v>
      </c>
      <c r="C287">
        <v>27</v>
      </c>
      <c r="D287" t="s">
        <v>129</v>
      </c>
      <c r="E287" t="s">
        <v>1026</v>
      </c>
      <c r="F287">
        <v>27</v>
      </c>
      <c r="G287">
        <v>99</v>
      </c>
      <c r="H287">
        <v>89</v>
      </c>
      <c r="I287">
        <v>13</v>
      </c>
      <c r="J287">
        <v>24</v>
      </c>
      <c r="K287">
        <v>2</v>
      </c>
      <c r="L287">
        <v>0</v>
      </c>
      <c r="M287">
        <v>4</v>
      </c>
      <c r="N287">
        <v>15</v>
      </c>
      <c r="O287">
        <v>0</v>
      </c>
      <c r="P287">
        <v>0</v>
      </c>
      <c r="Q287">
        <v>9</v>
      </c>
      <c r="R287">
        <v>21</v>
      </c>
      <c r="S287">
        <v>0.27</v>
      </c>
      <c r="T287">
        <v>0.33300000000000002</v>
      </c>
      <c r="U287">
        <v>0.42699999999999999</v>
      </c>
      <c r="V287">
        <v>0.76</v>
      </c>
      <c r="W287">
        <v>118</v>
      </c>
      <c r="X287">
        <v>38</v>
      </c>
      <c r="Y287">
        <v>3</v>
      </c>
      <c r="Z287">
        <v>0</v>
      </c>
      <c r="AA287">
        <v>0</v>
      </c>
      <c r="AB287">
        <v>1</v>
      </c>
      <c r="AC287">
        <v>0</v>
      </c>
      <c r="AD287" t="s">
        <v>408</v>
      </c>
      <c r="AE287" t="s">
        <v>409</v>
      </c>
    </row>
    <row r="288" spans="1:31" x14ac:dyDescent="0.45">
      <c r="A288">
        <v>283</v>
      </c>
      <c r="B288" t="s">
        <v>410</v>
      </c>
      <c r="C288">
        <v>28</v>
      </c>
      <c r="D288" t="s">
        <v>161</v>
      </c>
      <c r="E288" t="s">
        <v>1026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 t="s">
        <v>411</v>
      </c>
    </row>
    <row r="289" spans="1:31" x14ac:dyDescent="0.45">
      <c r="A289">
        <v>284</v>
      </c>
      <c r="B289" t="s">
        <v>412</v>
      </c>
      <c r="C289">
        <v>29</v>
      </c>
      <c r="D289" t="s">
        <v>70</v>
      </c>
      <c r="E289" t="s">
        <v>1026</v>
      </c>
      <c r="F289">
        <v>31</v>
      </c>
      <c r="G289">
        <v>83</v>
      </c>
      <c r="H289">
        <v>70</v>
      </c>
      <c r="I289">
        <v>7</v>
      </c>
      <c r="J289">
        <v>10</v>
      </c>
      <c r="K289">
        <v>3</v>
      </c>
      <c r="L289">
        <v>0</v>
      </c>
      <c r="M289">
        <v>1</v>
      </c>
      <c r="N289">
        <v>4</v>
      </c>
      <c r="O289">
        <v>3</v>
      </c>
      <c r="P289">
        <v>1</v>
      </c>
      <c r="Q289">
        <v>7</v>
      </c>
      <c r="R289">
        <v>32</v>
      </c>
      <c r="S289">
        <v>0.14299999999999999</v>
      </c>
      <c r="T289">
        <v>0.26500000000000001</v>
      </c>
      <c r="U289">
        <v>0.22900000000000001</v>
      </c>
      <c r="V289">
        <v>0.49399999999999999</v>
      </c>
      <c r="W289">
        <v>45</v>
      </c>
      <c r="X289">
        <v>16</v>
      </c>
      <c r="Y289">
        <v>1</v>
      </c>
      <c r="Z289">
        <v>5</v>
      </c>
      <c r="AA289">
        <v>0</v>
      </c>
      <c r="AB289">
        <v>1</v>
      </c>
      <c r="AC289">
        <v>0</v>
      </c>
      <c r="AD289" t="s">
        <v>413</v>
      </c>
      <c r="AE289" t="s">
        <v>414</v>
      </c>
    </row>
    <row r="290" spans="1:31" x14ac:dyDescent="0.45">
      <c r="A290">
        <v>285</v>
      </c>
      <c r="B290" t="s">
        <v>1564</v>
      </c>
      <c r="C290">
        <v>29</v>
      </c>
      <c r="D290" t="s">
        <v>854</v>
      </c>
      <c r="E290" t="s">
        <v>1023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 t="s">
        <v>1565</v>
      </c>
    </row>
    <row r="291" spans="1:31" x14ac:dyDescent="0.45">
      <c r="A291">
        <v>286</v>
      </c>
      <c r="B291" t="s">
        <v>415</v>
      </c>
      <c r="C291">
        <v>30</v>
      </c>
      <c r="D291" t="s">
        <v>161</v>
      </c>
      <c r="E291" t="s">
        <v>1026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 t="s">
        <v>416</v>
      </c>
    </row>
    <row r="292" spans="1:31" x14ac:dyDescent="0.45">
      <c r="A292">
        <v>287</v>
      </c>
      <c r="B292" t="s">
        <v>1566</v>
      </c>
      <c r="C292">
        <v>25</v>
      </c>
      <c r="D292" t="s">
        <v>835</v>
      </c>
      <c r="E292" t="s">
        <v>1023</v>
      </c>
      <c r="F292">
        <v>37</v>
      </c>
      <c r="G292">
        <v>158</v>
      </c>
      <c r="H292">
        <v>145</v>
      </c>
      <c r="I292">
        <v>15</v>
      </c>
      <c r="J292">
        <v>38</v>
      </c>
      <c r="K292">
        <v>4</v>
      </c>
      <c r="L292">
        <v>0</v>
      </c>
      <c r="M292">
        <v>2</v>
      </c>
      <c r="N292">
        <v>8</v>
      </c>
      <c r="O292">
        <v>2</v>
      </c>
      <c r="P292">
        <v>3</v>
      </c>
      <c r="Q292">
        <v>10</v>
      </c>
      <c r="R292">
        <v>13</v>
      </c>
      <c r="S292">
        <v>0.26200000000000001</v>
      </c>
      <c r="T292">
        <v>0.31</v>
      </c>
      <c r="U292">
        <v>0.33100000000000002</v>
      </c>
      <c r="V292">
        <v>0.64100000000000001</v>
      </c>
      <c r="W292">
        <v>91</v>
      </c>
      <c r="X292">
        <v>48</v>
      </c>
      <c r="Y292">
        <v>2</v>
      </c>
      <c r="Z292">
        <v>1</v>
      </c>
      <c r="AA292">
        <v>0</v>
      </c>
      <c r="AB292">
        <v>2</v>
      </c>
      <c r="AC292">
        <v>0</v>
      </c>
      <c r="AD292" t="s">
        <v>1090</v>
      </c>
      <c r="AE292" t="s">
        <v>1181</v>
      </c>
    </row>
    <row r="293" spans="1:31" x14ac:dyDescent="0.45">
      <c r="A293">
        <v>288</v>
      </c>
      <c r="B293" t="s">
        <v>417</v>
      </c>
      <c r="C293">
        <v>25</v>
      </c>
      <c r="D293" t="s">
        <v>97</v>
      </c>
      <c r="E293" t="s">
        <v>1026</v>
      </c>
      <c r="F293">
        <v>40</v>
      </c>
      <c r="G293">
        <v>119</v>
      </c>
      <c r="H293">
        <v>113</v>
      </c>
      <c r="I293">
        <v>10</v>
      </c>
      <c r="J293">
        <v>31</v>
      </c>
      <c r="K293">
        <v>3</v>
      </c>
      <c r="L293">
        <v>0</v>
      </c>
      <c r="M293">
        <v>4</v>
      </c>
      <c r="N293">
        <v>11</v>
      </c>
      <c r="O293">
        <v>3</v>
      </c>
      <c r="P293">
        <v>2</v>
      </c>
      <c r="Q293">
        <v>6</v>
      </c>
      <c r="R293">
        <v>31</v>
      </c>
      <c r="S293">
        <v>0.27400000000000002</v>
      </c>
      <c r="T293">
        <v>0.311</v>
      </c>
      <c r="U293">
        <v>0.40699999999999997</v>
      </c>
      <c r="V293">
        <v>0.71799999999999997</v>
      </c>
      <c r="W293">
        <v>104</v>
      </c>
      <c r="X293">
        <v>46</v>
      </c>
      <c r="Y293">
        <v>2</v>
      </c>
      <c r="Z293">
        <v>0</v>
      </c>
      <c r="AA293">
        <v>0</v>
      </c>
      <c r="AB293">
        <v>0</v>
      </c>
      <c r="AC293">
        <v>0</v>
      </c>
      <c r="AD293" t="s">
        <v>341</v>
      </c>
      <c r="AE293" t="s">
        <v>418</v>
      </c>
    </row>
    <row r="294" spans="1:31" x14ac:dyDescent="0.45">
      <c r="A294">
        <v>289</v>
      </c>
      <c r="B294" t="s">
        <v>1567</v>
      </c>
      <c r="C294">
        <v>35</v>
      </c>
      <c r="D294" t="s">
        <v>103</v>
      </c>
      <c r="E294" t="s">
        <v>1026</v>
      </c>
      <c r="F294">
        <v>1</v>
      </c>
      <c r="G294">
        <v>4</v>
      </c>
      <c r="H294">
        <v>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0.25</v>
      </c>
      <c r="U294">
        <v>0</v>
      </c>
      <c r="V294">
        <v>0.25</v>
      </c>
      <c r="W294">
        <v>-20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364</v>
      </c>
      <c r="AE294" t="s">
        <v>1568</v>
      </c>
    </row>
    <row r="295" spans="1:31" x14ac:dyDescent="0.45">
      <c r="A295">
        <v>290</v>
      </c>
      <c r="B295" t="s">
        <v>419</v>
      </c>
      <c r="C295">
        <v>25</v>
      </c>
      <c r="D295" t="s">
        <v>129</v>
      </c>
      <c r="E295" t="s">
        <v>1026</v>
      </c>
      <c r="F295">
        <v>1</v>
      </c>
      <c r="G295">
        <v>2</v>
      </c>
      <c r="H295">
        <v>2</v>
      </c>
      <c r="I295">
        <v>1</v>
      </c>
      <c r="J295">
        <v>2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2.5</v>
      </c>
      <c r="V295">
        <v>3.5</v>
      </c>
      <c r="W295">
        <v>867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364</v>
      </c>
      <c r="AE295" t="s">
        <v>420</v>
      </c>
    </row>
    <row r="296" spans="1:31" x14ac:dyDescent="0.45">
      <c r="A296">
        <v>291</v>
      </c>
      <c r="B296" t="s">
        <v>1569</v>
      </c>
      <c r="C296">
        <v>30</v>
      </c>
      <c r="D296" t="s">
        <v>862</v>
      </c>
      <c r="E296" t="s">
        <v>1023</v>
      </c>
      <c r="F296">
        <v>54</v>
      </c>
      <c r="G296">
        <v>242</v>
      </c>
      <c r="H296">
        <v>219</v>
      </c>
      <c r="I296">
        <v>30</v>
      </c>
      <c r="J296">
        <v>46</v>
      </c>
      <c r="K296">
        <v>12</v>
      </c>
      <c r="L296">
        <v>0</v>
      </c>
      <c r="M296">
        <v>8</v>
      </c>
      <c r="N296">
        <v>26</v>
      </c>
      <c r="O296">
        <v>6</v>
      </c>
      <c r="P296">
        <v>3</v>
      </c>
      <c r="Q296">
        <v>16</v>
      </c>
      <c r="R296">
        <v>43</v>
      </c>
      <c r="S296">
        <v>0.21</v>
      </c>
      <c r="T296">
        <v>0.27700000000000002</v>
      </c>
      <c r="U296">
        <v>0.374</v>
      </c>
      <c r="V296">
        <v>0.65100000000000002</v>
      </c>
      <c r="W296">
        <v>92</v>
      </c>
      <c r="X296">
        <v>82</v>
      </c>
      <c r="Y296">
        <v>4</v>
      </c>
      <c r="Z296">
        <v>5</v>
      </c>
      <c r="AA296">
        <v>0</v>
      </c>
      <c r="AB296">
        <v>2</v>
      </c>
      <c r="AC296">
        <v>0</v>
      </c>
      <c r="AD296" t="s">
        <v>83</v>
      </c>
      <c r="AE296" t="s">
        <v>1097</v>
      </c>
    </row>
    <row r="297" spans="1:31" x14ac:dyDescent="0.45">
      <c r="A297">
        <v>292</v>
      </c>
      <c r="B297" t="s">
        <v>1570</v>
      </c>
      <c r="C297">
        <v>24</v>
      </c>
      <c r="D297" t="s">
        <v>886</v>
      </c>
      <c r="E297" t="s">
        <v>1023</v>
      </c>
      <c r="F297">
        <v>33</v>
      </c>
      <c r="G297">
        <v>122</v>
      </c>
      <c r="H297">
        <v>107</v>
      </c>
      <c r="I297">
        <v>16</v>
      </c>
      <c r="J297">
        <v>27</v>
      </c>
      <c r="K297">
        <v>1</v>
      </c>
      <c r="L297">
        <v>0</v>
      </c>
      <c r="M297">
        <v>1</v>
      </c>
      <c r="N297">
        <v>9</v>
      </c>
      <c r="O297">
        <v>10</v>
      </c>
      <c r="P297">
        <v>1</v>
      </c>
      <c r="Q297">
        <v>11</v>
      </c>
      <c r="R297">
        <v>20</v>
      </c>
      <c r="S297">
        <v>0.252</v>
      </c>
      <c r="T297">
        <v>0.33100000000000002</v>
      </c>
      <c r="U297">
        <v>0.28999999999999998</v>
      </c>
      <c r="V297">
        <v>0.62</v>
      </c>
      <c r="W297">
        <v>86</v>
      </c>
      <c r="X297">
        <v>31</v>
      </c>
      <c r="Y297">
        <v>5</v>
      </c>
      <c r="Z297">
        <v>2</v>
      </c>
      <c r="AA297">
        <v>0</v>
      </c>
      <c r="AB297">
        <v>1</v>
      </c>
      <c r="AC297">
        <v>0</v>
      </c>
      <c r="AD297" t="s">
        <v>1118</v>
      </c>
      <c r="AE297" t="s">
        <v>1119</v>
      </c>
    </row>
    <row r="298" spans="1:31" x14ac:dyDescent="0.45">
      <c r="A298">
        <v>293</v>
      </c>
      <c r="B298" t="s">
        <v>421</v>
      </c>
      <c r="C298">
        <v>25</v>
      </c>
      <c r="D298" t="s">
        <v>112</v>
      </c>
      <c r="E298" t="s">
        <v>1026</v>
      </c>
      <c r="F298">
        <v>15</v>
      </c>
      <c r="G298">
        <v>41</v>
      </c>
      <c r="H298">
        <v>34</v>
      </c>
      <c r="I298">
        <v>8</v>
      </c>
      <c r="J298">
        <v>9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6</v>
      </c>
      <c r="R298">
        <v>5</v>
      </c>
      <c r="S298">
        <v>0.26500000000000001</v>
      </c>
      <c r="T298">
        <v>0.36599999999999999</v>
      </c>
      <c r="U298">
        <v>0.26500000000000001</v>
      </c>
      <c r="V298">
        <v>0.63100000000000001</v>
      </c>
      <c r="W298">
        <v>83</v>
      </c>
      <c r="X298">
        <v>9</v>
      </c>
      <c r="Y298">
        <v>1</v>
      </c>
      <c r="Z298">
        <v>0</v>
      </c>
      <c r="AA298">
        <v>0</v>
      </c>
      <c r="AB298">
        <v>1</v>
      </c>
      <c r="AC298">
        <v>0</v>
      </c>
      <c r="AD298" t="s">
        <v>1360</v>
      </c>
      <c r="AE298" t="s">
        <v>422</v>
      </c>
    </row>
    <row r="299" spans="1:31" x14ac:dyDescent="0.45">
      <c r="A299">
        <v>294</v>
      </c>
      <c r="B299" t="s">
        <v>423</v>
      </c>
      <c r="C299">
        <v>25</v>
      </c>
      <c r="D299" t="s">
        <v>33</v>
      </c>
      <c r="E299" t="s">
        <v>1026</v>
      </c>
      <c r="F299">
        <v>14</v>
      </c>
      <c r="G299">
        <v>43</v>
      </c>
      <c r="H299">
        <v>39</v>
      </c>
      <c r="I299">
        <v>4</v>
      </c>
      <c r="J299">
        <v>13</v>
      </c>
      <c r="K299">
        <v>1</v>
      </c>
      <c r="L299">
        <v>0</v>
      </c>
      <c r="M299">
        <v>1</v>
      </c>
      <c r="N299">
        <v>5</v>
      </c>
      <c r="O299">
        <v>1</v>
      </c>
      <c r="P299">
        <v>0</v>
      </c>
      <c r="Q299">
        <v>3</v>
      </c>
      <c r="R299">
        <v>17</v>
      </c>
      <c r="S299">
        <v>0.33300000000000002</v>
      </c>
      <c r="T299">
        <v>0.38100000000000001</v>
      </c>
      <c r="U299">
        <v>0.436</v>
      </c>
      <c r="V299">
        <v>0.81699999999999995</v>
      </c>
      <c r="W299">
        <v>136</v>
      </c>
      <c r="X299">
        <v>17</v>
      </c>
      <c r="Y299">
        <v>0</v>
      </c>
      <c r="Z299">
        <v>0</v>
      </c>
      <c r="AA299">
        <v>1</v>
      </c>
      <c r="AB299">
        <v>0</v>
      </c>
      <c r="AC299">
        <v>0</v>
      </c>
      <c r="AD299" t="s">
        <v>424</v>
      </c>
      <c r="AE299" t="s">
        <v>425</v>
      </c>
    </row>
    <row r="300" spans="1:31" x14ac:dyDescent="0.45">
      <c r="A300">
        <v>295</v>
      </c>
      <c r="B300" t="s">
        <v>1571</v>
      </c>
      <c r="C300">
        <v>31</v>
      </c>
      <c r="D300" t="s">
        <v>862</v>
      </c>
      <c r="E300" t="s">
        <v>1023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 t="s">
        <v>1572</v>
      </c>
    </row>
    <row r="301" spans="1:31" x14ac:dyDescent="0.45">
      <c r="A301">
        <v>296</v>
      </c>
      <c r="B301" t="s">
        <v>426</v>
      </c>
      <c r="C301">
        <v>29</v>
      </c>
      <c r="D301" t="s">
        <v>97</v>
      </c>
      <c r="E301" t="s">
        <v>1026</v>
      </c>
      <c r="F301">
        <v>46</v>
      </c>
      <c r="G301">
        <v>166</v>
      </c>
      <c r="H301">
        <v>148</v>
      </c>
      <c r="I301">
        <v>15</v>
      </c>
      <c r="J301">
        <v>36</v>
      </c>
      <c r="K301">
        <v>3</v>
      </c>
      <c r="L301">
        <v>1</v>
      </c>
      <c r="M301">
        <v>0</v>
      </c>
      <c r="N301">
        <v>3</v>
      </c>
      <c r="O301">
        <v>2</v>
      </c>
      <c r="P301">
        <v>4</v>
      </c>
      <c r="Q301">
        <v>12</v>
      </c>
      <c r="R301">
        <v>23</v>
      </c>
      <c r="S301">
        <v>0.24299999999999999</v>
      </c>
      <c r="T301">
        <v>0.309</v>
      </c>
      <c r="U301">
        <v>0.27700000000000002</v>
      </c>
      <c r="V301">
        <v>0.58599999999999997</v>
      </c>
      <c r="W301">
        <v>70</v>
      </c>
      <c r="X301">
        <v>41</v>
      </c>
      <c r="Y301">
        <v>1</v>
      </c>
      <c r="Z301">
        <v>2</v>
      </c>
      <c r="AA301">
        <v>4</v>
      </c>
      <c r="AB301">
        <v>0</v>
      </c>
      <c r="AC301">
        <v>0</v>
      </c>
      <c r="AD301" t="s">
        <v>427</v>
      </c>
      <c r="AE301" t="s">
        <v>428</v>
      </c>
    </row>
    <row r="302" spans="1:31" x14ac:dyDescent="0.45">
      <c r="A302">
        <v>297</v>
      </c>
      <c r="B302" t="s">
        <v>1573</v>
      </c>
      <c r="C302">
        <v>25</v>
      </c>
      <c r="D302" t="s">
        <v>875</v>
      </c>
      <c r="E302" t="s">
        <v>1023</v>
      </c>
      <c r="F302">
        <v>29</v>
      </c>
      <c r="G302">
        <v>79</v>
      </c>
      <c r="H302">
        <v>73</v>
      </c>
      <c r="I302">
        <v>9</v>
      </c>
      <c r="J302">
        <v>19</v>
      </c>
      <c r="K302">
        <v>3</v>
      </c>
      <c r="L302">
        <v>0</v>
      </c>
      <c r="M302">
        <v>3</v>
      </c>
      <c r="N302">
        <v>14</v>
      </c>
      <c r="O302">
        <v>2</v>
      </c>
      <c r="P302">
        <v>0</v>
      </c>
      <c r="Q302">
        <v>3</v>
      </c>
      <c r="R302">
        <v>12</v>
      </c>
      <c r="S302">
        <v>0.26</v>
      </c>
      <c r="T302">
        <v>0.29499999999999998</v>
      </c>
      <c r="U302">
        <v>0.42499999999999999</v>
      </c>
      <c r="V302">
        <v>0.72</v>
      </c>
      <c r="W302">
        <v>102</v>
      </c>
      <c r="X302">
        <v>31</v>
      </c>
      <c r="Y302">
        <v>3</v>
      </c>
      <c r="Z302">
        <v>1</v>
      </c>
      <c r="AA302">
        <v>1</v>
      </c>
      <c r="AB302">
        <v>1</v>
      </c>
      <c r="AC302">
        <v>0</v>
      </c>
      <c r="AD302" t="s">
        <v>1120</v>
      </c>
      <c r="AE302" t="s">
        <v>1121</v>
      </c>
    </row>
    <row r="303" spans="1:31" x14ac:dyDescent="0.45">
      <c r="A303">
        <v>298</v>
      </c>
      <c r="B303" t="s">
        <v>429</v>
      </c>
      <c r="C303">
        <v>29</v>
      </c>
      <c r="D303" t="s">
        <v>66</v>
      </c>
      <c r="E303" t="s">
        <v>1026</v>
      </c>
      <c r="F303">
        <v>15</v>
      </c>
      <c r="G303">
        <v>54</v>
      </c>
      <c r="H303">
        <v>47</v>
      </c>
      <c r="I303">
        <v>5</v>
      </c>
      <c r="J303">
        <v>7</v>
      </c>
      <c r="K303">
        <v>1</v>
      </c>
      <c r="L303">
        <v>1</v>
      </c>
      <c r="M303">
        <v>1</v>
      </c>
      <c r="N303">
        <v>7</v>
      </c>
      <c r="O303">
        <v>0</v>
      </c>
      <c r="P303">
        <v>0</v>
      </c>
      <c r="Q303">
        <v>6</v>
      </c>
      <c r="R303">
        <v>12</v>
      </c>
      <c r="S303">
        <v>0.14899999999999999</v>
      </c>
      <c r="T303">
        <v>0.25900000000000001</v>
      </c>
      <c r="U303">
        <v>0.27700000000000002</v>
      </c>
      <c r="V303">
        <v>0.53600000000000003</v>
      </c>
      <c r="W303">
        <v>56</v>
      </c>
      <c r="X303">
        <v>13</v>
      </c>
      <c r="Y303">
        <v>3</v>
      </c>
      <c r="Z303">
        <v>1</v>
      </c>
      <c r="AA303">
        <v>0</v>
      </c>
      <c r="AB303">
        <v>0</v>
      </c>
      <c r="AC303">
        <v>0</v>
      </c>
      <c r="AD303" t="s">
        <v>430</v>
      </c>
      <c r="AE303" t="s">
        <v>431</v>
      </c>
    </row>
    <row r="304" spans="1:31" x14ac:dyDescent="0.45">
      <c r="A304">
        <v>299</v>
      </c>
      <c r="B304" t="s">
        <v>432</v>
      </c>
      <c r="C304">
        <v>26</v>
      </c>
      <c r="D304" t="s">
        <v>66</v>
      </c>
      <c r="E304" t="s">
        <v>1026</v>
      </c>
      <c r="F304">
        <v>14</v>
      </c>
      <c r="G304">
        <v>54</v>
      </c>
      <c r="H304">
        <v>50</v>
      </c>
      <c r="I304">
        <v>5</v>
      </c>
      <c r="J304">
        <v>12</v>
      </c>
      <c r="K304">
        <v>4</v>
      </c>
      <c r="L304">
        <v>0</v>
      </c>
      <c r="M304">
        <v>2</v>
      </c>
      <c r="N304">
        <v>3</v>
      </c>
      <c r="O304">
        <v>0</v>
      </c>
      <c r="P304">
        <v>0</v>
      </c>
      <c r="Q304">
        <v>4</v>
      </c>
      <c r="R304">
        <v>15</v>
      </c>
      <c r="S304">
        <v>0.24</v>
      </c>
      <c r="T304">
        <v>0.29599999999999999</v>
      </c>
      <c r="U304">
        <v>0.44</v>
      </c>
      <c r="V304">
        <v>0.73599999999999999</v>
      </c>
      <c r="W304">
        <v>110</v>
      </c>
      <c r="X304">
        <v>22</v>
      </c>
      <c r="Y304">
        <v>0</v>
      </c>
      <c r="Z304">
        <v>0</v>
      </c>
      <c r="AA304">
        <v>0</v>
      </c>
      <c r="AB304">
        <v>0</v>
      </c>
      <c r="AC304">
        <v>1</v>
      </c>
      <c r="AD304" t="s">
        <v>433</v>
      </c>
      <c r="AE304" t="s">
        <v>434</v>
      </c>
    </row>
    <row r="305" spans="1:31" x14ac:dyDescent="0.45">
      <c r="A305">
        <v>300</v>
      </c>
      <c r="B305" t="s">
        <v>435</v>
      </c>
      <c r="C305">
        <v>28</v>
      </c>
      <c r="D305" t="s">
        <v>161</v>
      </c>
      <c r="E305" t="s">
        <v>1026</v>
      </c>
      <c r="F305">
        <v>34</v>
      </c>
      <c r="G305">
        <v>146</v>
      </c>
      <c r="H305">
        <v>123</v>
      </c>
      <c r="I305">
        <v>15</v>
      </c>
      <c r="J305">
        <v>32</v>
      </c>
      <c r="K305">
        <v>5</v>
      </c>
      <c r="L305">
        <v>0</v>
      </c>
      <c r="M305">
        <v>2</v>
      </c>
      <c r="N305">
        <v>16</v>
      </c>
      <c r="O305">
        <v>1</v>
      </c>
      <c r="P305">
        <v>0</v>
      </c>
      <c r="Q305">
        <v>21</v>
      </c>
      <c r="R305">
        <v>33</v>
      </c>
      <c r="S305">
        <v>0.26</v>
      </c>
      <c r="T305">
        <v>0.37</v>
      </c>
      <c r="U305">
        <v>0.35</v>
      </c>
      <c r="V305">
        <v>0.71899999999999997</v>
      </c>
      <c r="W305">
        <v>108</v>
      </c>
      <c r="X305">
        <v>43</v>
      </c>
      <c r="Y305">
        <v>3</v>
      </c>
      <c r="Z305">
        <v>1</v>
      </c>
      <c r="AA305">
        <v>0</v>
      </c>
      <c r="AB305">
        <v>1</v>
      </c>
      <c r="AC305">
        <v>0</v>
      </c>
      <c r="AD305">
        <v>3</v>
      </c>
      <c r="AE305" t="s">
        <v>436</v>
      </c>
    </row>
    <row r="306" spans="1:31" x14ac:dyDescent="0.45">
      <c r="A306">
        <v>301</v>
      </c>
      <c r="B306" t="s">
        <v>1574</v>
      </c>
      <c r="C306">
        <v>22</v>
      </c>
      <c r="D306" t="s">
        <v>835</v>
      </c>
      <c r="E306" t="s">
        <v>1023</v>
      </c>
      <c r="F306">
        <v>9</v>
      </c>
      <c r="G306">
        <v>26</v>
      </c>
      <c r="H306">
        <v>23</v>
      </c>
      <c r="I306">
        <v>6</v>
      </c>
      <c r="J306">
        <v>9</v>
      </c>
      <c r="K306">
        <v>2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3</v>
      </c>
      <c r="R306">
        <v>5</v>
      </c>
      <c r="S306">
        <v>0.39100000000000001</v>
      </c>
      <c r="T306">
        <v>0.46200000000000002</v>
      </c>
      <c r="U306">
        <v>0.56499999999999995</v>
      </c>
      <c r="V306">
        <v>1.0269999999999999</v>
      </c>
      <c r="W306">
        <v>204</v>
      </c>
      <c r="X306">
        <v>13</v>
      </c>
      <c r="Y306">
        <v>1</v>
      </c>
      <c r="Z306">
        <v>0</v>
      </c>
      <c r="AA306">
        <v>0</v>
      </c>
      <c r="AB306">
        <v>0</v>
      </c>
      <c r="AC306">
        <v>0</v>
      </c>
      <c r="AD306" t="s">
        <v>1575</v>
      </c>
      <c r="AE306" t="s">
        <v>1576</v>
      </c>
    </row>
    <row r="307" spans="1:31" x14ac:dyDescent="0.45">
      <c r="A307">
        <v>302</v>
      </c>
      <c r="B307" t="s">
        <v>1577</v>
      </c>
      <c r="C307">
        <v>26</v>
      </c>
      <c r="D307" t="s">
        <v>811</v>
      </c>
      <c r="E307" t="s">
        <v>1023</v>
      </c>
      <c r="F307">
        <v>42</v>
      </c>
      <c r="G307">
        <v>156</v>
      </c>
      <c r="H307">
        <v>146</v>
      </c>
      <c r="I307">
        <v>15</v>
      </c>
      <c r="J307">
        <v>30</v>
      </c>
      <c r="K307">
        <v>4</v>
      </c>
      <c r="L307">
        <v>2</v>
      </c>
      <c r="M307">
        <v>1</v>
      </c>
      <c r="N307">
        <v>12</v>
      </c>
      <c r="O307">
        <v>1</v>
      </c>
      <c r="P307">
        <v>0</v>
      </c>
      <c r="Q307">
        <v>10</v>
      </c>
      <c r="R307">
        <v>34</v>
      </c>
      <c r="S307">
        <v>0.20499999999999999</v>
      </c>
      <c r="T307">
        <v>0.25600000000000001</v>
      </c>
      <c r="U307">
        <v>0.28100000000000003</v>
      </c>
      <c r="V307">
        <v>0.53700000000000003</v>
      </c>
      <c r="W307">
        <v>54</v>
      </c>
      <c r="X307">
        <v>41</v>
      </c>
      <c r="Y307">
        <v>3</v>
      </c>
      <c r="Z307">
        <v>0</v>
      </c>
      <c r="AA307">
        <v>0</v>
      </c>
      <c r="AB307">
        <v>0</v>
      </c>
      <c r="AC307">
        <v>0</v>
      </c>
      <c r="AD307" t="s">
        <v>358</v>
      </c>
      <c r="AE307" t="s">
        <v>1131</v>
      </c>
    </row>
    <row r="308" spans="1:31" x14ac:dyDescent="0.45">
      <c r="A308">
        <v>303</v>
      </c>
      <c r="B308" t="s">
        <v>1578</v>
      </c>
      <c r="C308">
        <v>31</v>
      </c>
      <c r="D308" t="s">
        <v>820</v>
      </c>
      <c r="E308" t="s">
        <v>1023</v>
      </c>
      <c r="F308">
        <v>53</v>
      </c>
      <c r="G308">
        <v>223</v>
      </c>
      <c r="H308">
        <v>207</v>
      </c>
      <c r="I308">
        <v>24</v>
      </c>
      <c r="J308">
        <v>49</v>
      </c>
      <c r="K308">
        <v>11</v>
      </c>
      <c r="L308">
        <v>0</v>
      </c>
      <c r="M308">
        <v>5</v>
      </c>
      <c r="N308">
        <v>28</v>
      </c>
      <c r="O308">
        <v>3</v>
      </c>
      <c r="P308">
        <v>0</v>
      </c>
      <c r="Q308">
        <v>16</v>
      </c>
      <c r="R308">
        <v>50</v>
      </c>
      <c r="S308">
        <v>0.23699999999999999</v>
      </c>
      <c r="T308">
        <v>0.29099999999999998</v>
      </c>
      <c r="U308">
        <v>0.36199999999999999</v>
      </c>
      <c r="V308">
        <v>0.65400000000000003</v>
      </c>
      <c r="W308">
        <v>91</v>
      </c>
      <c r="X308">
        <v>75</v>
      </c>
      <c r="Y308">
        <v>10</v>
      </c>
      <c r="Z308">
        <v>0</v>
      </c>
      <c r="AA308">
        <v>0</v>
      </c>
      <c r="AB308">
        <v>0</v>
      </c>
      <c r="AC308">
        <v>1</v>
      </c>
      <c r="AD308" t="s">
        <v>1201</v>
      </c>
      <c r="AE308" t="s">
        <v>1202</v>
      </c>
    </row>
    <row r="309" spans="1:31" x14ac:dyDescent="0.45">
      <c r="A309">
        <v>304</v>
      </c>
      <c r="B309" t="s">
        <v>1579</v>
      </c>
      <c r="C309">
        <v>27</v>
      </c>
      <c r="D309" t="s">
        <v>880</v>
      </c>
      <c r="E309" t="s">
        <v>1023</v>
      </c>
      <c r="F309">
        <v>48</v>
      </c>
      <c r="G309">
        <v>93</v>
      </c>
      <c r="H309">
        <v>85</v>
      </c>
      <c r="I309">
        <v>5</v>
      </c>
      <c r="J309">
        <v>19</v>
      </c>
      <c r="K309">
        <v>3</v>
      </c>
      <c r="L309">
        <v>0</v>
      </c>
      <c r="M309">
        <v>0</v>
      </c>
      <c r="N309">
        <v>10</v>
      </c>
      <c r="O309">
        <v>1</v>
      </c>
      <c r="P309">
        <v>0</v>
      </c>
      <c r="Q309">
        <v>4</v>
      </c>
      <c r="R309">
        <v>10</v>
      </c>
      <c r="S309">
        <v>0.224</v>
      </c>
      <c r="T309">
        <v>0.28299999999999997</v>
      </c>
      <c r="U309">
        <v>0.25900000000000001</v>
      </c>
      <c r="V309">
        <v>0.54100000000000004</v>
      </c>
      <c r="W309">
        <v>57</v>
      </c>
      <c r="X309">
        <v>22</v>
      </c>
      <c r="Y309">
        <v>2</v>
      </c>
      <c r="Z309">
        <v>3</v>
      </c>
      <c r="AA309">
        <v>1</v>
      </c>
      <c r="AB309">
        <v>0</v>
      </c>
      <c r="AC309">
        <v>0</v>
      </c>
      <c r="AD309" t="s">
        <v>1290</v>
      </c>
      <c r="AE309" t="s">
        <v>1291</v>
      </c>
    </row>
    <row r="310" spans="1:31" x14ac:dyDescent="0.45">
      <c r="A310">
        <v>305</v>
      </c>
      <c r="B310" t="s">
        <v>1580</v>
      </c>
      <c r="C310">
        <v>33</v>
      </c>
      <c r="D310" t="s">
        <v>830</v>
      </c>
      <c r="E310" t="s">
        <v>1023</v>
      </c>
      <c r="F310">
        <v>25</v>
      </c>
      <c r="G310">
        <v>74</v>
      </c>
      <c r="H310">
        <v>64</v>
      </c>
      <c r="I310">
        <v>4</v>
      </c>
      <c r="J310">
        <v>10</v>
      </c>
      <c r="K310">
        <v>2</v>
      </c>
      <c r="L310">
        <v>0</v>
      </c>
      <c r="M310">
        <v>1</v>
      </c>
      <c r="N310">
        <v>4</v>
      </c>
      <c r="O310">
        <v>0</v>
      </c>
      <c r="P310">
        <v>0</v>
      </c>
      <c r="Q310">
        <v>7</v>
      </c>
      <c r="R310">
        <v>26</v>
      </c>
      <c r="S310">
        <v>0.156</v>
      </c>
      <c r="T310">
        <v>0.27</v>
      </c>
      <c r="U310">
        <v>0.23400000000000001</v>
      </c>
      <c r="V310">
        <v>0.505</v>
      </c>
      <c r="W310">
        <v>46</v>
      </c>
      <c r="X310">
        <v>15</v>
      </c>
      <c r="Y310">
        <v>2</v>
      </c>
      <c r="Z310">
        <v>3</v>
      </c>
      <c r="AA310">
        <v>0</v>
      </c>
      <c r="AB310">
        <v>0</v>
      </c>
      <c r="AC310">
        <v>0</v>
      </c>
      <c r="AD310" t="s">
        <v>341</v>
      </c>
      <c r="AE310" t="s">
        <v>1250</v>
      </c>
    </row>
    <row r="311" spans="1:31" x14ac:dyDescent="0.45">
      <c r="A311">
        <v>306</v>
      </c>
      <c r="B311" t="s">
        <v>437</v>
      </c>
      <c r="C311">
        <v>37</v>
      </c>
      <c r="D311" t="s">
        <v>97</v>
      </c>
      <c r="E311" t="s">
        <v>1026</v>
      </c>
      <c r="F311">
        <v>30</v>
      </c>
      <c r="G311">
        <v>91</v>
      </c>
      <c r="H311">
        <v>84</v>
      </c>
      <c r="I311">
        <v>2</v>
      </c>
      <c r="J311">
        <v>7</v>
      </c>
      <c r="K311">
        <v>1</v>
      </c>
      <c r="L311">
        <v>0</v>
      </c>
      <c r="M311">
        <v>1</v>
      </c>
      <c r="N311">
        <v>4</v>
      </c>
      <c r="O311">
        <v>0</v>
      </c>
      <c r="P311">
        <v>0</v>
      </c>
      <c r="Q311">
        <v>5</v>
      </c>
      <c r="R311">
        <v>35</v>
      </c>
      <c r="S311">
        <v>8.3000000000000004E-2</v>
      </c>
      <c r="T311">
        <v>0.13500000000000001</v>
      </c>
      <c r="U311">
        <v>0.13100000000000001</v>
      </c>
      <c r="V311">
        <v>0.26600000000000001</v>
      </c>
      <c r="W311">
        <v>-23</v>
      </c>
      <c r="X311">
        <v>11</v>
      </c>
      <c r="Y311">
        <v>2</v>
      </c>
      <c r="Z311">
        <v>0</v>
      </c>
      <c r="AA311">
        <v>2</v>
      </c>
      <c r="AB311">
        <v>0</v>
      </c>
      <c r="AC311">
        <v>0</v>
      </c>
      <c r="AD311">
        <v>2</v>
      </c>
      <c r="AE311" t="s">
        <v>438</v>
      </c>
    </row>
    <row r="312" spans="1:31" x14ac:dyDescent="0.45">
      <c r="A312">
        <v>307</v>
      </c>
      <c r="B312" t="s">
        <v>1581</v>
      </c>
      <c r="C312">
        <v>33</v>
      </c>
      <c r="D312" t="s">
        <v>825</v>
      </c>
      <c r="E312" t="s">
        <v>1023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 t="s">
        <v>1582</v>
      </c>
    </row>
    <row r="313" spans="1:31" x14ac:dyDescent="0.45">
      <c r="A313">
        <v>308</v>
      </c>
      <c r="B313" t="s">
        <v>439</v>
      </c>
      <c r="C313">
        <v>23</v>
      </c>
      <c r="D313" t="s">
        <v>70</v>
      </c>
      <c r="E313" t="s">
        <v>1026</v>
      </c>
      <c r="F313">
        <v>18</v>
      </c>
      <c r="G313">
        <v>58</v>
      </c>
      <c r="H313">
        <v>55</v>
      </c>
      <c r="I313">
        <v>4</v>
      </c>
      <c r="J313">
        <v>13</v>
      </c>
      <c r="K313">
        <v>8</v>
      </c>
      <c r="L313">
        <v>0</v>
      </c>
      <c r="M313">
        <v>0</v>
      </c>
      <c r="N313">
        <v>4</v>
      </c>
      <c r="O313">
        <v>0</v>
      </c>
      <c r="P313">
        <v>0</v>
      </c>
      <c r="Q313">
        <v>2</v>
      </c>
      <c r="R313">
        <v>17</v>
      </c>
      <c r="S313">
        <v>0.23599999999999999</v>
      </c>
      <c r="T313">
        <v>0.27600000000000002</v>
      </c>
      <c r="U313">
        <v>0.38200000000000001</v>
      </c>
      <c r="V313">
        <v>0.65800000000000003</v>
      </c>
      <c r="W313">
        <v>89</v>
      </c>
      <c r="X313">
        <v>21</v>
      </c>
      <c r="Y313">
        <v>1</v>
      </c>
      <c r="Z313">
        <v>1</v>
      </c>
      <c r="AA313">
        <v>0</v>
      </c>
      <c r="AB313">
        <v>0</v>
      </c>
      <c r="AC313">
        <v>0</v>
      </c>
      <c r="AD313" t="s">
        <v>440</v>
      </c>
      <c r="AE313" t="s">
        <v>441</v>
      </c>
    </row>
    <row r="314" spans="1:31" x14ac:dyDescent="0.45">
      <c r="A314">
        <v>309</v>
      </c>
      <c r="B314" t="s">
        <v>442</v>
      </c>
      <c r="C314">
        <v>29</v>
      </c>
      <c r="D314" t="s">
        <v>129</v>
      </c>
      <c r="E314" t="s">
        <v>1026</v>
      </c>
      <c r="F314">
        <v>47</v>
      </c>
      <c r="G314">
        <v>110</v>
      </c>
      <c r="H314">
        <v>101</v>
      </c>
      <c r="I314">
        <v>10</v>
      </c>
      <c r="J314">
        <v>21</v>
      </c>
      <c r="K314">
        <v>3</v>
      </c>
      <c r="L314">
        <v>0</v>
      </c>
      <c r="M314">
        <v>1</v>
      </c>
      <c r="N314">
        <v>10</v>
      </c>
      <c r="O314">
        <v>3</v>
      </c>
      <c r="P314">
        <v>0</v>
      </c>
      <c r="Q314">
        <v>8</v>
      </c>
      <c r="R314">
        <v>21</v>
      </c>
      <c r="S314">
        <v>0.20799999999999999</v>
      </c>
      <c r="T314">
        <v>0.26400000000000001</v>
      </c>
      <c r="U314">
        <v>0.26700000000000002</v>
      </c>
      <c r="V314">
        <v>0.53100000000000003</v>
      </c>
      <c r="W314">
        <v>54</v>
      </c>
      <c r="X314">
        <v>27</v>
      </c>
      <c r="Y314">
        <v>3</v>
      </c>
      <c r="Z314">
        <v>0</v>
      </c>
      <c r="AA314">
        <v>0</v>
      </c>
      <c r="AB314">
        <v>1</v>
      </c>
      <c r="AC314">
        <v>0</v>
      </c>
      <c r="AD314" t="s">
        <v>443</v>
      </c>
      <c r="AE314" t="s">
        <v>444</v>
      </c>
    </row>
    <row r="315" spans="1:31" x14ac:dyDescent="0.45">
      <c r="A315">
        <v>310</v>
      </c>
      <c r="B315" t="s">
        <v>1583</v>
      </c>
      <c r="C315">
        <v>26</v>
      </c>
      <c r="D315" t="s">
        <v>823</v>
      </c>
      <c r="E315" t="s">
        <v>1023</v>
      </c>
      <c r="F315">
        <v>49</v>
      </c>
      <c r="G315">
        <v>175</v>
      </c>
      <c r="H315">
        <v>154</v>
      </c>
      <c r="I315">
        <v>19</v>
      </c>
      <c r="J315">
        <v>40</v>
      </c>
      <c r="K315">
        <v>5</v>
      </c>
      <c r="L315">
        <v>1</v>
      </c>
      <c r="M315">
        <v>6</v>
      </c>
      <c r="N315">
        <v>24</v>
      </c>
      <c r="O315">
        <v>8</v>
      </c>
      <c r="P315">
        <v>2</v>
      </c>
      <c r="Q315">
        <v>18</v>
      </c>
      <c r="R315">
        <v>50</v>
      </c>
      <c r="S315">
        <v>0.26</v>
      </c>
      <c r="T315">
        <v>0.33100000000000002</v>
      </c>
      <c r="U315">
        <v>0.42199999999999999</v>
      </c>
      <c r="V315">
        <v>0.754</v>
      </c>
      <c r="W315">
        <v>116</v>
      </c>
      <c r="X315">
        <v>65</v>
      </c>
      <c r="Y315">
        <v>2</v>
      </c>
      <c r="Z315">
        <v>0</v>
      </c>
      <c r="AA315">
        <v>0</v>
      </c>
      <c r="AB315">
        <v>3</v>
      </c>
      <c r="AC315">
        <v>0</v>
      </c>
      <c r="AD315" t="s">
        <v>1046</v>
      </c>
      <c r="AE315" t="s">
        <v>1047</v>
      </c>
    </row>
    <row r="316" spans="1:31" x14ac:dyDescent="0.45">
      <c r="A316">
        <v>311</v>
      </c>
      <c r="B316" t="s">
        <v>1584</v>
      </c>
      <c r="C316">
        <v>30</v>
      </c>
      <c r="D316" t="s">
        <v>825</v>
      </c>
      <c r="E316" t="s">
        <v>1023</v>
      </c>
      <c r="F316">
        <v>53</v>
      </c>
      <c r="G316">
        <v>237</v>
      </c>
      <c r="H316">
        <v>215</v>
      </c>
      <c r="I316">
        <v>35</v>
      </c>
      <c r="J316">
        <v>58</v>
      </c>
      <c r="K316">
        <v>12</v>
      </c>
      <c r="L316">
        <v>2</v>
      </c>
      <c r="M316">
        <v>10</v>
      </c>
      <c r="N316">
        <v>27</v>
      </c>
      <c r="O316">
        <v>1</v>
      </c>
      <c r="P316">
        <v>0</v>
      </c>
      <c r="Q316">
        <v>16</v>
      </c>
      <c r="R316">
        <v>48</v>
      </c>
      <c r="S316">
        <v>0.27</v>
      </c>
      <c r="T316">
        <v>0.316</v>
      </c>
      <c r="U316">
        <v>0.48399999999999999</v>
      </c>
      <c r="V316">
        <v>0.8</v>
      </c>
      <c r="W316">
        <v>129</v>
      </c>
      <c r="X316">
        <v>104</v>
      </c>
      <c r="Y316">
        <v>3</v>
      </c>
      <c r="Z316">
        <v>1</v>
      </c>
      <c r="AA316">
        <v>0</v>
      </c>
      <c r="AB316">
        <v>5</v>
      </c>
      <c r="AC316">
        <v>2</v>
      </c>
      <c r="AD316" t="s">
        <v>1029</v>
      </c>
      <c r="AE316" t="s">
        <v>1030</v>
      </c>
    </row>
    <row r="317" spans="1:31" x14ac:dyDescent="0.45">
      <c r="A317">
        <v>312</v>
      </c>
      <c r="B317" t="s">
        <v>1585</v>
      </c>
      <c r="C317">
        <v>35</v>
      </c>
      <c r="D317" t="s">
        <v>862</v>
      </c>
      <c r="E317" t="s">
        <v>1023</v>
      </c>
      <c r="F317">
        <v>50</v>
      </c>
      <c r="G317">
        <v>203</v>
      </c>
      <c r="H317">
        <v>188</v>
      </c>
      <c r="I317">
        <v>27</v>
      </c>
      <c r="J317">
        <v>48</v>
      </c>
      <c r="K317">
        <v>7</v>
      </c>
      <c r="L317">
        <v>0</v>
      </c>
      <c r="M317">
        <v>6</v>
      </c>
      <c r="N317">
        <v>19</v>
      </c>
      <c r="O317">
        <v>8</v>
      </c>
      <c r="P317">
        <v>0</v>
      </c>
      <c r="Q317">
        <v>11</v>
      </c>
      <c r="R317">
        <v>45</v>
      </c>
      <c r="S317">
        <v>0.255</v>
      </c>
      <c r="T317">
        <v>0.30199999999999999</v>
      </c>
      <c r="U317">
        <v>0.38800000000000001</v>
      </c>
      <c r="V317">
        <v>0.69</v>
      </c>
      <c r="W317">
        <v>104</v>
      </c>
      <c r="X317">
        <v>73</v>
      </c>
      <c r="Y317">
        <v>3</v>
      </c>
      <c r="Z317">
        <v>2</v>
      </c>
      <c r="AA317">
        <v>1</v>
      </c>
      <c r="AB317">
        <v>1</v>
      </c>
      <c r="AC317">
        <v>0</v>
      </c>
      <c r="AD317" t="s">
        <v>247</v>
      </c>
      <c r="AE317" t="s">
        <v>1207</v>
      </c>
    </row>
    <row r="318" spans="1:31" x14ac:dyDescent="0.45">
      <c r="A318">
        <v>313</v>
      </c>
      <c r="B318" t="s">
        <v>445</v>
      </c>
      <c r="C318">
        <v>25</v>
      </c>
      <c r="D318" t="s">
        <v>129</v>
      </c>
      <c r="E318" t="s">
        <v>1026</v>
      </c>
      <c r="F318">
        <v>30</v>
      </c>
      <c r="G318">
        <v>83</v>
      </c>
      <c r="H318">
        <v>76</v>
      </c>
      <c r="I318">
        <v>19</v>
      </c>
      <c r="J318">
        <v>17</v>
      </c>
      <c r="K318">
        <v>7</v>
      </c>
      <c r="L318">
        <v>0</v>
      </c>
      <c r="M318">
        <v>1</v>
      </c>
      <c r="N318">
        <v>6</v>
      </c>
      <c r="O318">
        <v>4</v>
      </c>
      <c r="P318">
        <v>0</v>
      </c>
      <c r="Q318">
        <v>7</v>
      </c>
      <c r="R318">
        <v>16</v>
      </c>
      <c r="S318">
        <v>0.224</v>
      </c>
      <c r="T318">
        <v>0.28899999999999998</v>
      </c>
      <c r="U318">
        <v>0.35499999999999998</v>
      </c>
      <c r="V318">
        <v>0.64400000000000002</v>
      </c>
      <c r="W318">
        <v>85</v>
      </c>
      <c r="X318">
        <v>27</v>
      </c>
      <c r="Y318">
        <v>1</v>
      </c>
      <c r="Z318">
        <v>0</v>
      </c>
      <c r="AA318">
        <v>0</v>
      </c>
      <c r="AB318">
        <v>0</v>
      </c>
      <c r="AC318">
        <v>0</v>
      </c>
      <c r="AD318" t="s">
        <v>446</v>
      </c>
      <c r="AE318" t="s">
        <v>447</v>
      </c>
    </row>
    <row r="319" spans="1:31" x14ac:dyDescent="0.45">
      <c r="A319">
        <v>314</v>
      </c>
      <c r="B319" t="s">
        <v>448</v>
      </c>
      <c r="C319">
        <v>38</v>
      </c>
      <c r="D319" t="s">
        <v>37</v>
      </c>
      <c r="E319" t="s">
        <v>1026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 t="s">
        <v>449</v>
      </c>
    </row>
    <row r="320" spans="1:31" x14ac:dyDescent="0.45">
      <c r="A320">
        <v>315</v>
      </c>
      <c r="B320" t="s">
        <v>1586</v>
      </c>
      <c r="C320">
        <v>36</v>
      </c>
      <c r="D320" t="s">
        <v>862</v>
      </c>
      <c r="E320" t="s">
        <v>1023</v>
      </c>
      <c r="F320">
        <v>28</v>
      </c>
      <c r="G320">
        <v>109</v>
      </c>
      <c r="H320">
        <v>102</v>
      </c>
      <c r="I320">
        <v>6</v>
      </c>
      <c r="J320">
        <v>28</v>
      </c>
      <c r="K320">
        <v>6</v>
      </c>
      <c r="L320">
        <v>0</v>
      </c>
      <c r="M320">
        <v>3</v>
      </c>
      <c r="N320">
        <v>10</v>
      </c>
      <c r="O320">
        <v>0</v>
      </c>
      <c r="P320">
        <v>0</v>
      </c>
      <c r="Q320">
        <v>6</v>
      </c>
      <c r="R320">
        <v>36</v>
      </c>
      <c r="S320">
        <v>0.27500000000000002</v>
      </c>
      <c r="T320">
        <v>0.315</v>
      </c>
      <c r="U320">
        <v>0.42199999999999999</v>
      </c>
      <c r="V320">
        <v>0.73599999999999999</v>
      </c>
      <c r="W320">
        <v>117</v>
      </c>
      <c r="X320">
        <v>43</v>
      </c>
      <c r="Y320">
        <v>1</v>
      </c>
      <c r="Z320">
        <v>0</v>
      </c>
      <c r="AA320">
        <v>0</v>
      </c>
      <c r="AB320">
        <v>0</v>
      </c>
      <c r="AC320">
        <v>0</v>
      </c>
      <c r="AD320" t="s">
        <v>1159</v>
      </c>
      <c r="AE320" t="s">
        <v>1160</v>
      </c>
    </row>
    <row r="321" spans="1:31" x14ac:dyDescent="0.45">
      <c r="A321">
        <v>316</v>
      </c>
      <c r="B321" t="s">
        <v>1587</v>
      </c>
      <c r="C321">
        <v>22</v>
      </c>
      <c r="D321" t="s">
        <v>825</v>
      </c>
      <c r="E321" t="s">
        <v>1023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 t="s">
        <v>1588</v>
      </c>
    </row>
    <row r="322" spans="1:31" x14ac:dyDescent="0.45">
      <c r="A322">
        <v>317</v>
      </c>
      <c r="B322" t="s">
        <v>1589</v>
      </c>
      <c r="C322">
        <v>34</v>
      </c>
      <c r="D322" t="s">
        <v>830</v>
      </c>
      <c r="E322" t="s">
        <v>1023</v>
      </c>
      <c r="F322">
        <v>35</v>
      </c>
      <c r="G322">
        <v>110</v>
      </c>
      <c r="H322">
        <v>99</v>
      </c>
      <c r="I322">
        <v>17</v>
      </c>
      <c r="J322">
        <v>18</v>
      </c>
      <c r="K322">
        <v>1</v>
      </c>
      <c r="L322">
        <v>1</v>
      </c>
      <c r="M322">
        <v>4</v>
      </c>
      <c r="N322">
        <v>20</v>
      </c>
      <c r="O322">
        <v>0</v>
      </c>
      <c r="P322">
        <v>1</v>
      </c>
      <c r="Q322">
        <v>4</v>
      </c>
      <c r="R322">
        <v>28</v>
      </c>
      <c r="S322">
        <v>0.182</v>
      </c>
      <c r="T322">
        <v>0.22900000000000001</v>
      </c>
      <c r="U322">
        <v>0.33300000000000002</v>
      </c>
      <c r="V322">
        <v>0.56299999999999994</v>
      </c>
      <c r="W322">
        <v>59</v>
      </c>
      <c r="X322">
        <v>33</v>
      </c>
      <c r="Y322">
        <v>0</v>
      </c>
      <c r="Z322">
        <v>3</v>
      </c>
      <c r="AA322">
        <v>0</v>
      </c>
      <c r="AB322">
        <v>3</v>
      </c>
      <c r="AC322">
        <v>0</v>
      </c>
      <c r="AD322" t="s">
        <v>1218</v>
      </c>
      <c r="AE322" t="s">
        <v>1294</v>
      </c>
    </row>
    <row r="323" spans="1:31" x14ac:dyDescent="0.45">
      <c r="A323">
        <v>318</v>
      </c>
      <c r="B323" t="s">
        <v>450</v>
      </c>
      <c r="C323">
        <v>26</v>
      </c>
      <c r="D323" t="s">
        <v>112</v>
      </c>
      <c r="E323" t="s">
        <v>1026</v>
      </c>
      <c r="F323">
        <v>29</v>
      </c>
      <c r="G323">
        <v>110</v>
      </c>
      <c r="H323">
        <v>102</v>
      </c>
      <c r="I323">
        <v>17</v>
      </c>
      <c r="J323">
        <v>30</v>
      </c>
      <c r="K323">
        <v>6</v>
      </c>
      <c r="L323">
        <v>0</v>
      </c>
      <c r="M323">
        <v>6</v>
      </c>
      <c r="N323">
        <v>23</v>
      </c>
      <c r="O323">
        <v>0</v>
      </c>
      <c r="P323">
        <v>0</v>
      </c>
      <c r="Q323">
        <v>3</v>
      </c>
      <c r="R323">
        <v>16</v>
      </c>
      <c r="S323">
        <v>0.29399999999999998</v>
      </c>
      <c r="T323">
        <v>0.30599999999999999</v>
      </c>
      <c r="U323">
        <v>0.52900000000000003</v>
      </c>
      <c r="V323">
        <v>0.83499999999999996</v>
      </c>
      <c r="W323">
        <v>130</v>
      </c>
      <c r="X323">
        <v>54</v>
      </c>
      <c r="Y323">
        <v>4</v>
      </c>
      <c r="Z323">
        <v>0</v>
      </c>
      <c r="AA323">
        <v>2</v>
      </c>
      <c r="AB323">
        <v>3</v>
      </c>
      <c r="AC323">
        <v>1</v>
      </c>
      <c r="AD323" t="s">
        <v>451</v>
      </c>
      <c r="AE323" t="s">
        <v>452</v>
      </c>
    </row>
    <row r="324" spans="1:31" x14ac:dyDescent="0.45">
      <c r="A324">
        <v>319</v>
      </c>
      <c r="B324" t="s">
        <v>1590</v>
      </c>
      <c r="C324">
        <v>28</v>
      </c>
      <c r="D324" t="s">
        <v>880</v>
      </c>
      <c r="E324" t="s">
        <v>1023</v>
      </c>
      <c r="F324">
        <v>19</v>
      </c>
      <c r="G324">
        <v>45</v>
      </c>
      <c r="H324">
        <v>40</v>
      </c>
      <c r="I324">
        <v>5</v>
      </c>
      <c r="J324">
        <v>5</v>
      </c>
      <c r="K324">
        <v>1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5</v>
      </c>
      <c r="R324">
        <v>9</v>
      </c>
      <c r="S324">
        <v>0.125</v>
      </c>
      <c r="T324">
        <v>0.222</v>
      </c>
      <c r="U324">
        <v>0.15</v>
      </c>
      <c r="V324">
        <v>0.372</v>
      </c>
      <c r="W324">
        <v>9</v>
      </c>
      <c r="X324">
        <v>6</v>
      </c>
      <c r="Y324">
        <v>1</v>
      </c>
      <c r="Z324">
        <v>0</v>
      </c>
      <c r="AA324">
        <v>0</v>
      </c>
      <c r="AB324">
        <v>0</v>
      </c>
      <c r="AC324">
        <v>0</v>
      </c>
      <c r="AD324" t="s">
        <v>1591</v>
      </c>
      <c r="AE324" t="s">
        <v>1272</v>
      </c>
    </row>
    <row r="325" spans="1:31" x14ac:dyDescent="0.45">
      <c r="A325">
        <v>320</v>
      </c>
      <c r="B325" t="s">
        <v>453</v>
      </c>
      <c r="C325">
        <v>29</v>
      </c>
      <c r="D325" t="s">
        <v>86</v>
      </c>
      <c r="E325" t="s">
        <v>1026</v>
      </c>
      <c r="F325">
        <v>38</v>
      </c>
      <c r="G325">
        <v>116</v>
      </c>
      <c r="H325">
        <v>104</v>
      </c>
      <c r="I325">
        <v>19</v>
      </c>
      <c r="J325">
        <v>25</v>
      </c>
      <c r="K325">
        <v>11</v>
      </c>
      <c r="L325">
        <v>1</v>
      </c>
      <c r="M325">
        <v>3</v>
      </c>
      <c r="N325">
        <v>10</v>
      </c>
      <c r="O325">
        <v>10</v>
      </c>
      <c r="P325">
        <v>0</v>
      </c>
      <c r="Q325">
        <v>7</v>
      </c>
      <c r="R325">
        <v>28</v>
      </c>
      <c r="S325">
        <v>0.24</v>
      </c>
      <c r="T325">
        <v>0.28899999999999998</v>
      </c>
      <c r="U325">
        <v>0.45200000000000001</v>
      </c>
      <c r="V325">
        <v>0.74099999999999999</v>
      </c>
      <c r="W325">
        <v>114</v>
      </c>
      <c r="X325">
        <v>47</v>
      </c>
      <c r="Y325">
        <v>2</v>
      </c>
      <c r="Z325">
        <v>1</v>
      </c>
      <c r="AA325">
        <v>2</v>
      </c>
      <c r="AB325">
        <v>2</v>
      </c>
      <c r="AC325">
        <v>0</v>
      </c>
      <c r="AD325" t="s">
        <v>454</v>
      </c>
      <c r="AE325" t="s">
        <v>455</v>
      </c>
    </row>
    <row r="326" spans="1:31" x14ac:dyDescent="0.45">
      <c r="A326">
        <v>321</v>
      </c>
      <c r="B326" t="s">
        <v>1592</v>
      </c>
      <c r="C326">
        <v>22</v>
      </c>
      <c r="D326" t="s">
        <v>835</v>
      </c>
      <c r="E326" t="s">
        <v>1023</v>
      </c>
      <c r="F326">
        <v>16</v>
      </c>
      <c r="G326">
        <v>70</v>
      </c>
      <c r="H326">
        <v>66</v>
      </c>
      <c r="I326">
        <v>8</v>
      </c>
      <c r="J326">
        <v>17</v>
      </c>
      <c r="K326">
        <v>3</v>
      </c>
      <c r="L326">
        <v>0</v>
      </c>
      <c r="M326">
        <v>2</v>
      </c>
      <c r="N326">
        <v>20</v>
      </c>
      <c r="O326">
        <v>0</v>
      </c>
      <c r="P326">
        <v>0</v>
      </c>
      <c r="Q326">
        <v>3</v>
      </c>
      <c r="R326">
        <v>7</v>
      </c>
      <c r="S326">
        <v>0.25800000000000001</v>
      </c>
      <c r="T326">
        <v>0.28599999999999998</v>
      </c>
      <c r="U326">
        <v>0.39400000000000002</v>
      </c>
      <c r="V326">
        <v>0.68</v>
      </c>
      <c r="W326">
        <v>100</v>
      </c>
      <c r="X326">
        <v>26</v>
      </c>
      <c r="Y326">
        <v>2</v>
      </c>
      <c r="Z326">
        <v>0</v>
      </c>
      <c r="AA326">
        <v>0</v>
      </c>
      <c r="AB326">
        <v>1</v>
      </c>
      <c r="AC326">
        <v>1</v>
      </c>
      <c r="AD326" t="s">
        <v>1593</v>
      </c>
      <c r="AE326" t="s">
        <v>1352</v>
      </c>
    </row>
    <row r="327" spans="1:31" x14ac:dyDescent="0.45">
      <c r="A327">
        <v>322</v>
      </c>
      <c r="B327" t="s">
        <v>456</v>
      </c>
      <c r="C327">
        <v>27</v>
      </c>
      <c r="D327" t="s">
        <v>112</v>
      </c>
      <c r="E327" t="s">
        <v>1026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 t="s">
        <v>457</v>
      </c>
    </row>
    <row r="328" spans="1:31" x14ac:dyDescent="0.45">
      <c r="A328">
        <v>323</v>
      </c>
      <c r="B328" t="s">
        <v>458</v>
      </c>
      <c r="C328">
        <v>34</v>
      </c>
      <c r="D328" t="s">
        <v>86</v>
      </c>
      <c r="E328" t="s">
        <v>1026</v>
      </c>
      <c r="F328">
        <v>23</v>
      </c>
      <c r="G328">
        <v>80</v>
      </c>
      <c r="H328">
        <v>79</v>
      </c>
      <c r="I328">
        <v>9</v>
      </c>
      <c r="J328">
        <v>16</v>
      </c>
      <c r="K328">
        <v>5</v>
      </c>
      <c r="L328">
        <v>0</v>
      </c>
      <c r="M328">
        <v>1</v>
      </c>
      <c r="N328">
        <v>9</v>
      </c>
      <c r="O328">
        <v>0</v>
      </c>
      <c r="P328">
        <v>0</v>
      </c>
      <c r="Q328">
        <v>0</v>
      </c>
      <c r="R328">
        <v>16</v>
      </c>
      <c r="S328">
        <v>0.20300000000000001</v>
      </c>
      <c r="T328">
        <v>0.2</v>
      </c>
      <c r="U328">
        <v>0.30399999999999999</v>
      </c>
      <c r="V328">
        <v>0.504</v>
      </c>
      <c r="W328">
        <v>46</v>
      </c>
      <c r="X328">
        <v>24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2</v>
      </c>
      <c r="AE328" t="s">
        <v>459</v>
      </c>
    </row>
    <row r="329" spans="1:31" x14ac:dyDescent="0.45">
      <c r="A329">
        <v>324</v>
      </c>
      <c r="B329" t="s">
        <v>460</v>
      </c>
      <c r="C329">
        <v>26</v>
      </c>
      <c r="D329" t="s">
        <v>48</v>
      </c>
      <c r="E329" t="s">
        <v>1026</v>
      </c>
      <c r="F329">
        <v>22</v>
      </c>
      <c r="G329">
        <v>64</v>
      </c>
      <c r="H329">
        <v>55</v>
      </c>
      <c r="I329">
        <v>9</v>
      </c>
      <c r="J329">
        <v>18</v>
      </c>
      <c r="K329">
        <v>3</v>
      </c>
      <c r="L329">
        <v>0</v>
      </c>
      <c r="M329">
        <v>3</v>
      </c>
      <c r="N329">
        <v>8</v>
      </c>
      <c r="O329">
        <v>0</v>
      </c>
      <c r="P329">
        <v>0</v>
      </c>
      <c r="Q329">
        <v>9</v>
      </c>
      <c r="R329">
        <v>19</v>
      </c>
      <c r="S329">
        <v>0.32700000000000001</v>
      </c>
      <c r="T329">
        <v>0.42199999999999999</v>
      </c>
      <c r="U329">
        <v>0.54500000000000004</v>
      </c>
      <c r="V329">
        <v>0.96699999999999997</v>
      </c>
      <c r="W329">
        <v>181</v>
      </c>
      <c r="X329">
        <v>30</v>
      </c>
      <c r="Y329">
        <v>0</v>
      </c>
      <c r="Z329">
        <v>0</v>
      </c>
      <c r="AA329">
        <v>0</v>
      </c>
      <c r="AB329">
        <v>0</v>
      </c>
      <c r="AC329">
        <v>1</v>
      </c>
      <c r="AD329" t="s">
        <v>606</v>
      </c>
      <c r="AE329" t="s">
        <v>461</v>
      </c>
    </row>
    <row r="330" spans="1:31" x14ac:dyDescent="0.45">
      <c r="A330">
        <v>325</v>
      </c>
      <c r="B330" t="s">
        <v>1594</v>
      </c>
      <c r="C330">
        <v>26</v>
      </c>
      <c r="D330" t="s">
        <v>825</v>
      </c>
      <c r="E330" t="s">
        <v>1023</v>
      </c>
      <c r="F330">
        <v>45</v>
      </c>
      <c r="G330">
        <v>125</v>
      </c>
      <c r="H330">
        <v>109</v>
      </c>
      <c r="I330">
        <v>16</v>
      </c>
      <c r="J330">
        <v>31</v>
      </c>
      <c r="K330">
        <v>5</v>
      </c>
      <c r="L330">
        <v>1</v>
      </c>
      <c r="M330">
        <v>2</v>
      </c>
      <c r="N330">
        <v>12</v>
      </c>
      <c r="O330">
        <v>5</v>
      </c>
      <c r="P330">
        <v>1</v>
      </c>
      <c r="Q330">
        <v>12</v>
      </c>
      <c r="R330">
        <v>23</v>
      </c>
      <c r="S330">
        <v>0.28399999999999997</v>
      </c>
      <c r="T330">
        <v>0.35799999999999998</v>
      </c>
      <c r="U330">
        <v>0.40400000000000003</v>
      </c>
      <c r="V330">
        <v>0.76100000000000001</v>
      </c>
      <c r="W330">
        <v>121</v>
      </c>
      <c r="X330">
        <v>44</v>
      </c>
      <c r="Y330">
        <v>0</v>
      </c>
      <c r="Z330">
        <v>1</v>
      </c>
      <c r="AA330">
        <v>2</v>
      </c>
      <c r="AB330">
        <v>1</v>
      </c>
      <c r="AC330">
        <v>0</v>
      </c>
      <c r="AD330" t="s">
        <v>1198</v>
      </c>
      <c r="AE330" t="s">
        <v>1199</v>
      </c>
    </row>
    <row r="331" spans="1:31" x14ac:dyDescent="0.45">
      <c r="A331">
        <v>326</v>
      </c>
      <c r="B331" t="s">
        <v>462</v>
      </c>
      <c r="C331">
        <v>29</v>
      </c>
      <c r="D331" t="s">
        <v>33</v>
      </c>
      <c r="E331" t="s">
        <v>1026</v>
      </c>
      <c r="F331">
        <v>24</v>
      </c>
      <c r="G331">
        <v>92</v>
      </c>
      <c r="H331">
        <v>81</v>
      </c>
      <c r="I331">
        <v>6</v>
      </c>
      <c r="J331">
        <v>18</v>
      </c>
      <c r="K331">
        <v>3</v>
      </c>
      <c r="L331">
        <v>0</v>
      </c>
      <c r="M331">
        <v>0</v>
      </c>
      <c r="N331">
        <v>8</v>
      </c>
      <c r="O331">
        <v>2</v>
      </c>
      <c r="P331">
        <v>0</v>
      </c>
      <c r="Q331">
        <v>9</v>
      </c>
      <c r="R331">
        <v>24</v>
      </c>
      <c r="S331">
        <v>0.222</v>
      </c>
      <c r="T331">
        <v>0.30399999999999999</v>
      </c>
      <c r="U331">
        <v>0.25900000000000001</v>
      </c>
      <c r="V331">
        <v>0.56399999999999995</v>
      </c>
      <c r="W331">
        <v>66</v>
      </c>
      <c r="X331">
        <v>21</v>
      </c>
      <c r="Y331">
        <v>2</v>
      </c>
      <c r="Z331">
        <v>1</v>
      </c>
      <c r="AA331">
        <v>0</v>
      </c>
      <c r="AB331">
        <v>1</v>
      </c>
      <c r="AC331">
        <v>0</v>
      </c>
      <c r="AD331" s="1">
        <v>32690</v>
      </c>
      <c r="AE331" t="s">
        <v>463</v>
      </c>
    </row>
    <row r="332" spans="1:31" x14ac:dyDescent="0.45">
      <c r="A332">
        <v>327</v>
      </c>
      <c r="B332" t="s">
        <v>1595</v>
      </c>
      <c r="C332">
        <v>37</v>
      </c>
      <c r="D332" t="s">
        <v>905</v>
      </c>
      <c r="E332" t="s">
        <v>1023</v>
      </c>
      <c r="F332">
        <v>43</v>
      </c>
      <c r="G332">
        <v>184</v>
      </c>
      <c r="H332">
        <v>159</v>
      </c>
      <c r="I332">
        <v>24</v>
      </c>
      <c r="J332">
        <v>36</v>
      </c>
      <c r="K332">
        <v>4</v>
      </c>
      <c r="L332">
        <v>0</v>
      </c>
      <c r="M332">
        <v>7</v>
      </c>
      <c r="N332">
        <v>14</v>
      </c>
      <c r="O332">
        <v>1</v>
      </c>
      <c r="P332">
        <v>1</v>
      </c>
      <c r="Q332">
        <v>21</v>
      </c>
      <c r="R332">
        <v>49</v>
      </c>
      <c r="S332">
        <v>0.22600000000000001</v>
      </c>
      <c r="T332">
        <v>0.33200000000000002</v>
      </c>
      <c r="U332">
        <v>0.38400000000000001</v>
      </c>
      <c r="V332">
        <v>0.71499999999999997</v>
      </c>
      <c r="W332">
        <v>107</v>
      </c>
      <c r="X332">
        <v>61</v>
      </c>
      <c r="Y332">
        <v>4</v>
      </c>
      <c r="Z332">
        <v>4</v>
      </c>
      <c r="AA332">
        <v>0</v>
      </c>
      <c r="AB332">
        <v>0</v>
      </c>
      <c r="AC332">
        <v>1</v>
      </c>
      <c r="AD332" t="s">
        <v>349</v>
      </c>
      <c r="AE332" t="s">
        <v>1130</v>
      </c>
    </row>
    <row r="333" spans="1:31" x14ac:dyDescent="0.45">
      <c r="A333">
        <v>328</v>
      </c>
      <c r="B333" t="s">
        <v>1596</v>
      </c>
      <c r="C333">
        <v>34</v>
      </c>
      <c r="D333" t="s">
        <v>825</v>
      </c>
      <c r="E333" t="s">
        <v>1023</v>
      </c>
      <c r="F333">
        <v>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-100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 t="s">
        <v>1597</v>
      </c>
    </row>
    <row r="334" spans="1:31" x14ac:dyDescent="0.45">
      <c r="A334">
        <v>329</v>
      </c>
      <c r="B334" t="s">
        <v>464</v>
      </c>
      <c r="C334">
        <v>29</v>
      </c>
      <c r="D334" t="s">
        <v>37</v>
      </c>
      <c r="E334" t="s">
        <v>1026</v>
      </c>
      <c r="F334">
        <v>32</v>
      </c>
      <c r="G334">
        <v>94</v>
      </c>
      <c r="H334">
        <v>83</v>
      </c>
      <c r="I334">
        <v>9</v>
      </c>
      <c r="J334">
        <v>20</v>
      </c>
      <c r="K334">
        <v>1</v>
      </c>
      <c r="L334">
        <v>0</v>
      </c>
      <c r="M334">
        <v>3</v>
      </c>
      <c r="N334">
        <v>12</v>
      </c>
      <c r="O334">
        <v>3</v>
      </c>
      <c r="P334">
        <v>0</v>
      </c>
      <c r="Q334">
        <v>9</v>
      </c>
      <c r="R334">
        <v>25</v>
      </c>
      <c r="S334">
        <v>0.24099999999999999</v>
      </c>
      <c r="T334">
        <v>0.32300000000000001</v>
      </c>
      <c r="U334">
        <v>0.36099999999999999</v>
      </c>
      <c r="V334">
        <v>0.68400000000000005</v>
      </c>
      <c r="W334">
        <v>92</v>
      </c>
      <c r="X334">
        <v>30</v>
      </c>
      <c r="Y334">
        <v>2</v>
      </c>
      <c r="Z334">
        <v>1</v>
      </c>
      <c r="AA334">
        <v>1</v>
      </c>
      <c r="AB334">
        <v>0</v>
      </c>
      <c r="AC334">
        <v>0</v>
      </c>
      <c r="AD334" t="s">
        <v>341</v>
      </c>
      <c r="AE334" t="s">
        <v>465</v>
      </c>
    </row>
    <row r="335" spans="1:31" x14ac:dyDescent="0.45">
      <c r="A335">
        <v>330</v>
      </c>
      <c r="B335" t="s">
        <v>466</v>
      </c>
      <c r="C335">
        <v>27</v>
      </c>
      <c r="D335" t="s">
        <v>94</v>
      </c>
      <c r="E335" t="s">
        <v>1782</v>
      </c>
      <c r="F335">
        <v>13</v>
      </c>
      <c r="G335">
        <v>15</v>
      </c>
      <c r="H335">
        <v>14</v>
      </c>
      <c r="I335">
        <v>4</v>
      </c>
      <c r="J335">
        <v>3</v>
      </c>
      <c r="K335">
        <v>0</v>
      </c>
      <c r="L335">
        <v>0</v>
      </c>
      <c r="M335">
        <v>2</v>
      </c>
      <c r="N335">
        <v>2</v>
      </c>
      <c r="O335">
        <v>1</v>
      </c>
      <c r="P335">
        <v>1</v>
      </c>
      <c r="Q335">
        <v>1</v>
      </c>
      <c r="R335">
        <v>5</v>
      </c>
      <c r="S335">
        <v>0.214</v>
      </c>
      <c r="T335">
        <v>0.26700000000000002</v>
      </c>
      <c r="U335">
        <v>0.64300000000000002</v>
      </c>
      <c r="V335">
        <v>0.91</v>
      </c>
      <c r="W335">
        <v>158</v>
      </c>
      <c r="X335">
        <v>9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1357</v>
      </c>
      <c r="AE335" t="s">
        <v>468</v>
      </c>
    </row>
    <row r="336" spans="1:31" x14ac:dyDescent="0.45">
      <c r="A336">
        <v>331</v>
      </c>
      <c r="B336" t="s">
        <v>466</v>
      </c>
      <c r="C336">
        <v>27</v>
      </c>
      <c r="D336" t="s">
        <v>86</v>
      </c>
      <c r="E336" t="s">
        <v>1026</v>
      </c>
      <c r="F336">
        <v>9</v>
      </c>
      <c r="G336">
        <v>9</v>
      </c>
      <c r="H336">
        <v>8</v>
      </c>
      <c r="I336">
        <v>3</v>
      </c>
      <c r="J336">
        <v>3</v>
      </c>
      <c r="K336">
        <v>0</v>
      </c>
      <c r="L336">
        <v>0</v>
      </c>
      <c r="M336">
        <v>2</v>
      </c>
      <c r="N336">
        <v>2</v>
      </c>
      <c r="O336">
        <v>0</v>
      </c>
      <c r="P336">
        <v>1</v>
      </c>
      <c r="Q336">
        <v>1</v>
      </c>
      <c r="R336">
        <v>1</v>
      </c>
      <c r="S336">
        <v>0.375</v>
      </c>
      <c r="T336">
        <v>0.44400000000000001</v>
      </c>
      <c r="U336">
        <v>1.125</v>
      </c>
      <c r="V336">
        <v>1.569</v>
      </c>
      <c r="W336">
        <v>341</v>
      </c>
      <c r="X336">
        <v>9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467</v>
      </c>
      <c r="AE336" t="s">
        <v>468</v>
      </c>
    </row>
    <row r="337" spans="1:31" x14ac:dyDescent="0.45">
      <c r="A337">
        <v>332</v>
      </c>
      <c r="B337" t="s">
        <v>466</v>
      </c>
      <c r="C337">
        <v>27</v>
      </c>
      <c r="D337" t="s">
        <v>835</v>
      </c>
      <c r="E337" t="s">
        <v>1023</v>
      </c>
      <c r="F337">
        <v>4</v>
      </c>
      <c r="G337">
        <v>6</v>
      </c>
      <c r="H337">
        <v>6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4</v>
      </c>
      <c r="S337">
        <v>0</v>
      </c>
      <c r="T337">
        <v>0</v>
      </c>
      <c r="U337">
        <v>0</v>
      </c>
      <c r="V337">
        <v>0</v>
      </c>
      <c r="W337">
        <v>-100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361</v>
      </c>
      <c r="AE337" t="s">
        <v>468</v>
      </c>
    </row>
    <row r="338" spans="1:31" x14ac:dyDescent="0.45">
      <c r="A338">
        <v>333</v>
      </c>
      <c r="B338" t="s">
        <v>469</v>
      </c>
      <c r="C338">
        <v>29</v>
      </c>
      <c r="D338" t="s">
        <v>79</v>
      </c>
      <c r="E338" t="s">
        <v>1026</v>
      </c>
      <c r="F338">
        <v>34</v>
      </c>
      <c r="G338">
        <v>83</v>
      </c>
      <c r="H338">
        <v>73</v>
      </c>
      <c r="I338">
        <v>4</v>
      </c>
      <c r="J338">
        <v>14</v>
      </c>
      <c r="K338">
        <v>1</v>
      </c>
      <c r="L338">
        <v>1</v>
      </c>
      <c r="M338">
        <v>0</v>
      </c>
      <c r="N338">
        <v>4</v>
      </c>
      <c r="O338">
        <v>2</v>
      </c>
      <c r="P338">
        <v>0</v>
      </c>
      <c r="Q338">
        <v>8</v>
      </c>
      <c r="R338">
        <v>23</v>
      </c>
      <c r="S338">
        <v>0.192</v>
      </c>
      <c r="T338">
        <v>0.27700000000000002</v>
      </c>
      <c r="U338">
        <v>0.23300000000000001</v>
      </c>
      <c r="V338">
        <v>0.51</v>
      </c>
      <c r="W338">
        <v>48</v>
      </c>
      <c r="X338">
        <v>17</v>
      </c>
      <c r="Y338">
        <v>0</v>
      </c>
      <c r="Z338">
        <v>1</v>
      </c>
      <c r="AA338">
        <v>0</v>
      </c>
      <c r="AB338">
        <v>1</v>
      </c>
      <c r="AC338">
        <v>0</v>
      </c>
      <c r="AD338" t="s">
        <v>470</v>
      </c>
      <c r="AE338" t="s">
        <v>471</v>
      </c>
    </row>
    <row r="339" spans="1:31" x14ac:dyDescent="0.45">
      <c r="A339">
        <v>334</v>
      </c>
      <c r="B339" t="s">
        <v>1598</v>
      </c>
      <c r="C339">
        <v>29</v>
      </c>
      <c r="D339" t="s">
        <v>854</v>
      </c>
      <c r="E339" t="s">
        <v>1023</v>
      </c>
      <c r="F339">
        <v>54</v>
      </c>
      <c r="G339">
        <v>234</v>
      </c>
      <c r="H339">
        <v>203</v>
      </c>
      <c r="I339">
        <v>27</v>
      </c>
      <c r="J339">
        <v>58</v>
      </c>
      <c r="K339">
        <v>10</v>
      </c>
      <c r="L339">
        <v>0</v>
      </c>
      <c r="M339">
        <v>10</v>
      </c>
      <c r="N339">
        <v>33</v>
      </c>
      <c r="O339">
        <v>0</v>
      </c>
      <c r="P339">
        <v>4</v>
      </c>
      <c r="Q339">
        <v>27</v>
      </c>
      <c r="R339">
        <v>60</v>
      </c>
      <c r="S339">
        <v>0.28599999999999998</v>
      </c>
      <c r="T339">
        <v>0.36599999999999999</v>
      </c>
      <c r="U339">
        <v>0.48299999999999998</v>
      </c>
      <c r="V339">
        <v>0.84899999999999998</v>
      </c>
      <c r="W339">
        <v>135</v>
      </c>
      <c r="X339">
        <v>98</v>
      </c>
      <c r="Y339">
        <v>3</v>
      </c>
      <c r="Z339">
        <v>0</v>
      </c>
      <c r="AA339">
        <v>0</v>
      </c>
      <c r="AB339">
        <v>2</v>
      </c>
      <c r="AC339">
        <v>1</v>
      </c>
      <c r="AD339" t="s">
        <v>118</v>
      </c>
      <c r="AE339" t="s">
        <v>1043</v>
      </c>
    </row>
    <row r="340" spans="1:31" x14ac:dyDescent="0.45">
      <c r="A340">
        <v>335</v>
      </c>
      <c r="B340" t="s">
        <v>1599</v>
      </c>
      <c r="C340">
        <v>32</v>
      </c>
      <c r="D340" t="s">
        <v>862</v>
      </c>
      <c r="E340" t="s">
        <v>1023</v>
      </c>
      <c r="F340">
        <v>53</v>
      </c>
      <c r="G340">
        <v>209</v>
      </c>
      <c r="H340">
        <v>188</v>
      </c>
      <c r="I340">
        <v>20</v>
      </c>
      <c r="J340">
        <v>43</v>
      </c>
      <c r="K340">
        <v>10</v>
      </c>
      <c r="L340">
        <v>0</v>
      </c>
      <c r="M340">
        <v>3</v>
      </c>
      <c r="N340">
        <v>14</v>
      </c>
      <c r="O340">
        <v>3</v>
      </c>
      <c r="P340">
        <v>0</v>
      </c>
      <c r="Q340">
        <v>17</v>
      </c>
      <c r="R340">
        <v>24</v>
      </c>
      <c r="S340">
        <v>0.22900000000000001</v>
      </c>
      <c r="T340">
        <v>0.30299999999999999</v>
      </c>
      <c r="U340">
        <v>0.33</v>
      </c>
      <c r="V340">
        <v>0.63300000000000001</v>
      </c>
      <c r="W340">
        <v>88</v>
      </c>
      <c r="X340">
        <v>62</v>
      </c>
      <c r="Y340">
        <v>2</v>
      </c>
      <c r="Z340">
        <v>3</v>
      </c>
      <c r="AA340">
        <v>1</v>
      </c>
      <c r="AB340">
        <v>0</v>
      </c>
      <c r="AC340">
        <v>0</v>
      </c>
      <c r="AD340" t="s">
        <v>1208</v>
      </c>
      <c r="AE340" t="s">
        <v>1209</v>
      </c>
    </row>
    <row r="341" spans="1:31" x14ac:dyDescent="0.45">
      <c r="A341">
        <v>336</v>
      </c>
      <c r="B341" t="s">
        <v>472</v>
      </c>
      <c r="C341">
        <v>23</v>
      </c>
      <c r="D341" t="s">
        <v>66</v>
      </c>
      <c r="E341" t="s">
        <v>1026</v>
      </c>
      <c r="F341">
        <v>26</v>
      </c>
      <c r="G341">
        <v>94</v>
      </c>
      <c r="H341">
        <v>87</v>
      </c>
      <c r="I341">
        <v>7</v>
      </c>
      <c r="J341">
        <v>19</v>
      </c>
      <c r="K341">
        <v>2</v>
      </c>
      <c r="L341">
        <v>0</v>
      </c>
      <c r="M341">
        <v>1</v>
      </c>
      <c r="N341">
        <v>5</v>
      </c>
      <c r="O341">
        <v>2</v>
      </c>
      <c r="P341">
        <v>0</v>
      </c>
      <c r="Q341">
        <v>4</v>
      </c>
      <c r="R341">
        <v>23</v>
      </c>
      <c r="S341">
        <v>0.218</v>
      </c>
      <c r="T341">
        <v>0.26900000000000002</v>
      </c>
      <c r="U341">
        <v>0.27600000000000002</v>
      </c>
      <c r="V341">
        <v>0.54500000000000004</v>
      </c>
      <c r="W341">
        <v>59</v>
      </c>
      <c r="X341">
        <v>24</v>
      </c>
      <c r="Y341">
        <v>2</v>
      </c>
      <c r="Z341">
        <v>2</v>
      </c>
      <c r="AA341">
        <v>0</v>
      </c>
      <c r="AB341">
        <v>0</v>
      </c>
      <c r="AC341">
        <v>0</v>
      </c>
      <c r="AD341" t="s">
        <v>473</v>
      </c>
      <c r="AE341" t="s">
        <v>474</v>
      </c>
    </row>
    <row r="342" spans="1:31" x14ac:dyDescent="0.45">
      <c r="A342">
        <v>337</v>
      </c>
      <c r="B342" t="s">
        <v>475</v>
      </c>
      <c r="C342">
        <v>24</v>
      </c>
      <c r="D342" t="s">
        <v>79</v>
      </c>
      <c r="E342" t="s">
        <v>1026</v>
      </c>
      <c r="F342">
        <v>32</v>
      </c>
      <c r="G342">
        <v>85</v>
      </c>
      <c r="H342">
        <v>73</v>
      </c>
      <c r="I342">
        <v>9</v>
      </c>
      <c r="J342">
        <v>7</v>
      </c>
      <c r="K342">
        <v>1</v>
      </c>
      <c r="L342">
        <v>1</v>
      </c>
      <c r="M342">
        <v>2</v>
      </c>
      <c r="N342">
        <v>3</v>
      </c>
      <c r="O342">
        <v>3</v>
      </c>
      <c r="P342">
        <v>1</v>
      </c>
      <c r="Q342">
        <v>11</v>
      </c>
      <c r="R342">
        <v>32</v>
      </c>
      <c r="S342">
        <v>9.6000000000000002E-2</v>
      </c>
      <c r="T342">
        <v>0.224</v>
      </c>
      <c r="U342">
        <v>0.219</v>
      </c>
      <c r="V342">
        <v>0.443</v>
      </c>
      <c r="W342">
        <v>27</v>
      </c>
      <c r="X342">
        <v>16</v>
      </c>
      <c r="Y342">
        <v>0</v>
      </c>
      <c r="Z342">
        <v>1</v>
      </c>
      <c r="AA342">
        <v>0</v>
      </c>
      <c r="AB342">
        <v>0</v>
      </c>
      <c r="AC342">
        <v>0</v>
      </c>
      <c r="AD342" t="s">
        <v>476</v>
      </c>
      <c r="AE342" t="s">
        <v>477</v>
      </c>
    </row>
    <row r="343" spans="1:31" x14ac:dyDescent="0.45">
      <c r="A343">
        <v>338</v>
      </c>
      <c r="B343" t="s">
        <v>1600</v>
      </c>
      <c r="C343">
        <v>27</v>
      </c>
      <c r="D343" t="s">
        <v>854</v>
      </c>
      <c r="E343" t="s">
        <v>1023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 t="s">
        <v>1601</v>
      </c>
    </row>
    <row r="344" spans="1:31" x14ac:dyDescent="0.45">
      <c r="A344">
        <v>339</v>
      </c>
      <c r="B344" t="s">
        <v>1602</v>
      </c>
      <c r="C344">
        <v>30</v>
      </c>
      <c r="D344" t="s">
        <v>817</v>
      </c>
      <c r="E344" t="s">
        <v>1023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 t="s">
        <v>1603</v>
      </c>
    </row>
    <row r="345" spans="1:31" x14ac:dyDescent="0.45">
      <c r="A345">
        <v>340</v>
      </c>
      <c r="B345" t="s">
        <v>478</v>
      </c>
      <c r="C345">
        <v>25</v>
      </c>
      <c r="D345" t="s">
        <v>112</v>
      </c>
      <c r="E345" t="s">
        <v>1026</v>
      </c>
      <c r="F345">
        <v>48</v>
      </c>
      <c r="G345">
        <v>164</v>
      </c>
      <c r="H345">
        <v>152</v>
      </c>
      <c r="I345">
        <v>13</v>
      </c>
      <c r="J345">
        <v>27</v>
      </c>
      <c r="K345">
        <v>8</v>
      </c>
      <c r="L345">
        <v>2</v>
      </c>
      <c r="M345">
        <v>4</v>
      </c>
      <c r="N345">
        <v>12</v>
      </c>
      <c r="O345">
        <v>2</v>
      </c>
      <c r="P345">
        <v>0</v>
      </c>
      <c r="Q345">
        <v>11</v>
      </c>
      <c r="R345">
        <v>45</v>
      </c>
      <c r="S345">
        <v>0.17799999999999999</v>
      </c>
      <c r="T345">
        <v>0.23799999999999999</v>
      </c>
      <c r="U345">
        <v>0.33600000000000002</v>
      </c>
      <c r="V345">
        <v>0.57299999999999995</v>
      </c>
      <c r="W345">
        <v>60</v>
      </c>
      <c r="X345">
        <v>51</v>
      </c>
      <c r="Y345">
        <v>2</v>
      </c>
      <c r="Z345">
        <v>1</v>
      </c>
      <c r="AA345">
        <v>0</v>
      </c>
      <c r="AB345">
        <v>0</v>
      </c>
      <c r="AC345">
        <v>1</v>
      </c>
      <c r="AD345" t="s">
        <v>1604</v>
      </c>
      <c r="AE345" t="s">
        <v>479</v>
      </c>
    </row>
    <row r="346" spans="1:31" x14ac:dyDescent="0.45">
      <c r="A346">
        <v>341</v>
      </c>
      <c r="B346" t="s">
        <v>480</v>
      </c>
      <c r="C346">
        <v>30</v>
      </c>
      <c r="D346" t="s">
        <v>97</v>
      </c>
      <c r="E346" t="s">
        <v>1026</v>
      </c>
      <c r="F346">
        <v>21</v>
      </c>
      <c r="G346">
        <v>73</v>
      </c>
      <c r="H346">
        <v>70</v>
      </c>
      <c r="I346">
        <v>7</v>
      </c>
      <c r="J346">
        <v>15</v>
      </c>
      <c r="K346">
        <v>6</v>
      </c>
      <c r="L346">
        <v>0</v>
      </c>
      <c r="M346">
        <v>2</v>
      </c>
      <c r="N346">
        <v>6</v>
      </c>
      <c r="O346">
        <v>1</v>
      </c>
      <c r="P346">
        <v>0</v>
      </c>
      <c r="Q346">
        <v>3</v>
      </c>
      <c r="R346">
        <v>21</v>
      </c>
      <c r="S346">
        <v>0.214</v>
      </c>
      <c r="T346">
        <v>0.247</v>
      </c>
      <c r="U346">
        <v>0.38600000000000001</v>
      </c>
      <c r="V346">
        <v>0.63200000000000001</v>
      </c>
      <c r="W346">
        <v>78</v>
      </c>
      <c r="X346">
        <v>27</v>
      </c>
      <c r="Y346">
        <v>2</v>
      </c>
      <c r="Z346">
        <v>0</v>
      </c>
      <c r="AA346">
        <v>0</v>
      </c>
      <c r="AB346">
        <v>0</v>
      </c>
      <c r="AC346">
        <v>0</v>
      </c>
      <c r="AD346" t="s">
        <v>1370</v>
      </c>
      <c r="AE346" t="s">
        <v>481</v>
      </c>
    </row>
    <row r="347" spans="1:31" x14ac:dyDescent="0.45">
      <c r="A347">
        <v>342</v>
      </c>
      <c r="B347" t="s">
        <v>1605</v>
      </c>
      <c r="C347">
        <v>32</v>
      </c>
      <c r="D347" t="s">
        <v>886</v>
      </c>
      <c r="E347" t="s">
        <v>1023</v>
      </c>
      <c r="F347">
        <v>47</v>
      </c>
      <c r="G347">
        <v>201</v>
      </c>
      <c r="H347">
        <v>180</v>
      </c>
      <c r="I347">
        <v>10</v>
      </c>
      <c r="J347">
        <v>43</v>
      </c>
      <c r="K347">
        <v>5</v>
      </c>
      <c r="L347">
        <v>0</v>
      </c>
      <c r="M347">
        <v>2</v>
      </c>
      <c r="N347">
        <v>24</v>
      </c>
      <c r="O347">
        <v>2</v>
      </c>
      <c r="P347">
        <v>0</v>
      </c>
      <c r="Q347">
        <v>15</v>
      </c>
      <c r="R347">
        <v>40</v>
      </c>
      <c r="S347">
        <v>0.23899999999999999</v>
      </c>
      <c r="T347">
        <v>0.30299999999999999</v>
      </c>
      <c r="U347">
        <v>0.3</v>
      </c>
      <c r="V347">
        <v>0.60299999999999998</v>
      </c>
      <c r="W347">
        <v>80</v>
      </c>
      <c r="X347">
        <v>54</v>
      </c>
      <c r="Y347">
        <v>5</v>
      </c>
      <c r="Z347">
        <v>3</v>
      </c>
      <c r="AA347">
        <v>0</v>
      </c>
      <c r="AB347">
        <v>3</v>
      </c>
      <c r="AC347">
        <v>1</v>
      </c>
      <c r="AD347" t="s">
        <v>1244</v>
      </c>
      <c r="AE347" t="s">
        <v>1245</v>
      </c>
    </row>
    <row r="348" spans="1:31" x14ac:dyDescent="0.45">
      <c r="A348">
        <v>343</v>
      </c>
      <c r="B348" t="s">
        <v>1606</v>
      </c>
      <c r="C348">
        <v>35</v>
      </c>
      <c r="D348" t="s">
        <v>823</v>
      </c>
      <c r="E348" t="s">
        <v>1023</v>
      </c>
      <c r="F348">
        <v>29</v>
      </c>
      <c r="G348">
        <v>105</v>
      </c>
      <c r="H348">
        <v>94</v>
      </c>
      <c r="I348">
        <v>12</v>
      </c>
      <c r="J348">
        <v>17</v>
      </c>
      <c r="K348">
        <v>3</v>
      </c>
      <c r="L348">
        <v>0</v>
      </c>
      <c r="M348">
        <v>2</v>
      </c>
      <c r="N348">
        <v>4</v>
      </c>
      <c r="O348">
        <v>6</v>
      </c>
      <c r="P348">
        <v>0</v>
      </c>
      <c r="Q348">
        <v>10</v>
      </c>
      <c r="R348">
        <v>9</v>
      </c>
      <c r="S348">
        <v>0.18099999999999999</v>
      </c>
      <c r="T348">
        <v>0.26</v>
      </c>
      <c r="U348">
        <v>0.27700000000000002</v>
      </c>
      <c r="V348">
        <v>0.53600000000000003</v>
      </c>
      <c r="W348">
        <v>55</v>
      </c>
      <c r="X348">
        <v>26</v>
      </c>
      <c r="Y348">
        <v>0</v>
      </c>
      <c r="Z348">
        <v>0</v>
      </c>
      <c r="AA348">
        <v>1</v>
      </c>
      <c r="AB348">
        <v>0</v>
      </c>
      <c r="AC348">
        <v>0</v>
      </c>
      <c r="AD348" t="s">
        <v>1182</v>
      </c>
      <c r="AE348" t="s">
        <v>1183</v>
      </c>
    </row>
    <row r="349" spans="1:31" x14ac:dyDescent="0.45">
      <c r="A349">
        <v>344</v>
      </c>
      <c r="B349" t="s">
        <v>1607</v>
      </c>
      <c r="C349">
        <v>21</v>
      </c>
      <c r="D349" t="s">
        <v>820</v>
      </c>
      <c r="E349" t="s">
        <v>1023</v>
      </c>
      <c r="F349">
        <v>54</v>
      </c>
      <c r="G349">
        <v>191</v>
      </c>
      <c r="H349">
        <v>178</v>
      </c>
      <c r="I349">
        <v>21</v>
      </c>
      <c r="J349">
        <v>49</v>
      </c>
      <c r="K349">
        <v>4</v>
      </c>
      <c r="L349">
        <v>1</v>
      </c>
      <c r="M349">
        <v>3</v>
      </c>
      <c r="N349">
        <v>21</v>
      </c>
      <c r="O349">
        <v>7</v>
      </c>
      <c r="P349">
        <v>2</v>
      </c>
      <c r="Q349">
        <v>11</v>
      </c>
      <c r="R349">
        <v>30</v>
      </c>
      <c r="S349">
        <v>0.27500000000000002</v>
      </c>
      <c r="T349">
        <v>0.316</v>
      </c>
      <c r="U349">
        <v>0.36</v>
      </c>
      <c r="V349">
        <v>0.67500000000000004</v>
      </c>
      <c r="W349">
        <v>99</v>
      </c>
      <c r="X349">
        <v>64</v>
      </c>
      <c r="Y349">
        <v>0</v>
      </c>
      <c r="Z349">
        <v>0</v>
      </c>
      <c r="AA349">
        <v>1</v>
      </c>
      <c r="AB349">
        <v>1</v>
      </c>
      <c r="AC349">
        <v>1</v>
      </c>
      <c r="AD349" t="s">
        <v>115</v>
      </c>
      <c r="AE349" t="s">
        <v>1061</v>
      </c>
    </row>
    <row r="350" spans="1:31" x14ac:dyDescent="0.45">
      <c r="A350">
        <v>345</v>
      </c>
      <c r="B350" t="s">
        <v>1608</v>
      </c>
      <c r="C350">
        <v>26</v>
      </c>
      <c r="D350" t="s">
        <v>880</v>
      </c>
      <c r="E350" t="s">
        <v>1023</v>
      </c>
      <c r="F350">
        <v>9</v>
      </c>
      <c r="G350">
        <v>28</v>
      </c>
      <c r="H350">
        <v>26</v>
      </c>
      <c r="I350">
        <v>1</v>
      </c>
      <c r="J350">
        <v>3</v>
      </c>
      <c r="K350">
        <v>1</v>
      </c>
      <c r="L350">
        <v>0</v>
      </c>
      <c r="M350">
        <v>0</v>
      </c>
      <c r="N350">
        <v>3</v>
      </c>
      <c r="O350">
        <v>0</v>
      </c>
      <c r="P350">
        <v>0</v>
      </c>
      <c r="Q350">
        <v>1</v>
      </c>
      <c r="R350">
        <v>8</v>
      </c>
      <c r="S350">
        <v>0.115</v>
      </c>
      <c r="T350">
        <v>0.14799999999999999</v>
      </c>
      <c r="U350">
        <v>0.154</v>
      </c>
      <c r="V350">
        <v>0.30199999999999999</v>
      </c>
      <c r="W350">
        <v>-13</v>
      </c>
      <c r="X350">
        <v>4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1609</v>
      </c>
      <c r="AE350" t="s">
        <v>1610</v>
      </c>
    </row>
    <row r="351" spans="1:31" x14ac:dyDescent="0.45">
      <c r="A351">
        <v>346</v>
      </c>
      <c r="B351" t="s">
        <v>482</v>
      </c>
      <c r="C351">
        <v>28</v>
      </c>
      <c r="D351" t="s">
        <v>33</v>
      </c>
      <c r="E351" t="s">
        <v>1026</v>
      </c>
      <c r="F351">
        <v>47</v>
      </c>
      <c r="G351">
        <v>139</v>
      </c>
      <c r="H351">
        <v>124</v>
      </c>
      <c r="I351">
        <v>16</v>
      </c>
      <c r="J351">
        <v>36</v>
      </c>
      <c r="K351">
        <v>5</v>
      </c>
      <c r="L351">
        <v>2</v>
      </c>
      <c r="M351">
        <v>6</v>
      </c>
      <c r="N351">
        <v>21</v>
      </c>
      <c r="O351">
        <v>2</v>
      </c>
      <c r="P351">
        <v>1</v>
      </c>
      <c r="Q351">
        <v>11</v>
      </c>
      <c r="R351">
        <v>26</v>
      </c>
      <c r="S351">
        <v>0.28999999999999998</v>
      </c>
      <c r="T351">
        <v>0.36199999999999999</v>
      </c>
      <c r="U351">
        <v>0.50800000000000001</v>
      </c>
      <c r="V351">
        <v>0.87</v>
      </c>
      <c r="W351">
        <v>148</v>
      </c>
      <c r="X351">
        <v>63</v>
      </c>
      <c r="Y351">
        <v>1</v>
      </c>
      <c r="Z351">
        <v>3</v>
      </c>
      <c r="AA351">
        <v>1</v>
      </c>
      <c r="AB351">
        <v>0</v>
      </c>
      <c r="AC351">
        <v>0</v>
      </c>
      <c r="AD351" t="s">
        <v>483</v>
      </c>
      <c r="AE351" t="s">
        <v>484</v>
      </c>
    </row>
    <row r="352" spans="1:31" x14ac:dyDescent="0.45">
      <c r="A352">
        <v>347</v>
      </c>
      <c r="B352" t="s">
        <v>1611</v>
      </c>
      <c r="C352">
        <v>26</v>
      </c>
      <c r="D352" t="s">
        <v>886</v>
      </c>
      <c r="E352" t="s">
        <v>1023</v>
      </c>
      <c r="F352">
        <v>2</v>
      </c>
      <c r="G352">
        <v>6</v>
      </c>
      <c r="H352">
        <v>6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0.16700000000000001</v>
      </c>
      <c r="T352">
        <v>0.16700000000000001</v>
      </c>
      <c r="U352">
        <v>0.16700000000000001</v>
      </c>
      <c r="V352">
        <v>0.33300000000000002</v>
      </c>
      <c r="W352">
        <v>-1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 t="s">
        <v>329</v>
      </c>
      <c r="AE352" t="s">
        <v>1612</v>
      </c>
    </row>
    <row r="353" spans="1:31" x14ac:dyDescent="0.45">
      <c r="A353">
        <v>348</v>
      </c>
      <c r="B353" t="s">
        <v>1613</v>
      </c>
      <c r="C353">
        <v>27</v>
      </c>
      <c r="D353" t="s">
        <v>817</v>
      </c>
      <c r="E353" t="s">
        <v>1023</v>
      </c>
      <c r="F353">
        <v>13</v>
      </c>
      <c r="G353">
        <v>26</v>
      </c>
      <c r="H353">
        <v>26</v>
      </c>
      <c r="I353">
        <v>2</v>
      </c>
      <c r="J353">
        <v>5</v>
      </c>
      <c r="K353">
        <v>1</v>
      </c>
      <c r="L353">
        <v>0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8</v>
      </c>
      <c r="S353">
        <v>0.192</v>
      </c>
      <c r="T353">
        <v>0.192</v>
      </c>
      <c r="U353">
        <v>0.23100000000000001</v>
      </c>
      <c r="V353">
        <v>0.42299999999999999</v>
      </c>
      <c r="W353">
        <v>21</v>
      </c>
      <c r="X353">
        <v>6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1614</v>
      </c>
      <c r="AE353" t="s">
        <v>1615</v>
      </c>
    </row>
    <row r="354" spans="1:31" x14ac:dyDescent="0.45">
      <c r="A354">
        <v>349</v>
      </c>
      <c r="B354" t="s">
        <v>1616</v>
      </c>
      <c r="C354">
        <v>33</v>
      </c>
      <c r="D354" t="s">
        <v>817</v>
      </c>
      <c r="E354" t="s">
        <v>1023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 t="s">
        <v>1617</v>
      </c>
    </row>
    <row r="355" spans="1:31" x14ac:dyDescent="0.45">
      <c r="A355">
        <v>350</v>
      </c>
      <c r="B355" t="s">
        <v>485</v>
      </c>
      <c r="C355">
        <v>26</v>
      </c>
      <c r="D355" t="s">
        <v>129</v>
      </c>
      <c r="E355" t="s">
        <v>1026</v>
      </c>
      <c r="F355">
        <v>39</v>
      </c>
      <c r="G355">
        <v>132</v>
      </c>
      <c r="H355">
        <v>126</v>
      </c>
      <c r="I355">
        <v>17</v>
      </c>
      <c r="J355">
        <v>35</v>
      </c>
      <c r="K355">
        <v>8</v>
      </c>
      <c r="L355">
        <v>0</v>
      </c>
      <c r="M355">
        <v>5</v>
      </c>
      <c r="N355">
        <v>16</v>
      </c>
      <c r="O355">
        <v>1</v>
      </c>
      <c r="P355">
        <v>0</v>
      </c>
      <c r="Q355">
        <v>4</v>
      </c>
      <c r="R355">
        <v>21</v>
      </c>
      <c r="S355">
        <v>0.27800000000000002</v>
      </c>
      <c r="T355">
        <v>0.311</v>
      </c>
      <c r="U355">
        <v>0.46</v>
      </c>
      <c r="V355">
        <v>0.77100000000000002</v>
      </c>
      <c r="W355">
        <v>119</v>
      </c>
      <c r="X355">
        <v>58</v>
      </c>
      <c r="Y355">
        <v>4</v>
      </c>
      <c r="Z355">
        <v>2</v>
      </c>
      <c r="AA355">
        <v>0</v>
      </c>
      <c r="AB355">
        <v>0</v>
      </c>
      <c r="AC355">
        <v>0</v>
      </c>
      <c r="AD355" t="s">
        <v>486</v>
      </c>
      <c r="AE355" t="s">
        <v>487</v>
      </c>
    </row>
    <row r="356" spans="1:31" x14ac:dyDescent="0.45">
      <c r="A356">
        <v>351</v>
      </c>
      <c r="B356" t="s">
        <v>1618</v>
      </c>
      <c r="C356">
        <v>27</v>
      </c>
      <c r="D356" t="s">
        <v>817</v>
      </c>
      <c r="E356" t="s">
        <v>1023</v>
      </c>
      <c r="F356">
        <v>14</v>
      </c>
      <c r="G356">
        <v>32</v>
      </c>
      <c r="H356">
        <v>27</v>
      </c>
      <c r="I356">
        <v>6</v>
      </c>
      <c r="J356">
        <v>4</v>
      </c>
      <c r="K356">
        <v>0</v>
      </c>
      <c r="L356">
        <v>0</v>
      </c>
      <c r="M356">
        <v>1</v>
      </c>
      <c r="N356">
        <v>2</v>
      </c>
      <c r="O356">
        <v>2</v>
      </c>
      <c r="P356">
        <v>0</v>
      </c>
      <c r="Q356">
        <v>5</v>
      </c>
      <c r="R356">
        <v>8</v>
      </c>
      <c r="S356">
        <v>0.14799999999999999</v>
      </c>
      <c r="T356">
        <v>0.28100000000000003</v>
      </c>
      <c r="U356">
        <v>0.25900000000000001</v>
      </c>
      <c r="V356">
        <v>0.54100000000000004</v>
      </c>
      <c r="W356">
        <v>57</v>
      </c>
      <c r="X356">
        <v>7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1619</v>
      </c>
      <c r="AE356" t="s">
        <v>1620</v>
      </c>
    </row>
    <row r="357" spans="1:31" x14ac:dyDescent="0.45">
      <c r="A357">
        <v>352</v>
      </c>
      <c r="B357" t="s">
        <v>488</v>
      </c>
      <c r="C357">
        <v>29</v>
      </c>
      <c r="D357" t="s">
        <v>97</v>
      </c>
      <c r="E357" t="s">
        <v>1026</v>
      </c>
      <c r="F357">
        <v>11</v>
      </c>
      <c r="G357">
        <v>44</v>
      </c>
      <c r="H357">
        <v>39</v>
      </c>
      <c r="I357">
        <v>4</v>
      </c>
      <c r="J357">
        <v>11</v>
      </c>
      <c r="K357">
        <v>3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5</v>
      </c>
      <c r="R357">
        <v>10</v>
      </c>
      <c r="S357">
        <v>0.28199999999999997</v>
      </c>
      <c r="T357">
        <v>0.36399999999999999</v>
      </c>
      <c r="U357">
        <v>0.41</v>
      </c>
      <c r="V357">
        <v>0.77400000000000002</v>
      </c>
      <c r="W357">
        <v>122</v>
      </c>
      <c r="X357">
        <v>16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5</v>
      </c>
      <c r="AE357" t="s">
        <v>489</v>
      </c>
    </row>
    <row r="358" spans="1:31" x14ac:dyDescent="0.45">
      <c r="A358">
        <v>353</v>
      </c>
      <c r="B358" t="s">
        <v>490</v>
      </c>
      <c r="C358">
        <v>26</v>
      </c>
      <c r="D358" t="s">
        <v>41</v>
      </c>
      <c r="E358" t="s">
        <v>1026</v>
      </c>
      <c r="F358">
        <v>41</v>
      </c>
      <c r="G358">
        <v>123</v>
      </c>
      <c r="H358">
        <v>117</v>
      </c>
      <c r="I358">
        <v>11</v>
      </c>
      <c r="J358">
        <v>21</v>
      </c>
      <c r="K358">
        <v>3</v>
      </c>
      <c r="L358">
        <v>0</v>
      </c>
      <c r="M358">
        <v>2</v>
      </c>
      <c r="N358">
        <v>9</v>
      </c>
      <c r="O358">
        <v>2</v>
      </c>
      <c r="P358">
        <v>0</v>
      </c>
      <c r="Q358">
        <v>6</v>
      </c>
      <c r="R358">
        <v>34</v>
      </c>
      <c r="S358">
        <v>0.17899999999999999</v>
      </c>
      <c r="T358">
        <v>0.22</v>
      </c>
      <c r="U358">
        <v>0.25600000000000001</v>
      </c>
      <c r="V358">
        <v>0.47599999999999998</v>
      </c>
      <c r="W358">
        <v>34</v>
      </c>
      <c r="X358">
        <v>30</v>
      </c>
      <c r="Y358">
        <v>2</v>
      </c>
      <c r="Z358">
        <v>0</v>
      </c>
      <c r="AA358">
        <v>0</v>
      </c>
      <c r="AB358">
        <v>0</v>
      </c>
      <c r="AC358">
        <v>0</v>
      </c>
      <c r="AD358" t="s">
        <v>1310</v>
      </c>
      <c r="AE358" t="s">
        <v>491</v>
      </c>
    </row>
    <row r="359" spans="1:31" x14ac:dyDescent="0.45">
      <c r="A359">
        <v>354</v>
      </c>
      <c r="B359" t="s">
        <v>1621</v>
      </c>
      <c r="C359">
        <v>25</v>
      </c>
      <c r="D359" t="s">
        <v>854</v>
      </c>
      <c r="E359" t="s">
        <v>1023</v>
      </c>
      <c r="F359">
        <v>46</v>
      </c>
      <c r="G359">
        <v>173</v>
      </c>
      <c r="H359">
        <v>157</v>
      </c>
      <c r="I359">
        <v>15</v>
      </c>
      <c r="J359">
        <v>35</v>
      </c>
      <c r="K359">
        <v>7</v>
      </c>
      <c r="L359">
        <v>0</v>
      </c>
      <c r="M359">
        <v>3</v>
      </c>
      <c r="N359">
        <v>21</v>
      </c>
      <c r="O359">
        <v>0</v>
      </c>
      <c r="P359">
        <v>0</v>
      </c>
      <c r="Q359">
        <v>14</v>
      </c>
      <c r="R359">
        <v>35</v>
      </c>
      <c r="S359">
        <v>0.223</v>
      </c>
      <c r="T359">
        <v>0.28299999999999997</v>
      </c>
      <c r="U359">
        <v>0.32500000000000001</v>
      </c>
      <c r="V359">
        <v>0.60799999999999998</v>
      </c>
      <c r="W359">
        <v>69</v>
      </c>
      <c r="X359">
        <v>51</v>
      </c>
      <c r="Y359">
        <v>7</v>
      </c>
      <c r="Z359">
        <v>0</v>
      </c>
      <c r="AA359">
        <v>0</v>
      </c>
      <c r="AB359">
        <v>2</v>
      </c>
      <c r="AC359">
        <v>0</v>
      </c>
      <c r="AD359" t="s">
        <v>282</v>
      </c>
      <c r="AE359" t="s">
        <v>1321</v>
      </c>
    </row>
    <row r="360" spans="1:31" x14ac:dyDescent="0.45">
      <c r="A360">
        <v>355</v>
      </c>
      <c r="B360" t="s">
        <v>492</v>
      </c>
      <c r="C360">
        <v>31</v>
      </c>
      <c r="D360" t="s">
        <v>153</v>
      </c>
      <c r="E360" t="s">
        <v>1026</v>
      </c>
      <c r="F360">
        <v>45</v>
      </c>
      <c r="G360">
        <v>162</v>
      </c>
      <c r="H360">
        <v>134</v>
      </c>
      <c r="I360">
        <v>18</v>
      </c>
      <c r="J360">
        <v>32</v>
      </c>
      <c r="K360">
        <v>10</v>
      </c>
      <c r="L360">
        <v>2</v>
      </c>
      <c r="M360">
        <v>6</v>
      </c>
      <c r="N360">
        <v>20</v>
      </c>
      <c r="O360">
        <v>8</v>
      </c>
      <c r="P360">
        <v>2</v>
      </c>
      <c r="Q360">
        <v>20</v>
      </c>
      <c r="R360">
        <v>37</v>
      </c>
      <c r="S360">
        <v>0.23899999999999999</v>
      </c>
      <c r="T360">
        <v>0.35799999999999998</v>
      </c>
      <c r="U360">
        <v>0.47799999999999998</v>
      </c>
      <c r="V360">
        <v>0.83599999999999997</v>
      </c>
      <c r="W360">
        <v>143</v>
      </c>
      <c r="X360">
        <v>64</v>
      </c>
      <c r="Y360">
        <v>2</v>
      </c>
      <c r="Z360">
        <v>6</v>
      </c>
      <c r="AA360">
        <v>0</v>
      </c>
      <c r="AB360">
        <v>2</v>
      </c>
      <c r="AC360">
        <v>0</v>
      </c>
      <c r="AD360" t="s">
        <v>493</v>
      </c>
      <c r="AE360" t="s">
        <v>494</v>
      </c>
    </row>
    <row r="361" spans="1:31" x14ac:dyDescent="0.45">
      <c r="A361">
        <v>356</v>
      </c>
      <c r="B361" t="s">
        <v>1622</v>
      </c>
      <c r="C361">
        <v>25</v>
      </c>
      <c r="D361" t="s">
        <v>880</v>
      </c>
      <c r="E361" t="s">
        <v>1023</v>
      </c>
      <c r="F361">
        <v>54</v>
      </c>
      <c r="G361">
        <v>223</v>
      </c>
      <c r="H361">
        <v>188</v>
      </c>
      <c r="I361">
        <v>23</v>
      </c>
      <c r="J361">
        <v>37</v>
      </c>
      <c r="K361">
        <v>4</v>
      </c>
      <c r="L361">
        <v>1</v>
      </c>
      <c r="M361">
        <v>9</v>
      </c>
      <c r="N361">
        <v>33</v>
      </c>
      <c r="O361">
        <v>5</v>
      </c>
      <c r="P361">
        <v>2</v>
      </c>
      <c r="Q361">
        <v>28</v>
      </c>
      <c r="R361">
        <v>48</v>
      </c>
      <c r="S361">
        <v>0.19700000000000001</v>
      </c>
      <c r="T361">
        <v>0.30499999999999999</v>
      </c>
      <c r="U361">
        <v>0.372</v>
      </c>
      <c r="V361">
        <v>0.67700000000000005</v>
      </c>
      <c r="W361">
        <v>93</v>
      </c>
      <c r="X361">
        <v>70</v>
      </c>
      <c r="Y361">
        <v>5</v>
      </c>
      <c r="Z361">
        <v>3</v>
      </c>
      <c r="AA361">
        <v>0</v>
      </c>
      <c r="AB361">
        <v>4</v>
      </c>
      <c r="AC361">
        <v>2</v>
      </c>
      <c r="AD361" t="s">
        <v>566</v>
      </c>
      <c r="AE361" t="s">
        <v>1266</v>
      </c>
    </row>
    <row r="362" spans="1:31" x14ac:dyDescent="0.45">
      <c r="A362">
        <v>357</v>
      </c>
      <c r="B362" t="s">
        <v>1623</v>
      </c>
      <c r="C362">
        <v>24</v>
      </c>
      <c r="D362" t="s">
        <v>825</v>
      </c>
      <c r="E362" t="s">
        <v>1023</v>
      </c>
      <c r="F362">
        <v>42</v>
      </c>
      <c r="G362">
        <v>150</v>
      </c>
      <c r="H362">
        <v>131</v>
      </c>
      <c r="I362">
        <v>13</v>
      </c>
      <c r="J362">
        <v>30</v>
      </c>
      <c r="K362">
        <v>6</v>
      </c>
      <c r="L362">
        <v>1</v>
      </c>
      <c r="M362">
        <v>1</v>
      </c>
      <c r="N362">
        <v>17</v>
      </c>
      <c r="O362">
        <v>0</v>
      </c>
      <c r="P362">
        <v>1</v>
      </c>
      <c r="Q362">
        <v>18</v>
      </c>
      <c r="R362">
        <v>22</v>
      </c>
      <c r="S362">
        <v>0.22900000000000001</v>
      </c>
      <c r="T362">
        <v>0.32700000000000001</v>
      </c>
      <c r="U362">
        <v>0.313</v>
      </c>
      <c r="V362">
        <v>0.64</v>
      </c>
      <c r="W362">
        <v>87</v>
      </c>
      <c r="X362">
        <v>41</v>
      </c>
      <c r="Y362">
        <v>5</v>
      </c>
      <c r="Z362">
        <v>1</v>
      </c>
      <c r="AA362">
        <v>0</v>
      </c>
      <c r="AB362">
        <v>0</v>
      </c>
      <c r="AC362">
        <v>1</v>
      </c>
      <c r="AD362" t="s">
        <v>517</v>
      </c>
      <c r="AE362" t="s">
        <v>1163</v>
      </c>
    </row>
    <row r="363" spans="1:31" x14ac:dyDescent="0.45">
      <c r="A363">
        <v>358</v>
      </c>
      <c r="B363" t="s">
        <v>495</v>
      </c>
      <c r="C363">
        <v>27</v>
      </c>
      <c r="D363" t="s">
        <v>86</v>
      </c>
      <c r="E363" t="s">
        <v>1026</v>
      </c>
      <c r="F363">
        <v>48</v>
      </c>
      <c r="G363">
        <v>201</v>
      </c>
      <c r="H363">
        <v>187</v>
      </c>
      <c r="I363">
        <v>28</v>
      </c>
      <c r="J363">
        <v>52</v>
      </c>
      <c r="K363">
        <v>15</v>
      </c>
      <c r="L363">
        <v>1</v>
      </c>
      <c r="M363">
        <v>6</v>
      </c>
      <c r="N363">
        <v>20</v>
      </c>
      <c r="O363">
        <v>2</v>
      </c>
      <c r="P363">
        <v>0</v>
      </c>
      <c r="Q363">
        <v>12</v>
      </c>
      <c r="R363">
        <v>44</v>
      </c>
      <c r="S363">
        <v>0.27800000000000002</v>
      </c>
      <c r="T363">
        <v>0.318</v>
      </c>
      <c r="U363">
        <v>0.46500000000000002</v>
      </c>
      <c r="V363">
        <v>0.78400000000000003</v>
      </c>
      <c r="W363">
        <v>127</v>
      </c>
      <c r="X363">
        <v>87</v>
      </c>
      <c r="Y363">
        <v>6</v>
      </c>
      <c r="Z363">
        <v>0</v>
      </c>
      <c r="AA363">
        <v>0</v>
      </c>
      <c r="AB363">
        <v>2</v>
      </c>
      <c r="AC363">
        <v>0</v>
      </c>
      <c r="AD363" t="s">
        <v>629</v>
      </c>
      <c r="AE363" t="s">
        <v>497</v>
      </c>
    </row>
    <row r="364" spans="1:31" x14ac:dyDescent="0.45">
      <c r="A364">
        <v>359</v>
      </c>
      <c r="B364" t="s">
        <v>498</v>
      </c>
      <c r="C364">
        <v>29</v>
      </c>
      <c r="D364" t="s">
        <v>86</v>
      </c>
      <c r="E364" t="s">
        <v>1026</v>
      </c>
      <c r="F364">
        <v>50</v>
      </c>
      <c r="G364">
        <v>169</v>
      </c>
      <c r="H364">
        <v>156</v>
      </c>
      <c r="I364">
        <v>22</v>
      </c>
      <c r="J364">
        <v>30</v>
      </c>
      <c r="K364">
        <v>3</v>
      </c>
      <c r="L364">
        <v>1</v>
      </c>
      <c r="M364">
        <v>6</v>
      </c>
      <c r="N364">
        <v>22</v>
      </c>
      <c r="O364">
        <v>11</v>
      </c>
      <c r="P364">
        <v>2</v>
      </c>
      <c r="Q364">
        <v>9</v>
      </c>
      <c r="R364">
        <v>43</v>
      </c>
      <c r="S364">
        <v>0.192</v>
      </c>
      <c r="T364">
        <v>0.23799999999999999</v>
      </c>
      <c r="U364">
        <v>0.34</v>
      </c>
      <c r="V364">
        <v>0.57799999999999996</v>
      </c>
      <c r="W364">
        <v>68</v>
      </c>
      <c r="X364">
        <v>53</v>
      </c>
      <c r="Y364">
        <v>0</v>
      </c>
      <c r="Z364">
        <v>1</v>
      </c>
      <c r="AA364">
        <v>0</v>
      </c>
      <c r="AB364">
        <v>2</v>
      </c>
      <c r="AC364">
        <v>0</v>
      </c>
      <c r="AD364" t="s">
        <v>115</v>
      </c>
      <c r="AE364" t="s">
        <v>499</v>
      </c>
    </row>
    <row r="365" spans="1:31" x14ac:dyDescent="0.45">
      <c r="A365">
        <v>360</v>
      </c>
      <c r="B365" t="s">
        <v>1624</v>
      </c>
      <c r="C365">
        <v>33</v>
      </c>
      <c r="D365" t="s">
        <v>811</v>
      </c>
      <c r="E365" t="s">
        <v>1023</v>
      </c>
      <c r="F365">
        <v>40</v>
      </c>
      <c r="G365">
        <v>167</v>
      </c>
      <c r="H365">
        <v>139</v>
      </c>
      <c r="I365">
        <v>24</v>
      </c>
      <c r="J365">
        <v>31</v>
      </c>
      <c r="K365">
        <v>8</v>
      </c>
      <c r="L365">
        <v>0</v>
      </c>
      <c r="M365">
        <v>9</v>
      </c>
      <c r="N365">
        <v>28</v>
      </c>
      <c r="O365">
        <v>0</v>
      </c>
      <c r="P365">
        <v>0</v>
      </c>
      <c r="Q365">
        <v>21</v>
      </c>
      <c r="R365">
        <v>50</v>
      </c>
      <c r="S365">
        <v>0.223</v>
      </c>
      <c r="T365">
        <v>0.32300000000000001</v>
      </c>
      <c r="U365">
        <v>0.47499999999999998</v>
      </c>
      <c r="V365">
        <v>0.79800000000000004</v>
      </c>
      <c r="W365">
        <v>126</v>
      </c>
      <c r="X365">
        <v>66</v>
      </c>
      <c r="Y365">
        <v>1</v>
      </c>
      <c r="Z365">
        <v>2</v>
      </c>
      <c r="AA365">
        <v>0</v>
      </c>
      <c r="AB365">
        <v>5</v>
      </c>
      <c r="AC365">
        <v>2</v>
      </c>
      <c r="AD365" t="s">
        <v>1032</v>
      </c>
      <c r="AE365" t="s">
        <v>1062</v>
      </c>
    </row>
    <row r="366" spans="1:31" x14ac:dyDescent="0.45">
      <c r="A366">
        <v>361</v>
      </c>
      <c r="B366" t="s">
        <v>1625</v>
      </c>
      <c r="C366">
        <v>29</v>
      </c>
      <c r="D366" t="s">
        <v>828</v>
      </c>
      <c r="E366" t="s">
        <v>1023</v>
      </c>
      <c r="F366">
        <v>3</v>
      </c>
      <c r="G366">
        <v>10</v>
      </c>
      <c r="H366">
        <v>10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2</v>
      </c>
      <c r="S366">
        <v>0.2</v>
      </c>
      <c r="T366">
        <v>0.2</v>
      </c>
      <c r="U366">
        <v>0.2</v>
      </c>
      <c r="V366">
        <v>0.4</v>
      </c>
      <c r="W366">
        <v>15</v>
      </c>
      <c r="X366">
        <v>2</v>
      </c>
      <c r="Y366">
        <v>1</v>
      </c>
      <c r="Z366">
        <v>0</v>
      </c>
      <c r="AA366">
        <v>0</v>
      </c>
      <c r="AB366">
        <v>0</v>
      </c>
      <c r="AC366">
        <v>0</v>
      </c>
      <c r="AD366" t="s">
        <v>329</v>
      </c>
      <c r="AE366" t="s">
        <v>1626</v>
      </c>
    </row>
    <row r="367" spans="1:31" x14ac:dyDescent="0.45">
      <c r="A367">
        <v>362</v>
      </c>
      <c r="B367" t="s">
        <v>1627</v>
      </c>
      <c r="C367">
        <v>33</v>
      </c>
      <c r="D367" t="s">
        <v>835</v>
      </c>
      <c r="E367" t="s">
        <v>1023</v>
      </c>
      <c r="F367">
        <v>13</v>
      </c>
      <c r="G367">
        <v>38</v>
      </c>
      <c r="H367">
        <v>34</v>
      </c>
      <c r="I367">
        <v>3</v>
      </c>
      <c r="J367">
        <v>4</v>
      </c>
      <c r="K367">
        <v>1</v>
      </c>
      <c r="L367">
        <v>0</v>
      </c>
      <c r="M367">
        <v>1</v>
      </c>
      <c r="N367">
        <v>2</v>
      </c>
      <c r="O367">
        <v>0</v>
      </c>
      <c r="P367">
        <v>0</v>
      </c>
      <c r="Q367">
        <v>4</v>
      </c>
      <c r="R367">
        <v>14</v>
      </c>
      <c r="S367">
        <v>0.11799999999999999</v>
      </c>
      <c r="T367">
        <v>0.21099999999999999</v>
      </c>
      <c r="U367">
        <v>0.23499999999999999</v>
      </c>
      <c r="V367">
        <v>0.44600000000000001</v>
      </c>
      <c r="W367">
        <v>32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606</v>
      </c>
      <c r="AE367" t="s">
        <v>1628</v>
      </c>
    </row>
    <row r="368" spans="1:31" x14ac:dyDescent="0.45">
      <c r="A368">
        <v>363</v>
      </c>
      <c r="B368" t="s">
        <v>1629</v>
      </c>
      <c r="C368">
        <v>28</v>
      </c>
      <c r="D368" t="s">
        <v>875</v>
      </c>
      <c r="E368" t="s">
        <v>1023</v>
      </c>
      <c r="F368">
        <v>17</v>
      </c>
      <c r="G368">
        <v>43</v>
      </c>
      <c r="H368">
        <v>36</v>
      </c>
      <c r="I368">
        <v>7</v>
      </c>
      <c r="J368">
        <v>10</v>
      </c>
      <c r="K368">
        <v>1</v>
      </c>
      <c r="L368">
        <v>1</v>
      </c>
      <c r="M368">
        <v>1</v>
      </c>
      <c r="N368">
        <v>8</v>
      </c>
      <c r="O368">
        <v>1</v>
      </c>
      <c r="P368">
        <v>0</v>
      </c>
      <c r="Q368">
        <v>4</v>
      </c>
      <c r="R368">
        <v>12</v>
      </c>
      <c r="S368">
        <v>0.27800000000000002</v>
      </c>
      <c r="T368">
        <v>0.372</v>
      </c>
      <c r="U368">
        <v>0.44400000000000001</v>
      </c>
      <c r="V368">
        <v>0.81699999999999995</v>
      </c>
      <c r="W368">
        <v>132</v>
      </c>
      <c r="X368">
        <v>16</v>
      </c>
      <c r="Y368">
        <v>0</v>
      </c>
      <c r="Z368">
        <v>2</v>
      </c>
      <c r="AA368">
        <v>0</v>
      </c>
      <c r="AB368">
        <v>1</v>
      </c>
      <c r="AC368">
        <v>0</v>
      </c>
      <c r="AD368" t="s">
        <v>1357</v>
      </c>
      <c r="AE368" t="s">
        <v>1358</v>
      </c>
    </row>
    <row r="369" spans="1:31" x14ac:dyDescent="0.45">
      <c r="A369">
        <v>364</v>
      </c>
      <c r="B369" t="s">
        <v>1630</v>
      </c>
      <c r="C369">
        <v>32</v>
      </c>
      <c r="D369" t="s">
        <v>862</v>
      </c>
      <c r="E369" t="s">
        <v>1023</v>
      </c>
      <c r="F369">
        <v>27</v>
      </c>
      <c r="G369">
        <v>67</v>
      </c>
      <c r="H369">
        <v>63</v>
      </c>
      <c r="I369">
        <v>4</v>
      </c>
      <c r="J369">
        <v>10</v>
      </c>
      <c r="K369">
        <v>2</v>
      </c>
      <c r="L369">
        <v>0</v>
      </c>
      <c r="M369">
        <v>0</v>
      </c>
      <c r="N369">
        <v>5</v>
      </c>
      <c r="O369">
        <v>0</v>
      </c>
      <c r="P369">
        <v>0</v>
      </c>
      <c r="Q369">
        <v>3</v>
      </c>
      <c r="R369">
        <v>12</v>
      </c>
      <c r="S369">
        <v>0.159</v>
      </c>
      <c r="T369">
        <v>0.19700000000000001</v>
      </c>
      <c r="U369">
        <v>0.19</v>
      </c>
      <c r="V369">
        <v>0.38700000000000001</v>
      </c>
      <c r="W369">
        <v>16</v>
      </c>
      <c r="X369">
        <v>12</v>
      </c>
      <c r="Y369">
        <v>2</v>
      </c>
      <c r="Z369">
        <v>0</v>
      </c>
      <c r="AA369">
        <v>1</v>
      </c>
      <c r="AB369">
        <v>0</v>
      </c>
      <c r="AC369">
        <v>0</v>
      </c>
      <c r="AD369">
        <v>2</v>
      </c>
      <c r="AE369" t="s">
        <v>1320</v>
      </c>
    </row>
    <row r="370" spans="1:31" x14ac:dyDescent="0.45">
      <c r="A370">
        <v>365</v>
      </c>
      <c r="B370" t="s">
        <v>500</v>
      </c>
      <c r="C370">
        <v>24</v>
      </c>
      <c r="D370" t="s">
        <v>70</v>
      </c>
      <c r="E370" t="s">
        <v>1026</v>
      </c>
      <c r="F370">
        <v>42</v>
      </c>
      <c r="G370">
        <v>145</v>
      </c>
      <c r="H370">
        <v>130</v>
      </c>
      <c r="I370">
        <v>14</v>
      </c>
      <c r="J370">
        <v>23</v>
      </c>
      <c r="K370">
        <v>3</v>
      </c>
      <c r="L370">
        <v>0</v>
      </c>
      <c r="M370">
        <v>3</v>
      </c>
      <c r="N370">
        <v>12</v>
      </c>
      <c r="O370">
        <v>1</v>
      </c>
      <c r="P370">
        <v>1</v>
      </c>
      <c r="Q370">
        <v>13</v>
      </c>
      <c r="R370">
        <v>52</v>
      </c>
      <c r="S370">
        <v>0.17699999999999999</v>
      </c>
      <c r="T370">
        <v>0.255</v>
      </c>
      <c r="U370">
        <v>0.26900000000000002</v>
      </c>
      <c r="V370">
        <v>0.52400000000000002</v>
      </c>
      <c r="W370">
        <v>53</v>
      </c>
      <c r="X370">
        <v>35</v>
      </c>
      <c r="Y370">
        <v>2</v>
      </c>
      <c r="Z370">
        <v>1</v>
      </c>
      <c r="AA370">
        <v>0</v>
      </c>
      <c r="AB370">
        <v>1</v>
      </c>
      <c r="AC370">
        <v>1</v>
      </c>
      <c r="AD370" t="s">
        <v>501</v>
      </c>
      <c r="AE370" t="s">
        <v>502</v>
      </c>
    </row>
    <row r="371" spans="1:31" x14ac:dyDescent="0.45">
      <c r="A371">
        <v>366</v>
      </c>
      <c r="B371" t="s">
        <v>503</v>
      </c>
      <c r="C371">
        <v>27</v>
      </c>
      <c r="D371" t="s">
        <v>70</v>
      </c>
      <c r="E371" t="s">
        <v>1026</v>
      </c>
      <c r="F371">
        <v>52</v>
      </c>
      <c r="G371">
        <v>221</v>
      </c>
      <c r="H371">
        <v>192</v>
      </c>
      <c r="I371">
        <v>30</v>
      </c>
      <c r="J371">
        <v>45</v>
      </c>
      <c r="K371">
        <v>8</v>
      </c>
      <c r="L371">
        <v>0</v>
      </c>
      <c r="M371">
        <v>15</v>
      </c>
      <c r="N371">
        <v>40</v>
      </c>
      <c r="O371">
        <v>3</v>
      </c>
      <c r="P371">
        <v>2</v>
      </c>
      <c r="Q371">
        <v>22</v>
      </c>
      <c r="R371">
        <v>34</v>
      </c>
      <c r="S371">
        <v>0.23400000000000001</v>
      </c>
      <c r="T371">
        <v>0.32100000000000001</v>
      </c>
      <c r="U371">
        <v>0.51</v>
      </c>
      <c r="V371">
        <v>0.83199999999999996</v>
      </c>
      <c r="W371">
        <v>137</v>
      </c>
      <c r="X371">
        <v>98</v>
      </c>
      <c r="Y371">
        <v>7</v>
      </c>
      <c r="Z371">
        <v>4</v>
      </c>
      <c r="AA371">
        <v>0</v>
      </c>
      <c r="AB371">
        <v>3</v>
      </c>
      <c r="AC371">
        <v>6</v>
      </c>
      <c r="AD371" t="s">
        <v>282</v>
      </c>
      <c r="AE371" t="s">
        <v>504</v>
      </c>
    </row>
    <row r="372" spans="1:31" x14ac:dyDescent="0.45">
      <c r="A372">
        <v>367</v>
      </c>
      <c r="B372" t="s">
        <v>505</v>
      </c>
      <c r="C372">
        <v>23</v>
      </c>
      <c r="D372" t="s">
        <v>41</v>
      </c>
      <c r="E372" t="s">
        <v>1026</v>
      </c>
      <c r="F372">
        <v>52</v>
      </c>
      <c r="G372">
        <v>193</v>
      </c>
      <c r="H372">
        <v>180</v>
      </c>
      <c r="I372">
        <v>20</v>
      </c>
      <c r="J372">
        <v>46</v>
      </c>
      <c r="K372">
        <v>12</v>
      </c>
      <c r="L372">
        <v>0</v>
      </c>
      <c r="M372">
        <v>6</v>
      </c>
      <c r="N372">
        <v>18</v>
      </c>
      <c r="O372">
        <v>6</v>
      </c>
      <c r="P372">
        <v>6</v>
      </c>
      <c r="Q372">
        <v>12</v>
      </c>
      <c r="R372">
        <v>50</v>
      </c>
      <c r="S372">
        <v>0.25600000000000001</v>
      </c>
      <c r="T372">
        <v>0.30599999999999999</v>
      </c>
      <c r="U372">
        <v>0.42199999999999999</v>
      </c>
      <c r="V372">
        <v>0.72799999999999998</v>
      </c>
      <c r="W372">
        <v>103</v>
      </c>
      <c r="X372">
        <v>76</v>
      </c>
      <c r="Y372">
        <v>4</v>
      </c>
      <c r="Z372">
        <v>1</v>
      </c>
      <c r="AA372">
        <v>0</v>
      </c>
      <c r="AB372">
        <v>0</v>
      </c>
      <c r="AC372">
        <v>0</v>
      </c>
      <c r="AD372" t="s">
        <v>83</v>
      </c>
      <c r="AE372" t="s">
        <v>506</v>
      </c>
    </row>
    <row r="373" spans="1:31" x14ac:dyDescent="0.45">
      <c r="A373">
        <v>368</v>
      </c>
      <c r="B373" t="s">
        <v>507</v>
      </c>
      <c r="C373">
        <v>27</v>
      </c>
      <c r="D373" t="s">
        <v>48</v>
      </c>
      <c r="E373" t="s">
        <v>1026</v>
      </c>
      <c r="F373">
        <v>40</v>
      </c>
      <c r="G373">
        <v>140</v>
      </c>
      <c r="H373">
        <v>123</v>
      </c>
      <c r="I373">
        <v>11</v>
      </c>
      <c r="J373">
        <v>27</v>
      </c>
      <c r="K373">
        <v>3</v>
      </c>
      <c r="L373">
        <v>0</v>
      </c>
      <c r="M373">
        <v>4</v>
      </c>
      <c r="N373">
        <v>10</v>
      </c>
      <c r="O373">
        <v>1</v>
      </c>
      <c r="P373">
        <v>0</v>
      </c>
      <c r="Q373">
        <v>13</v>
      </c>
      <c r="R373">
        <v>31</v>
      </c>
      <c r="S373">
        <v>0.22</v>
      </c>
      <c r="T373">
        <v>0.307</v>
      </c>
      <c r="U373">
        <v>0.34100000000000003</v>
      </c>
      <c r="V373">
        <v>0.64900000000000002</v>
      </c>
      <c r="W373">
        <v>90</v>
      </c>
      <c r="X373">
        <v>42</v>
      </c>
      <c r="Y373">
        <v>4</v>
      </c>
      <c r="Z373">
        <v>3</v>
      </c>
      <c r="AA373">
        <v>0</v>
      </c>
      <c r="AB373">
        <v>1</v>
      </c>
      <c r="AC373">
        <v>0</v>
      </c>
      <c r="AD373" t="s">
        <v>508</v>
      </c>
      <c r="AE373" t="s">
        <v>509</v>
      </c>
    </row>
    <row r="374" spans="1:31" x14ac:dyDescent="0.45">
      <c r="A374">
        <v>369</v>
      </c>
      <c r="B374" t="s">
        <v>1631</v>
      </c>
      <c r="C374">
        <v>30</v>
      </c>
      <c r="D374" t="s">
        <v>825</v>
      </c>
      <c r="E374" t="s">
        <v>1023</v>
      </c>
      <c r="F374">
        <v>39</v>
      </c>
      <c r="G374">
        <v>124</v>
      </c>
      <c r="H374">
        <v>117</v>
      </c>
      <c r="I374">
        <v>16</v>
      </c>
      <c r="J374">
        <v>30</v>
      </c>
      <c r="K374">
        <v>8</v>
      </c>
      <c r="L374">
        <v>1</v>
      </c>
      <c r="M374">
        <v>2</v>
      </c>
      <c r="N374">
        <v>11</v>
      </c>
      <c r="O374">
        <v>1</v>
      </c>
      <c r="P374">
        <v>0</v>
      </c>
      <c r="Q374">
        <v>6</v>
      </c>
      <c r="R374">
        <v>17</v>
      </c>
      <c r="S374">
        <v>0.25600000000000001</v>
      </c>
      <c r="T374">
        <v>0.29299999999999998</v>
      </c>
      <c r="U374">
        <v>0.39300000000000002</v>
      </c>
      <c r="V374">
        <v>0.68600000000000005</v>
      </c>
      <c r="W374">
        <v>97</v>
      </c>
      <c r="X374">
        <v>46</v>
      </c>
      <c r="Y374">
        <v>3</v>
      </c>
      <c r="Z374">
        <v>0</v>
      </c>
      <c r="AA374">
        <v>1</v>
      </c>
      <c r="AB374">
        <v>0</v>
      </c>
      <c r="AC374">
        <v>0</v>
      </c>
      <c r="AD374" s="4">
        <v>45447</v>
      </c>
      <c r="AE374" t="s">
        <v>1082</v>
      </c>
    </row>
    <row r="375" spans="1:31" x14ac:dyDescent="0.45">
      <c r="A375">
        <v>370</v>
      </c>
      <c r="B375" t="s">
        <v>1632</v>
      </c>
      <c r="C375">
        <v>30</v>
      </c>
      <c r="D375" t="s">
        <v>862</v>
      </c>
      <c r="E375" t="s">
        <v>1023</v>
      </c>
      <c r="F375">
        <v>27</v>
      </c>
      <c r="G375">
        <v>75</v>
      </c>
      <c r="H375">
        <v>70</v>
      </c>
      <c r="I375">
        <v>6</v>
      </c>
      <c r="J375">
        <v>15</v>
      </c>
      <c r="K375">
        <v>1</v>
      </c>
      <c r="L375">
        <v>0</v>
      </c>
      <c r="M375">
        <v>2</v>
      </c>
      <c r="N375">
        <v>5</v>
      </c>
      <c r="O375">
        <v>0</v>
      </c>
      <c r="P375">
        <v>0</v>
      </c>
      <c r="Q375">
        <v>2</v>
      </c>
      <c r="R375">
        <v>17</v>
      </c>
      <c r="S375">
        <v>0.214</v>
      </c>
      <c r="T375">
        <v>0.23300000000000001</v>
      </c>
      <c r="U375">
        <v>0.314</v>
      </c>
      <c r="V375">
        <v>0.54700000000000004</v>
      </c>
      <c r="W375">
        <v>61</v>
      </c>
      <c r="X375">
        <v>22</v>
      </c>
      <c r="Y375">
        <v>0</v>
      </c>
      <c r="Z375">
        <v>0</v>
      </c>
      <c r="AA375">
        <v>2</v>
      </c>
      <c r="AB375">
        <v>1</v>
      </c>
      <c r="AC375">
        <v>0</v>
      </c>
      <c r="AD375" t="s">
        <v>223</v>
      </c>
      <c r="AE375" t="s">
        <v>1221</v>
      </c>
    </row>
    <row r="376" spans="1:31" x14ac:dyDescent="0.45">
      <c r="A376">
        <v>371</v>
      </c>
      <c r="B376" t="s">
        <v>1633</v>
      </c>
      <c r="C376">
        <v>31</v>
      </c>
      <c r="D376" t="s">
        <v>862</v>
      </c>
      <c r="E376" t="s">
        <v>1023</v>
      </c>
      <c r="F376">
        <v>51</v>
      </c>
      <c r="G376">
        <v>227</v>
      </c>
      <c r="H376">
        <v>186</v>
      </c>
      <c r="I376">
        <v>27</v>
      </c>
      <c r="J376">
        <v>40</v>
      </c>
      <c r="K376">
        <v>8</v>
      </c>
      <c r="L376">
        <v>1</v>
      </c>
      <c r="M376">
        <v>7</v>
      </c>
      <c r="N376">
        <v>29</v>
      </c>
      <c r="O376">
        <v>4</v>
      </c>
      <c r="P376">
        <v>0</v>
      </c>
      <c r="Q376">
        <v>33</v>
      </c>
      <c r="R376">
        <v>55</v>
      </c>
      <c r="S376">
        <v>0.215</v>
      </c>
      <c r="T376">
        <v>0.35699999999999998</v>
      </c>
      <c r="U376">
        <v>0.38200000000000001</v>
      </c>
      <c r="V376">
        <v>0.73899999999999999</v>
      </c>
      <c r="W376">
        <v>120</v>
      </c>
      <c r="X376">
        <v>71</v>
      </c>
      <c r="Y376">
        <v>1</v>
      </c>
      <c r="Z376">
        <v>8</v>
      </c>
      <c r="AA376">
        <v>0</v>
      </c>
      <c r="AB376">
        <v>0</v>
      </c>
      <c r="AC376">
        <v>1</v>
      </c>
      <c r="AD376" t="s">
        <v>1102</v>
      </c>
      <c r="AE376" t="s">
        <v>1103</v>
      </c>
    </row>
    <row r="377" spans="1:31" x14ac:dyDescent="0.45">
      <c r="A377">
        <v>372</v>
      </c>
      <c r="B377" t="s">
        <v>510</v>
      </c>
      <c r="C377">
        <v>28</v>
      </c>
      <c r="D377" t="s">
        <v>48</v>
      </c>
      <c r="E377" t="s">
        <v>1026</v>
      </c>
      <c r="F377">
        <v>30</v>
      </c>
      <c r="G377">
        <v>100</v>
      </c>
      <c r="H377">
        <v>86</v>
      </c>
      <c r="I377">
        <v>7</v>
      </c>
      <c r="J377">
        <v>11</v>
      </c>
      <c r="K377">
        <v>3</v>
      </c>
      <c r="L377">
        <v>0</v>
      </c>
      <c r="M377">
        <v>1</v>
      </c>
      <c r="N377">
        <v>2</v>
      </c>
      <c r="O377">
        <v>0</v>
      </c>
      <c r="P377">
        <v>0</v>
      </c>
      <c r="Q377">
        <v>12</v>
      </c>
      <c r="R377">
        <v>32</v>
      </c>
      <c r="S377">
        <v>0.128</v>
      </c>
      <c r="T377">
        <v>0.24199999999999999</v>
      </c>
      <c r="U377">
        <v>0.19800000000000001</v>
      </c>
      <c r="V377">
        <v>0.44</v>
      </c>
      <c r="W377">
        <v>31</v>
      </c>
      <c r="X377">
        <v>17</v>
      </c>
      <c r="Y377">
        <v>0</v>
      </c>
      <c r="Z377">
        <v>1</v>
      </c>
      <c r="AA377">
        <v>1</v>
      </c>
      <c r="AB377">
        <v>0</v>
      </c>
      <c r="AC377">
        <v>0</v>
      </c>
      <c r="AD377" t="s">
        <v>511</v>
      </c>
      <c r="AE377" t="s">
        <v>512</v>
      </c>
    </row>
    <row r="378" spans="1:31" x14ac:dyDescent="0.45">
      <c r="A378">
        <v>373</v>
      </c>
      <c r="B378" t="s">
        <v>1634</v>
      </c>
      <c r="C378">
        <v>26</v>
      </c>
      <c r="D378" t="s">
        <v>888</v>
      </c>
      <c r="E378" t="s">
        <v>1023</v>
      </c>
      <c r="F378">
        <v>38</v>
      </c>
      <c r="G378">
        <v>160</v>
      </c>
      <c r="H378">
        <v>137</v>
      </c>
      <c r="I378">
        <v>14</v>
      </c>
      <c r="J378">
        <v>31</v>
      </c>
      <c r="K378">
        <v>7</v>
      </c>
      <c r="L378">
        <v>1</v>
      </c>
      <c r="M378">
        <v>5</v>
      </c>
      <c r="N378">
        <v>19</v>
      </c>
      <c r="O378">
        <v>3</v>
      </c>
      <c r="P378">
        <v>0</v>
      </c>
      <c r="Q378">
        <v>22</v>
      </c>
      <c r="R378">
        <v>33</v>
      </c>
      <c r="S378">
        <v>0.22600000000000001</v>
      </c>
      <c r="T378">
        <v>0.33300000000000002</v>
      </c>
      <c r="U378">
        <v>0.40100000000000002</v>
      </c>
      <c r="V378">
        <v>0.73499999999999999</v>
      </c>
      <c r="W378">
        <v>112</v>
      </c>
      <c r="X378">
        <v>55</v>
      </c>
      <c r="Y378">
        <v>3</v>
      </c>
      <c r="Z378">
        <v>0</v>
      </c>
      <c r="AA378">
        <v>1</v>
      </c>
      <c r="AB378">
        <v>0</v>
      </c>
      <c r="AC378">
        <v>1</v>
      </c>
      <c r="AD378" t="s">
        <v>1132</v>
      </c>
      <c r="AE378" t="s">
        <v>1133</v>
      </c>
    </row>
    <row r="379" spans="1:31" x14ac:dyDescent="0.45">
      <c r="A379">
        <v>374</v>
      </c>
      <c r="B379" t="s">
        <v>1635</v>
      </c>
      <c r="C379">
        <v>23</v>
      </c>
      <c r="D379" t="s">
        <v>886</v>
      </c>
      <c r="E379" t="s">
        <v>1023</v>
      </c>
      <c r="F379">
        <v>14</v>
      </c>
      <c r="G379">
        <v>7</v>
      </c>
      <c r="H379">
        <v>7</v>
      </c>
      <c r="I379">
        <v>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1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-100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588</v>
      </c>
      <c r="AE379" t="s">
        <v>1636</v>
      </c>
    </row>
    <row r="380" spans="1:31" x14ac:dyDescent="0.45">
      <c r="A380">
        <v>375</v>
      </c>
      <c r="B380" t="s">
        <v>513</v>
      </c>
      <c r="C380">
        <v>30</v>
      </c>
      <c r="D380" t="s">
        <v>86</v>
      </c>
      <c r="E380" t="s">
        <v>1026</v>
      </c>
      <c r="F380">
        <v>41</v>
      </c>
      <c r="G380">
        <v>150</v>
      </c>
      <c r="H380">
        <v>136</v>
      </c>
      <c r="I380">
        <v>19</v>
      </c>
      <c r="J380">
        <v>38</v>
      </c>
      <c r="K380">
        <v>4</v>
      </c>
      <c r="L380">
        <v>1</v>
      </c>
      <c r="M380">
        <v>7</v>
      </c>
      <c r="N380">
        <v>18</v>
      </c>
      <c r="O380">
        <v>0</v>
      </c>
      <c r="P380">
        <v>0</v>
      </c>
      <c r="Q380">
        <v>14</v>
      </c>
      <c r="R380">
        <v>14</v>
      </c>
      <c r="S380">
        <v>0.27900000000000003</v>
      </c>
      <c r="T380">
        <v>0.34699999999999998</v>
      </c>
      <c r="U380">
        <v>0.47799999999999998</v>
      </c>
      <c r="V380">
        <v>0.82499999999999996</v>
      </c>
      <c r="W380">
        <v>140</v>
      </c>
      <c r="X380">
        <v>65</v>
      </c>
      <c r="Y380">
        <v>1</v>
      </c>
      <c r="Z380">
        <v>0</v>
      </c>
      <c r="AA380">
        <v>0</v>
      </c>
      <c r="AB380">
        <v>0</v>
      </c>
      <c r="AC380">
        <v>2</v>
      </c>
      <c r="AD380" t="s">
        <v>514</v>
      </c>
      <c r="AE380" t="s">
        <v>515</v>
      </c>
    </row>
    <row r="381" spans="1:31" x14ac:dyDescent="0.45">
      <c r="A381">
        <v>376</v>
      </c>
      <c r="B381" t="s">
        <v>516</v>
      </c>
      <c r="C381">
        <v>24</v>
      </c>
      <c r="D381" t="s">
        <v>41</v>
      </c>
      <c r="E381" t="s">
        <v>1026</v>
      </c>
      <c r="F381">
        <v>46</v>
      </c>
      <c r="G381">
        <v>176</v>
      </c>
      <c r="H381">
        <v>162</v>
      </c>
      <c r="I381">
        <v>19</v>
      </c>
      <c r="J381">
        <v>42</v>
      </c>
      <c r="K381">
        <v>6</v>
      </c>
      <c r="L381">
        <v>1</v>
      </c>
      <c r="M381">
        <v>5</v>
      </c>
      <c r="N381">
        <v>24</v>
      </c>
      <c r="O381">
        <v>0</v>
      </c>
      <c r="P381">
        <v>0</v>
      </c>
      <c r="Q381">
        <v>11</v>
      </c>
      <c r="R381">
        <v>43</v>
      </c>
      <c r="S381">
        <v>0.25900000000000001</v>
      </c>
      <c r="T381">
        <v>0.314</v>
      </c>
      <c r="U381">
        <v>0.40100000000000002</v>
      </c>
      <c r="V381">
        <v>0.71599999999999997</v>
      </c>
      <c r="W381">
        <v>101</v>
      </c>
      <c r="X381">
        <v>65</v>
      </c>
      <c r="Y381">
        <v>3</v>
      </c>
      <c r="Z381">
        <v>2</v>
      </c>
      <c r="AA381">
        <v>1</v>
      </c>
      <c r="AB381">
        <v>0</v>
      </c>
      <c r="AC381">
        <v>0</v>
      </c>
      <c r="AD381" t="s">
        <v>517</v>
      </c>
      <c r="AE381" t="s">
        <v>518</v>
      </c>
    </row>
    <row r="382" spans="1:31" x14ac:dyDescent="0.45">
      <c r="A382">
        <v>377</v>
      </c>
      <c r="B382" t="s">
        <v>519</v>
      </c>
      <c r="C382">
        <v>29</v>
      </c>
      <c r="D382" t="s">
        <v>37</v>
      </c>
      <c r="E382" t="s">
        <v>1026</v>
      </c>
      <c r="F382">
        <v>41</v>
      </c>
      <c r="G382">
        <v>172</v>
      </c>
      <c r="H382">
        <v>148</v>
      </c>
      <c r="I382">
        <v>29</v>
      </c>
      <c r="J382">
        <v>35</v>
      </c>
      <c r="K382">
        <v>6</v>
      </c>
      <c r="L382">
        <v>0</v>
      </c>
      <c r="M382">
        <v>11</v>
      </c>
      <c r="N382">
        <v>17</v>
      </c>
      <c r="O382">
        <v>1</v>
      </c>
      <c r="P382">
        <v>0</v>
      </c>
      <c r="Q382">
        <v>22</v>
      </c>
      <c r="R382">
        <v>58</v>
      </c>
      <c r="S382">
        <v>0.23599999999999999</v>
      </c>
      <c r="T382">
        <v>0.34300000000000003</v>
      </c>
      <c r="U382">
        <v>0.5</v>
      </c>
      <c r="V382">
        <v>0.84299999999999997</v>
      </c>
      <c r="W382">
        <v>133</v>
      </c>
      <c r="X382">
        <v>74</v>
      </c>
      <c r="Y382">
        <v>7</v>
      </c>
      <c r="Z382">
        <v>2</v>
      </c>
      <c r="AA382">
        <v>0</v>
      </c>
      <c r="AB382">
        <v>0</v>
      </c>
      <c r="AC382">
        <v>4</v>
      </c>
      <c r="AD382" t="s">
        <v>520</v>
      </c>
      <c r="AE382" t="s">
        <v>521</v>
      </c>
    </row>
    <row r="383" spans="1:31" x14ac:dyDescent="0.45">
      <c r="A383">
        <v>378</v>
      </c>
      <c r="B383" t="s">
        <v>1637</v>
      </c>
      <c r="C383">
        <v>29</v>
      </c>
      <c r="D383" t="s">
        <v>811</v>
      </c>
      <c r="E383" t="s">
        <v>1023</v>
      </c>
      <c r="F383">
        <v>54</v>
      </c>
      <c r="G383">
        <v>244</v>
      </c>
      <c r="H383">
        <v>216</v>
      </c>
      <c r="I383">
        <v>40</v>
      </c>
      <c r="J383">
        <v>71</v>
      </c>
      <c r="K383">
        <v>17</v>
      </c>
      <c r="L383">
        <v>2</v>
      </c>
      <c r="M383">
        <v>13</v>
      </c>
      <c r="N383">
        <v>35</v>
      </c>
      <c r="O383">
        <v>13</v>
      </c>
      <c r="P383">
        <v>0</v>
      </c>
      <c r="Q383">
        <v>24</v>
      </c>
      <c r="R383">
        <v>48</v>
      </c>
      <c r="S383">
        <v>0.32900000000000001</v>
      </c>
      <c r="T383">
        <v>0.39500000000000002</v>
      </c>
      <c r="U383">
        <v>0.60599999999999998</v>
      </c>
      <c r="V383">
        <v>1.002</v>
      </c>
      <c r="W383">
        <v>183</v>
      </c>
      <c r="X383">
        <v>131</v>
      </c>
      <c r="Y383">
        <v>4</v>
      </c>
      <c r="Z383">
        <v>1</v>
      </c>
      <c r="AA383">
        <v>0</v>
      </c>
      <c r="AB383">
        <v>2</v>
      </c>
      <c r="AC383">
        <v>0</v>
      </c>
      <c r="AD383" t="s">
        <v>1027</v>
      </c>
      <c r="AE383" t="s">
        <v>1028</v>
      </c>
    </row>
    <row r="384" spans="1:31" x14ac:dyDescent="0.45">
      <c r="A384">
        <v>379</v>
      </c>
      <c r="B384" t="s">
        <v>1638</v>
      </c>
      <c r="C384">
        <v>28</v>
      </c>
      <c r="D384" t="s">
        <v>905</v>
      </c>
      <c r="E384" t="s">
        <v>1023</v>
      </c>
      <c r="F384">
        <v>33</v>
      </c>
      <c r="G384">
        <v>122</v>
      </c>
      <c r="H384">
        <v>111</v>
      </c>
      <c r="I384">
        <v>15</v>
      </c>
      <c r="J384">
        <v>27</v>
      </c>
      <c r="K384">
        <v>4</v>
      </c>
      <c r="L384">
        <v>0</v>
      </c>
      <c r="M384">
        <v>5</v>
      </c>
      <c r="N384">
        <v>17</v>
      </c>
      <c r="O384">
        <v>0</v>
      </c>
      <c r="P384">
        <v>0</v>
      </c>
      <c r="Q384">
        <v>9</v>
      </c>
      <c r="R384">
        <v>27</v>
      </c>
      <c r="S384">
        <v>0.24299999999999999</v>
      </c>
      <c r="T384">
        <v>0.30299999999999999</v>
      </c>
      <c r="U384">
        <v>0.41399999999999998</v>
      </c>
      <c r="V384">
        <v>0.71799999999999997</v>
      </c>
      <c r="W384">
        <v>106</v>
      </c>
      <c r="X384">
        <v>46</v>
      </c>
      <c r="Y384">
        <v>1</v>
      </c>
      <c r="Z384">
        <v>1</v>
      </c>
      <c r="AA384">
        <v>0</v>
      </c>
      <c r="AB384">
        <v>1</v>
      </c>
      <c r="AC384">
        <v>0</v>
      </c>
      <c r="AD384" t="s">
        <v>1164</v>
      </c>
      <c r="AE384" t="s">
        <v>1165</v>
      </c>
    </row>
    <row r="385" spans="1:31" x14ac:dyDescent="0.45">
      <c r="A385">
        <v>380</v>
      </c>
      <c r="B385" t="s">
        <v>1639</v>
      </c>
      <c r="C385">
        <v>30</v>
      </c>
      <c r="D385" t="s">
        <v>828</v>
      </c>
      <c r="E385" t="s">
        <v>1023</v>
      </c>
      <c r="F385">
        <v>52</v>
      </c>
      <c r="G385">
        <v>221</v>
      </c>
      <c r="H385">
        <v>194</v>
      </c>
      <c r="I385">
        <v>24</v>
      </c>
      <c r="J385">
        <v>45</v>
      </c>
      <c r="K385">
        <v>11</v>
      </c>
      <c r="L385">
        <v>1</v>
      </c>
      <c r="M385">
        <v>8</v>
      </c>
      <c r="N385">
        <v>29</v>
      </c>
      <c r="O385">
        <v>0</v>
      </c>
      <c r="P385">
        <v>0</v>
      </c>
      <c r="Q385">
        <v>22</v>
      </c>
      <c r="R385">
        <v>59</v>
      </c>
      <c r="S385">
        <v>0.23200000000000001</v>
      </c>
      <c r="T385">
        <v>0.32100000000000001</v>
      </c>
      <c r="U385">
        <v>0.42299999999999999</v>
      </c>
      <c r="V385">
        <v>0.74399999999999999</v>
      </c>
      <c r="W385">
        <v>111</v>
      </c>
      <c r="X385">
        <v>82</v>
      </c>
      <c r="Y385">
        <v>2</v>
      </c>
      <c r="Z385">
        <v>4</v>
      </c>
      <c r="AA385">
        <v>0</v>
      </c>
      <c r="AB385">
        <v>1</v>
      </c>
      <c r="AC385">
        <v>2</v>
      </c>
      <c r="AD385" t="s">
        <v>591</v>
      </c>
      <c r="AE385" t="s">
        <v>1145</v>
      </c>
    </row>
    <row r="386" spans="1:31" x14ac:dyDescent="0.45">
      <c r="A386">
        <v>381</v>
      </c>
      <c r="B386" t="s">
        <v>522</v>
      </c>
      <c r="C386">
        <v>24</v>
      </c>
      <c r="D386" t="s">
        <v>161</v>
      </c>
      <c r="E386" t="s">
        <v>1026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-100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58</v>
      </c>
      <c r="AE386" t="s">
        <v>523</v>
      </c>
    </row>
    <row r="387" spans="1:31" x14ac:dyDescent="0.45">
      <c r="A387">
        <v>382</v>
      </c>
      <c r="B387" t="s">
        <v>524</v>
      </c>
      <c r="C387">
        <v>33</v>
      </c>
      <c r="D387" t="s">
        <v>97</v>
      </c>
      <c r="E387" t="s">
        <v>1026</v>
      </c>
      <c r="F387">
        <v>14</v>
      </c>
      <c r="G387">
        <v>17</v>
      </c>
      <c r="H387">
        <v>14</v>
      </c>
      <c r="I387">
        <v>4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2</v>
      </c>
      <c r="P387">
        <v>0</v>
      </c>
      <c r="Q387">
        <v>2</v>
      </c>
      <c r="R387">
        <v>4</v>
      </c>
      <c r="S387">
        <v>7.0999999999999994E-2</v>
      </c>
      <c r="T387">
        <v>0.17599999999999999</v>
      </c>
      <c r="U387">
        <v>7.0999999999999994E-2</v>
      </c>
      <c r="V387">
        <v>0.248</v>
      </c>
      <c r="W387">
        <v>-25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0</v>
      </c>
      <c r="AD387" t="s">
        <v>525</v>
      </c>
      <c r="AE387" t="s">
        <v>526</v>
      </c>
    </row>
    <row r="388" spans="1:31" x14ac:dyDescent="0.45">
      <c r="A388">
        <v>383</v>
      </c>
      <c r="B388" t="s">
        <v>1640</v>
      </c>
      <c r="C388">
        <v>25</v>
      </c>
      <c r="D388" t="s">
        <v>817</v>
      </c>
      <c r="E388" t="s">
        <v>1023</v>
      </c>
      <c r="F388">
        <v>47</v>
      </c>
      <c r="G388">
        <v>154</v>
      </c>
      <c r="H388">
        <v>129</v>
      </c>
      <c r="I388">
        <v>18</v>
      </c>
      <c r="J388">
        <v>35</v>
      </c>
      <c r="K388">
        <v>8</v>
      </c>
      <c r="L388">
        <v>2</v>
      </c>
      <c r="M388">
        <v>5</v>
      </c>
      <c r="N388">
        <v>18</v>
      </c>
      <c r="O388">
        <v>1</v>
      </c>
      <c r="P388">
        <v>2</v>
      </c>
      <c r="Q388">
        <v>20</v>
      </c>
      <c r="R388">
        <v>25</v>
      </c>
      <c r="S388">
        <v>0.27100000000000002</v>
      </c>
      <c r="T388">
        <v>0.373</v>
      </c>
      <c r="U388">
        <v>0.48099999999999998</v>
      </c>
      <c r="V388">
        <v>0.85299999999999998</v>
      </c>
      <c r="W388">
        <v>144</v>
      </c>
      <c r="X388">
        <v>62</v>
      </c>
      <c r="Y388">
        <v>0</v>
      </c>
      <c r="Z388">
        <v>2</v>
      </c>
      <c r="AA388">
        <v>1</v>
      </c>
      <c r="AB388">
        <v>2</v>
      </c>
      <c r="AC388">
        <v>0</v>
      </c>
      <c r="AD388" t="s">
        <v>1088</v>
      </c>
      <c r="AE388" t="s">
        <v>1089</v>
      </c>
    </row>
    <row r="389" spans="1:31" x14ac:dyDescent="0.45">
      <c r="A389">
        <v>384</v>
      </c>
      <c r="B389" t="s">
        <v>1641</v>
      </c>
      <c r="C389">
        <v>27</v>
      </c>
      <c r="D389" t="s">
        <v>811</v>
      </c>
      <c r="E389" t="s">
        <v>1023</v>
      </c>
      <c r="F389">
        <v>36</v>
      </c>
      <c r="G389">
        <v>124</v>
      </c>
      <c r="H389">
        <v>109</v>
      </c>
      <c r="I389">
        <v>10</v>
      </c>
      <c r="J389">
        <v>16</v>
      </c>
      <c r="K389">
        <v>4</v>
      </c>
      <c r="L389">
        <v>0</v>
      </c>
      <c r="M389">
        <v>3</v>
      </c>
      <c r="N389">
        <v>10</v>
      </c>
      <c r="O389">
        <v>2</v>
      </c>
      <c r="P389">
        <v>1</v>
      </c>
      <c r="Q389">
        <v>13</v>
      </c>
      <c r="R389">
        <v>40</v>
      </c>
      <c r="S389">
        <v>0.14699999999999999</v>
      </c>
      <c r="T389">
        <v>0.25</v>
      </c>
      <c r="U389">
        <v>0.26600000000000001</v>
      </c>
      <c r="V389">
        <v>0.51600000000000001</v>
      </c>
      <c r="W389">
        <v>48</v>
      </c>
      <c r="X389">
        <v>29</v>
      </c>
      <c r="Y389">
        <v>0</v>
      </c>
      <c r="Z389">
        <v>2</v>
      </c>
      <c r="AA389">
        <v>0</v>
      </c>
      <c r="AB389">
        <v>0</v>
      </c>
      <c r="AC389">
        <v>0</v>
      </c>
      <c r="AD389" t="s">
        <v>476</v>
      </c>
      <c r="AE389" t="s">
        <v>1299</v>
      </c>
    </row>
    <row r="390" spans="1:31" x14ac:dyDescent="0.45">
      <c r="A390">
        <v>385</v>
      </c>
      <c r="B390" t="s">
        <v>1642</v>
      </c>
      <c r="C390">
        <v>33</v>
      </c>
      <c r="D390" t="s">
        <v>828</v>
      </c>
      <c r="E390" t="s">
        <v>1023</v>
      </c>
      <c r="F390">
        <v>52</v>
      </c>
      <c r="G390">
        <v>220</v>
      </c>
      <c r="H390">
        <v>191</v>
      </c>
      <c r="I390">
        <v>31</v>
      </c>
      <c r="J390">
        <v>59</v>
      </c>
      <c r="K390">
        <v>10</v>
      </c>
      <c r="L390">
        <v>0</v>
      </c>
      <c r="M390">
        <v>16</v>
      </c>
      <c r="N390">
        <v>48</v>
      </c>
      <c r="O390">
        <v>0</v>
      </c>
      <c r="P390">
        <v>0</v>
      </c>
      <c r="Q390">
        <v>26</v>
      </c>
      <c r="R390">
        <v>49</v>
      </c>
      <c r="S390">
        <v>0.309</v>
      </c>
      <c r="T390">
        <v>0.39100000000000001</v>
      </c>
      <c r="U390">
        <v>0.61299999999999999</v>
      </c>
      <c r="V390">
        <v>1.0029999999999999</v>
      </c>
      <c r="W390">
        <v>182</v>
      </c>
      <c r="X390">
        <v>117</v>
      </c>
      <c r="Y390">
        <v>4</v>
      </c>
      <c r="Z390">
        <v>1</v>
      </c>
      <c r="AA390">
        <v>0</v>
      </c>
      <c r="AB390">
        <v>2</v>
      </c>
      <c r="AC390">
        <v>1</v>
      </c>
      <c r="AD390" t="s">
        <v>1027</v>
      </c>
      <c r="AE390" t="s">
        <v>1038</v>
      </c>
    </row>
    <row r="391" spans="1:31" x14ac:dyDescent="0.45">
      <c r="A391">
        <v>386</v>
      </c>
      <c r="B391" t="s">
        <v>1643</v>
      </c>
      <c r="C391">
        <v>25</v>
      </c>
      <c r="D391" t="s">
        <v>823</v>
      </c>
      <c r="E391" t="s">
        <v>1023</v>
      </c>
      <c r="F391">
        <v>22</v>
      </c>
      <c r="G391">
        <v>54</v>
      </c>
      <c r="H391">
        <v>46</v>
      </c>
      <c r="I391">
        <v>5</v>
      </c>
      <c r="J391">
        <v>9</v>
      </c>
      <c r="K391">
        <v>1</v>
      </c>
      <c r="L391">
        <v>1</v>
      </c>
      <c r="M391">
        <v>0</v>
      </c>
      <c r="N391">
        <v>7</v>
      </c>
      <c r="O391">
        <v>0</v>
      </c>
      <c r="P391">
        <v>0</v>
      </c>
      <c r="Q391">
        <v>7</v>
      </c>
      <c r="R391">
        <v>18</v>
      </c>
      <c r="S391">
        <v>0.19600000000000001</v>
      </c>
      <c r="T391">
        <v>0.29599999999999999</v>
      </c>
      <c r="U391">
        <v>0.26100000000000001</v>
      </c>
      <c r="V391">
        <v>0.55700000000000005</v>
      </c>
      <c r="W391">
        <v>62</v>
      </c>
      <c r="X391">
        <v>12</v>
      </c>
      <c r="Y391">
        <v>1</v>
      </c>
      <c r="Z391">
        <v>0</v>
      </c>
      <c r="AA391">
        <v>0</v>
      </c>
      <c r="AB391">
        <v>1</v>
      </c>
      <c r="AC391">
        <v>0</v>
      </c>
      <c r="AD391" t="s">
        <v>1353</v>
      </c>
      <c r="AE391" t="s">
        <v>1223</v>
      </c>
    </row>
    <row r="392" spans="1:31" x14ac:dyDescent="0.45">
      <c r="A392">
        <v>387</v>
      </c>
      <c r="B392" t="s">
        <v>1644</v>
      </c>
      <c r="C392">
        <v>23</v>
      </c>
      <c r="D392" t="s">
        <v>811</v>
      </c>
      <c r="E392" t="s">
        <v>1023</v>
      </c>
      <c r="F392">
        <v>37</v>
      </c>
      <c r="G392">
        <v>152</v>
      </c>
      <c r="H392">
        <v>142</v>
      </c>
      <c r="I392">
        <v>22</v>
      </c>
      <c r="J392">
        <v>33</v>
      </c>
      <c r="K392">
        <v>7</v>
      </c>
      <c r="L392">
        <v>0</v>
      </c>
      <c r="M392">
        <v>5</v>
      </c>
      <c r="N392">
        <v>16</v>
      </c>
      <c r="O392">
        <v>1</v>
      </c>
      <c r="P392">
        <v>1</v>
      </c>
      <c r="Q392">
        <v>4</v>
      </c>
      <c r="R392">
        <v>45</v>
      </c>
      <c r="S392">
        <v>0.23200000000000001</v>
      </c>
      <c r="T392">
        <v>0.26300000000000001</v>
      </c>
      <c r="U392">
        <v>0.38700000000000001</v>
      </c>
      <c r="V392">
        <v>0.65</v>
      </c>
      <c r="W392">
        <v>84</v>
      </c>
      <c r="X392">
        <v>55</v>
      </c>
      <c r="Y392">
        <v>6</v>
      </c>
      <c r="Z392">
        <v>3</v>
      </c>
      <c r="AA392">
        <v>0</v>
      </c>
      <c r="AB392">
        <v>3</v>
      </c>
      <c r="AC392">
        <v>0</v>
      </c>
      <c r="AD392" t="s">
        <v>1186</v>
      </c>
      <c r="AE392" t="s">
        <v>1187</v>
      </c>
    </row>
    <row r="393" spans="1:31" x14ac:dyDescent="0.45">
      <c r="A393">
        <v>388</v>
      </c>
      <c r="B393" t="s">
        <v>1645</v>
      </c>
      <c r="C393">
        <v>25</v>
      </c>
      <c r="D393" t="s">
        <v>888</v>
      </c>
      <c r="E393" t="s">
        <v>1023</v>
      </c>
      <c r="F393">
        <v>10</v>
      </c>
      <c r="G393">
        <v>22</v>
      </c>
      <c r="H393">
        <v>18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4</v>
      </c>
      <c r="O393">
        <v>0</v>
      </c>
      <c r="P393">
        <v>0</v>
      </c>
      <c r="Q393">
        <v>3</v>
      </c>
      <c r="R393">
        <v>8</v>
      </c>
      <c r="S393">
        <v>5.6000000000000001E-2</v>
      </c>
      <c r="T393">
        <v>0.182</v>
      </c>
      <c r="U393">
        <v>0.111</v>
      </c>
      <c r="V393">
        <v>0.29299999999999998</v>
      </c>
      <c r="W393">
        <v>-13</v>
      </c>
      <c r="X393">
        <v>2</v>
      </c>
      <c r="Y393">
        <v>0</v>
      </c>
      <c r="Z393">
        <v>0</v>
      </c>
      <c r="AA393">
        <v>0</v>
      </c>
      <c r="AB393">
        <v>1</v>
      </c>
      <c r="AC393">
        <v>0</v>
      </c>
      <c r="AD393" t="s">
        <v>1646</v>
      </c>
      <c r="AE393" t="s">
        <v>1647</v>
      </c>
    </row>
    <row r="394" spans="1:31" x14ac:dyDescent="0.45">
      <c r="A394">
        <v>389</v>
      </c>
      <c r="B394" t="s">
        <v>527</v>
      </c>
      <c r="C394">
        <v>27</v>
      </c>
      <c r="D394" t="s">
        <v>66</v>
      </c>
      <c r="E394" t="s">
        <v>1026</v>
      </c>
      <c r="F394">
        <v>46</v>
      </c>
      <c r="G394">
        <v>160</v>
      </c>
      <c r="H394">
        <v>137</v>
      </c>
      <c r="I394">
        <v>22</v>
      </c>
      <c r="J394">
        <v>35</v>
      </c>
      <c r="K394">
        <v>3</v>
      </c>
      <c r="L394">
        <v>0</v>
      </c>
      <c r="M394">
        <v>4</v>
      </c>
      <c r="N394">
        <v>11</v>
      </c>
      <c r="O394">
        <v>7</v>
      </c>
      <c r="P394">
        <v>0</v>
      </c>
      <c r="Q394">
        <v>19</v>
      </c>
      <c r="R394">
        <v>41</v>
      </c>
      <c r="S394">
        <v>0.255</v>
      </c>
      <c r="T394">
        <v>0.35199999999999998</v>
      </c>
      <c r="U394">
        <v>0.36499999999999999</v>
      </c>
      <c r="V394">
        <v>0.71699999999999997</v>
      </c>
      <c r="W394">
        <v>109</v>
      </c>
      <c r="X394">
        <v>50</v>
      </c>
      <c r="Y394">
        <v>3</v>
      </c>
      <c r="Z394">
        <v>2</v>
      </c>
      <c r="AA394">
        <v>0</v>
      </c>
      <c r="AB394">
        <v>1</v>
      </c>
      <c r="AC394">
        <v>2</v>
      </c>
      <c r="AD394" t="s">
        <v>1340</v>
      </c>
      <c r="AE394" t="s">
        <v>528</v>
      </c>
    </row>
    <row r="395" spans="1:31" x14ac:dyDescent="0.45">
      <c r="A395">
        <v>390</v>
      </c>
      <c r="B395" t="s">
        <v>529</v>
      </c>
      <c r="C395">
        <v>25</v>
      </c>
      <c r="D395" t="s">
        <v>66</v>
      </c>
      <c r="E395" t="s">
        <v>1026</v>
      </c>
      <c r="F395">
        <v>51</v>
      </c>
      <c r="G395">
        <v>217</v>
      </c>
      <c r="H395">
        <v>186</v>
      </c>
      <c r="I395">
        <v>22</v>
      </c>
      <c r="J395">
        <v>55</v>
      </c>
      <c r="K395">
        <v>9</v>
      </c>
      <c r="L395">
        <v>0</v>
      </c>
      <c r="M395">
        <v>9</v>
      </c>
      <c r="N395">
        <v>29</v>
      </c>
      <c r="O395">
        <v>0</v>
      </c>
      <c r="P395">
        <v>1</v>
      </c>
      <c r="Q395">
        <v>24</v>
      </c>
      <c r="R395">
        <v>35</v>
      </c>
      <c r="S395">
        <v>0.29599999999999999</v>
      </c>
      <c r="T395">
        <v>0.38700000000000001</v>
      </c>
      <c r="U395">
        <v>0.48899999999999999</v>
      </c>
      <c r="V395">
        <v>0.876</v>
      </c>
      <c r="W395">
        <v>153</v>
      </c>
      <c r="X395">
        <v>91</v>
      </c>
      <c r="Y395">
        <v>7</v>
      </c>
      <c r="Z395">
        <v>5</v>
      </c>
      <c r="AA395">
        <v>0</v>
      </c>
      <c r="AB395">
        <v>2</v>
      </c>
      <c r="AC395">
        <v>1</v>
      </c>
      <c r="AD395" t="s">
        <v>201</v>
      </c>
      <c r="AE395" t="s">
        <v>530</v>
      </c>
    </row>
    <row r="396" spans="1:31" x14ac:dyDescent="0.45">
      <c r="A396">
        <v>391</v>
      </c>
      <c r="B396" t="s">
        <v>531</v>
      </c>
      <c r="C396">
        <v>22</v>
      </c>
      <c r="D396" t="s">
        <v>41</v>
      </c>
      <c r="E396" t="s">
        <v>1026</v>
      </c>
      <c r="F396">
        <v>15</v>
      </c>
      <c r="G396">
        <v>44</v>
      </c>
      <c r="H396">
        <v>38</v>
      </c>
      <c r="I396">
        <v>4</v>
      </c>
      <c r="J396">
        <v>5</v>
      </c>
      <c r="K396">
        <v>2</v>
      </c>
      <c r="L396">
        <v>0</v>
      </c>
      <c r="M396">
        <v>1</v>
      </c>
      <c r="N396">
        <v>5</v>
      </c>
      <c r="O396">
        <v>0</v>
      </c>
      <c r="P396">
        <v>0</v>
      </c>
      <c r="Q396">
        <v>6</v>
      </c>
      <c r="R396">
        <v>12</v>
      </c>
      <c r="S396">
        <v>0.13200000000000001</v>
      </c>
      <c r="T396">
        <v>0.25</v>
      </c>
      <c r="U396">
        <v>0.26300000000000001</v>
      </c>
      <c r="V396">
        <v>0.51300000000000001</v>
      </c>
      <c r="W396">
        <v>46</v>
      </c>
      <c r="X396">
        <v>10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1367</v>
      </c>
      <c r="AE396" t="s">
        <v>532</v>
      </c>
    </row>
    <row r="397" spans="1:31" x14ac:dyDescent="0.45">
      <c r="A397">
        <v>392</v>
      </c>
      <c r="B397" t="s">
        <v>533</v>
      </c>
      <c r="C397">
        <v>26</v>
      </c>
      <c r="D397" t="s">
        <v>112</v>
      </c>
      <c r="E397" t="s">
        <v>1026</v>
      </c>
      <c r="F397">
        <v>53</v>
      </c>
      <c r="G397">
        <v>215</v>
      </c>
      <c r="H397">
        <v>183</v>
      </c>
      <c r="I397">
        <v>25</v>
      </c>
      <c r="J397">
        <v>41</v>
      </c>
      <c r="K397">
        <v>13</v>
      </c>
      <c r="L397">
        <v>1</v>
      </c>
      <c r="M397">
        <v>5</v>
      </c>
      <c r="N397">
        <v>33</v>
      </c>
      <c r="O397">
        <v>0</v>
      </c>
      <c r="P397">
        <v>0</v>
      </c>
      <c r="Q397">
        <v>21</v>
      </c>
      <c r="R397">
        <v>31</v>
      </c>
      <c r="S397">
        <v>0.224</v>
      </c>
      <c r="T397">
        <v>0.307</v>
      </c>
      <c r="U397">
        <v>0.38800000000000001</v>
      </c>
      <c r="V397">
        <v>0.69499999999999995</v>
      </c>
      <c r="W397">
        <v>95</v>
      </c>
      <c r="X397">
        <v>71</v>
      </c>
      <c r="Y397">
        <v>5</v>
      </c>
      <c r="Z397">
        <v>4</v>
      </c>
      <c r="AA397">
        <v>0</v>
      </c>
      <c r="AB397">
        <v>7</v>
      </c>
      <c r="AC397">
        <v>0</v>
      </c>
      <c r="AD397" t="s">
        <v>207</v>
      </c>
      <c r="AE397" t="s">
        <v>534</v>
      </c>
    </row>
    <row r="398" spans="1:31" x14ac:dyDescent="0.45">
      <c r="A398">
        <v>393</v>
      </c>
      <c r="B398" t="s">
        <v>1648</v>
      </c>
      <c r="C398">
        <v>23</v>
      </c>
      <c r="D398" t="s">
        <v>820</v>
      </c>
      <c r="E398" t="s">
        <v>1023</v>
      </c>
      <c r="F398">
        <v>13</v>
      </c>
      <c r="G398">
        <v>32</v>
      </c>
      <c r="H398">
        <v>32</v>
      </c>
      <c r="I398">
        <v>4</v>
      </c>
      <c r="J398">
        <v>4</v>
      </c>
      <c r="K398">
        <v>0</v>
      </c>
      <c r="L398">
        <v>0</v>
      </c>
      <c r="M398">
        <v>2</v>
      </c>
      <c r="N398">
        <v>5</v>
      </c>
      <c r="O398">
        <v>0</v>
      </c>
      <c r="P398">
        <v>0</v>
      </c>
      <c r="Q398">
        <v>0</v>
      </c>
      <c r="R398">
        <v>15</v>
      </c>
      <c r="S398">
        <v>0.125</v>
      </c>
      <c r="T398">
        <v>0.125</v>
      </c>
      <c r="U398">
        <v>0.313</v>
      </c>
      <c r="V398">
        <v>0.438</v>
      </c>
      <c r="W398">
        <v>24</v>
      </c>
      <c r="X398">
        <v>10</v>
      </c>
      <c r="Y398">
        <v>1</v>
      </c>
      <c r="Z398">
        <v>0</v>
      </c>
      <c r="AA398">
        <v>0</v>
      </c>
      <c r="AB398">
        <v>0</v>
      </c>
      <c r="AC398">
        <v>0</v>
      </c>
      <c r="AD398" t="s">
        <v>1649</v>
      </c>
      <c r="AE398" t="s">
        <v>1650</v>
      </c>
    </row>
    <row r="399" spans="1:31" x14ac:dyDescent="0.45">
      <c r="A399">
        <v>394</v>
      </c>
      <c r="B399" t="s">
        <v>1651</v>
      </c>
      <c r="C399">
        <v>32</v>
      </c>
      <c r="D399" t="s">
        <v>825</v>
      </c>
      <c r="E399" t="s">
        <v>1023</v>
      </c>
      <c r="F399">
        <v>45</v>
      </c>
      <c r="G399">
        <v>146</v>
      </c>
      <c r="H399">
        <v>122</v>
      </c>
      <c r="I399">
        <v>17</v>
      </c>
      <c r="J399">
        <v>37</v>
      </c>
      <c r="K399">
        <v>10</v>
      </c>
      <c r="L399">
        <v>0</v>
      </c>
      <c r="M399">
        <v>6</v>
      </c>
      <c r="N399">
        <v>16</v>
      </c>
      <c r="O399">
        <v>1</v>
      </c>
      <c r="P399">
        <v>0</v>
      </c>
      <c r="Q399">
        <v>16</v>
      </c>
      <c r="R399">
        <v>36</v>
      </c>
      <c r="S399">
        <v>0.30299999999999999</v>
      </c>
      <c r="T399">
        <v>0.4</v>
      </c>
      <c r="U399">
        <v>0.53300000000000003</v>
      </c>
      <c r="V399">
        <v>0.93300000000000005</v>
      </c>
      <c r="W399">
        <v>169</v>
      </c>
      <c r="X399">
        <v>65</v>
      </c>
      <c r="Y399">
        <v>1</v>
      </c>
      <c r="Z399">
        <v>5</v>
      </c>
      <c r="AA399">
        <v>1</v>
      </c>
      <c r="AB399">
        <v>2</v>
      </c>
      <c r="AC399">
        <v>0</v>
      </c>
      <c r="AD399" t="s">
        <v>1065</v>
      </c>
      <c r="AE399" t="s">
        <v>1066</v>
      </c>
    </row>
    <row r="400" spans="1:31" x14ac:dyDescent="0.45">
      <c r="A400">
        <v>395</v>
      </c>
      <c r="B400" t="s">
        <v>1652</v>
      </c>
      <c r="C400">
        <v>27</v>
      </c>
      <c r="D400" t="s">
        <v>817</v>
      </c>
      <c r="E400" t="s">
        <v>1023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 t="s">
        <v>1653</v>
      </c>
    </row>
    <row r="401" spans="1:31" x14ac:dyDescent="0.45">
      <c r="A401">
        <v>396</v>
      </c>
      <c r="B401" t="s">
        <v>535</v>
      </c>
      <c r="C401">
        <v>26</v>
      </c>
      <c r="D401" t="s">
        <v>33</v>
      </c>
      <c r="E401" t="s">
        <v>1026</v>
      </c>
      <c r="F401">
        <v>55</v>
      </c>
      <c r="G401">
        <v>227</v>
      </c>
      <c r="H401">
        <v>214</v>
      </c>
      <c r="I401">
        <v>33</v>
      </c>
      <c r="J401">
        <v>66</v>
      </c>
      <c r="K401">
        <v>9</v>
      </c>
      <c r="L401">
        <v>1</v>
      </c>
      <c r="M401">
        <v>5</v>
      </c>
      <c r="N401">
        <v>21</v>
      </c>
      <c r="O401">
        <v>7</v>
      </c>
      <c r="P401">
        <v>2</v>
      </c>
      <c r="Q401">
        <v>8</v>
      </c>
      <c r="R401">
        <v>35</v>
      </c>
      <c r="S401">
        <v>0.308</v>
      </c>
      <c r="T401">
        <v>0.34399999999999997</v>
      </c>
      <c r="U401">
        <v>0.43</v>
      </c>
      <c r="V401">
        <v>0.77400000000000002</v>
      </c>
      <c r="W401">
        <v>122</v>
      </c>
      <c r="X401">
        <v>92</v>
      </c>
      <c r="Y401">
        <v>8</v>
      </c>
      <c r="Z401">
        <v>4</v>
      </c>
      <c r="AA401">
        <v>0</v>
      </c>
      <c r="AB401">
        <v>1</v>
      </c>
      <c r="AC401">
        <v>0</v>
      </c>
      <c r="AD401" t="s">
        <v>107</v>
      </c>
      <c r="AE401" t="s">
        <v>536</v>
      </c>
    </row>
    <row r="402" spans="1:31" x14ac:dyDescent="0.45">
      <c r="A402">
        <v>397</v>
      </c>
      <c r="B402" t="s">
        <v>1654</v>
      </c>
      <c r="C402">
        <v>36</v>
      </c>
      <c r="D402" t="s">
        <v>820</v>
      </c>
      <c r="E402" t="s">
        <v>1023</v>
      </c>
      <c r="F402">
        <v>6</v>
      </c>
      <c r="G402">
        <v>14</v>
      </c>
      <c r="H402">
        <v>13</v>
      </c>
      <c r="I402">
        <v>1</v>
      </c>
      <c r="J402">
        <v>3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6</v>
      </c>
      <c r="S402">
        <v>0.23100000000000001</v>
      </c>
      <c r="T402">
        <v>0.28599999999999998</v>
      </c>
      <c r="U402">
        <v>0.23100000000000001</v>
      </c>
      <c r="V402">
        <v>0.51600000000000001</v>
      </c>
      <c r="W402">
        <v>54</v>
      </c>
      <c r="X402">
        <v>3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1655</v>
      </c>
      <c r="AE402" t="s">
        <v>1656</v>
      </c>
    </row>
    <row r="403" spans="1:31" x14ac:dyDescent="0.45">
      <c r="A403">
        <v>398</v>
      </c>
      <c r="B403" t="s">
        <v>1657</v>
      </c>
      <c r="C403">
        <v>24</v>
      </c>
      <c r="D403" t="s">
        <v>825</v>
      </c>
      <c r="E403" t="s">
        <v>1023</v>
      </c>
      <c r="F403">
        <v>7</v>
      </c>
      <c r="G403">
        <v>27</v>
      </c>
      <c r="H403">
        <v>24</v>
      </c>
      <c r="I403">
        <v>3</v>
      </c>
      <c r="J403">
        <v>6</v>
      </c>
      <c r="K403">
        <v>1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2</v>
      </c>
      <c r="R403">
        <v>3</v>
      </c>
      <c r="S403">
        <v>0.25</v>
      </c>
      <c r="T403">
        <v>0.33300000000000002</v>
      </c>
      <c r="U403">
        <v>0.29199999999999998</v>
      </c>
      <c r="V403">
        <v>0.625</v>
      </c>
      <c r="W403">
        <v>84</v>
      </c>
      <c r="X403">
        <v>7</v>
      </c>
      <c r="Y403">
        <v>1</v>
      </c>
      <c r="Z403">
        <v>1</v>
      </c>
      <c r="AA403">
        <v>0</v>
      </c>
      <c r="AB403">
        <v>0</v>
      </c>
      <c r="AC403">
        <v>0</v>
      </c>
      <c r="AD403" t="s">
        <v>686</v>
      </c>
      <c r="AE403" t="s">
        <v>1658</v>
      </c>
    </row>
    <row r="404" spans="1:31" x14ac:dyDescent="0.45">
      <c r="A404">
        <v>399</v>
      </c>
      <c r="B404" t="s">
        <v>1659</v>
      </c>
      <c r="C404">
        <v>28</v>
      </c>
      <c r="D404" t="s">
        <v>875</v>
      </c>
      <c r="E404" t="s">
        <v>1023</v>
      </c>
      <c r="F404">
        <v>3</v>
      </c>
      <c r="G404">
        <v>5</v>
      </c>
      <c r="H404">
        <v>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-100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329</v>
      </c>
      <c r="AE404" t="s">
        <v>1660</v>
      </c>
    </row>
    <row r="405" spans="1:31" x14ac:dyDescent="0.45">
      <c r="A405">
        <v>400</v>
      </c>
      <c r="B405" t="s">
        <v>537</v>
      </c>
      <c r="C405">
        <v>34</v>
      </c>
      <c r="D405" t="s">
        <v>112</v>
      </c>
      <c r="E405" t="s">
        <v>1026</v>
      </c>
      <c r="F405">
        <v>54</v>
      </c>
      <c r="G405">
        <v>219</v>
      </c>
      <c r="H405">
        <v>199</v>
      </c>
      <c r="I405">
        <v>22</v>
      </c>
      <c r="J405">
        <v>64</v>
      </c>
      <c r="K405">
        <v>12</v>
      </c>
      <c r="L405">
        <v>0</v>
      </c>
      <c r="M405">
        <v>9</v>
      </c>
      <c r="N405">
        <v>39</v>
      </c>
      <c r="O405">
        <v>0</v>
      </c>
      <c r="P405">
        <v>0</v>
      </c>
      <c r="Q405">
        <v>14</v>
      </c>
      <c r="R405">
        <v>34</v>
      </c>
      <c r="S405">
        <v>0.32200000000000001</v>
      </c>
      <c r="T405">
        <v>0.38400000000000001</v>
      </c>
      <c r="U405">
        <v>0.51800000000000002</v>
      </c>
      <c r="V405">
        <v>0.90100000000000002</v>
      </c>
      <c r="W405">
        <v>152</v>
      </c>
      <c r="X405">
        <v>103</v>
      </c>
      <c r="Y405">
        <v>7</v>
      </c>
      <c r="Z405">
        <v>6</v>
      </c>
      <c r="AA405">
        <v>0</v>
      </c>
      <c r="AB405">
        <v>0</v>
      </c>
      <c r="AC405">
        <v>4</v>
      </c>
      <c r="AD405" t="s">
        <v>538</v>
      </c>
      <c r="AE405" t="s">
        <v>539</v>
      </c>
    </row>
    <row r="406" spans="1:31" x14ac:dyDescent="0.45">
      <c r="A406">
        <v>401</v>
      </c>
      <c r="B406" t="s">
        <v>540</v>
      </c>
      <c r="C406">
        <v>24</v>
      </c>
      <c r="D406" t="s">
        <v>79</v>
      </c>
      <c r="E406" t="s">
        <v>1026</v>
      </c>
      <c r="F406">
        <v>35</v>
      </c>
      <c r="G406">
        <v>131</v>
      </c>
      <c r="H406">
        <v>116</v>
      </c>
      <c r="I406">
        <v>18</v>
      </c>
      <c r="J406">
        <v>32</v>
      </c>
      <c r="K406">
        <v>4</v>
      </c>
      <c r="L406">
        <v>4</v>
      </c>
      <c r="M406">
        <v>3</v>
      </c>
      <c r="N406">
        <v>14</v>
      </c>
      <c r="O406">
        <v>4</v>
      </c>
      <c r="P406">
        <v>2</v>
      </c>
      <c r="Q406">
        <v>13</v>
      </c>
      <c r="R406">
        <v>28</v>
      </c>
      <c r="S406">
        <v>0.27600000000000002</v>
      </c>
      <c r="T406">
        <v>0.34599999999999997</v>
      </c>
      <c r="U406">
        <v>0.45700000000000002</v>
      </c>
      <c r="V406">
        <v>0.80300000000000005</v>
      </c>
      <c r="W406">
        <v>127</v>
      </c>
      <c r="X406">
        <v>53</v>
      </c>
      <c r="Y406">
        <v>2</v>
      </c>
      <c r="Z406">
        <v>0</v>
      </c>
      <c r="AA406">
        <v>1</v>
      </c>
      <c r="AB406">
        <v>1</v>
      </c>
      <c r="AC406">
        <v>0</v>
      </c>
      <c r="AD406" t="s">
        <v>541</v>
      </c>
      <c r="AE406" t="s">
        <v>542</v>
      </c>
    </row>
    <row r="407" spans="1:31" x14ac:dyDescent="0.45">
      <c r="A407">
        <v>402</v>
      </c>
      <c r="B407" t="s">
        <v>1661</v>
      </c>
      <c r="C407">
        <v>27</v>
      </c>
      <c r="D407" t="s">
        <v>817</v>
      </c>
      <c r="E407" t="s">
        <v>1023</v>
      </c>
      <c r="F407">
        <v>45</v>
      </c>
      <c r="G407">
        <v>172</v>
      </c>
      <c r="H407">
        <v>151</v>
      </c>
      <c r="I407">
        <v>24</v>
      </c>
      <c r="J407">
        <v>34</v>
      </c>
      <c r="K407">
        <v>4</v>
      </c>
      <c r="L407">
        <v>0</v>
      </c>
      <c r="M407">
        <v>4</v>
      </c>
      <c r="N407">
        <v>15</v>
      </c>
      <c r="O407">
        <v>5</v>
      </c>
      <c r="P407">
        <v>1</v>
      </c>
      <c r="Q407">
        <v>17</v>
      </c>
      <c r="R407">
        <v>46</v>
      </c>
      <c r="S407">
        <v>0.22500000000000001</v>
      </c>
      <c r="T407">
        <v>0.314</v>
      </c>
      <c r="U407">
        <v>0.33100000000000002</v>
      </c>
      <c r="V407">
        <v>0.64500000000000002</v>
      </c>
      <c r="W407">
        <v>86</v>
      </c>
      <c r="X407">
        <v>50</v>
      </c>
      <c r="Y407">
        <v>3</v>
      </c>
      <c r="Z407">
        <v>3</v>
      </c>
      <c r="AA407">
        <v>0</v>
      </c>
      <c r="AB407">
        <v>1</v>
      </c>
      <c r="AC407">
        <v>0</v>
      </c>
      <c r="AD407" t="s">
        <v>115</v>
      </c>
      <c r="AE407" t="s">
        <v>1098</v>
      </c>
    </row>
    <row r="408" spans="1:31" x14ac:dyDescent="0.45">
      <c r="A408">
        <v>403</v>
      </c>
      <c r="B408" t="s">
        <v>1662</v>
      </c>
      <c r="C408">
        <v>34</v>
      </c>
      <c r="D408" t="s">
        <v>825</v>
      </c>
      <c r="E408" t="s">
        <v>1023</v>
      </c>
      <c r="F408">
        <v>14</v>
      </c>
      <c r="G408">
        <v>26</v>
      </c>
      <c r="H408">
        <v>22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3</v>
      </c>
      <c r="R408">
        <v>6</v>
      </c>
      <c r="S408">
        <v>4.4999999999999998E-2</v>
      </c>
      <c r="T408">
        <v>0.154</v>
      </c>
      <c r="U408">
        <v>4.4999999999999998E-2</v>
      </c>
      <c r="V408">
        <v>0.19900000000000001</v>
      </c>
      <c r="W408">
        <v>-39</v>
      </c>
      <c r="X408">
        <v>1</v>
      </c>
      <c r="Y408">
        <v>1</v>
      </c>
      <c r="Z408">
        <v>0</v>
      </c>
      <c r="AA408">
        <v>0</v>
      </c>
      <c r="AB408">
        <v>1</v>
      </c>
      <c r="AC408">
        <v>0</v>
      </c>
      <c r="AD408" t="s">
        <v>1663</v>
      </c>
      <c r="AE408" t="s">
        <v>1664</v>
      </c>
    </row>
    <row r="409" spans="1:31" x14ac:dyDescent="0.45">
      <c r="A409">
        <v>404</v>
      </c>
      <c r="B409" t="s">
        <v>543</v>
      </c>
      <c r="C409">
        <v>36</v>
      </c>
      <c r="D409" t="s">
        <v>97</v>
      </c>
      <c r="E409" t="s">
        <v>1026</v>
      </c>
      <c r="F409">
        <v>30</v>
      </c>
      <c r="G409">
        <v>128</v>
      </c>
      <c r="H409">
        <v>119</v>
      </c>
      <c r="I409">
        <v>17</v>
      </c>
      <c r="J409">
        <v>35</v>
      </c>
      <c r="K409">
        <v>7</v>
      </c>
      <c r="L409">
        <v>0</v>
      </c>
      <c r="M409">
        <v>3</v>
      </c>
      <c r="N409">
        <v>12</v>
      </c>
      <c r="O409">
        <v>3</v>
      </c>
      <c r="P409">
        <v>1</v>
      </c>
      <c r="Q409">
        <v>8</v>
      </c>
      <c r="R409">
        <v>25</v>
      </c>
      <c r="S409">
        <v>0.29399999999999998</v>
      </c>
      <c r="T409">
        <v>0.34399999999999997</v>
      </c>
      <c r="U409">
        <v>0.42899999999999999</v>
      </c>
      <c r="V409">
        <v>0.77200000000000002</v>
      </c>
      <c r="W409">
        <v>120</v>
      </c>
      <c r="X409">
        <v>51</v>
      </c>
      <c r="Y409">
        <v>1</v>
      </c>
      <c r="Z409">
        <v>1</v>
      </c>
      <c r="AA409">
        <v>0</v>
      </c>
      <c r="AB409">
        <v>0</v>
      </c>
      <c r="AC409">
        <v>0</v>
      </c>
      <c r="AD409" t="s">
        <v>1665</v>
      </c>
      <c r="AE409" t="s">
        <v>544</v>
      </c>
    </row>
    <row r="410" spans="1:31" x14ac:dyDescent="0.45">
      <c r="A410">
        <v>405</v>
      </c>
      <c r="B410" t="s">
        <v>545</v>
      </c>
      <c r="C410">
        <v>35</v>
      </c>
      <c r="D410" t="s">
        <v>94</v>
      </c>
      <c r="E410" t="s">
        <v>1026</v>
      </c>
      <c r="F410">
        <v>34</v>
      </c>
      <c r="G410">
        <v>93</v>
      </c>
      <c r="H410">
        <v>83</v>
      </c>
      <c r="I410">
        <v>14</v>
      </c>
      <c r="J410">
        <v>29</v>
      </c>
      <c r="K410">
        <v>4</v>
      </c>
      <c r="L410">
        <v>1</v>
      </c>
      <c r="M410">
        <v>6</v>
      </c>
      <c r="N410">
        <v>24</v>
      </c>
      <c r="O410">
        <v>6</v>
      </c>
      <c r="P410">
        <v>0</v>
      </c>
      <c r="Q410">
        <v>6</v>
      </c>
      <c r="R410">
        <v>18</v>
      </c>
      <c r="S410">
        <v>0.34899999999999998</v>
      </c>
      <c r="T410">
        <v>0.40200000000000002</v>
      </c>
      <c r="U410">
        <v>0.63900000000000001</v>
      </c>
      <c r="V410">
        <v>1.0409999999999999</v>
      </c>
      <c r="W410">
        <v>190</v>
      </c>
      <c r="X410">
        <v>53</v>
      </c>
      <c r="Y410">
        <v>2</v>
      </c>
      <c r="Z410">
        <v>2</v>
      </c>
      <c r="AA410">
        <v>1</v>
      </c>
      <c r="AB410">
        <v>1</v>
      </c>
      <c r="AC410">
        <v>0</v>
      </c>
      <c r="AD410" t="s">
        <v>546</v>
      </c>
      <c r="AE410" t="s">
        <v>547</v>
      </c>
    </row>
    <row r="411" spans="1:31" x14ac:dyDescent="0.45">
      <c r="A411">
        <v>406</v>
      </c>
      <c r="B411" t="s">
        <v>545</v>
      </c>
      <c r="C411">
        <v>35</v>
      </c>
      <c r="D411" t="s">
        <v>97</v>
      </c>
      <c r="E411" t="s">
        <v>1026</v>
      </c>
      <c r="F411">
        <v>17</v>
      </c>
      <c r="G411">
        <v>32</v>
      </c>
      <c r="H411">
        <v>25</v>
      </c>
      <c r="I411">
        <v>1</v>
      </c>
      <c r="J411">
        <v>4</v>
      </c>
      <c r="K411">
        <v>2</v>
      </c>
      <c r="L411">
        <v>0</v>
      </c>
      <c r="M411">
        <v>1</v>
      </c>
      <c r="N411">
        <v>4</v>
      </c>
      <c r="O411">
        <v>2</v>
      </c>
      <c r="P411">
        <v>0</v>
      </c>
      <c r="Q411">
        <v>4</v>
      </c>
      <c r="R411">
        <v>8</v>
      </c>
      <c r="S411">
        <v>0.16</v>
      </c>
      <c r="T411">
        <v>0.28999999999999998</v>
      </c>
      <c r="U411">
        <v>0.36</v>
      </c>
      <c r="V411">
        <v>0.65</v>
      </c>
      <c r="W411">
        <v>85</v>
      </c>
      <c r="X411">
        <v>9</v>
      </c>
      <c r="Y411">
        <v>0</v>
      </c>
      <c r="Z411">
        <v>1</v>
      </c>
      <c r="AA411">
        <v>1</v>
      </c>
      <c r="AB411">
        <v>1</v>
      </c>
      <c r="AC411">
        <v>0</v>
      </c>
      <c r="AD411" t="s">
        <v>548</v>
      </c>
      <c r="AE411" t="s">
        <v>547</v>
      </c>
    </row>
    <row r="412" spans="1:31" x14ac:dyDescent="0.45">
      <c r="A412">
        <v>407</v>
      </c>
      <c r="B412" t="s">
        <v>545</v>
      </c>
      <c r="C412">
        <v>35</v>
      </c>
      <c r="D412" t="s">
        <v>41</v>
      </c>
      <c r="E412" t="s">
        <v>1026</v>
      </c>
      <c r="F412">
        <v>17</v>
      </c>
      <c r="G412">
        <v>61</v>
      </c>
      <c r="H412">
        <v>58</v>
      </c>
      <c r="I412">
        <v>13</v>
      </c>
      <c r="J412">
        <v>25</v>
      </c>
      <c r="K412">
        <v>2</v>
      </c>
      <c r="L412">
        <v>1</v>
      </c>
      <c r="M412">
        <v>5</v>
      </c>
      <c r="N412">
        <v>20</v>
      </c>
      <c r="O412">
        <v>4</v>
      </c>
      <c r="P412">
        <v>0</v>
      </c>
      <c r="Q412">
        <v>2</v>
      </c>
      <c r="R412">
        <v>10</v>
      </c>
      <c r="S412">
        <v>0.43099999999999999</v>
      </c>
      <c r="T412">
        <v>0.45900000000000002</v>
      </c>
      <c r="U412">
        <v>0.75900000000000001</v>
      </c>
      <c r="V412">
        <v>1.218</v>
      </c>
      <c r="W412">
        <v>237</v>
      </c>
      <c r="X412">
        <v>44</v>
      </c>
      <c r="Y412">
        <v>2</v>
      </c>
      <c r="Z412">
        <v>1</v>
      </c>
      <c r="AA412">
        <v>0</v>
      </c>
      <c r="AB412">
        <v>0</v>
      </c>
      <c r="AC412">
        <v>0</v>
      </c>
      <c r="AD412" t="s">
        <v>549</v>
      </c>
      <c r="AE412" t="s">
        <v>547</v>
      </c>
    </row>
    <row r="413" spans="1:31" x14ac:dyDescent="0.45">
      <c r="A413">
        <v>408</v>
      </c>
      <c r="B413" t="s">
        <v>550</v>
      </c>
      <c r="C413">
        <v>27</v>
      </c>
      <c r="D413" t="s">
        <v>66</v>
      </c>
      <c r="E413" t="s">
        <v>1026</v>
      </c>
      <c r="F413">
        <v>19</v>
      </c>
      <c r="G413">
        <v>49</v>
      </c>
      <c r="H413">
        <v>42</v>
      </c>
      <c r="I413">
        <v>5</v>
      </c>
      <c r="J413">
        <v>9</v>
      </c>
      <c r="K413">
        <v>3</v>
      </c>
      <c r="L413">
        <v>0</v>
      </c>
      <c r="M413">
        <v>2</v>
      </c>
      <c r="N413">
        <v>6</v>
      </c>
      <c r="O413">
        <v>0</v>
      </c>
      <c r="P413">
        <v>0</v>
      </c>
      <c r="Q413">
        <v>4</v>
      </c>
      <c r="R413">
        <v>18</v>
      </c>
      <c r="S413">
        <v>0.214</v>
      </c>
      <c r="T413">
        <v>0.29199999999999998</v>
      </c>
      <c r="U413">
        <v>0.42899999999999999</v>
      </c>
      <c r="V413">
        <v>0.72</v>
      </c>
      <c r="W413">
        <v>106</v>
      </c>
      <c r="X413">
        <v>18</v>
      </c>
      <c r="Y413">
        <v>0</v>
      </c>
      <c r="Z413">
        <v>1</v>
      </c>
      <c r="AA413">
        <v>1</v>
      </c>
      <c r="AB413">
        <v>1</v>
      </c>
      <c r="AC413">
        <v>0</v>
      </c>
      <c r="AD413">
        <v>2</v>
      </c>
      <c r="AE413" t="s">
        <v>551</v>
      </c>
    </row>
    <row r="414" spans="1:31" x14ac:dyDescent="0.45">
      <c r="A414">
        <v>409</v>
      </c>
      <c r="B414" t="s">
        <v>552</v>
      </c>
      <c r="C414">
        <v>30</v>
      </c>
      <c r="D414" t="s">
        <v>153</v>
      </c>
      <c r="E414" t="s">
        <v>1026</v>
      </c>
      <c r="F414">
        <v>46</v>
      </c>
      <c r="G414">
        <v>181</v>
      </c>
      <c r="H414">
        <v>159</v>
      </c>
      <c r="I414">
        <v>15</v>
      </c>
      <c r="J414">
        <v>31</v>
      </c>
      <c r="K414">
        <v>2</v>
      </c>
      <c r="L414">
        <v>0</v>
      </c>
      <c r="M414">
        <v>5</v>
      </c>
      <c r="N414">
        <v>14</v>
      </c>
      <c r="O414">
        <v>1</v>
      </c>
      <c r="P414">
        <v>2</v>
      </c>
      <c r="Q414">
        <v>21</v>
      </c>
      <c r="R414">
        <v>56</v>
      </c>
      <c r="S414">
        <v>0.19500000000000001</v>
      </c>
      <c r="T414">
        <v>0.29299999999999998</v>
      </c>
      <c r="U414">
        <v>0.30199999999999999</v>
      </c>
      <c r="V414">
        <v>0.59499999999999997</v>
      </c>
      <c r="W414">
        <v>76</v>
      </c>
      <c r="X414">
        <v>48</v>
      </c>
      <c r="Y414">
        <v>4</v>
      </c>
      <c r="Z414">
        <v>1</v>
      </c>
      <c r="AA414">
        <v>0</v>
      </c>
      <c r="AB414">
        <v>0</v>
      </c>
      <c r="AC414">
        <v>1</v>
      </c>
      <c r="AD414" t="s">
        <v>367</v>
      </c>
      <c r="AE414" t="s">
        <v>553</v>
      </c>
    </row>
    <row r="415" spans="1:31" x14ac:dyDescent="0.45">
      <c r="A415">
        <v>410</v>
      </c>
      <c r="B415" t="s">
        <v>1666</v>
      </c>
      <c r="C415">
        <v>31</v>
      </c>
      <c r="D415" t="s">
        <v>820</v>
      </c>
      <c r="E415" t="s">
        <v>1023</v>
      </c>
      <c r="F415">
        <v>58</v>
      </c>
      <c r="G415">
        <v>229</v>
      </c>
      <c r="H415">
        <v>195</v>
      </c>
      <c r="I415">
        <v>33</v>
      </c>
      <c r="J415">
        <v>63</v>
      </c>
      <c r="K415">
        <v>10</v>
      </c>
      <c r="L415">
        <v>0</v>
      </c>
      <c r="M415">
        <v>8</v>
      </c>
      <c r="N415">
        <v>35</v>
      </c>
      <c r="O415">
        <v>3</v>
      </c>
      <c r="P415">
        <v>2</v>
      </c>
      <c r="Q415">
        <v>30</v>
      </c>
      <c r="R415">
        <v>33</v>
      </c>
      <c r="S415">
        <v>0.32300000000000001</v>
      </c>
      <c r="T415">
        <v>0.41899999999999998</v>
      </c>
      <c r="U415">
        <v>0.497</v>
      </c>
      <c r="V415">
        <v>0.91700000000000004</v>
      </c>
      <c r="W415">
        <v>169</v>
      </c>
      <c r="X415">
        <v>97</v>
      </c>
      <c r="Y415">
        <v>6</v>
      </c>
      <c r="Z415">
        <v>3</v>
      </c>
      <c r="AA415">
        <v>0</v>
      </c>
      <c r="AB415">
        <v>1</v>
      </c>
      <c r="AC415">
        <v>1</v>
      </c>
      <c r="AD415" t="s">
        <v>1041</v>
      </c>
      <c r="AE415" t="s">
        <v>1042</v>
      </c>
    </row>
    <row r="416" spans="1:31" x14ac:dyDescent="0.45">
      <c r="A416">
        <v>411</v>
      </c>
      <c r="B416" t="s">
        <v>554</v>
      </c>
      <c r="C416">
        <v>23</v>
      </c>
      <c r="D416" t="s">
        <v>37</v>
      </c>
      <c r="E416" t="s">
        <v>1026</v>
      </c>
      <c r="F416">
        <v>54</v>
      </c>
      <c r="G416">
        <v>198</v>
      </c>
      <c r="H416">
        <v>185</v>
      </c>
      <c r="I416">
        <v>26</v>
      </c>
      <c r="J416">
        <v>39</v>
      </c>
      <c r="K416">
        <v>9</v>
      </c>
      <c r="L416">
        <v>2</v>
      </c>
      <c r="M416">
        <v>5</v>
      </c>
      <c r="N416">
        <v>28</v>
      </c>
      <c r="O416">
        <v>7</v>
      </c>
      <c r="P416">
        <v>3</v>
      </c>
      <c r="Q416">
        <v>7</v>
      </c>
      <c r="R416">
        <v>51</v>
      </c>
      <c r="S416">
        <v>0.21099999999999999</v>
      </c>
      <c r="T416">
        <v>0.24</v>
      </c>
      <c r="U416">
        <v>0.36199999999999999</v>
      </c>
      <c r="V416">
        <v>0.60199999999999998</v>
      </c>
      <c r="W416">
        <v>66</v>
      </c>
      <c r="X416">
        <v>67</v>
      </c>
      <c r="Y416">
        <v>2</v>
      </c>
      <c r="Z416">
        <v>1</v>
      </c>
      <c r="AA416">
        <v>2</v>
      </c>
      <c r="AB416">
        <v>3</v>
      </c>
      <c r="AC416">
        <v>0</v>
      </c>
      <c r="AD416" t="s">
        <v>555</v>
      </c>
      <c r="AE416" t="s">
        <v>556</v>
      </c>
    </row>
    <row r="417" spans="1:31" x14ac:dyDescent="0.45">
      <c r="A417">
        <v>412</v>
      </c>
      <c r="B417" t="s">
        <v>557</v>
      </c>
      <c r="C417">
        <v>27</v>
      </c>
      <c r="D417" t="s">
        <v>153</v>
      </c>
      <c r="E417" t="s">
        <v>1026</v>
      </c>
      <c r="F417">
        <v>50</v>
      </c>
      <c r="G417">
        <v>191</v>
      </c>
      <c r="H417">
        <v>171</v>
      </c>
      <c r="I417">
        <v>24</v>
      </c>
      <c r="J417">
        <v>36</v>
      </c>
      <c r="K417">
        <v>4</v>
      </c>
      <c r="L417">
        <v>0</v>
      </c>
      <c r="M417">
        <v>11</v>
      </c>
      <c r="N417">
        <v>29</v>
      </c>
      <c r="O417">
        <v>0</v>
      </c>
      <c r="P417">
        <v>0</v>
      </c>
      <c r="Q417">
        <v>17</v>
      </c>
      <c r="R417">
        <v>67</v>
      </c>
      <c r="S417">
        <v>0.21099999999999999</v>
      </c>
      <c r="T417">
        <v>0.28299999999999997</v>
      </c>
      <c r="U417">
        <v>0.42699999999999999</v>
      </c>
      <c r="V417">
        <v>0.71</v>
      </c>
      <c r="W417">
        <v>105</v>
      </c>
      <c r="X417">
        <v>73</v>
      </c>
      <c r="Y417">
        <v>2</v>
      </c>
      <c r="Z417">
        <v>1</v>
      </c>
      <c r="AA417">
        <v>0</v>
      </c>
      <c r="AB417">
        <v>2</v>
      </c>
      <c r="AC417">
        <v>0</v>
      </c>
      <c r="AD417" t="s">
        <v>307</v>
      </c>
      <c r="AE417" t="s">
        <v>558</v>
      </c>
    </row>
    <row r="418" spans="1:31" x14ac:dyDescent="0.45">
      <c r="A418">
        <v>413</v>
      </c>
      <c r="B418" t="s">
        <v>559</v>
      </c>
      <c r="C418">
        <v>29</v>
      </c>
      <c r="D418" t="s">
        <v>153</v>
      </c>
      <c r="E418" t="s">
        <v>1026</v>
      </c>
      <c r="F418">
        <v>44</v>
      </c>
      <c r="G418">
        <v>130</v>
      </c>
      <c r="H418">
        <v>124</v>
      </c>
      <c r="I418">
        <v>16</v>
      </c>
      <c r="J418">
        <v>33</v>
      </c>
      <c r="K418">
        <v>3</v>
      </c>
      <c r="L418">
        <v>1</v>
      </c>
      <c r="M418">
        <v>4</v>
      </c>
      <c r="N418">
        <v>12</v>
      </c>
      <c r="O418">
        <v>4</v>
      </c>
      <c r="P418">
        <v>0</v>
      </c>
      <c r="Q418">
        <v>3</v>
      </c>
      <c r="R418">
        <v>37</v>
      </c>
      <c r="S418">
        <v>0.26600000000000001</v>
      </c>
      <c r="T418">
        <v>0.3</v>
      </c>
      <c r="U418">
        <v>0.40300000000000002</v>
      </c>
      <c r="V418">
        <v>0.70299999999999996</v>
      </c>
      <c r="W418">
        <v>105</v>
      </c>
      <c r="X418">
        <v>50</v>
      </c>
      <c r="Y418">
        <v>1</v>
      </c>
      <c r="Z418">
        <v>3</v>
      </c>
      <c r="AA418">
        <v>0</v>
      </c>
      <c r="AB418">
        <v>0</v>
      </c>
      <c r="AC418">
        <v>0</v>
      </c>
      <c r="AD418" t="s">
        <v>560</v>
      </c>
      <c r="AE418" t="s">
        <v>561</v>
      </c>
    </row>
    <row r="419" spans="1:31" x14ac:dyDescent="0.45">
      <c r="A419">
        <v>414</v>
      </c>
      <c r="B419" t="s">
        <v>562</v>
      </c>
      <c r="C419">
        <v>29</v>
      </c>
      <c r="D419" t="s">
        <v>66</v>
      </c>
      <c r="E419" t="s">
        <v>1026</v>
      </c>
      <c r="F419">
        <v>42</v>
      </c>
      <c r="G419">
        <v>152</v>
      </c>
      <c r="H419">
        <v>147</v>
      </c>
      <c r="I419">
        <v>19</v>
      </c>
      <c r="J419">
        <v>40</v>
      </c>
      <c r="K419">
        <v>3</v>
      </c>
      <c r="L419">
        <v>0</v>
      </c>
      <c r="M419">
        <v>1</v>
      </c>
      <c r="N419">
        <v>13</v>
      </c>
      <c r="O419">
        <v>5</v>
      </c>
      <c r="P419">
        <v>2</v>
      </c>
      <c r="Q419">
        <v>3</v>
      </c>
      <c r="R419">
        <v>30</v>
      </c>
      <c r="S419">
        <v>0.27200000000000002</v>
      </c>
      <c r="T419">
        <v>0.28899999999999998</v>
      </c>
      <c r="U419">
        <v>0.313</v>
      </c>
      <c r="V419">
        <v>0.60199999999999998</v>
      </c>
      <c r="W419">
        <v>75</v>
      </c>
      <c r="X419">
        <v>46</v>
      </c>
      <c r="Y419">
        <v>2</v>
      </c>
      <c r="Z419">
        <v>1</v>
      </c>
      <c r="AA419">
        <v>0</v>
      </c>
      <c r="AB419">
        <v>1</v>
      </c>
      <c r="AC419">
        <v>0</v>
      </c>
      <c r="AD419" t="s">
        <v>563</v>
      </c>
      <c r="AE419" t="s">
        <v>564</v>
      </c>
    </row>
    <row r="420" spans="1:31" x14ac:dyDescent="0.45">
      <c r="A420">
        <v>415</v>
      </c>
      <c r="B420" t="s">
        <v>565</v>
      </c>
      <c r="C420">
        <v>31</v>
      </c>
      <c r="D420" t="s">
        <v>70</v>
      </c>
      <c r="E420" t="s">
        <v>1026</v>
      </c>
      <c r="F420">
        <v>54</v>
      </c>
      <c r="G420">
        <v>238</v>
      </c>
      <c r="H420">
        <v>217</v>
      </c>
      <c r="I420">
        <v>41</v>
      </c>
      <c r="J420">
        <v>59</v>
      </c>
      <c r="K420">
        <v>12</v>
      </c>
      <c r="L420">
        <v>1</v>
      </c>
      <c r="M420">
        <v>16</v>
      </c>
      <c r="N420">
        <v>56</v>
      </c>
      <c r="O420">
        <v>8</v>
      </c>
      <c r="P420">
        <v>2</v>
      </c>
      <c r="Q420">
        <v>18</v>
      </c>
      <c r="R420">
        <v>27</v>
      </c>
      <c r="S420">
        <v>0.27200000000000002</v>
      </c>
      <c r="T420">
        <v>0.32800000000000001</v>
      </c>
      <c r="U420">
        <v>0.55800000000000005</v>
      </c>
      <c r="V420">
        <v>0.88500000000000001</v>
      </c>
      <c r="W420">
        <v>151</v>
      </c>
      <c r="X420">
        <v>121</v>
      </c>
      <c r="Y420">
        <v>2</v>
      </c>
      <c r="Z420">
        <v>1</v>
      </c>
      <c r="AA420">
        <v>0</v>
      </c>
      <c r="AB420">
        <v>2</v>
      </c>
      <c r="AC420">
        <v>2</v>
      </c>
      <c r="AD420" t="s">
        <v>566</v>
      </c>
      <c r="AE420" t="s">
        <v>567</v>
      </c>
    </row>
    <row r="421" spans="1:31" x14ac:dyDescent="0.45">
      <c r="A421">
        <v>416</v>
      </c>
      <c r="B421" t="s">
        <v>568</v>
      </c>
      <c r="C421">
        <v>22</v>
      </c>
      <c r="D421" t="s">
        <v>97</v>
      </c>
      <c r="E421" t="s">
        <v>1026</v>
      </c>
      <c r="F421">
        <v>14</v>
      </c>
      <c r="G421">
        <v>45</v>
      </c>
      <c r="H421">
        <v>43</v>
      </c>
      <c r="I421">
        <v>4</v>
      </c>
      <c r="J421">
        <v>9</v>
      </c>
      <c r="K421">
        <v>2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1</v>
      </c>
      <c r="R421">
        <v>7</v>
      </c>
      <c r="S421">
        <v>0.20899999999999999</v>
      </c>
      <c r="T421">
        <v>0.222</v>
      </c>
      <c r="U421">
        <v>0.25600000000000001</v>
      </c>
      <c r="V421">
        <v>0.47799999999999998</v>
      </c>
      <c r="W421">
        <v>37</v>
      </c>
      <c r="X421">
        <v>11</v>
      </c>
      <c r="Y421">
        <v>3</v>
      </c>
      <c r="Z421">
        <v>0</v>
      </c>
      <c r="AA421">
        <v>0</v>
      </c>
      <c r="AB421">
        <v>1</v>
      </c>
      <c r="AC421">
        <v>0</v>
      </c>
      <c r="AD421" t="s">
        <v>104</v>
      </c>
      <c r="AE421" t="s">
        <v>569</v>
      </c>
    </row>
    <row r="422" spans="1:31" x14ac:dyDescent="0.45">
      <c r="A422">
        <v>417</v>
      </c>
      <c r="B422" t="s">
        <v>1667</v>
      </c>
      <c r="C422">
        <v>24</v>
      </c>
      <c r="D422" t="s">
        <v>835</v>
      </c>
      <c r="E422" t="s">
        <v>1023</v>
      </c>
      <c r="F422">
        <v>19</v>
      </c>
      <c r="G422">
        <v>77</v>
      </c>
      <c r="H422">
        <v>69</v>
      </c>
      <c r="I422">
        <v>7</v>
      </c>
      <c r="J422">
        <v>19</v>
      </c>
      <c r="K422">
        <v>4</v>
      </c>
      <c r="L422">
        <v>0</v>
      </c>
      <c r="M422">
        <v>2</v>
      </c>
      <c r="N422">
        <v>12</v>
      </c>
      <c r="O422">
        <v>1</v>
      </c>
      <c r="P422">
        <v>0</v>
      </c>
      <c r="Q422">
        <v>8</v>
      </c>
      <c r="R422">
        <v>24</v>
      </c>
      <c r="S422">
        <v>0.27500000000000002</v>
      </c>
      <c r="T422">
        <v>0.35099999999999998</v>
      </c>
      <c r="U422">
        <v>0.42</v>
      </c>
      <c r="V422">
        <v>0.77100000000000002</v>
      </c>
      <c r="W422">
        <v>128</v>
      </c>
      <c r="X422">
        <v>29</v>
      </c>
      <c r="Y422">
        <v>2</v>
      </c>
      <c r="Z422">
        <v>0</v>
      </c>
      <c r="AA422">
        <v>0</v>
      </c>
      <c r="AB422">
        <v>0</v>
      </c>
      <c r="AC422">
        <v>1</v>
      </c>
      <c r="AD422" t="s">
        <v>1110</v>
      </c>
      <c r="AE422" t="s">
        <v>1111</v>
      </c>
    </row>
    <row r="423" spans="1:31" x14ac:dyDescent="0.45">
      <c r="A423">
        <v>418</v>
      </c>
      <c r="B423" t="s">
        <v>1668</v>
      </c>
      <c r="C423">
        <v>33</v>
      </c>
      <c r="D423" t="s">
        <v>823</v>
      </c>
      <c r="E423" t="s">
        <v>1023</v>
      </c>
      <c r="F423">
        <v>45</v>
      </c>
      <c r="G423">
        <v>196</v>
      </c>
      <c r="H423">
        <v>183</v>
      </c>
      <c r="I423">
        <v>27</v>
      </c>
      <c r="J423">
        <v>52</v>
      </c>
      <c r="K423">
        <v>8</v>
      </c>
      <c r="L423">
        <v>1</v>
      </c>
      <c r="M423">
        <v>7</v>
      </c>
      <c r="N423">
        <v>20</v>
      </c>
      <c r="O423">
        <v>1</v>
      </c>
      <c r="P423">
        <v>2</v>
      </c>
      <c r="Q423">
        <v>11</v>
      </c>
      <c r="R423">
        <v>50</v>
      </c>
      <c r="S423">
        <v>0.28399999999999997</v>
      </c>
      <c r="T423">
        <v>0.32700000000000001</v>
      </c>
      <c r="U423">
        <v>0.45400000000000001</v>
      </c>
      <c r="V423">
        <v>0.78</v>
      </c>
      <c r="W423">
        <v>122</v>
      </c>
      <c r="X423">
        <v>83</v>
      </c>
      <c r="Y423">
        <v>3</v>
      </c>
      <c r="Z423">
        <v>1</v>
      </c>
      <c r="AA423">
        <v>0</v>
      </c>
      <c r="AB423">
        <v>1</v>
      </c>
      <c r="AC423">
        <v>0</v>
      </c>
      <c r="AD423" t="s">
        <v>1063</v>
      </c>
      <c r="AE423" t="s">
        <v>1064</v>
      </c>
    </row>
    <row r="424" spans="1:31" x14ac:dyDescent="0.45">
      <c r="A424">
        <v>419</v>
      </c>
      <c r="B424" t="s">
        <v>1669</v>
      </c>
      <c r="C424">
        <v>28</v>
      </c>
      <c r="D424" t="s">
        <v>835</v>
      </c>
      <c r="E424" t="s">
        <v>1023</v>
      </c>
      <c r="F424">
        <v>5</v>
      </c>
      <c r="G424">
        <v>12</v>
      </c>
      <c r="H424">
        <v>12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4</v>
      </c>
      <c r="S424">
        <v>8.3000000000000004E-2</v>
      </c>
      <c r="T424">
        <v>8.3000000000000004E-2</v>
      </c>
      <c r="U424">
        <v>0.33300000000000002</v>
      </c>
      <c r="V424">
        <v>0.41699999999999998</v>
      </c>
      <c r="W424">
        <v>17</v>
      </c>
      <c r="X424">
        <v>4</v>
      </c>
      <c r="Y424">
        <v>1</v>
      </c>
      <c r="Z424">
        <v>0</v>
      </c>
      <c r="AA424">
        <v>0</v>
      </c>
      <c r="AB424">
        <v>0</v>
      </c>
      <c r="AC424">
        <v>0</v>
      </c>
      <c r="AD424" t="s">
        <v>646</v>
      </c>
      <c r="AE424" t="s">
        <v>1670</v>
      </c>
    </row>
    <row r="425" spans="1:31" x14ac:dyDescent="0.45">
      <c r="A425">
        <v>420</v>
      </c>
      <c r="B425" t="s">
        <v>570</v>
      </c>
      <c r="C425">
        <v>33</v>
      </c>
      <c r="D425" t="s">
        <v>37</v>
      </c>
      <c r="E425" t="s">
        <v>1026</v>
      </c>
      <c r="F425">
        <v>28</v>
      </c>
      <c r="G425">
        <v>88</v>
      </c>
      <c r="H425">
        <v>75</v>
      </c>
      <c r="I425">
        <v>11</v>
      </c>
      <c r="J425">
        <v>26</v>
      </c>
      <c r="K425">
        <v>7</v>
      </c>
      <c r="L425">
        <v>1</v>
      </c>
      <c r="M425">
        <v>2</v>
      </c>
      <c r="N425">
        <v>13</v>
      </c>
      <c r="O425">
        <v>1</v>
      </c>
      <c r="P425">
        <v>1</v>
      </c>
      <c r="Q425">
        <v>10</v>
      </c>
      <c r="R425">
        <v>18</v>
      </c>
      <c r="S425">
        <v>0.34699999999999998</v>
      </c>
      <c r="T425">
        <v>0.437</v>
      </c>
      <c r="U425">
        <v>0.54700000000000004</v>
      </c>
      <c r="V425">
        <v>0.98299999999999998</v>
      </c>
      <c r="W425">
        <v>174</v>
      </c>
      <c r="X425">
        <v>41</v>
      </c>
      <c r="Y425">
        <v>2</v>
      </c>
      <c r="Z425">
        <v>2</v>
      </c>
      <c r="AA425">
        <v>0</v>
      </c>
      <c r="AB425">
        <v>0</v>
      </c>
      <c r="AC425">
        <v>0</v>
      </c>
      <c r="AD425" t="s">
        <v>571</v>
      </c>
      <c r="AE425" t="s">
        <v>572</v>
      </c>
    </row>
    <row r="426" spans="1:31" x14ac:dyDescent="0.45">
      <c r="A426">
        <v>421</v>
      </c>
      <c r="B426" t="s">
        <v>573</v>
      </c>
      <c r="C426">
        <v>30</v>
      </c>
      <c r="D426" t="s">
        <v>97</v>
      </c>
      <c r="E426" t="s">
        <v>1026</v>
      </c>
      <c r="F426">
        <v>13</v>
      </c>
      <c r="G426">
        <v>35</v>
      </c>
      <c r="H426">
        <v>29</v>
      </c>
      <c r="I426">
        <v>3</v>
      </c>
      <c r="J426">
        <v>8</v>
      </c>
      <c r="K426">
        <v>1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5</v>
      </c>
      <c r="R426">
        <v>8</v>
      </c>
      <c r="S426">
        <v>0.27600000000000002</v>
      </c>
      <c r="T426">
        <v>0.38200000000000001</v>
      </c>
      <c r="U426">
        <v>0.379</v>
      </c>
      <c r="V426">
        <v>0.76200000000000001</v>
      </c>
      <c r="W426">
        <v>120</v>
      </c>
      <c r="X426">
        <v>11</v>
      </c>
      <c r="Y426">
        <v>1</v>
      </c>
      <c r="Z426">
        <v>0</v>
      </c>
      <c r="AA426">
        <v>1</v>
      </c>
      <c r="AB426">
        <v>0</v>
      </c>
      <c r="AC426">
        <v>0</v>
      </c>
      <c r="AD426" t="s">
        <v>1671</v>
      </c>
      <c r="AE426" t="s">
        <v>574</v>
      </c>
    </row>
    <row r="427" spans="1:31" x14ac:dyDescent="0.45">
      <c r="A427">
        <v>422</v>
      </c>
      <c r="B427" t="s">
        <v>575</v>
      </c>
      <c r="C427">
        <v>34</v>
      </c>
      <c r="D427" t="s">
        <v>41</v>
      </c>
      <c r="E427" t="s">
        <v>1026</v>
      </c>
      <c r="F427">
        <v>19</v>
      </c>
      <c r="G427">
        <v>83</v>
      </c>
      <c r="H427">
        <v>75</v>
      </c>
      <c r="I427">
        <v>9</v>
      </c>
      <c r="J427">
        <v>20</v>
      </c>
      <c r="K427">
        <v>3</v>
      </c>
      <c r="L427">
        <v>0</v>
      </c>
      <c r="M427">
        <v>0</v>
      </c>
      <c r="N427">
        <v>3</v>
      </c>
      <c r="O427">
        <v>3</v>
      </c>
      <c r="P427">
        <v>1</v>
      </c>
      <c r="Q427">
        <v>6</v>
      </c>
      <c r="R427">
        <v>15</v>
      </c>
      <c r="S427">
        <v>0.26700000000000002</v>
      </c>
      <c r="T427">
        <v>0.32500000000000001</v>
      </c>
      <c r="U427">
        <v>0.307</v>
      </c>
      <c r="V427">
        <v>0.63200000000000001</v>
      </c>
      <c r="W427">
        <v>81</v>
      </c>
      <c r="X427">
        <v>23</v>
      </c>
      <c r="Y427">
        <v>0</v>
      </c>
      <c r="Z427">
        <v>1</v>
      </c>
      <c r="AA427">
        <v>0</v>
      </c>
      <c r="AB427">
        <v>1</v>
      </c>
      <c r="AC427">
        <v>0</v>
      </c>
      <c r="AD427" t="s">
        <v>576</v>
      </c>
      <c r="AE427" t="s">
        <v>577</v>
      </c>
    </row>
    <row r="428" spans="1:31" x14ac:dyDescent="0.45">
      <c r="A428">
        <v>423</v>
      </c>
      <c r="B428" t="s">
        <v>578</v>
      </c>
      <c r="C428">
        <v>32</v>
      </c>
      <c r="D428" t="s">
        <v>112</v>
      </c>
      <c r="E428" t="s">
        <v>1026</v>
      </c>
      <c r="F428">
        <v>48</v>
      </c>
      <c r="G428">
        <v>160</v>
      </c>
      <c r="H428">
        <v>144</v>
      </c>
      <c r="I428">
        <v>20</v>
      </c>
      <c r="J428">
        <v>24</v>
      </c>
      <c r="K428">
        <v>7</v>
      </c>
      <c r="L428">
        <v>0</v>
      </c>
      <c r="M428">
        <v>4</v>
      </c>
      <c r="N428">
        <v>20</v>
      </c>
      <c r="O428">
        <v>1</v>
      </c>
      <c r="P428">
        <v>0</v>
      </c>
      <c r="Q428">
        <v>16</v>
      </c>
      <c r="R428">
        <v>30</v>
      </c>
      <c r="S428">
        <v>0.16700000000000001</v>
      </c>
      <c r="T428">
        <v>0.25</v>
      </c>
      <c r="U428">
        <v>0.29899999999999999</v>
      </c>
      <c r="V428">
        <v>0.54900000000000004</v>
      </c>
      <c r="W428">
        <v>55</v>
      </c>
      <c r="X428">
        <v>43</v>
      </c>
      <c r="Y428">
        <v>3</v>
      </c>
      <c r="Z428">
        <v>0</v>
      </c>
      <c r="AA428">
        <v>0</v>
      </c>
      <c r="AB428">
        <v>0</v>
      </c>
      <c r="AC428">
        <v>0</v>
      </c>
      <c r="AD428" t="s">
        <v>579</v>
      </c>
      <c r="AE428" t="s">
        <v>580</v>
      </c>
    </row>
    <row r="429" spans="1:31" x14ac:dyDescent="0.45">
      <c r="A429">
        <v>424</v>
      </c>
      <c r="B429" t="s">
        <v>581</v>
      </c>
      <c r="C429">
        <v>27</v>
      </c>
      <c r="D429" t="s">
        <v>41</v>
      </c>
      <c r="E429" t="s">
        <v>1026</v>
      </c>
      <c r="F429">
        <v>38</v>
      </c>
      <c r="G429">
        <v>144</v>
      </c>
      <c r="H429">
        <v>133</v>
      </c>
      <c r="I429">
        <v>22</v>
      </c>
      <c r="J429">
        <v>45</v>
      </c>
      <c r="K429">
        <v>9</v>
      </c>
      <c r="L429">
        <v>1</v>
      </c>
      <c r="M429">
        <v>4</v>
      </c>
      <c r="N429">
        <v>17</v>
      </c>
      <c r="O429">
        <v>12</v>
      </c>
      <c r="P429">
        <v>3</v>
      </c>
      <c r="Q429">
        <v>9</v>
      </c>
      <c r="R429">
        <v>22</v>
      </c>
      <c r="S429">
        <v>0.33800000000000002</v>
      </c>
      <c r="T429">
        <v>0.38500000000000001</v>
      </c>
      <c r="U429">
        <v>0.51100000000000001</v>
      </c>
      <c r="V429">
        <v>0.89600000000000002</v>
      </c>
      <c r="W429">
        <v>151</v>
      </c>
      <c r="X429">
        <v>68</v>
      </c>
      <c r="Y429">
        <v>1</v>
      </c>
      <c r="Z429">
        <v>1</v>
      </c>
      <c r="AA429">
        <v>1</v>
      </c>
      <c r="AB429">
        <v>0</v>
      </c>
      <c r="AC429">
        <v>0</v>
      </c>
      <c r="AD429" t="s">
        <v>582</v>
      </c>
      <c r="AE429" t="s">
        <v>583</v>
      </c>
    </row>
    <row r="430" spans="1:31" x14ac:dyDescent="0.45">
      <c r="A430">
        <v>425</v>
      </c>
      <c r="B430" t="s">
        <v>584</v>
      </c>
      <c r="C430">
        <v>30</v>
      </c>
      <c r="D430" t="s">
        <v>37</v>
      </c>
      <c r="E430" t="s">
        <v>1026</v>
      </c>
      <c r="F430">
        <v>21</v>
      </c>
      <c r="G430">
        <v>64</v>
      </c>
      <c r="H430">
        <v>60</v>
      </c>
      <c r="I430">
        <v>4</v>
      </c>
      <c r="J430">
        <v>11</v>
      </c>
      <c r="K430">
        <v>2</v>
      </c>
      <c r="L430">
        <v>0</v>
      </c>
      <c r="M430">
        <v>0</v>
      </c>
      <c r="N430">
        <v>5</v>
      </c>
      <c r="O430">
        <v>1</v>
      </c>
      <c r="P430">
        <v>2</v>
      </c>
      <c r="Q430">
        <v>3</v>
      </c>
      <c r="R430">
        <v>19</v>
      </c>
      <c r="S430">
        <v>0.183</v>
      </c>
      <c r="T430">
        <v>0.23400000000000001</v>
      </c>
      <c r="U430">
        <v>0.217</v>
      </c>
      <c r="V430">
        <v>0.45100000000000001</v>
      </c>
      <c r="W430">
        <v>28</v>
      </c>
      <c r="X430">
        <v>13</v>
      </c>
      <c r="Y430">
        <v>1</v>
      </c>
      <c r="Z430">
        <v>1</v>
      </c>
      <c r="AA430">
        <v>0</v>
      </c>
      <c r="AB430">
        <v>0</v>
      </c>
      <c r="AC430">
        <v>0</v>
      </c>
      <c r="AD430" t="s">
        <v>585</v>
      </c>
      <c r="AE430" t="s">
        <v>586</v>
      </c>
    </row>
    <row r="431" spans="1:31" x14ac:dyDescent="0.45">
      <c r="A431">
        <v>426</v>
      </c>
      <c r="B431" t="s">
        <v>1672</v>
      </c>
      <c r="C431">
        <v>29</v>
      </c>
      <c r="D431" t="s">
        <v>905</v>
      </c>
      <c r="E431" t="s">
        <v>1023</v>
      </c>
      <c r="F431">
        <v>54</v>
      </c>
      <c r="G431">
        <v>242</v>
      </c>
      <c r="H431">
        <v>217</v>
      </c>
      <c r="I431">
        <v>20</v>
      </c>
      <c r="J431">
        <v>57</v>
      </c>
      <c r="K431">
        <v>12</v>
      </c>
      <c r="L431">
        <v>1</v>
      </c>
      <c r="M431">
        <v>7</v>
      </c>
      <c r="N431">
        <v>28</v>
      </c>
      <c r="O431">
        <v>4</v>
      </c>
      <c r="P431">
        <v>0</v>
      </c>
      <c r="Q431">
        <v>25</v>
      </c>
      <c r="R431">
        <v>47</v>
      </c>
      <c r="S431">
        <v>0.26300000000000001</v>
      </c>
      <c r="T431">
        <v>0.33900000000000002</v>
      </c>
      <c r="U431">
        <v>0.42399999999999999</v>
      </c>
      <c r="V431">
        <v>0.76300000000000001</v>
      </c>
      <c r="W431">
        <v>120</v>
      </c>
      <c r="X431">
        <v>92</v>
      </c>
      <c r="Y431">
        <v>1</v>
      </c>
      <c r="Z431">
        <v>0</v>
      </c>
      <c r="AA431">
        <v>0</v>
      </c>
      <c r="AB431">
        <v>0</v>
      </c>
      <c r="AC431">
        <v>1</v>
      </c>
      <c r="AD431" t="s">
        <v>1074</v>
      </c>
      <c r="AE431" t="s">
        <v>1075</v>
      </c>
    </row>
    <row r="432" spans="1:31" x14ac:dyDescent="0.45">
      <c r="A432">
        <v>427</v>
      </c>
      <c r="B432" t="s">
        <v>1673</v>
      </c>
      <c r="C432">
        <v>27</v>
      </c>
      <c r="D432" t="s">
        <v>828</v>
      </c>
      <c r="E432" t="s">
        <v>1023</v>
      </c>
      <c r="F432">
        <v>39</v>
      </c>
      <c r="G432">
        <v>171</v>
      </c>
      <c r="H432">
        <v>155</v>
      </c>
      <c r="I432">
        <v>22</v>
      </c>
      <c r="J432">
        <v>36</v>
      </c>
      <c r="K432">
        <v>8</v>
      </c>
      <c r="L432">
        <v>2</v>
      </c>
      <c r="M432">
        <v>3</v>
      </c>
      <c r="N432">
        <v>18</v>
      </c>
      <c r="O432">
        <v>0</v>
      </c>
      <c r="P432">
        <v>0</v>
      </c>
      <c r="Q432">
        <v>14</v>
      </c>
      <c r="R432">
        <v>43</v>
      </c>
      <c r="S432">
        <v>0.23200000000000001</v>
      </c>
      <c r="T432">
        <v>0.30399999999999999</v>
      </c>
      <c r="U432">
        <v>0.36799999999999999</v>
      </c>
      <c r="V432">
        <v>0.67200000000000004</v>
      </c>
      <c r="W432">
        <v>91</v>
      </c>
      <c r="X432">
        <v>57</v>
      </c>
      <c r="Y432">
        <v>1</v>
      </c>
      <c r="Z432">
        <v>2</v>
      </c>
      <c r="AA432">
        <v>0</v>
      </c>
      <c r="AB432">
        <v>0</v>
      </c>
      <c r="AC432">
        <v>0</v>
      </c>
      <c r="AD432" t="s">
        <v>118</v>
      </c>
      <c r="AE432" t="s">
        <v>1083</v>
      </c>
    </row>
    <row r="433" spans="1:31" x14ac:dyDescent="0.45">
      <c r="A433">
        <v>428</v>
      </c>
      <c r="B433" t="s">
        <v>587</v>
      </c>
      <c r="C433">
        <v>26</v>
      </c>
      <c r="D433" t="s">
        <v>153</v>
      </c>
      <c r="E433" t="s">
        <v>1026</v>
      </c>
      <c r="F433">
        <v>5</v>
      </c>
      <c r="G433">
        <v>6</v>
      </c>
      <c r="H433">
        <v>6</v>
      </c>
      <c r="I433">
        <v>2</v>
      </c>
      <c r="J433">
        <v>2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</v>
      </c>
      <c r="S433">
        <v>0.33300000000000002</v>
      </c>
      <c r="T433">
        <v>0.33300000000000002</v>
      </c>
      <c r="U433">
        <v>0.66700000000000004</v>
      </c>
      <c r="V433">
        <v>1</v>
      </c>
      <c r="W433">
        <v>185</v>
      </c>
      <c r="X433">
        <v>4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588</v>
      </c>
      <c r="AE433" t="s">
        <v>589</v>
      </c>
    </row>
    <row r="434" spans="1:31" x14ac:dyDescent="0.45">
      <c r="A434">
        <v>429</v>
      </c>
      <c r="B434" t="s">
        <v>1674</v>
      </c>
      <c r="C434">
        <v>28</v>
      </c>
      <c r="D434" t="s">
        <v>875</v>
      </c>
      <c r="E434" t="s">
        <v>1023</v>
      </c>
      <c r="F434">
        <v>40</v>
      </c>
      <c r="G434">
        <v>106</v>
      </c>
      <c r="H434">
        <v>93</v>
      </c>
      <c r="I434">
        <v>8</v>
      </c>
      <c r="J434">
        <v>20</v>
      </c>
      <c r="K434">
        <v>4</v>
      </c>
      <c r="L434">
        <v>0</v>
      </c>
      <c r="M434">
        <v>0</v>
      </c>
      <c r="N434">
        <v>6</v>
      </c>
      <c r="O434">
        <v>1</v>
      </c>
      <c r="P434">
        <v>0</v>
      </c>
      <c r="Q434">
        <v>9</v>
      </c>
      <c r="R434">
        <v>24</v>
      </c>
      <c r="S434">
        <v>0.215</v>
      </c>
      <c r="T434">
        <v>0.30199999999999999</v>
      </c>
      <c r="U434">
        <v>0.25800000000000001</v>
      </c>
      <c r="V434">
        <v>0.56000000000000005</v>
      </c>
      <c r="W434">
        <v>61</v>
      </c>
      <c r="X434">
        <v>24</v>
      </c>
      <c r="Y434">
        <v>2</v>
      </c>
      <c r="Z434">
        <v>3</v>
      </c>
      <c r="AA434">
        <v>0</v>
      </c>
      <c r="AB434">
        <v>1</v>
      </c>
      <c r="AC434">
        <v>0</v>
      </c>
      <c r="AD434" t="s">
        <v>1262</v>
      </c>
      <c r="AE434" t="s">
        <v>1263</v>
      </c>
    </row>
    <row r="435" spans="1:31" x14ac:dyDescent="0.45">
      <c r="A435">
        <v>430</v>
      </c>
      <c r="B435" t="s">
        <v>590</v>
      </c>
      <c r="C435">
        <v>34</v>
      </c>
      <c r="D435" t="s">
        <v>103</v>
      </c>
      <c r="E435" t="s">
        <v>1026</v>
      </c>
      <c r="F435">
        <v>55</v>
      </c>
      <c r="G435">
        <v>229</v>
      </c>
      <c r="H435">
        <v>208</v>
      </c>
      <c r="I435">
        <v>27</v>
      </c>
      <c r="J435">
        <v>51</v>
      </c>
      <c r="K435">
        <v>5</v>
      </c>
      <c r="L435">
        <v>0</v>
      </c>
      <c r="M435">
        <v>7</v>
      </c>
      <c r="N435">
        <v>25</v>
      </c>
      <c r="O435">
        <v>0</v>
      </c>
      <c r="P435">
        <v>0</v>
      </c>
      <c r="Q435">
        <v>14</v>
      </c>
      <c r="R435">
        <v>42</v>
      </c>
      <c r="S435">
        <v>0.245</v>
      </c>
      <c r="T435">
        <v>0.31</v>
      </c>
      <c r="U435">
        <v>0.37</v>
      </c>
      <c r="V435">
        <v>0.68</v>
      </c>
      <c r="W435">
        <v>93</v>
      </c>
      <c r="X435">
        <v>77</v>
      </c>
      <c r="Y435">
        <v>4</v>
      </c>
      <c r="Z435">
        <v>6</v>
      </c>
      <c r="AA435">
        <v>0</v>
      </c>
      <c r="AB435">
        <v>1</v>
      </c>
      <c r="AC435">
        <v>0</v>
      </c>
      <c r="AD435" t="s">
        <v>591</v>
      </c>
      <c r="AE435" t="s">
        <v>592</v>
      </c>
    </row>
    <row r="436" spans="1:31" x14ac:dyDescent="0.45">
      <c r="A436">
        <v>431</v>
      </c>
      <c r="B436" t="s">
        <v>593</v>
      </c>
      <c r="C436">
        <v>26</v>
      </c>
      <c r="D436" t="s">
        <v>97</v>
      </c>
      <c r="E436" t="s">
        <v>1026</v>
      </c>
      <c r="F436">
        <v>7</v>
      </c>
      <c r="G436">
        <v>29</v>
      </c>
      <c r="H436">
        <v>28</v>
      </c>
      <c r="I436">
        <v>3</v>
      </c>
      <c r="J436">
        <v>6</v>
      </c>
      <c r="K436">
        <v>2</v>
      </c>
      <c r="L436">
        <v>0</v>
      </c>
      <c r="M436">
        <v>2</v>
      </c>
      <c r="N436">
        <v>4</v>
      </c>
      <c r="O436">
        <v>1</v>
      </c>
      <c r="P436">
        <v>0</v>
      </c>
      <c r="Q436">
        <v>1</v>
      </c>
      <c r="R436">
        <v>11</v>
      </c>
      <c r="S436">
        <v>0.214</v>
      </c>
      <c r="T436">
        <v>0.24099999999999999</v>
      </c>
      <c r="U436">
        <v>0.5</v>
      </c>
      <c r="V436">
        <v>0.74099999999999999</v>
      </c>
      <c r="W436">
        <v>105</v>
      </c>
      <c r="X436">
        <v>14</v>
      </c>
      <c r="Y436">
        <v>2</v>
      </c>
      <c r="Z436">
        <v>0</v>
      </c>
      <c r="AA436">
        <v>0</v>
      </c>
      <c r="AB436">
        <v>0</v>
      </c>
      <c r="AC436">
        <v>0</v>
      </c>
      <c r="AD436" t="s">
        <v>80</v>
      </c>
      <c r="AE436" t="s">
        <v>594</v>
      </c>
    </row>
    <row r="437" spans="1:31" x14ac:dyDescent="0.45">
      <c r="A437">
        <v>432</v>
      </c>
      <c r="B437" t="s">
        <v>595</v>
      </c>
      <c r="C437">
        <v>39</v>
      </c>
      <c r="D437" t="s">
        <v>161</v>
      </c>
      <c r="E437" t="s">
        <v>1026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 t="s">
        <v>596</v>
      </c>
    </row>
    <row r="438" spans="1:31" x14ac:dyDescent="0.45">
      <c r="A438">
        <v>433</v>
      </c>
      <c r="B438" t="s">
        <v>1675</v>
      </c>
      <c r="C438">
        <v>27</v>
      </c>
      <c r="D438" t="s">
        <v>886</v>
      </c>
      <c r="E438" t="s">
        <v>1023</v>
      </c>
      <c r="F438">
        <v>14</v>
      </c>
      <c r="G438">
        <v>33</v>
      </c>
      <c r="H438">
        <v>25</v>
      </c>
      <c r="I438">
        <v>3</v>
      </c>
      <c r="J438">
        <v>3</v>
      </c>
      <c r="K438">
        <v>0</v>
      </c>
      <c r="L438">
        <v>0</v>
      </c>
      <c r="M438">
        <v>0</v>
      </c>
      <c r="N438">
        <v>2</v>
      </c>
      <c r="O438">
        <v>4</v>
      </c>
      <c r="P438">
        <v>1</v>
      </c>
      <c r="Q438">
        <v>5</v>
      </c>
      <c r="R438">
        <v>9</v>
      </c>
      <c r="S438">
        <v>0.12</v>
      </c>
      <c r="T438">
        <v>0.28100000000000003</v>
      </c>
      <c r="U438">
        <v>0.12</v>
      </c>
      <c r="V438">
        <v>0.40100000000000002</v>
      </c>
      <c r="W438">
        <v>24</v>
      </c>
      <c r="X438">
        <v>3</v>
      </c>
      <c r="Y438">
        <v>0</v>
      </c>
      <c r="Z438">
        <v>1</v>
      </c>
      <c r="AA438">
        <v>1</v>
      </c>
      <c r="AB438">
        <v>1</v>
      </c>
      <c r="AC438">
        <v>0</v>
      </c>
      <c r="AD438" t="s">
        <v>1676</v>
      </c>
      <c r="AE438" t="s">
        <v>1677</v>
      </c>
    </row>
    <row r="439" spans="1:31" x14ac:dyDescent="0.45">
      <c r="A439">
        <v>434</v>
      </c>
      <c r="B439" t="s">
        <v>597</v>
      </c>
      <c r="C439">
        <v>23</v>
      </c>
      <c r="D439" t="s">
        <v>70</v>
      </c>
      <c r="E439" t="s">
        <v>1026</v>
      </c>
      <c r="F439">
        <v>47</v>
      </c>
      <c r="G439">
        <v>172</v>
      </c>
      <c r="H439">
        <v>146</v>
      </c>
      <c r="I439">
        <v>24</v>
      </c>
      <c r="J439">
        <v>29</v>
      </c>
      <c r="K439">
        <v>9</v>
      </c>
      <c r="L439">
        <v>0</v>
      </c>
      <c r="M439">
        <v>0</v>
      </c>
      <c r="N439">
        <v>8</v>
      </c>
      <c r="O439">
        <v>7</v>
      </c>
      <c r="P439">
        <v>3</v>
      </c>
      <c r="Q439">
        <v>21</v>
      </c>
      <c r="R439">
        <v>30</v>
      </c>
      <c r="S439">
        <v>0.19900000000000001</v>
      </c>
      <c r="T439">
        <v>0.30399999999999999</v>
      </c>
      <c r="U439">
        <v>0.26</v>
      </c>
      <c r="V439">
        <v>0.56399999999999995</v>
      </c>
      <c r="W439">
        <v>66</v>
      </c>
      <c r="X439">
        <v>38</v>
      </c>
      <c r="Y439">
        <v>3</v>
      </c>
      <c r="Z439">
        <v>2</v>
      </c>
      <c r="AA439">
        <v>1</v>
      </c>
      <c r="AB439">
        <v>2</v>
      </c>
      <c r="AC439">
        <v>0</v>
      </c>
      <c r="AD439" t="s">
        <v>83</v>
      </c>
      <c r="AE439" t="s">
        <v>598</v>
      </c>
    </row>
    <row r="440" spans="1:31" x14ac:dyDescent="0.45">
      <c r="A440">
        <v>435</v>
      </c>
      <c r="B440" t="s">
        <v>1678</v>
      </c>
      <c r="C440">
        <v>27</v>
      </c>
      <c r="D440" t="s">
        <v>854</v>
      </c>
      <c r="E440" t="s">
        <v>1023</v>
      </c>
      <c r="F440">
        <v>50</v>
      </c>
      <c r="G440">
        <v>195</v>
      </c>
      <c r="H440">
        <v>184</v>
      </c>
      <c r="I440">
        <v>19</v>
      </c>
      <c r="J440">
        <v>49</v>
      </c>
      <c r="K440">
        <v>9</v>
      </c>
      <c r="L440">
        <v>1</v>
      </c>
      <c r="M440">
        <v>1</v>
      </c>
      <c r="N440">
        <v>14</v>
      </c>
      <c r="O440">
        <v>1</v>
      </c>
      <c r="P440">
        <v>0</v>
      </c>
      <c r="Q440">
        <v>11</v>
      </c>
      <c r="R440">
        <v>45</v>
      </c>
      <c r="S440">
        <v>0.26600000000000001</v>
      </c>
      <c r="T440">
        <v>0.308</v>
      </c>
      <c r="U440">
        <v>0.34200000000000003</v>
      </c>
      <c r="V440">
        <v>0.65</v>
      </c>
      <c r="W440">
        <v>81</v>
      </c>
      <c r="X440">
        <v>63</v>
      </c>
      <c r="Y440">
        <v>3</v>
      </c>
      <c r="Z440">
        <v>0</v>
      </c>
      <c r="AA440">
        <v>0</v>
      </c>
      <c r="AB440">
        <v>0</v>
      </c>
      <c r="AC440">
        <v>0</v>
      </c>
      <c r="AD440" t="s">
        <v>367</v>
      </c>
      <c r="AE440" t="s">
        <v>1203</v>
      </c>
    </row>
    <row r="441" spans="1:31" x14ac:dyDescent="0.45">
      <c r="A441">
        <v>436</v>
      </c>
      <c r="B441" t="s">
        <v>599</v>
      </c>
      <c r="C441">
        <v>24</v>
      </c>
      <c r="D441" t="s">
        <v>70</v>
      </c>
      <c r="E441" t="s">
        <v>1026</v>
      </c>
      <c r="F441">
        <v>5</v>
      </c>
      <c r="G441">
        <v>18</v>
      </c>
      <c r="H441">
        <v>16</v>
      </c>
      <c r="I441">
        <v>2</v>
      </c>
      <c r="J441">
        <v>3</v>
      </c>
      <c r="K441">
        <v>1</v>
      </c>
      <c r="L441">
        <v>0</v>
      </c>
      <c r="M441">
        <v>0</v>
      </c>
      <c r="N441">
        <v>3</v>
      </c>
      <c r="O441">
        <v>0</v>
      </c>
      <c r="P441">
        <v>0</v>
      </c>
      <c r="Q441">
        <v>2</v>
      </c>
      <c r="R441">
        <v>5</v>
      </c>
      <c r="S441">
        <v>0.188</v>
      </c>
      <c r="T441">
        <v>0.27800000000000002</v>
      </c>
      <c r="U441">
        <v>0.25</v>
      </c>
      <c r="V441">
        <v>0.52800000000000002</v>
      </c>
      <c r="W441">
        <v>55</v>
      </c>
      <c r="X441">
        <v>4</v>
      </c>
      <c r="Y441">
        <v>1</v>
      </c>
      <c r="Z441">
        <v>0</v>
      </c>
      <c r="AA441">
        <v>0</v>
      </c>
      <c r="AB441">
        <v>0</v>
      </c>
      <c r="AC441">
        <v>0</v>
      </c>
      <c r="AD441" t="s">
        <v>324</v>
      </c>
      <c r="AE441" t="s">
        <v>600</v>
      </c>
    </row>
    <row r="442" spans="1:31" x14ac:dyDescent="0.45">
      <c r="A442">
        <v>437</v>
      </c>
      <c r="B442" t="s">
        <v>601</v>
      </c>
      <c r="C442">
        <v>23</v>
      </c>
      <c r="D442" t="s">
        <v>153</v>
      </c>
      <c r="E442" t="s">
        <v>1026</v>
      </c>
      <c r="F442">
        <v>56</v>
      </c>
      <c r="G442">
        <v>237</v>
      </c>
      <c r="H442">
        <v>223</v>
      </c>
      <c r="I442">
        <v>23</v>
      </c>
      <c r="J442">
        <v>60</v>
      </c>
      <c r="K442">
        <v>5</v>
      </c>
      <c r="L442">
        <v>0</v>
      </c>
      <c r="M442">
        <v>4</v>
      </c>
      <c r="N442">
        <v>21</v>
      </c>
      <c r="O442">
        <v>13</v>
      </c>
      <c r="P442">
        <v>4</v>
      </c>
      <c r="Q442">
        <v>12</v>
      </c>
      <c r="R442">
        <v>65</v>
      </c>
      <c r="S442">
        <v>0.26900000000000002</v>
      </c>
      <c r="T442">
        <v>0.312</v>
      </c>
      <c r="U442">
        <v>0.34499999999999997</v>
      </c>
      <c r="V442">
        <v>0.65800000000000003</v>
      </c>
      <c r="W442">
        <v>94</v>
      </c>
      <c r="X442">
        <v>77</v>
      </c>
      <c r="Y442">
        <v>2</v>
      </c>
      <c r="Z442">
        <v>2</v>
      </c>
      <c r="AA442">
        <v>0</v>
      </c>
      <c r="AB442">
        <v>0</v>
      </c>
      <c r="AC442">
        <v>0</v>
      </c>
      <c r="AD442" t="s">
        <v>115</v>
      </c>
      <c r="AE442" t="s">
        <v>602</v>
      </c>
    </row>
    <row r="443" spans="1:31" x14ac:dyDescent="0.45">
      <c r="A443">
        <v>438</v>
      </c>
      <c r="B443" t="s">
        <v>603</v>
      </c>
      <c r="C443">
        <v>26</v>
      </c>
      <c r="D443" t="s">
        <v>161</v>
      </c>
      <c r="E443" t="s">
        <v>1026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 t="s">
        <v>604</v>
      </c>
    </row>
    <row r="444" spans="1:31" x14ac:dyDescent="0.45">
      <c r="A444">
        <v>439</v>
      </c>
      <c r="B444" t="s">
        <v>605</v>
      </c>
      <c r="C444">
        <v>29</v>
      </c>
      <c r="D444" t="s">
        <v>79</v>
      </c>
      <c r="E444" t="s">
        <v>1026</v>
      </c>
      <c r="F444">
        <v>34</v>
      </c>
      <c r="G444">
        <v>112</v>
      </c>
      <c r="H444">
        <v>103</v>
      </c>
      <c r="I444">
        <v>16</v>
      </c>
      <c r="J444">
        <v>22</v>
      </c>
      <c r="K444">
        <v>5</v>
      </c>
      <c r="L444">
        <v>0</v>
      </c>
      <c r="M444">
        <v>2</v>
      </c>
      <c r="N444">
        <v>5</v>
      </c>
      <c r="O444">
        <v>0</v>
      </c>
      <c r="P444">
        <v>0</v>
      </c>
      <c r="Q444">
        <v>7</v>
      </c>
      <c r="R444">
        <v>36</v>
      </c>
      <c r="S444">
        <v>0.214</v>
      </c>
      <c r="T444">
        <v>0.27700000000000002</v>
      </c>
      <c r="U444">
        <v>0.32</v>
      </c>
      <c r="V444">
        <v>0.59699999999999998</v>
      </c>
      <c r="W444">
        <v>70</v>
      </c>
      <c r="X444">
        <v>33</v>
      </c>
      <c r="Y444">
        <v>0</v>
      </c>
      <c r="Z444">
        <v>2</v>
      </c>
      <c r="AA444">
        <v>0</v>
      </c>
      <c r="AB444">
        <v>0</v>
      </c>
      <c r="AC444">
        <v>0</v>
      </c>
      <c r="AD444" t="s">
        <v>606</v>
      </c>
      <c r="AE444" t="s">
        <v>607</v>
      </c>
    </row>
    <row r="445" spans="1:31" x14ac:dyDescent="0.45">
      <c r="A445">
        <v>440</v>
      </c>
      <c r="B445" t="s">
        <v>1679</v>
      </c>
      <c r="C445">
        <v>23</v>
      </c>
      <c r="D445" t="s">
        <v>823</v>
      </c>
      <c r="E445" t="s">
        <v>1023</v>
      </c>
      <c r="F445">
        <v>47</v>
      </c>
      <c r="G445">
        <v>162</v>
      </c>
      <c r="H445">
        <v>150</v>
      </c>
      <c r="I445">
        <v>19</v>
      </c>
      <c r="J445">
        <v>34</v>
      </c>
      <c r="K445">
        <v>3</v>
      </c>
      <c r="L445">
        <v>1</v>
      </c>
      <c r="M445">
        <v>2</v>
      </c>
      <c r="N445">
        <v>16</v>
      </c>
      <c r="O445">
        <v>13</v>
      </c>
      <c r="P445">
        <v>2</v>
      </c>
      <c r="Q445">
        <v>7</v>
      </c>
      <c r="R445">
        <v>27</v>
      </c>
      <c r="S445">
        <v>0.22700000000000001</v>
      </c>
      <c r="T445">
        <v>0.27</v>
      </c>
      <c r="U445">
        <v>0.3</v>
      </c>
      <c r="V445">
        <v>0.56999999999999995</v>
      </c>
      <c r="W445">
        <v>64</v>
      </c>
      <c r="X445">
        <v>45</v>
      </c>
      <c r="Y445">
        <v>3</v>
      </c>
      <c r="Z445">
        <v>2</v>
      </c>
      <c r="AA445">
        <v>3</v>
      </c>
      <c r="AB445">
        <v>0</v>
      </c>
      <c r="AC445">
        <v>0</v>
      </c>
      <c r="AD445" t="s">
        <v>663</v>
      </c>
      <c r="AE445" t="s">
        <v>1289</v>
      </c>
    </row>
    <row r="446" spans="1:31" x14ac:dyDescent="0.45">
      <c r="A446">
        <v>441</v>
      </c>
      <c r="B446" t="s">
        <v>608</v>
      </c>
      <c r="C446">
        <v>30</v>
      </c>
      <c r="D446" t="s">
        <v>153</v>
      </c>
      <c r="E446" t="s">
        <v>1026</v>
      </c>
      <c r="F446">
        <v>44</v>
      </c>
      <c r="G446">
        <v>159</v>
      </c>
      <c r="H446">
        <v>143</v>
      </c>
      <c r="I446">
        <v>16</v>
      </c>
      <c r="J446">
        <v>41</v>
      </c>
      <c r="K446">
        <v>7</v>
      </c>
      <c r="L446">
        <v>2</v>
      </c>
      <c r="M446">
        <v>3</v>
      </c>
      <c r="N446">
        <v>10</v>
      </c>
      <c r="O446">
        <v>5</v>
      </c>
      <c r="P446">
        <v>2</v>
      </c>
      <c r="Q446">
        <v>14</v>
      </c>
      <c r="R446">
        <v>31</v>
      </c>
      <c r="S446">
        <v>0.28699999999999998</v>
      </c>
      <c r="T446">
        <v>0.35</v>
      </c>
      <c r="U446">
        <v>0.42699999999999999</v>
      </c>
      <c r="V446">
        <v>0.77700000000000002</v>
      </c>
      <c r="W446">
        <v>127</v>
      </c>
      <c r="X446">
        <v>61</v>
      </c>
      <c r="Y446">
        <v>2</v>
      </c>
      <c r="Z446">
        <v>0</v>
      </c>
      <c r="AA446">
        <v>0</v>
      </c>
      <c r="AB446">
        <v>0</v>
      </c>
      <c r="AC446">
        <v>0</v>
      </c>
      <c r="AD446" t="s">
        <v>609</v>
      </c>
      <c r="AE446" t="s">
        <v>610</v>
      </c>
    </row>
    <row r="447" spans="1:31" x14ac:dyDescent="0.45">
      <c r="A447">
        <v>442</v>
      </c>
      <c r="B447" t="s">
        <v>1680</v>
      </c>
      <c r="C447">
        <v>35</v>
      </c>
      <c r="D447" t="s">
        <v>811</v>
      </c>
      <c r="E447" t="s">
        <v>1023</v>
      </c>
      <c r="F447">
        <v>32</v>
      </c>
      <c r="G447">
        <v>82</v>
      </c>
      <c r="H447">
        <v>76</v>
      </c>
      <c r="I447">
        <v>11</v>
      </c>
      <c r="J447">
        <v>19</v>
      </c>
      <c r="K447">
        <v>7</v>
      </c>
      <c r="L447">
        <v>0</v>
      </c>
      <c r="M447">
        <v>2</v>
      </c>
      <c r="N447">
        <v>8</v>
      </c>
      <c r="O447">
        <v>2</v>
      </c>
      <c r="P447">
        <v>0</v>
      </c>
      <c r="Q447">
        <v>6</v>
      </c>
      <c r="R447">
        <v>8</v>
      </c>
      <c r="S447">
        <v>0.25</v>
      </c>
      <c r="T447">
        <v>0.30499999999999999</v>
      </c>
      <c r="U447">
        <v>0.42099999999999999</v>
      </c>
      <c r="V447">
        <v>0.72599999999999998</v>
      </c>
      <c r="W447">
        <v>106</v>
      </c>
      <c r="X447">
        <v>32</v>
      </c>
      <c r="Y447">
        <v>2</v>
      </c>
      <c r="Z447">
        <v>0</v>
      </c>
      <c r="AA447">
        <v>0</v>
      </c>
      <c r="AB447">
        <v>0</v>
      </c>
      <c r="AC447">
        <v>0</v>
      </c>
      <c r="AD447" t="s">
        <v>1116</v>
      </c>
      <c r="AE447" t="s">
        <v>1117</v>
      </c>
    </row>
    <row r="448" spans="1:31" x14ac:dyDescent="0.45">
      <c r="A448">
        <v>443</v>
      </c>
      <c r="B448" t="s">
        <v>1681</v>
      </c>
      <c r="C448">
        <v>27</v>
      </c>
      <c r="D448" t="s">
        <v>817</v>
      </c>
      <c r="E448" t="s">
        <v>1023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-100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1399</v>
      </c>
      <c r="AE448" t="s">
        <v>1682</v>
      </c>
    </row>
    <row r="449" spans="1:31" x14ac:dyDescent="0.45">
      <c r="A449">
        <v>444</v>
      </c>
      <c r="B449" t="s">
        <v>1683</v>
      </c>
      <c r="C449">
        <v>27</v>
      </c>
      <c r="D449" t="s">
        <v>888</v>
      </c>
      <c r="E449" t="s">
        <v>1023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 t="s">
        <v>1684</v>
      </c>
    </row>
    <row r="450" spans="1:31" x14ac:dyDescent="0.45">
      <c r="A450">
        <v>445</v>
      </c>
      <c r="B450" t="s">
        <v>611</v>
      </c>
      <c r="C450">
        <v>29</v>
      </c>
      <c r="D450" t="s">
        <v>48</v>
      </c>
      <c r="E450" t="s">
        <v>1026</v>
      </c>
      <c r="F450">
        <v>43</v>
      </c>
      <c r="G450">
        <v>178</v>
      </c>
      <c r="H450">
        <v>157</v>
      </c>
      <c r="I450">
        <v>23</v>
      </c>
      <c r="J450">
        <v>44</v>
      </c>
      <c r="K450">
        <v>10</v>
      </c>
      <c r="L450">
        <v>0</v>
      </c>
      <c r="M450">
        <v>11</v>
      </c>
      <c r="N450">
        <v>34</v>
      </c>
      <c r="O450">
        <v>2</v>
      </c>
      <c r="P450">
        <v>0</v>
      </c>
      <c r="Q450">
        <v>19</v>
      </c>
      <c r="R450">
        <v>58</v>
      </c>
      <c r="S450">
        <v>0.28000000000000003</v>
      </c>
      <c r="T450">
        <v>0.36499999999999999</v>
      </c>
      <c r="U450">
        <v>0.55400000000000005</v>
      </c>
      <c r="V450">
        <v>0.91900000000000004</v>
      </c>
      <c r="W450">
        <v>164</v>
      </c>
      <c r="X450">
        <v>87</v>
      </c>
      <c r="Y450">
        <v>0</v>
      </c>
      <c r="Z450">
        <v>2</v>
      </c>
      <c r="AA450">
        <v>0</v>
      </c>
      <c r="AB450">
        <v>0</v>
      </c>
      <c r="AC450">
        <v>1</v>
      </c>
      <c r="AD450" t="s">
        <v>612</v>
      </c>
      <c r="AE450" t="s">
        <v>613</v>
      </c>
    </row>
    <row r="451" spans="1:31" x14ac:dyDescent="0.45">
      <c r="A451">
        <v>446</v>
      </c>
      <c r="B451" t="s">
        <v>614</v>
      </c>
      <c r="C451">
        <v>26</v>
      </c>
      <c r="D451" t="s">
        <v>66</v>
      </c>
      <c r="E451" t="s">
        <v>1026</v>
      </c>
      <c r="F451">
        <v>39</v>
      </c>
      <c r="G451">
        <v>112</v>
      </c>
      <c r="H451">
        <v>94</v>
      </c>
      <c r="I451">
        <v>15</v>
      </c>
      <c r="J451">
        <v>24</v>
      </c>
      <c r="K451">
        <v>4</v>
      </c>
      <c r="L451">
        <v>0</v>
      </c>
      <c r="M451">
        <v>0</v>
      </c>
      <c r="N451">
        <v>8</v>
      </c>
      <c r="O451">
        <v>1</v>
      </c>
      <c r="P451">
        <v>0</v>
      </c>
      <c r="Q451">
        <v>17</v>
      </c>
      <c r="R451">
        <v>30</v>
      </c>
      <c r="S451">
        <v>0.255</v>
      </c>
      <c r="T451">
        <v>0.375</v>
      </c>
      <c r="U451">
        <v>0.29799999999999999</v>
      </c>
      <c r="V451">
        <v>0.67300000000000004</v>
      </c>
      <c r="W451">
        <v>99</v>
      </c>
      <c r="X451">
        <v>28</v>
      </c>
      <c r="Y451">
        <v>3</v>
      </c>
      <c r="Z451">
        <v>1</v>
      </c>
      <c r="AA451">
        <v>0</v>
      </c>
      <c r="AB451">
        <v>0</v>
      </c>
      <c r="AC451">
        <v>0</v>
      </c>
      <c r="AD451" t="s">
        <v>615</v>
      </c>
      <c r="AE451" t="s">
        <v>616</v>
      </c>
    </row>
    <row r="452" spans="1:31" x14ac:dyDescent="0.45">
      <c r="A452">
        <v>447</v>
      </c>
      <c r="B452" t="s">
        <v>617</v>
      </c>
      <c r="C452">
        <v>28</v>
      </c>
      <c r="D452" t="s">
        <v>66</v>
      </c>
      <c r="E452" t="s">
        <v>1026</v>
      </c>
      <c r="F452">
        <v>42</v>
      </c>
      <c r="G452">
        <v>163</v>
      </c>
      <c r="H452">
        <v>160</v>
      </c>
      <c r="I452">
        <v>12</v>
      </c>
      <c r="J452">
        <v>45</v>
      </c>
      <c r="K452">
        <v>6</v>
      </c>
      <c r="L452">
        <v>3</v>
      </c>
      <c r="M452">
        <v>2</v>
      </c>
      <c r="N452">
        <v>20</v>
      </c>
      <c r="O452">
        <v>5</v>
      </c>
      <c r="P452">
        <v>3</v>
      </c>
      <c r="Q452">
        <v>3</v>
      </c>
      <c r="R452">
        <v>27</v>
      </c>
      <c r="S452">
        <v>0.28100000000000003</v>
      </c>
      <c r="T452">
        <v>0.29399999999999998</v>
      </c>
      <c r="U452">
        <v>0.39400000000000002</v>
      </c>
      <c r="V452">
        <v>0.68799999999999994</v>
      </c>
      <c r="W452">
        <v>98</v>
      </c>
      <c r="X452">
        <v>63</v>
      </c>
      <c r="Y452">
        <v>4</v>
      </c>
      <c r="Z452">
        <v>0</v>
      </c>
      <c r="AA452">
        <v>0</v>
      </c>
      <c r="AB452">
        <v>0</v>
      </c>
      <c r="AC452">
        <v>0</v>
      </c>
      <c r="AD452" t="s">
        <v>618</v>
      </c>
      <c r="AE452" t="s">
        <v>619</v>
      </c>
    </row>
    <row r="453" spans="1:31" x14ac:dyDescent="0.45">
      <c r="A453">
        <v>448</v>
      </c>
      <c r="B453" t="s">
        <v>1685</v>
      </c>
      <c r="C453">
        <v>32</v>
      </c>
      <c r="D453" t="s">
        <v>886</v>
      </c>
      <c r="E453" t="s">
        <v>1023</v>
      </c>
      <c r="F453">
        <v>45</v>
      </c>
      <c r="G453">
        <v>152</v>
      </c>
      <c r="H453">
        <v>139</v>
      </c>
      <c r="I453">
        <v>20</v>
      </c>
      <c r="J453">
        <v>24</v>
      </c>
      <c r="K453">
        <v>6</v>
      </c>
      <c r="L453">
        <v>0</v>
      </c>
      <c r="M453">
        <v>7</v>
      </c>
      <c r="N453">
        <v>19</v>
      </c>
      <c r="O453">
        <v>8</v>
      </c>
      <c r="P453">
        <v>1</v>
      </c>
      <c r="Q453">
        <v>11</v>
      </c>
      <c r="R453">
        <v>40</v>
      </c>
      <c r="S453">
        <v>0.17299999999999999</v>
      </c>
      <c r="T453">
        <v>0.23200000000000001</v>
      </c>
      <c r="U453">
        <v>0.36699999999999999</v>
      </c>
      <c r="V453">
        <v>0.59899999999999998</v>
      </c>
      <c r="W453">
        <v>74</v>
      </c>
      <c r="X453">
        <v>51</v>
      </c>
      <c r="Y453">
        <v>2</v>
      </c>
      <c r="Z453">
        <v>0</v>
      </c>
      <c r="AA453">
        <v>1</v>
      </c>
      <c r="AB453">
        <v>1</v>
      </c>
      <c r="AC453">
        <v>0</v>
      </c>
      <c r="AD453" t="s">
        <v>1246</v>
      </c>
      <c r="AE453" t="s">
        <v>1247</v>
      </c>
    </row>
    <row r="454" spans="1:31" x14ac:dyDescent="0.45">
      <c r="A454">
        <v>449</v>
      </c>
      <c r="B454" t="s">
        <v>1686</v>
      </c>
      <c r="C454">
        <v>24</v>
      </c>
      <c r="D454" t="s">
        <v>820</v>
      </c>
      <c r="E454" t="s">
        <v>1023</v>
      </c>
      <c r="F454">
        <v>28</v>
      </c>
      <c r="G454">
        <v>52</v>
      </c>
      <c r="H454">
        <v>48</v>
      </c>
      <c r="I454">
        <v>4</v>
      </c>
      <c r="J454">
        <v>12</v>
      </c>
      <c r="K454">
        <v>5</v>
      </c>
      <c r="L454">
        <v>0</v>
      </c>
      <c r="M454">
        <v>3</v>
      </c>
      <c r="N454">
        <v>6</v>
      </c>
      <c r="O454">
        <v>0</v>
      </c>
      <c r="P454">
        <v>0</v>
      </c>
      <c r="Q454">
        <v>2</v>
      </c>
      <c r="R454">
        <v>19</v>
      </c>
      <c r="S454">
        <v>0.25</v>
      </c>
      <c r="T454">
        <v>0.29399999999999998</v>
      </c>
      <c r="U454">
        <v>0.54200000000000004</v>
      </c>
      <c r="V454">
        <v>0.83599999999999997</v>
      </c>
      <c r="W454">
        <v>140</v>
      </c>
      <c r="X454">
        <v>26</v>
      </c>
      <c r="Y454">
        <v>1</v>
      </c>
      <c r="Z454">
        <v>1</v>
      </c>
      <c r="AA454">
        <v>1</v>
      </c>
      <c r="AB454">
        <v>0</v>
      </c>
      <c r="AC454">
        <v>0</v>
      </c>
      <c r="AD454" t="s">
        <v>1150</v>
      </c>
      <c r="AE454" t="s">
        <v>1151</v>
      </c>
    </row>
    <row r="455" spans="1:31" x14ac:dyDescent="0.45">
      <c r="A455">
        <v>450</v>
      </c>
      <c r="B455" t="s">
        <v>620</v>
      </c>
      <c r="C455">
        <v>25</v>
      </c>
      <c r="D455" t="s">
        <v>48</v>
      </c>
      <c r="E455" t="s">
        <v>1026</v>
      </c>
      <c r="F455">
        <v>29</v>
      </c>
      <c r="G455">
        <v>65</v>
      </c>
      <c r="H455">
        <v>55</v>
      </c>
      <c r="I455">
        <v>10</v>
      </c>
      <c r="J455">
        <v>11</v>
      </c>
      <c r="K455">
        <v>2</v>
      </c>
      <c r="L455">
        <v>1</v>
      </c>
      <c r="M455">
        <v>2</v>
      </c>
      <c r="N455">
        <v>8</v>
      </c>
      <c r="O455">
        <v>5</v>
      </c>
      <c r="P455">
        <v>4</v>
      </c>
      <c r="Q455">
        <v>4</v>
      </c>
      <c r="R455">
        <v>20</v>
      </c>
      <c r="S455">
        <v>0.2</v>
      </c>
      <c r="T455">
        <v>0.27</v>
      </c>
      <c r="U455">
        <v>0.38200000000000001</v>
      </c>
      <c r="V455">
        <v>0.65200000000000002</v>
      </c>
      <c r="W455">
        <v>88</v>
      </c>
      <c r="X455">
        <v>21</v>
      </c>
      <c r="Y455">
        <v>1</v>
      </c>
      <c r="Z455">
        <v>2</v>
      </c>
      <c r="AA455">
        <v>2</v>
      </c>
      <c r="AB455">
        <v>2</v>
      </c>
      <c r="AC455">
        <v>0</v>
      </c>
      <c r="AD455" t="s">
        <v>621</v>
      </c>
      <c r="AE455" t="s">
        <v>622</v>
      </c>
    </row>
    <row r="456" spans="1:31" x14ac:dyDescent="0.45">
      <c r="A456">
        <v>451</v>
      </c>
      <c r="B456" t="s">
        <v>1687</v>
      </c>
      <c r="C456">
        <v>25</v>
      </c>
      <c r="D456" t="s">
        <v>886</v>
      </c>
      <c r="E456" t="s">
        <v>1023</v>
      </c>
      <c r="F456">
        <v>35</v>
      </c>
      <c r="G456">
        <v>129</v>
      </c>
      <c r="H456">
        <v>122</v>
      </c>
      <c r="I456">
        <v>11</v>
      </c>
      <c r="J456">
        <v>25</v>
      </c>
      <c r="K456">
        <v>3</v>
      </c>
      <c r="L456">
        <v>0</v>
      </c>
      <c r="M456">
        <v>3</v>
      </c>
      <c r="N456">
        <v>11</v>
      </c>
      <c r="O456">
        <v>0</v>
      </c>
      <c r="P456">
        <v>1</v>
      </c>
      <c r="Q456">
        <v>4</v>
      </c>
      <c r="R456">
        <v>18</v>
      </c>
      <c r="S456">
        <v>0.20499999999999999</v>
      </c>
      <c r="T456">
        <v>0.24</v>
      </c>
      <c r="U456">
        <v>0.30299999999999999</v>
      </c>
      <c r="V456">
        <v>0.54400000000000004</v>
      </c>
      <c r="W456">
        <v>60</v>
      </c>
      <c r="X456">
        <v>37</v>
      </c>
      <c r="Y456">
        <v>4</v>
      </c>
      <c r="Z456">
        <v>2</v>
      </c>
      <c r="AA456">
        <v>0</v>
      </c>
      <c r="AB456">
        <v>1</v>
      </c>
      <c r="AC456">
        <v>0</v>
      </c>
      <c r="AD456" t="s">
        <v>606</v>
      </c>
      <c r="AE456" t="s">
        <v>1307</v>
      </c>
    </row>
    <row r="457" spans="1:31" x14ac:dyDescent="0.45">
      <c r="A457">
        <v>452</v>
      </c>
      <c r="B457" t="s">
        <v>623</v>
      </c>
      <c r="C457">
        <v>26</v>
      </c>
      <c r="D457" t="s">
        <v>86</v>
      </c>
      <c r="E457" t="s">
        <v>1026</v>
      </c>
      <c r="F457">
        <v>51</v>
      </c>
      <c r="G457">
        <v>226</v>
      </c>
      <c r="H457">
        <v>211</v>
      </c>
      <c r="I457">
        <v>29</v>
      </c>
      <c r="J457">
        <v>63</v>
      </c>
      <c r="K457">
        <v>8</v>
      </c>
      <c r="L457">
        <v>0</v>
      </c>
      <c r="M457">
        <v>10</v>
      </c>
      <c r="N457">
        <v>37</v>
      </c>
      <c r="O457">
        <v>1</v>
      </c>
      <c r="P457">
        <v>0</v>
      </c>
      <c r="Q457">
        <v>12</v>
      </c>
      <c r="R457">
        <v>41</v>
      </c>
      <c r="S457">
        <v>0.29899999999999999</v>
      </c>
      <c r="T457">
        <v>0.33600000000000002</v>
      </c>
      <c r="U457">
        <v>0.47899999999999998</v>
      </c>
      <c r="V457">
        <v>0.81499999999999995</v>
      </c>
      <c r="W457">
        <v>136</v>
      </c>
      <c r="X457">
        <v>101</v>
      </c>
      <c r="Y457">
        <v>4</v>
      </c>
      <c r="Z457">
        <v>1</v>
      </c>
      <c r="AA457">
        <v>0</v>
      </c>
      <c r="AB457">
        <v>2</v>
      </c>
      <c r="AC457">
        <v>1</v>
      </c>
      <c r="AD457" t="s">
        <v>346</v>
      </c>
      <c r="AE457" t="s">
        <v>624</v>
      </c>
    </row>
    <row r="458" spans="1:31" x14ac:dyDescent="0.45">
      <c r="A458">
        <v>453</v>
      </c>
      <c r="B458" t="s">
        <v>1688</v>
      </c>
      <c r="C458">
        <v>26</v>
      </c>
      <c r="D458" t="s">
        <v>835</v>
      </c>
      <c r="E458" t="s">
        <v>1023</v>
      </c>
      <c r="F458">
        <v>11</v>
      </c>
      <c r="G458">
        <v>38</v>
      </c>
      <c r="H458">
        <v>32</v>
      </c>
      <c r="I458">
        <v>3</v>
      </c>
      <c r="J458">
        <v>10</v>
      </c>
      <c r="K458">
        <v>2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5</v>
      </c>
      <c r="R458">
        <v>9</v>
      </c>
      <c r="S458">
        <v>0.313</v>
      </c>
      <c r="T458">
        <v>0.42099999999999999</v>
      </c>
      <c r="U458">
        <v>0.375</v>
      </c>
      <c r="V458">
        <v>0.79600000000000004</v>
      </c>
      <c r="W458">
        <v>139</v>
      </c>
      <c r="X458">
        <v>12</v>
      </c>
      <c r="Y458">
        <v>0</v>
      </c>
      <c r="Z458">
        <v>1</v>
      </c>
      <c r="AA458">
        <v>0</v>
      </c>
      <c r="AB458">
        <v>0</v>
      </c>
      <c r="AC458">
        <v>1</v>
      </c>
      <c r="AD458" t="s">
        <v>1689</v>
      </c>
      <c r="AE458" t="s">
        <v>1690</v>
      </c>
    </row>
    <row r="459" spans="1:31" x14ac:dyDescent="0.45">
      <c r="A459">
        <v>454</v>
      </c>
      <c r="B459" t="s">
        <v>1691</v>
      </c>
      <c r="C459">
        <v>31</v>
      </c>
      <c r="D459" t="s">
        <v>817</v>
      </c>
      <c r="E459" t="s">
        <v>1023</v>
      </c>
      <c r="F459">
        <v>35</v>
      </c>
      <c r="G459">
        <v>112</v>
      </c>
      <c r="H459">
        <v>101</v>
      </c>
      <c r="I459">
        <v>13</v>
      </c>
      <c r="J459">
        <v>23</v>
      </c>
      <c r="K459">
        <v>4</v>
      </c>
      <c r="L459">
        <v>0</v>
      </c>
      <c r="M459">
        <v>6</v>
      </c>
      <c r="N459">
        <v>14</v>
      </c>
      <c r="O459">
        <v>0</v>
      </c>
      <c r="P459">
        <v>0</v>
      </c>
      <c r="Q459">
        <v>8</v>
      </c>
      <c r="R459">
        <v>27</v>
      </c>
      <c r="S459">
        <v>0.22800000000000001</v>
      </c>
      <c r="T459">
        <v>0.30399999999999999</v>
      </c>
      <c r="U459">
        <v>0.44600000000000001</v>
      </c>
      <c r="V459">
        <v>0.749</v>
      </c>
      <c r="W459">
        <v>113</v>
      </c>
      <c r="X459">
        <v>45</v>
      </c>
      <c r="Y459">
        <v>3</v>
      </c>
      <c r="Z459">
        <v>3</v>
      </c>
      <c r="AA459">
        <v>0</v>
      </c>
      <c r="AB459">
        <v>0</v>
      </c>
      <c r="AC459">
        <v>0</v>
      </c>
      <c r="AD459" t="s">
        <v>1350</v>
      </c>
      <c r="AE459" t="s">
        <v>1166</v>
      </c>
    </row>
    <row r="460" spans="1:31" x14ac:dyDescent="0.45">
      <c r="A460">
        <v>455</v>
      </c>
      <c r="B460" t="s">
        <v>1692</v>
      </c>
      <c r="C460">
        <v>26</v>
      </c>
      <c r="D460" t="s">
        <v>875</v>
      </c>
      <c r="E460" t="s">
        <v>1023</v>
      </c>
      <c r="F460">
        <v>49</v>
      </c>
      <c r="G460">
        <v>161</v>
      </c>
      <c r="H460">
        <v>147</v>
      </c>
      <c r="I460">
        <v>11</v>
      </c>
      <c r="J460">
        <v>33</v>
      </c>
      <c r="K460">
        <v>3</v>
      </c>
      <c r="L460">
        <v>0</v>
      </c>
      <c r="M460">
        <v>2</v>
      </c>
      <c r="N460">
        <v>18</v>
      </c>
      <c r="O460">
        <v>6</v>
      </c>
      <c r="P460">
        <v>1</v>
      </c>
      <c r="Q460">
        <v>9</v>
      </c>
      <c r="R460">
        <v>33</v>
      </c>
      <c r="S460">
        <v>0.224</v>
      </c>
      <c r="T460">
        <v>0.28100000000000003</v>
      </c>
      <c r="U460">
        <v>0.28599999999999998</v>
      </c>
      <c r="V460">
        <v>0.56699999999999995</v>
      </c>
      <c r="W460">
        <v>62</v>
      </c>
      <c r="X460">
        <v>42</v>
      </c>
      <c r="Y460">
        <v>6</v>
      </c>
      <c r="Z460">
        <v>3</v>
      </c>
      <c r="AA460">
        <v>1</v>
      </c>
      <c r="AB460">
        <v>1</v>
      </c>
      <c r="AC460">
        <v>0</v>
      </c>
      <c r="AD460" t="s">
        <v>1314</v>
      </c>
      <c r="AE460" t="s">
        <v>1315</v>
      </c>
    </row>
    <row r="461" spans="1:31" x14ac:dyDescent="0.45">
      <c r="A461">
        <v>456</v>
      </c>
      <c r="B461" t="s">
        <v>625</v>
      </c>
      <c r="C461">
        <v>31</v>
      </c>
      <c r="D461" t="s">
        <v>41</v>
      </c>
      <c r="E461" t="s">
        <v>1026</v>
      </c>
      <c r="F461">
        <v>21</v>
      </c>
      <c r="G461">
        <v>71</v>
      </c>
      <c r="H461">
        <v>61</v>
      </c>
      <c r="I461">
        <v>8</v>
      </c>
      <c r="J461">
        <v>16</v>
      </c>
      <c r="K461">
        <v>3</v>
      </c>
      <c r="L461">
        <v>0</v>
      </c>
      <c r="M461">
        <v>1</v>
      </c>
      <c r="N461">
        <v>5</v>
      </c>
      <c r="O461">
        <v>0</v>
      </c>
      <c r="P461">
        <v>0</v>
      </c>
      <c r="Q461">
        <v>8</v>
      </c>
      <c r="R461">
        <v>27</v>
      </c>
      <c r="S461">
        <v>0.26200000000000001</v>
      </c>
      <c r="T461">
        <v>0.35199999999999998</v>
      </c>
      <c r="U461">
        <v>0.36099999999999999</v>
      </c>
      <c r="V461">
        <v>0.71299999999999997</v>
      </c>
      <c r="W461">
        <v>103</v>
      </c>
      <c r="X461">
        <v>22</v>
      </c>
      <c r="Y461">
        <v>2</v>
      </c>
      <c r="Z461">
        <v>1</v>
      </c>
      <c r="AA461">
        <v>0</v>
      </c>
      <c r="AB461">
        <v>1</v>
      </c>
      <c r="AC461">
        <v>0</v>
      </c>
      <c r="AD461" t="s">
        <v>626</v>
      </c>
      <c r="AE461" t="s">
        <v>627</v>
      </c>
    </row>
    <row r="462" spans="1:31" x14ac:dyDescent="0.45">
      <c r="A462">
        <v>457</v>
      </c>
      <c r="B462" t="s">
        <v>628</v>
      </c>
      <c r="C462">
        <v>38</v>
      </c>
      <c r="D462" t="s">
        <v>129</v>
      </c>
      <c r="E462" t="s">
        <v>1026</v>
      </c>
      <c r="F462">
        <v>50</v>
      </c>
      <c r="G462">
        <v>192</v>
      </c>
      <c r="H462">
        <v>172</v>
      </c>
      <c r="I462">
        <v>16</v>
      </c>
      <c r="J462">
        <v>36</v>
      </c>
      <c r="K462">
        <v>6</v>
      </c>
      <c r="L462">
        <v>0</v>
      </c>
      <c r="M462">
        <v>7</v>
      </c>
      <c r="N462">
        <v>22</v>
      </c>
      <c r="O462">
        <v>0</v>
      </c>
      <c r="P462">
        <v>0</v>
      </c>
      <c r="Q462">
        <v>17</v>
      </c>
      <c r="R462">
        <v>34</v>
      </c>
      <c r="S462">
        <v>0.20899999999999999</v>
      </c>
      <c r="T462">
        <v>0.29199999999999998</v>
      </c>
      <c r="U462">
        <v>0.36599999999999999</v>
      </c>
      <c r="V462">
        <v>0.65800000000000003</v>
      </c>
      <c r="W462">
        <v>89</v>
      </c>
      <c r="X462">
        <v>63</v>
      </c>
      <c r="Y462">
        <v>5</v>
      </c>
      <c r="Z462">
        <v>3</v>
      </c>
      <c r="AA462">
        <v>0</v>
      </c>
      <c r="AB462">
        <v>0</v>
      </c>
      <c r="AC462">
        <v>2</v>
      </c>
      <c r="AD462" t="s">
        <v>629</v>
      </c>
      <c r="AE462" t="s">
        <v>630</v>
      </c>
    </row>
    <row r="463" spans="1:31" x14ac:dyDescent="0.45">
      <c r="A463">
        <v>458</v>
      </c>
      <c r="B463" t="s">
        <v>631</v>
      </c>
      <c r="C463">
        <v>29</v>
      </c>
      <c r="D463" t="s">
        <v>86</v>
      </c>
      <c r="E463" t="s">
        <v>1026</v>
      </c>
      <c r="F463">
        <v>49</v>
      </c>
      <c r="G463">
        <v>205</v>
      </c>
      <c r="H463">
        <v>182</v>
      </c>
      <c r="I463">
        <v>25</v>
      </c>
      <c r="J463">
        <v>37</v>
      </c>
      <c r="K463">
        <v>11</v>
      </c>
      <c r="L463">
        <v>1</v>
      </c>
      <c r="M463">
        <v>9</v>
      </c>
      <c r="N463">
        <v>29</v>
      </c>
      <c r="O463">
        <v>0</v>
      </c>
      <c r="P463">
        <v>0</v>
      </c>
      <c r="Q463">
        <v>16</v>
      </c>
      <c r="R463">
        <v>40</v>
      </c>
      <c r="S463">
        <v>0.20300000000000001</v>
      </c>
      <c r="T463">
        <v>0.28799999999999998</v>
      </c>
      <c r="U463">
        <v>0.42299999999999999</v>
      </c>
      <c r="V463">
        <v>0.71099999999999997</v>
      </c>
      <c r="W463">
        <v>106</v>
      </c>
      <c r="X463">
        <v>77</v>
      </c>
      <c r="Y463">
        <v>0</v>
      </c>
      <c r="Z463">
        <v>6</v>
      </c>
      <c r="AA463">
        <v>0</v>
      </c>
      <c r="AB463">
        <v>1</v>
      </c>
      <c r="AC463">
        <v>0</v>
      </c>
      <c r="AD463" t="s">
        <v>247</v>
      </c>
      <c r="AE463" t="s">
        <v>632</v>
      </c>
    </row>
    <row r="464" spans="1:31" x14ac:dyDescent="0.45">
      <c r="A464">
        <v>459</v>
      </c>
      <c r="B464" t="s">
        <v>633</v>
      </c>
      <c r="C464">
        <v>22</v>
      </c>
      <c r="D464" t="s">
        <v>41</v>
      </c>
      <c r="E464" t="s">
        <v>1026</v>
      </c>
      <c r="F464">
        <v>49</v>
      </c>
      <c r="G464">
        <v>198</v>
      </c>
      <c r="H464">
        <v>176</v>
      </c>
      <c r="I464">
        <v>17</v>
      </c>
      <c r="J464">
        <v>41</v>
      </c>
      <c r="K464">
        <v>4</v>
      </c>
      <c r="L464">
        <v>0</v>
      </c>
      <c r="M464">
        <v>5</v>
      </c>
      <c r="N464">
        <v>18</v>
      </c>
      <c r="O464">
        <v>0</v>
      </c>
      <c r="P464">
        <v>0</v>
      </c>
      <c r="Q464">
        <v>15</v>
      </c>
      <c r="R464">
        <v>34</v>
      </c>
      <c r="S464">
        <v>0.23300000000000001</v>
      </c>
      <c r="T464">
        <v>0.30099999999999999</v>
      </c>
      <c r="U464">
        <v>0.34100000000000003</v>
      </c>
      <c r="V464">
        <v>0.64200000000000002</v>
      </c>
      <c r="W464">
        <v>82</v>
      </c>
      <c r="X464">
        <v>60</v>
      </c>
      <c r="Y464">
        <v>4</v>
      </c>
      <c r="Z464">
        <v>3</v>
      </c>
      <c r="AA464">
        <v>2</v>
      </c>
      <c r="AB464">
        <v>2</v>
      </c>
      <c r="AC464">
        <v>0</v>
      </c>
      <c r="AD464" t="s">
        <v>496</v>
      </c>
      <c r="AE464" t="s">
        <v>634</v>
      </c>
    </row>
    <row r="465" spans="1:31" x14ac:dyDescent="0.45">
      <c r="A465">
        <v>460</v>
      </c>
      <c r="B465" t="s">
        <v>1693</v>
      </c>
      <c r="C465">
        <v>25</v>
      </c>
      <c r="D465" t="s">
        <v>835</v>
      </c>
      <c r="E465" t="s">
        <v>1023</v>
      </c>
      <c r="F465">
        <v>6</v>
      </c>
      <c r="G465">
        <v>22</v>
      </c>
      <c r="H465">
        <v>22</v>
      </c>
      <c r="I465">
        <v>0</v>
      </c>
      <c r="J465">
        <v>3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5</v>
      </c>
      <c r="S465">
        <v>0.13600000000000001</v>
      </c>
      <c r="T465">
        <v>0.13600000000000001</v>
      </c>
      <c r="U465">
        <v>0.182</v>
      </c>
      <c r="V465">
        <v>0.318</v>
      </c>
      <c r="W465">
        <v>-6</v>
      </c>
      <c r="X465">
        <v>4</v>
      </c>
      <c r="Y465">
        <v>1</v>
      </c>
      <c r="Z465">
        <v>0</v>
      </c>
      <c r="AA465">
        <v>0</v>
      </c>
      <c r="AB465">
        <v>0</v>
      </c>
      <c r="AC465">
        <v>0</v>
      </c>
      <c r="AD465" t="s">
        <v>686</v>
      </c>
      <c r="AE465" t="s">
        <v>1694</v>
      </c>
    </row>
    <row r="466" spans="1:31" x14ac:dyDescent="0.45">
      <c r="A466">
        <v>461</v>
      </c>
      <c r="B466" t="s">
        <v>635</v>
      </c>
      <c r="C466">
        <v>25</v>
      </c>
      <c r="D466" t="s">
        <v>90</v>
      </c>
      <c r="E466" t="s">
        <v>1026</v>
      </c>
      <c r="F466">
        <v>47</v>
      </c>
      <c r="G466">
        <v>169</v>
      </c>
      <c r="H466">
        <v>141</v>
      </c>
      <c r="I466">
        <v>23</v>
      </c>
      <c r="J466">
        <v>36</v>
      </c>
      <c r="K466">
        <v>13</v>
      </c>
      <c r="L466">
        <v>0</v>
      </c>
      <c r="M466">
        <v>6</v>
      </c>
      <c r="N466">
        <v>27</v>
      </c>
      <c r="O466">
        <v>3</v>
      </c>
      <c r="P466">
        <v>0</v>
      </c>
      <c r="Q466">
        <v>22</v>
      </c>
      <c r="R466">
        <v>44</v>
      </c>
      <c r="S466">
        <v>0.255</v>
      </c>
      <c r="T466">
        <v>0.36099999999999999</v>
      </c>
      <c r="U466">
        <v>0.47499999999999998</v>
      </c>
      <c r="V466">
        <v>0.83599999999999997</v>
      </c>
      <c r="W466">
        <v>139</v>
      </c>
      <c r="X466">
        <v>67</v>
      </c>
      <c r="Y466">
        <v>0</v>
      </c>
      <c r="Z466">
        <v>3</v>
      </c>
      <c r="AA466">
        <v>0</v>
      </c>
      <c r="AB466">
        <v>3</v>
      </c>
      <c r="AC466">
        <v>0</v>
      </c>
      <c r="AD466" t="s">
        <v>636</v>
      </c>
      <c r="AE466" t="s">
        <v>637</v>
      </c>
    </row>
    <row r="467" spans="1:31" x14ac:dyDescent="0.45">
      <c r="A467">
        <v>462</v>
      </c>
      <c r="B467" t="s">
        <v>638</v>
      </c>
      <c r="C467">
        <v>27</v>
      </c>
      <c r="D467" t="s">
        <v>48</v>
      </c>
      <c r="E467" t="s">
        <v>1026</v>
      </c>
      <c r="F467">
        <v>37</v>
      </c>
      <c r="G467">
        <v>111</v>
      </c>
      <c r="H467">
        <v>98</v>
      </c>
      <c r="I467">
        <v>13</v>
      </c>
      <c r="J467">
        <v>24</v>
      </c>
      <c r="K467">
        <v>4</v>
      </c>
      <c r="L467">
        <v>0</v>
      </c>
      <c r="M467">
        <v>3</v>
      </c>
      <c r="N467">
        <v>10</v>
      </c>
      <c r="O467">
        <v>3</v>
      </c>
      <c r="P467">
        <v>0</v>
      </c>
      <c r="Q467">
        <v>10</v>
      </c>
      <c r="R467">
        <v>25</v>
      </c>
      <c r="S467">
        <v>0.245</v>
      </c>
      <c r="T467">
        <v>0.32400000000000001</v>
      </c>
      <c r="U467">
        <v>0.378</v>
      </c>
      <c r="V467">
        <v>0.70199999999999996</v>
      </c>
      <c r="W467">
        <v>105</v>
      </c>
      <c r="X467">
        <v>37</v>
      </c>
      <c r="Y467">
        <v>2</v>
      </c>
      <c r="Z467">
        <v>2</v>
      </c>
      <c r="AA467">
        <v>0</v>
      </c>
      <c r="AB467">
        <v>1</v>
      </c>
      <c r="AC467">
        <v>0</v>
      </c>
      <c r="AD467" t="s">
        <v>639</v>
      </c>
      <c r="AE467" t="s">
        <v>640</v>
      </c>
    </row>
    <row r="468" spans="1:31" x14ac:dyDescent="0.45">
      <c r="A468">
        <v>463</v>
      </c>
      <c r="B468" t="s">
        <v>1695</v>
      </c>
      <c r="C468">
        <v>31</v>
      </c>
      <c r="D468" t="s">
        <v>823</v>
      </c>
      <c r="E468" t="s">
        <v>1023</v>
      </c>
      <c r="F468">
        <v>54</v>
      </c>
      <c r="G468">
        <v>250</v>
      </c>
      <c r="H468">
        <v>203</v>
      </c>
      <c r="I468">
        <v>42</v>
      </c>
      <c r="J468">
        <v>49</v>
      </c>
      <c r="K468">
        <v>4</v>
      </c>
      <c r="L468">
        <v>0</v>
      </c>
      <c r="M468">
        <v>10</v>
      </c>
      <c r="N468">
        <v>33</v>
      </c>
      <c r="O468">
        <v>3</v>
      </c>
      <c r="P468">
        <v>1</v>
      </c>
      <c r="Q468">
        <v>41</v>
      </c>
      <c r="R468">
        <v>72</v>
      </c>
      <c r="S468">
        <v>0.24099999999999999</v>
      </c>
      <c r="T468">
        <v>0.36399999999999999</v>
      </c>
      <c r="U468">
        <v>0.40899999999999997</v>
      </c>
      <c r="V468">
        <v>0.77300000000000002</v>
      </c>
      <c r="W468">
        <v>123</v>
      </c>
      <c r="X468">
        <v>83</v>
      </c>
      <c r="Y468">
        <v>1</v>
      </c>
      <c r="Z468">
        <v>1</v>
      </c>
      <c r="AA468">
        <v>0</v>
      </c>
      <c r="AB468">
        <v>5</v>
      </c>
      <c r="AC468">
        <v>2</v>
      </c>
      <c r="AD468" t="s">
        <v>1141</v>
      </c>
      <c r="AE468" t="s">
        <v>1142</v>
      </c>
    </row>
    <row r="469" spans="1:31" x14ac:dyDescent="0.45">
      <c r="A469">
        <v>464</v>
      </c>
      <c r="B469" t="s">
        <v>1696</v>
      </c>
      <c r="C469">
        <v>23</v>
      </c>
      <c r="D469" t="s">
        <v>888</v>
      </c>
      <c r="E469" t="s">
        <v>1023</v>
      </c>
      <c r="F469">
        <v>20</v>
      </c>
      <c r="G469">
        <v>65</v>
      </c>
      <c r="H469">
        <v>59</v>
      </c>
      <c r="I469">
        <v>6</v>
      </c>
      <c r="J469">
        <v>5</v>
      </c>
      <c r="K469">
        <v>3</v>
      </c>
      <c r="L469">
        <v>0</v>
      </c>
      <c r="M469">
        <v>0</v>
      </c>
      <c r="N469">
        <v>2</v>
      </c>
      <c r="O469">
        <v>2</v>
      </c>
      <c r="P469">
        <v>0</v>
      </c>
      <c r="Q469">
        <v>2</v>
      </c>
      <c r="R469">
        <v>15</v>
      </c>
      <c r="S469">
        <v>8.5000000000000006E-2</v>
      </c>
      <c r="T469">
        <v>0.13800000000000001</v>
      </c>
      <c r="U469">
        <v>0.13600000000000001</v>
      </c>
      <c r="V469">
        <v>0.27400000000000002</v>
      </c>
      <c r="W469">
        <v>-20</v>
      </c>
      <c r="X469">
        <v>8</v>
      </c>
      <c r="Y469">
        <v>0</v>
      </c>
      <c r="Z469">
        <v>2</v>
      </c>
      <c r="AA469">
        <v>0</v>
      </c>
      <c r="AB469">
        <v>2</v>
      </c>
      <c r="AC469">
        <v>0</v>
      </c>
      <c r="AD469">
        <v>8</v>
      </c>
      <c r="AE469" t="s">
        <v>1309</v>
      </c>
    </row>
    <row r="470" spans="1:31" x14ac:dyDescent="0.45">
      <c r="A470">
        <v>465</v>
      </c>
      <c r="B470" t="s">
        <v>641</v>
      </c>
      <c r="C470">
        <v>30</v>
      </c>
      <c r="D470" t="s">
        <v>161</v>
      </c>
      <c r="E470" t="s">
        <v>1026</v>
      </c>
      <c r="F470">
        <v>50</v>
      </c>
      <c r="G470">
        <v>222</v>
      </c>
      <c r="H470">
        <v>193</v>
      </c>
      <c r="I470">
        <v>26</v>
      </c>
      <c r="J470">
        <v>50</v>
      </c>
      <c r="K470">
        <v>3</v>
      </c>
      <c r="L470">
        <v>0</v>
      </c>
      <c r="M470">
        <v>12</v>
      </c>
      <c r="N470">
        <v>27</v>
      </c>
      <c r="O470">
        <v>0</v>
      </c>
      <c r="P470">
        <v>0</v>
      </c>
      <c r="Q470">
        <v>27</v>
      </c>
      <c r="R470">
        <v>40</v>
      </c>
      <c r="S470">
        <v>0.25900000000000001</v>
      </c>
      <c r="T470">
        <v>0.35099999999999998</v>
      </c>
      <c r="U470">
        <v>0.46100000000000002</v>
      </c>
      <c r="V470">
        <v>0.81200000000000006</v>
      </c>
      <c r="W470">
        <v>131</v>
      </c>
      <c r="X470">
        <v>89</v>
      </c>
      <c r="Y470">
        <v>1</v>
      </c>
      <c r="Z470">
        <v>1</v>
      </c>
      <c r="AA470">
        <v>0</v>
      </c>
      <c r="AB470">
        <v>1</v>
      </c>
      <c r="AC470">
        <v>6</v>
      </c>
      <c r="AD470" t="s">
        <v>313</v>
      </c>
      <c r="AE470" t="s">
        <v>642</v>
      </c>
    </row>
    <row r="471" spans="1:31" x14ac:dyDescent="0.45">
      <c r="A471">
        <v>466</v>
      </c>
      <c r="B471" t="s">
        <v>643</v>
      </c>
      <c r="C471">
        <v>33</v>
      </c>
      <c r="D471" t="s">
        <v>161</v>
      </c>
      <c r="E471" t="s">
        <v>1026</v>
      </c>
      <c r="F471">
        <v>55</v>
      </c>
      <c r="G471">
        <v>252</v>
      </c>
      <c r="H471">
        <v>233</v>
      </c>
      <c r="I471">
        <v>40</v>
      </c>
      <c r="J471">
        <v>58</v>
      </c>
      <c r="K471">
        <v>12</v>
      </c>
      <c r="L471">
        <v>1</v>
      </c>
      <c r="M471">
        <v>9</v>
      </c>
      <c r="N471">
        <v>34</v>
      </c>
      <c r="O471">
        <v>1</v>
      </c>
      <c r="P471">
        <v>0</v>
      </c>
      <c r="Q471">
        <v>18</v>
      </c>
      <c r="R471">
        <v>37</v>
      </c>
      <c r="S471">
        <v>0.249</v>
      </c>
      <c r="T471">
        <v>0.30199999999999999</v>
      </c>
      <c r="U471">
        <v>0.42499999999999999</v>
      </c>
      <c r="V471">
        <v>0.72599999999999998</v>
      </c>
      <c r="W471">
        <v>105</v>
      </c>
      <c r="X471">
        <v>99</v>
      </c>
      <c r="Y471">
        <v>3</v>
      </c>
      <c r="Z471">
        <v>0</v>
      </c>
      <c r="AA471">
        <v>0</v>
      </c>
      <c r="AB471">
        <v>1</v>
      </c>
      <c r="AC471">
        <v>0</v>
      </c>
      <c r="AD471" t="s">
        <v>255</v>
      </c>
      <c r="AE471" t="s">
        <v>644</v>
      </c>
    </row>
    <row r="472" spans="1:31" x14ac:dyDescent="0.45">
      <c r="A472">
        <v>467</v>
      </c>
      <c r="B472" t="s">
        <v>1697</v>
      </c>
      <c r="C472">
        <v>29</v>
      </c>
      <c r="D472" t="s">
        <v>886</v>
      </c>
      <c r="E472" t="s">
        <v>1023</v>
      </c>
      <c r="F472">
        <v>33</v>
      </c>
      <c r="G472">
        <v>125</v>
      </c>
      <c r="H472">
        <v>107</v>
      </c>
      <c r="I472">
        <v>13</v>
      </c>
      <c r="J472">
        <v>24</v>
      </c>
      <c r="K472">
        <v>4</v>
      </c>
      <c r="L472">
        <v>0</v>
      </c>
      <c r="M472">
        <v>5</v>
      </c>
      <c r="N472">
        <v>13</v>
      </c>
      <c r="O472">
        <v>0</v>
      </c>
      <c r="P472">
        <v>1</v>
      </c>
      <c r="Q472">
        <v>16</v>
      </c>
      <c r="R472">
        <v>30</v>
      </c>
      <c r="S472">
        <v>0.224</v>
      </c>
      <c r="T472">
        <v>0.33100000000000002</v>
      </c>
      <c r="U472">
        <v>0.40200000000000002</v>
      </c>
      <c r="V472">
        <v>0.73299999999999998</v>
      </c>
      <c r="W472">
        <v>116</v>
      </c>
      <c r="X472">
        <v>43</v>
      </c>
      <c r="Y472">
        <v>2</v>
      </c>
      <c r="Z472">
        <v>1</v>
      </c>
      <c r="AA472">
        <v>0</v>
      </c>
      <c r="AB472">
        <v>0</v>
      </c>
      <c r="AC472">
        <v>1</v>
      </c>
      <c r="AD472" t="s">
        <v>1242</v>
      </c>
      <c r="AE472" t="s">
        <v>1243</v>
      </c>
    </row>
    <row r="473" spans="1:31" x14ac:dyDescent="0.45">
      <c r="A473">
        <v>468</v>
      </c>
      <c r="B473" t="s">
        <v>645</v>
      </c>
      <c r="C473">
        <v>29</v>
      </c>
      <c r="D473" t="s">
        <v>90</v>
      </c>
      <c r="E473" t="s">
        <v>1026</v>
      </c>
      <c r="F473">
        <v>7</v>
      </c>
      <c r="G473">
        <v>10</v>
      </c>
      <c r="H473">
        <v>8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4</v>
      </c>
      <c r="S473">
        <v>0</v>
      </c>
      <c r="T473">
        <v>0.2</v>
      </c>
      <c r="U473">
        <v>0</v>
      </c>
      <c r="V473">
        <v>0.2</v>
      </c>
      <c r="W473">
        <v>-35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 t="s">
        <v>646</v>
      </c>
      <c r="AE473" t="s">
        <v>647</v>
      </c>
    </row>
    <row r="474" spans="1:31" x14ac:dyDescent="0.45">
      <c r="A474">
        <v>469</v>
      </c>
      <c r="B474" t="s">
        <v>648</v>
      </c>
      <c r="C474">
        <v>28</v>
      </c>
      <c r="D474" t="s">
        <v>97</v>
      </c>
      <c r="E474" t="s">
        <v>1026</v>
      </c>
      <c r="F474">
        <v>50</v>
      </c>
      <c r="G474">
        <v>188</v>
      </c>
      <c r="H474">
        <v>159</v>
      </c>
      <c r="I474">
        <v>14</v>
      </c>
      <c r="J474">
        <v>39</v>
      </c>
      <c r="K474">
        <v>14</v>
      </c>
      <c r="L474">
        <v>1</v>
      </c>
      <c r="M474">
        <v>4</v>
      </c>
      <c r="N474">
        <v>18</v>
      </c>
      <c r="O474">
        <v>1</v>
      </c>
      <c r="P474">
        <v>0</v>
      </c>
      <c r="Q474">
        <v>25</v>
      </c>
      <c r="R474">
        <v>31</v>
      </c>
      <c r="S474">
        <v>0.245</v>
      </c>
      <c r="T474">
        <v>0.35599999999999998</v>
      </c>
      <c r="U474">
        <v>0.42099999999999999</v>
      </c>
      <c r="V474">
        <v>0.77800000000000002</v>
      </c>
      <c r="W474">
        <v>122</v>
      </c>
      <c r="X474">
        <v>67</v>
      </c>
      <c r="Y474">
        <v>1</v>
      </c>
      <c r="Z474">
        <v>3</v>
      </c>
      <c r="AA474">
        <v>0</v>
      </c>
      <c r="AB474">
        <v>1</v>
      </c>
      <c r="AC474">
        <v>0</v>
      </c>
      <c r="AD474" t="s">
        <v>649</v>
      </c>
      <c r="AE474" t="s">
        <v>650</v>
      </c>
    </row>
    <row r="475" spans="1:31" x14ac:dyDescent="0.45">
      <c r="A475">
        <v>470</v>
      </c>
      <c r="B475" t="s">
        <v>651</v>
      </c>
      <c r="C475">
        <v>26</v>
      </c>
      <c r="D475" t="s">
        <v>66</v>
      </c>
      <c r="E475" t="s">
        <v>1026</v>
      </c>
      <c r="F475">
        <v>17</v>
      </c>
      <c r="G475">
        <v>44</v>
      </c>
      <c r="H475">
        <v>37</v>
      </c>
      <c r="I475">
        <v>3</v>
      </c>
      <c r="J475">
        <v>7</v>
      </c>
      <c r="K475">
        <v>4</v>
      </c>
      <c r="L475">
        <v>0</v>
      </c>
      <c r="M475">
        <v>1</v>
      </c>
      <c r="N475">
        <v>3</v>
      </c>
      <c r="O475">
        <v>0</v>
      </c>
      <c r="P475">
        <v>0</v>
      </c>
      <c r="Q475">
        <v>7</v>
      </c>
      <c r="R475">
        <v>13</v>
      </c>
      <c r="S475">
        <v>0.189</v>
      </c>
      <c r="T475">
        <v>0.318</v>
      </c>
      <c r="U475">
        <v>0.378</v>
      </c>
      <c r="V475">
        <v>0.69699999999999995</v>
      </c>
      <c r="W475">
        <v>101</v>
      </c>
      <c r="X475">
        <v>14</v>
      </c>
      <c r="Y475">
        <v>0</v>
      </c>
      <c r="Z475">
        <v>0</v>
      </c>
      <c r="AA475">
        <v>0</v>
      </c>
      <c r="AB475">
        <v>0</v>
      </c>
      <c r="AC475">
        <v>0</v>
      </c>
      <c r="AD475" t="s">
        <v>652</v>
      </c>
      <c r="AE475" t="s">
        <v>653</v>
      </c>
    </row>
    <row r="476" spans="1:31" x14ac:dyDescent="0.45">
      <c r="A476">
        <v>471</v>
      </c>
      <c r="B476" t="s">
        <v>654</v>
      </c>
      <c r="C476">
        <v>26</v>
      </c>
      <c r="D476" t="s">
        <v>97</v>
      </c>
      <c r="E476" t="s">
        <v>1026</v>
      </c>
      <c r="F476">
        <v>29</v>
      </c>
      <c r="G476">
        <v>67</v>
      </c>
      <c r="H476">
        <v>64</v>
      </c>
      <c r="I476">
        <v>4</v>
      </c>
      <c r="J476">
        <v>8</v>
      </c>
      <c r="K476">
        <v>2</v>
      </c>
      <c r="L476">
        <v>0</v>
      </c>
      <c r="M476">
        <v>1</v>
      </c>
      <c r="N476">
        <v>4</v>
      </c>
      <c r="O476">
        <v>5</v>
      </c>
      <c r="P476">
        <v>1</v>
      </c>
      <c r="Q476">
        <v>1</v>
      </c>
      <c r="R476">
        <v>10</v>
      </c>
      <c r="S476">
        <v>0.125</v>
      </c>
      <c r="T476">
        <v>0.13400000000000001</v>
      </c>
      <c r="U476">
        <v>0.20300000000000001</v>
      </c>
      <c r="V476">
        <v>0.33700000000000002</v>
      </c>
      <c r="W476">
        <v>-5</v>
      </c>
      <c r="X476">
        <v>13</v>
      </c>
      <c r="Y476">
        <v>0</v>
      </c>
      <c r="Z476">
        <v>0</v>
      </c>
      <c r="AA476">
        <v>0</v>
      </c>
      <c r="AB476">
        <v>2</v>
      </c>
      <c r="AC476">
        <v>0</v>
      </c>
      <c r="AD476" t="s">
        <v>655</v>
      </c>
      <c r="AE476" t="s">
        <v>656</v>
      </c>
    </row>
    <row r="477" spans="1:31" x14ac:dyDescent="0.45">
      <c r="A477">
        <v>472</v>
      </c>
      <c r="B477" t="s">
        <v>657</v>
      </c>
      <c r="C477">
        <v>29</v>
      </c>
      <c r="D477" t="s">
        <v>94</v>
      </c>
      <c r="E477" t="s">
        <v>1782</v>
      </c>
      <c r="F477">
        <v>26</v>
      </c>
      <c r="G477">
        <v>66</v>
      </c>
      <c r="H477">
        <v>54</v>
      </c>
      <c r="I477">
        <v>8</v>
      </c>
      <c r="J477">
        <v>7</v>
      </c>
      <c r="K477">
        <v>2</v>
      </c>
      <c r="L477">
        <v>0</v>
      </c>
      <c r="M477">
        <v>0</v>
      </c>
      <c r="N477">
        <v>3</v>
      </c>
      <c r="O477">
        <v>1</v>
      </c>
      <c r="P477">
        <v>1</v>
      </c>
      <c r="Q477">
        <v>10</v>
      </c>
      <c r="R477">
        <v>19</v>
      </c>
      <c r="S477">
        <v>0.13</v>
      </c>
      <c r="T477">
        <v>0.27700000000000002</v>
      </c>
      <c r="U477">
        <v>0.16700000000000001</v>
      </c>
      <c r="V477">
        <v>0.44400000000000001</v>
      </c>
      <c r="W477">
        <v>31</v>
      </c>
      <c r="X477">
        <v>9</v>
      </c>
      <c r="Y477">
        <v>0</v>
      </c>
      <c r="Z477">
        <v>1</v>
      </c>
      <c r="AA477">
        <v>1</v>
      </c>
      <c r="AB477">
        <v>0</v>
      </c>
      <c r="AC477">
        <v>0</v>
      </c>
      <c r="AD477" t="s">
        <v>1014</v>
      </c>
      <c r="AE477" t="s">
        <v>659</v>
      </c>
    </row>
    <row r="478" spans="1:31" x14ac:dyDescent="0.45">
      <c r="A478">
        <v>473</v>
      </c>
      <c r="B478" t="s">
        <v>657</v>
      </c>
      <c r="C478">
        <v>29</v>
      </c>
      <c r="D478" t="s">
        <v>94</v>
      </c>
      <c r="E478" t="s">
        <v>1023</v>
      </c>
      <c r="F478">
        <v>24</v>
      </c>
      <c r="G478">
        <v>59</v>
      </c>
      <c r="H478">
        <v>47</v>
      </c>
      <c r="I478">
        <v>8</v>
      </c>
      <c r="J478">
        <v>7</v>
      </c>
      <c r="K478">
        <v>2</v>
      </c>
      <c r="L478">
        <v>0</v>
      </c>
      <c r="M478">
        <v>0</v>
      </c>
      <c r="N478">
        <v>3</v>
      </c>
      <c r="O478">
        <v>1</v>
      </c>
      <c r="P478">
        <v>1</v>
      </c>
      <c r="Q478">
        <v>10</v>
      </c>
      <c r="R478">
        <v>15</v>
      </c>
      <c r="S478">
        <v>0.14899999999999999</v>
      </c>
      <c r="T478">
        <v>0.31</v>
      </c>
      <c r="U478">
        <v>0.191</v>
      </c>
      <c r="V478">
        <v>0.502</v>
      </c>
      <c r="W478">
        <v>49</v>
      </c>
      <c r="X478">
        <v>9</v>
      </c>
      <c r="Y478">
        <v>0</v>
      </c>
      <c r="Z478">
        <v>1</v>
      </c>
      <c r="AA478">
        <v>1</v>
      </c>
      <c r="AB478">
        <v>0</v>
      </c>
      <c r="AC478">
        <v>0</v>
      </c>
      <c r="AD478" t="s">
        <v>1014</v>
      </c>
      <c r="AE478" t="s">
        <v>659</v>
      </c>
    </row>
    <row r="479" spans="1:31" x14ac:dyDescent="0.45">
      <c r="A479">
        <v>474</v>
      </c>
      <c r="B479" t="s">
        <v>657</v>
      </c>
      <c r="C479">
        <v>29</v>
      </c>
      <c r="D479" t="s">
        <v>862</v>
      </c>
      <c r="E479" t="s">
        <v>1023</v>
      </c>
      <c r="F479">
        <v>10</v>
      </c>
      <c r="G479">
        <v>12</v>
      </c>
      <c r="H479">
        <v>9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</v>
      </c>
      <c r="R479">
        <v>4</v>
      </c>
      <c r="S479">
        <v>0.111</v>
      </c>
      <c r="T479">
        <v>0.27300000000000002</v>
      </c>
      <c r="U479">
        <v>0.111</v>
      </c>
      <c r="V479">
        <v>0.38400000000000001</v>
      </c>
      <c r="W479">
        <v>19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 t="s">
        <v>1786</v>
      </c>
      <c r="AE479" t="s">
        <v>659</v>
      </c>
    </row>
    <row r="480" spans="1:31" x14ac:dyDescent="0.45">
      <c r="A480">
        <v>475</v>
      </c>
      <c r="B480" t="s">
        <v>657</v>
      </c>
      <c r="C480">
        <v>29</v>
      </c>
      <c r="D480" t="s">
        <v>37</v>
      </c>
      <c r="E480" t="s">
        <v>1026</v>
      </c>
      <c r="F480">
        <v>2</v>
      </c>
      <c r="G480">
        <v>7</v>
      </c>
      <c r="H480">
        <v>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4</v>
      </c>
      <c r="S480">
        <v>0</v>
      </c>
      <c r="T480">
        <v>0</v>
      </c>
      <c r="U480">
        <v>0</v>
      </c>
      <c r="V480">
        <v>0</v>
      </c>
      <c r="W480">
        <v>-100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658</v>
      </c>
      <c r="AE480" t="s">
        <v>659</v>
      </c>
    </row>
    <row r="481" spans="1:31" x14ac:dyDescent="0.45">
      <c r="A481">
        <v>476</v>
      </c>
      <c r="B481" t="s">
        <v>657</v>
      </c>
      <c r="C481">
        <v>29</v>
      </c>
      <c r="D481" t="s">
        <v>828</v>
      </c>
      <c r="E481" t="s">
        <v>1023</v>
      </c>
      <c r="F481">
        <v>14</v>
      </c>
      <c r="G481">
        <v>47</v>
      </c>
      <c r="H481">
        <v>38</v>
      </c>
      <c r="I481">
        <v>6</v>
      </c>
      <c r="J481">
        <v>6</v>
      </c>
      <c r="K481">
        <v>2</v>
      </c>
      <c r="L481">
        <v>0</v>
      </c>
      <c r="M481">
        <v>0</v>
      </c>
      <c r="N481">
        <v>3</v>
      </c>
      <c r="O481">
        <v>1</v>
      </c>
      <c r="P481">
        <v>0</v>
      </c>
      <c r="Q481">
        <v>8</v>
      </c>
      <c r="R481">
        <v>11</v>
      </c>
      <c r="S481">
        <v>0.158</v>
      </c>
      <c r="T481">
        <v>0.31900000000000001</v>
      </c>
      <c r="U481">
        <v>0.21099999999999999</v>
      </c>
      <c r="V481">
        <v>0.53</v>
      </c>
      <c r="W481">
        <v>55</v>
      </c>
      <c r="X481">
        <v>8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5</v>
      </c>
      <c r="AE481" t="s">
        <v>659</v>
      </c>
    </row>
    <row r="482" spans="1:31" x14ac:dyDescent="0.45">
      <c r="A482">
        <v>477</v>
      </c>
      <c r="B482" t="s">
        <v>1699</v>
      </c>
      <c r="C482">
        <v>24</v>
      </c>
      <c r="D482" t="s">
        <v>888</v>
      </c>
      <c r="E482" t="s">
        <v>1023</v>
      </c>
      <c r="F482">
        <v>48</v>
      </c>
      <c r="G482">
        <v>109</v>
      </c>
      <c r="H482">
        <v>95</v>
      </c>
      <c r="I482">
        <v>14</v>
      </c>
      <c r="J482">
        <v>20</v>
      </c>
      <c r="K482">
        <v>1</v>
      </c>
      <c r="L482">
        <v>1</v>
      </c>
      <c r="M482">
        <v>1</v>
      </c>
      <c r="N482">
        <v>6</v>
      </c>
      <c r="O482">
        <v>6</v>
      </c>
      <c r="P482">
        <v>2</v>
      </c>
      <c r="Q482">
        <v>7</v>
      </c>
      <c r="R482">
        <v>26</v>
      </c>
      <c r="S482">
        <v>0.21099999999999999</v>
      </c>
      <c r="T482">
        <v>0.27200000000000002</v>
      </c>
      <c r="U482">
        <v>0.27400000000000002</v>
      </c>
      <c r="V482">
        <v>0.54600000000000004</v>
      </c>
      <c r="W482">
        <v>59</v>
      </c>
      <c r="X482">
        <v>26</v>
      </c>
      <c r="Y482">
        <v>2</v>
      </c>
      <c r="Z482">
        <v>1</v>
      </c>
      <c r="AA482">
        <v>6</v>
      </c>
      <c r="AB482">
        <v>0</v>
      </c>
      <c r="AC482">
        <v>0</v>
      </c>
      <c r="AD482" t="s">
        <v>1146</v>
      </c>
      <c r="AE482" t="s">
        <v>1147</v>
      </c>
    </row>
    <row r="483" spans="1:31" x14ac:dyDescent="0.45">
      <c r="A483">
        <v>478</v>
      </c>
      <c r="B483" t="s">
        <v>660</v>
      </c>
      <c r="C483">
        <v>32</v>
      </c>
      <c r="D483" t="s">
        <v>33</v>
      </c>
      <c r="E483" t="s">
        <v>1026</v>
      </c>
      <c r="F483">
        <v>42</v>
      </c>
      <c r="G483">
        <v>149</v>
      </c>
      <c r="H483">
        <v>127</v>
      </c>
      <c r="I483">
        <v>20</v>
      </c>
      <c r="J483">
        <v>29</v>
      </c>
      <c r="K483">
        <v>3</v>
      </c>
      <c r="L483">
        <v>0</v>
      </c>
      <c r="M483">
        <v>5</v>
      </c>
      <c r="N483">
        <v>14</v>
      </c>
      <c r="O483">
        <v>0</v>
      </c>
      <c r="P483">
        <v>0</v>
      </c>
      <c r="Q483">
        <v>21</v>
      </c>
      <c r="R483">
        <v>37</v>
      </c>
      <c r="S483">
        <v>0.22800000000000001</v>
      </c>
      <c r="T483">
        <v>0.33600000000000002</v>
      </c>
      <c r="U483">
        <v>0.37</v>
      </c>
      <c r="V483">
        <v>0.70599999999999996</v>
      </c>
      <c r="W483">
        <v>104</v>
      </c>
      <c r="X483">
        <v>47</v>
      </c>
      <c r="Y483">
        <v>2</v>
      </c>
      <c r="Z483">
        <v>0</v>
      </c>
      <c r="AA483">
        <v>0</v>
      </c>
      <c r="AB483">
        <v>1</v>
      </c>
      <c r="AC483">
        <v>0</v>
      </c>
      <c r="AD483" t="s">
        <v>511</v>
      </c>
      <c r="AE483" t="s">
        <v>661</v>
      </c>
    </row>
    <row r="484" spans="1:31" x14ac:dyDescent="0.45">
      <c r="A484">
        <v>479</v>
      </c>
      <c r="B484" t="s">
        <v>662</v>
      </c>
      <c r="C484">
        <v>28</v>
      </c>
      <c r="D484" t="s">
        <v>66</v>
      </c>
      <c r="E484" t="s">
        <v>1026</v>
      </c>
      <c r="F484">
        <v>43</v>
      </c>
      <c r="G484">
        <v>145</v>
      </c>
      <c r="H484">
        <v>125</v>
      </c>
      <c r="I484">
        <v>16</v>
      </c>
      <c r="J484">
        <v>21</v>
      </c>
      <c r="K484">
        <v>4</v>
      </c>
      <c r="L484">
        <v>0</v>
      </c>
      <c r="M484">
        <v>3</v>
      </c>
      <c r="N484">
        <v>14</v>
      </c>
      <c r="O484">
        <v>7</v>
      </c>
      <c r="P484">
        <v>4</v>
      </c>
      <c r="Q484">
        <v>11</v>
      </c>
      <c r="R484">
        <v>54</v>
      </c>
      <c r="S484">
        <v>0.16800000000000001</v>
      </c>
      <c r="T484">
        <v>0.25900000000000001</v>
      </c>
      <c r="U484">
        <v>0.27200000000000002</v>
      </c>
      <c r="V484">
        <v>0.53100000000000003</v>
      </c>
      <c r="W484">
        <v>55</v>
      </c>
      <c r="X484">
        <v>34</v>
      </c>
      <c r="Y484">
        <v>1</v>
      </c>
      <c r="Z484">
        <v>5</v>
      </c>
      <c r="AA484">
        <v>1</v>
      </c>
      <c r="AB484">
        <v>2</v>
      </c>
      <c r="AC484">
        <v>0</v>
      </c>
      <c r="AD484" t="s">
        <v>663</v>
      </c>
      <c r="AE484" t="s">
        <v>664</v>
      </c>
    </row>
    <row r="485" spans="1:31" x14ac:dyDescent="0.45">
      <c r="A485">
        <v>480</v>
      </c>
      <c r="B485" t="s">
        <v>1700</v>
      </c>
      <c r="C485">
        <v>31</v>
      </c>
      <c r="D485" t="s">
        <v>835</v>
      </c>
      <c r="E485" t="s">
        <v>1023</v>
      </c>
      <c r="F485">
        <v>25</v>
      </c>
      <c r="G485">
        <v>49</v>
      </c>
      <c r="H485">
        <v>39</v>
      </c>
      <c r="I485">
        <v>3</v>
      </c>
      <c r="J485">
        <v>5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8</v>
      </c>
      <c r="R485">
        <v>12</v>
      </c>
      <c r="S485">
        <v>0.128</v>
      </c>
      <c r="T485">
        <v>0.30599999999999999</v>
      </c>
      <c r="U485">
        <v>0.128</v>
      </c>
      <c r="V485">
        <v>0.434</v>
      </c>
      <c r="W485">
        <v>35</v>
      </c>
      <c r="X485">
        <v>5</v>
      </c>
      <c r="Y485">
        <v>3</v>
      </c>
      <c r="Z485">
        <v>2</v>
      </c>
      <c r="AA485">
        <v>0</v>
      </c>
      <c r="AB485">
        <v>0</v>
      </c>
      <c r="AC485">
        <v>0</v>
      </c>
      <c r="AD485" t="s">
        <v>1701</v>
      </c>
      <c r="AE485" t="s">
        <v>1275</v>
      </c>
    </row>
    <row r="486" spans="1:31" x14ac:dyDescent="0.45">
      <c r="A486">
        <v>481</v>
      </c>
      <c r="B486" t="s">
        <v>665</v>
      </c>
      <c r="C486">
        <v>29</v>
      </c>
      <c r="D486" t="s">
        <v>37</v>
      </c>
      <c r="E486" t="s">
        <v>1026</v>
      </c>
      <c r="F486">
        <v>23</v>
      </c>
      <c r="G486">
        <v>81</v>
      </c>
      <c r="H486">
        <v>73</v>
      </c>
      <c r="I486">
        <v>3</v>
      </c>
      <c r="J486">
        <v>14</v>
      </c>
      <c r="K486">
        <v>3</v>
      </c>
      <c r="L486">
        <v>0</v>
      </c>
      <c r="M486">
        <v>1</v>
      </c>
      <c r="N486">
        <v>11</v>
      </c>
      <c r="O486">
        <v>0</v>
      </c>
      <c r="P486">
        <v>0</v>
      </c>
      <c r="Q486">
        <v>7</v>
      </c>
      <c r="R486">
        <v>19</v>
      </c>
      <c r="S486">
        <v>0.192</v>
      </c>
      <c r="T486">
        <v>0.27200000000000002</v>
      </c>
      <c r="U486">
        <v>0.27400000000000002</v>
      </c>
      <c r="V486">
        <v>0.54600000000000004</v>
      </c>
      <c r="W486">
        <v>54</v>
      </c>
      <c r="X486">
        <v>20</v>
      </c>
      <c r="Y486">
        <v>1</v>
      </c>
      <c r="Z486">
        <v>1</v>
      </c>
      <c r="AA486">
        <v>0</v>
      </c>
      <c r="AB486">
        <v>0</v>
      </c>
      <c r="AC486">
        <v>0</v>
      </c>
      <c r="AD486" t="s">
        <v>176</v>
      </c>
      <c r="AE486" t="s">
        <v>666</v>
      </c>
    </row>
    <row r="487" spans="1:31" x14ac:dyDescent="0.45">
      <c r="A487">
        <v>482</v>
      </c>
      <c r="B487" t="s">
        <v>667</v>
      </c>
      <c r="C487">
        <v>26</v>
      </c>
      <c r="D487" t="s">
        <v>161</v>
      </c>
      <c r="E487" t="s">
        <v>1026</v>
      </c>
      <c r="F487">
        <v>53</v>
      </c>
      <c r="G487">
        <v>190</v>
      </c>
      <c r="H487">
        <v>164</v>
      </c>
      <c r="I487">
        <v>24</v>
      </c>
      <c r="J487">
        <v>46</v>
      </c>
      <c r="K487">
        <v>13</v>
      </c>
      <c r="L487">
        <v>1</v>
      </c>
      <c r="M487">
        <v>2</v>
      </c>
      <c r="N487">
        <v>21</v>
      </c>
      <c r="O487">
        <v>3</v>
      </c>
      <c r="P487">
        <v>0</v>
      </c>
      <c r="Q487">
        <v>17</v>
      </c>
      <c r="R487">
        <v>35</v>
      </c>
      <c r="S487">
        <v>0.28000000000000003</v>
      </c>
      <c r="T487">
        <v>0.379</v>
      </c>
      <c r="U487">
        <v>0.40899999999999997</v>
      </c>
      <c r="V487">
        <v>0.78700000000000003</v>
      </c>
      <c r="W487">
        <v>126</v>
      </c>
      <c r="X487">
        <v>67</v>
      </c>
      <c r="Y487">
        <v>5</v>
      </c>
      <c r="Z487">
        <v>9</v>
      </c>
      <c r="AA487">
        <v>0</v>
      </c>
      <c r="AB487">
        <v>0</v>
      </c>
      <c r="AC487">
        <v>0</v>
      </c>
      <c r="AD487" t="s">
        <v>668</v>
      </c>
      <c r="AE487" t="s">
        <v>669</v>
      </c>
    </row>
    <row r="488" spans="1:31" x14ac:dyDescent="0.45">
      <c r="A488">
        <v>483</v>
      </c>
      <c r="B488" t="s">
        <v>670</v>
      </c>
      <c r="C488">
        <v>27</v>
      </c>
      <c r="D488" t="s">
        <v>103</v>
      </c>
      <c r="E488" t="s">
        <v>1026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t="s">
        <v>1702</v>
      </c>
      <c r="AE488" t="s">
        <v>671</v>
      </c>
    </row>
    <row r="489" spans="1:31" x14ac:dyDescent="0.45">
      <c r="A489">
        <v>484</v>
      </c>
      <c r="B489" t="s">
        <v>1703</v>
      </c>
      <c r="C489">
        <v>28</v>
      </c>
      <c r="D489" t="s">
        <v>825</v>
      </c>
      <c r="E489" t="s">
        <v>1023</v>
      </c>
      <c r="F489">
        <v>20</v>
      </c>
      <c r="G489">
        <v>44</v>
      </c>
      <c r="H489">
        <v>41</v>
      </c>
      <c r="I489">
        <v>7</v>
      </c>
      <c r="J489">
        <v>10</v>
      </c>
      <c r="K489">
        <v>4</v>
      </c>
      <c r="L489">
        <v>0</v>
      </c>
      <c r="M489">
        <v>1</v>
      </c>
      <c r="N489">
        <v>11</v>
      </c>
      <c r="O489">
        <v>0</v>
      </c>
      <c r="P489">
        <v>0</v>
      </c>
      <c r="Q489">
        <v>2</v>
      </c>
      <c r="R489">
        <v>4</v>
      </c>
      <c r="S489">
        <v>0.24399999999999999</v>
      </c>
      <c r="T489">
        <v>0.27300000000000002</v>
      </c>
      <c r="U489">
        <v>0.41499999999999998</v>
      </c>
      <c r="V489">
        <v>0.68700000000000006</v>
      </c>
      <c r="W489">
        <v>97</v>
      </c>
      <c r="X489">
        <v>17</v>
      </c>
      <c r="Y489">
        <v>2</v>
      </c>
      <c r="Z489">
        <v>0</v>
      </c>
      <c r="AA489">
        <v>0</v>
      </c>
      <c r="AB489">
        <v>1</v>
      </c>
      <c r="AC489">
        <v>0</v>
      </c>
      <c r="AD489" t="s">
        <v>1366</v>
      </c>
      <c r="AE489" t="s">
        <v>1251</v>
      </c>
    </row>
    <row r="490" spans="1:31" x14ac:dyDescent="0.45">
      <c r="A490">
        <v>485</v>
      </c>
      <c r="B490" t="s">
        <v>1704</v>
      </c>
      <c r="C490">
        <v>29</v>
      </c>
      <c r="D490" t="s">
        <v>811</v>
      </c>
      <c r="E490" t="s">
        <v>1023</v>
      </c>
      <c r="F490">
        <v>48</v>
      </c>
      <c r="G490">
        <v>206</v>
      </c>
      <c r="H490">
        <v>181</v>
      </c>
      <c r="I490">
        <v>29</v>
      </c>
      <c r="J490">
        <v>52</v>
      </c>
      <c r="K490">
        <v>13</v>
      </c>
      <c r="L490">
        <v>0</v>
      </c>
      <c r="M490">
        <v>7</v>
      </c>
      <c r="N490">
        <v>34</v>
      </c>
      <c r="O490">
        <v>0</v>
      </c>
      <c r="P490">
        <v>1</v>
      </c>
      <c r="Q490">
        <v>19</v>
      </c>
      <c r="R490">
        <v>33</v>
      </c>
      <c r="S490">
        <v>0.28699999999999998</v>
      </c>
      <c r="T490">
        <v>0.35399999999999998</v>
      </c>
      <c r="U490">
        <v>0.47499999999999998</v>
      </c>
      <c r="V490">
        <v>0.83</v>
      </c>
      <c r="W490">
        <v>136</v>
      </c>
      <c r="X490">
        <v>86</v>
      </c>
      <c r="Y490">
        <v>3</v>
      </c>
      <c r="Z490">
        <v>2</v>
      </c>
      <c r="AA490">
        <v>0</v>
      </c>
      <c r="AB490">
        <v>4</v>
      </c>
      <c r="AC490">
        <v>3</v>
      </c>
      <c r="AD490" t="s">
        <v>307</v>
      </c>
      <c r="AE490" t="s">
        <v>1060</v>
      </c>
    </row>
    <row r="491" spans="1:31" x14ac:dyDescent="0.45">
      <c r="A491">
        <v>486</v>
      </c>
      <c r="B491" t="s">
        <v>672</v>
      </c>
      <c r="C491">
        <v>22</v>
      </c>
      <c r="D491" t="s">
        <v>48</v>
      </c>
      <c r="E491" t="s">
        <v>1026</v>
      </c>
      <c r="F491">
        <v>14</v>
      </c>
      <c r="G491">
        <v>44</v>
      </c>
      <c r="H491">
        <v>39</v>
      </c>
      <c r="I491">
        <v>2</v>
      </c>
      <c r="J491">
        <v>8</v>
      </c>
      <c r="K491">
        <v>3</v>
      </c>
      <c r="L491">
        <v>0</v>
      </c>
      <c r="M491">
        <v>1</v>
      </c>
      <c r="N491">
        <v>5</v>
      </c>
      <c r="O491">
        <v>0</v>
      </c>
      <c r="P491">
        <v>0</v>
      </c>
      <c r="Q491">
        <v>5</v>
      </c>
      <c r="R491">
        <v>19</v>
      </c>
      <c r="S491">
        <v>0.20499999999999999</v>
      </c>
      <c r="T491">
        <v>0.29499999999999998</v>
      </c>
      <c r="U491">
        <v>0.35899999999999999</v>
      </c>
      <c r="V491">
        <v>0.65400000000000003</v>
      </c>
      <c r="W491">
        <v>91</v>
      </c>
      <c r="X491">
        <v>14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673</v>
      </c>
      <c r="AE491" t="s">
        <v>674</v>
      </c>
    </row>
    <row r="492" spans="1:31" x14ac:dyDescent="0.45">
      <c r="A492">
        <v>487</v>
      </c>
      <c r="B492" t="s">
        <v>1705</v>
      </c>
      <c r="C492">
        <v>36</v>
      </c>
      <c r="D492" t="s">
        <v>820</v>
      </c>
      <c r="E492" t="s">
        <v>1023</v>
      </c>
      <c r="F492">
        <v>13</v>
      </c>
      <c r="G492">
        <v>38</v>
      </c>
      <c r="H492">
        <v>32</v>
      </c>
      <c r="I492">
        <v>2</v>
      </c>
      <c r="J492">
        <v>12</v>
      </c>
      <c r="K492">
        <v>2</v>
      </c>
      <c r="L492">
        <v>0</v>
      </c>
      <c r="M492">
        <v>1</v>
      </c>
      <c r="N492">
        <v>3</v>
      </c>
      <c r="O492">
        <v>0</v>
      </c>
      <c r="P492">
        <v>0</v>
      </c>
      <c r="Q492">
        <v>4</v>
      </c>
      <c r="R492">
        <v>5</v>
      </c>
      <c r="S492">
        <v>0.375</v>
      </c>
      <c r="T492">
        <v>0.47399999999999998</v>
      </c>
      <c r="U492">
        <v>0.53100000000000003</v>
      </c>
      <c r="V492">
        <v>1.0049999999999999</v>
      </c>
      <c r="W492">
        <v>196</v>
      </c>
      <c r="X492">
        <v>17</v>
      </c>
      <c r="Y492">
        <v>0</v>
      </c>
      <c r="Z492">
        <v>2</v>
      </c>
      <c r="AA492">
        <v>0</v>
      </c>
      <c r="AB492">
        <v>0</v>
      </c>
      <c r="AC492">
        <v>0</v>
      </c>
      <c r="AD492" t="s">
        <v>1706</v>
      </c>
      <c r="AE492" t="s">
        <v>1707</v>
      </c>
    </row>
    <row r="493" spans="1:31" x14ac:dyDescent="0.45">
      <c r="A493">
        <v>488</v>
      </c>
      <c r="B493" t="s">
        <v>1708</v>
      </c>
      <c r="C493">
        <v>32</v>
      </c>
      <c r="D493" t="s">
        <v>835</v>
      </c>
      <c r="E493" t="s">
        <v>1023</v>
      </c>
      <c r="F493">
        <v>44</v>
      </c>
      <c r="G493">
        <v>181</v>
      </c>
      <c r="H493">
        <v>160</v>
      </c>
      <c r="I493">
        <v>20</v>
      </c>
      <c r="J493">
        <v>33</v>
      </c>
      <c r="K493">
        <v>7</v>
      </c>
      <c r="L493">
        <v>0</v>
      </c>
      <c r="M493">
        <v>6</v>
      </c>
      <c r="N493">
        <v>15</v>
      </c>
      <c r="O493">
        <v>0</v>
      </c>
      <c r="P493">
        <v>0</v>
      </c>
      <c r="Q493">
        <v>18</v>
      </c>
      <c r="R493">
        <v>41</v>
      </c>
      <c r="S493">
        <v>0.20599999999999999</v>
      </c>
      <c r="T493">
        <v>0.29299999999999998</v>
      </c>
      <c r="U493">
        <v>0.36299999999999999</v>
      </c>
      <c r="V493">
        <v>0.65500000000000003</v>
      </c>
      <c r="W493">
        <v>94</v>
      </c>
      <c r="X493">
        <v>58</v>
      </c>
      <c r="Y493">
        <v>5</v>
      </c>
      <c r="Z493">
        <v>2</v>
      </c>
      <c r="AA493">
        <v>0</v>
      </c>
      <c r="AB493">
        <v>1</v>
      </c>
      <c r="AC493">
        <v>0</v>
      </c>
      <c r="AD493" t="s">
        <v>252</v>
      </c>
      <c r="AE493" t="s">
        <v>1235</v>
      </c>
    </row>
    <row r="494" spans="1:31" x14ac:dyDescent="0.45">
      <c r="A494">
        <v>489</v>
      </c>
      <c r="B494" t="s">
        <v>1709</v>
      </c>
      <c r="C494">
        <v>28</v>
      </c>
      <c r="D494" t="s">
        <v>823</v>
      </c>
      <c r="E494" t="s">
        <v>1023</v>
      </c>
      <c r="F494">
        <v>28</v>
      </c>
      <c r="G494">
        <v>91</v>
      </c>
      <c r="H494">
        <v>80</v>
      </c>
      <c r="I494">
        <v>18</v>
      </c>
      <c r="J494">
        <v>26</v>
      </c>
      <c r="K494">
        <v>5</v>
      </c>
      <c r="L494">
        <v>4</v>
      </c>
      <c r="M494">
        <v>3</v>
      </c>
      <c r="N494">
        <v>13</v>
      </c>
      <c r="O494">
        <v>2</v>
      </c>
      <c r="P494">
        <v>0</v>
      </c>
      <c r="Q494">
        <v>7</v>
      </c>
      <c r="R494">
        <v>23</v>
      </c>
      <c r="S494">
        <v>0.32500000000000001</v>
      </c>
      <c r="T494">
        <v>0.4</v>
      </c>
      <c r="U494">
        <v>0.6</v>
      </c>
      <c r="V494">
        <v>1</v>
      </c>
      <c r="W494">
        <v>184</v>
      </c>
      <c r="X494">
        <v>48</v>
      </c>
      <c r="Y494">
        <v>0</v>
      </c>
      <c r="Z494">
        <v>3</v>
      </c>
      <c r="AA494">
        <v>0</v>
      </c>
      <c r="AB494">
        <v>0</v>
      </c>
      <c r="AC494">
        <v>0</v>
      </c>
      <c r="AD494" s="1">
        <v>19876</v>
      </c>
      <c r="AE494" t="s">
        <v>1051</v>
      </c>
    </row>
    <row r="495" spans="1:31" x14ac:dyDescent="0.45">
      <c r="A495">
        <v>490</v>
      </c>
      <c r="B495" t="s">
        <v>675</v>
      </c>
      <c r="C495">
        <v>24</v>
      </c>
      <c r="D495" t="s">
        <v>97</v>
      </c>
      <c r="E495" t="s">
        <v>1026</v>
      </c>
      <c r="F495">
        <v>12</v>
      </c>
      <c r="G495">
        <v>40</v>
      </c>
      <c r="H495">
        <v>38</v>
      </c>
      <c r="I495">
        <v>2</v>
      </c>
      <c r="J495">
        <v>5</v>
      </c>
      <c r="K495">
        <v>2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13</v>
      </c>
      <c r="S495">
        <v>0.13200000000000001</v>
      </c>
      <c r="T495">
        <v>0.154</v>
      </c>
      <c r="U495">
        <v>0.184</v>
      </c>
      <c r="V495">
        <v>0.33800000000000002</v>
      </c>
      <c r="W495">
        <v>-4</v>
      </c>
      <c r="X495">
        <v>7</v>
      </c>
      <c r="Y495">
        <v>1</v>
      </c>
      <c r="Z495">
        <v>0</v>
      </c>
      <c r="AA495">
        <v>1</v>
      </c>
      <c r="AB495">
        <v>0</v>
      </c>
      <c r="AC495">
        <v>0</v>
      </c>
      <c r="AD495" t="s">
        <v>45</v>
      </c>
      <c r="AE495" t="s">
        <v>676</v>
      </c>
    </row>
    <row r="496" spans="1:31" x14ac:dyDescent="0.45">
      <c r="A496">
        <v>491</v>
      </c>
      <c r="B496" t="s">
        <v>677</v>
      </c>
      <c r="C496">
        <v>25</v>
      </c>
      <c r="D496" t="s">
        <v>103</v>
      </c>
      <c r="E496" t="s">
        <v>1026</v>
      </c>
      <c r="F496">
        <v>56</v>
      </c>
      <c r="G496">
        <v>255</v>
      </c>
      <c r="H496">
        <v>215</v>
      </c>
      <c r="I496">
        <v>40</v>
      </c>
      <c r="J496">
        <v>67</v>
      </c>
      <c r="K496">
        <v>11</v>
      </c>
      <c r="L496">
        <v>1</v>
      </c>
      <c r="M496">
        <v>15</v>
      </c>
      <c r="N496">
        <v>46</v>
      </c>
      <c r="O496">
        <v>4</v>
      </c>
      <c r="P496">
        <v>2</v>
      </c>
      <c r="Q496">
        <v>36</v>
      </c>
      <c r="R496">
        <v>40</v>
      </c>
      <c r="S496">
        <v>0.312</v>
      </c>
      <c r="T496">
        <v>0.40799999999999997</v>
      </c>
      <c r="U496">
        <v>0.58099999999999996</v>
      </c>
      <c r="V496">
        <v>0.98899999999999999</v>
      </c>
      <c r="W496">
        <v>177</v>
      </c>
      <c r="X496">
        <v>125</v>
      </c>
      <c r="Y496">
        <v>6</v>
      </c>
      <c r="Z496">
        <v>1</v>
      </c>
      <c r="AA496">
        <v>0</v>
      </c>
      <c r="AB496">
        <v>3</v>
      </c>
      <c r="AC496">
        <v>0</v>
      </c>
      <c r="AD496" t="s">
        <v>678</v>
      </c>
      <c r="AE496" t="s">
        <v>679</v>
      </c>
    </row>
    <row r="497" spans="1:31" x14ac:dyDescent="0.45">
      <c r="A497">
        <v>492</v>
      </c>
      <c r="B497" t="s">
        <v>680</v>
      </c>
      <c r="C497">
        <v>34</v>
      </c>
      <c r="D497" t="s">
        <v>90</v>
      </c>
      <c r="E497" t="s">
        <v>1026</v>
      </c>
      <c r="F497">
        <v>48</v>
      </c>
      <c r="G497">
        <v>206</v>
      </c>
      <c r="H497">
        <v>181</v>
      </c>
      <c r="I497">
        <v>21</v>
      </c>
      <c r="J497">
        <v>37</v>
      </c>
      <c r="K497">
        <v>6</v>
      </c>
      <c r="L497">
        <v>0</v>
      </c>
      <c r="M497">
        <v>4</v>
      </c>
      <c r="N497">
        <v>11</v>
      </c>
      <c r="O497">
        <v>7</v>
      </c>
      <c r="P497">
        <v>0</v>
      </c>
      <c r="Q497">
        <v>23</v>
      </c>
      <c r="R497">
        <v>33</v>
      </c>
      <c r="S497">
        <v>0.20399999999999999</v>
      </c>
      <c r="T497">
        <v>0.29099999999999998</v>
      </c>
      <c r="U497">
        <v>0.30399999999999999</v>
      </c>
      <c r="V497">
        <v>0.59499999999999997</v>
      </c>
      <c r="W497">
        <v>73</v>
      </c>
      <c r="X497">
        <v>55</v>
      </c>
      <c r="Y497">
        <v>5</v>
      </c>
      <c r="Z497">
        <v>0</v>
      </c>
      <c r="AA497">
        <v>0</v>
      </c>
      <c r="AB497">
        <v>2</v>
      </c>
      <c r="AC497">
        <v>0</v>
      </c>
      <c r="AD497" t="s">
        <v>681</v>
      </c>
      <c r="AE497" t="s">
        <v>682</v>
      </c>
    </row>
    <row r="498" spans="1:31" x14ac:dyDescent="0.45">
      <c r="A498">
        <v>493</v>
      </c>
      <c r="B498" t="s">
        <v>1710</v>
      </c>
      <c r="C498">
        <v>34</v>
      </c>
      <c r="D498" t="s">
        <v>854</v>
      </c>
      <c r="E498" t="s">
        <v>1023</v>
      </c>
      <c r="F498">
        <v>24</v>
      </c>
      <c r="G498">
        <v>76</v>
      </c>
      <c r="H498">
        <v>65</v>
      </c>
      <c r="I498">
        <v>8</v>
      </c>
      <c r="J498">
        <v>21</v>
      </c>
      <c r="K498">
        <v>3</v>
      </c>
      <c r="L498">
        <v>0</v>
      </c>
      <c r="M498">
        <v>3</v>
      </c>
      <c r="N498">
        <v>13</v>
      </c>
      <c r="O498">
        <v>0</v>
      </c>
      <c r="P498">
        <v>0</v>
      </c>
      <c r="Q498">
        <v>7</v>
      </c>
      <c r="R498">
        <v>14</v>
      </c>
      <c r="S498">
        <v>0.32300000000000001</v>
      </c>
      <c r="T498">
        <v>0.40799999999999997</v>
      </c>
      <c r="U498">
        <v>0.50800000000000001</v>
      </c>
      <c r="V498">
        <v>0.91600000000000004</v>
      </c>
      <c r="W498">
        <v>154</v>
      </c>
      <c r="X498">
        <v>33</v>
      </c>
      <c r="Y498">
        <v>4</v>
      </c>
      <c r="Z498">
        <v>3</v>
      </c>
      <c r="AA498">
        <v>0</v>
      </c>
      <c r="AB498">
        <v>1</v>
      </c>
      <c r="AC498">
        <v>0</v>
      </c>
      <c r="AD498" t="s">
        <v>223</v>
      </c>
      <c r="AE498" t="s">
        <v>1094</v>
      </c>
    </row>
    <row r="499" spans="1:31" x14ac:dyDescent="0.45">
      <c r="A499">
        <v>494</v>
      </c>
      <c r="B499" t="s">
        <v>683</v>
      </c>
      <c r="C499">
        <v>34</v>
      </c>
      <c r="D499" t="s">
        <v>103</v>
      </c>
      <c r="E499" t="s">
        <v>1026</v>
      </c>
      <c r="F499">
        <v>49</v>
      </c>
      <c r="G499">
        <v>195</v>
      </c>
      <c r="H499">
        <v>183</v>
      </c>
      <c r="I499">
        <v>23</v>
      </c>
      <c r="J499">
        <v>43</v>
      </c>
      <c r="K499">
        <v>8</v>
      </c>
      <c r="L499">
        <v>0</v>
      </c>
      <c r="M499">
        <v>13</v>
      </c>
      <c r="N499">
        <v>29</v>
      </c>
      <c r="O499">
        <v>0</v>
      </c>
      <c r="P499">
        <v>0</v>
      </c>
      <c r="Q499">
        <v>12</v>
      </c>
      <c r="R499">
        <v>63</v>
      </c>
      <c r="S499">
        <v>0.23499999999999999</v>
      </c>
      <c r="T499">
        <v>0.28199999999999997</v>
      </c>
      <c r="U499">
        <v>0.49199999999999999</v>
      </c>
      <c r="V499">
        <v>0.77400000000000002</v>
      </c>
      <c r="W499">
        <v>114</v>
      </c>
      <c r="X499">
        <v>90</v>
      </c>
      <c r="Y499">
        <v>6</v>
      </c>
      <c r="Z499">
        <v>0</v>
      </c>
      <c r="AA499">
        <v>0</v>
      </c>
      <c r="AB499">
        <v>0</v>
      </c>
      <c r="AC499">
        <v>0</v>
      </c>
      <c r="AD499" t="s">
        <v>252</v>
      </c>
      <c r="AE499" t="s">
        <v>684</v>
      </c>
    </row>
    <row r="500" spans="1:31" x14ac:dyDescent="0.45">
      <c r="A500">
        <v>495</v>
      </c>
      <c r="B500" t="s">
        <v>1711</v>
      </c>
      <c r="C500">
        <v>26</v>
      </c>
      <c r="D500" t="s">
        <v>830</v>
      </c>
      <c r="E500" t="s">
        <v>1023</v>
      </c>
      <c r="F500">
        <v>53</v>
      </c>
      <c r="G500">
        <v>220</v>
      </c>
      <c r="H500">
        <v>186</v>
      </c>
      <c r="I500">
        <v>26</v>
      </c>
      <c r="J500">
        <v>42</v>
      </c>
      <c r="K500">
        <v>12</v>
      </c>
      <c r="L500">
        <v>1</v>
      </c>
      <c r="M500">
        <v>6</v>
      </c>
      <c r="N500">
        <v>35</v>
      </c>
      <c r="O500">
        <v>11</v>
      </c>
      <c r="P500">
        <v>1</v>
      </c>
      <c r="Q500">
        <v>29</v>
      </c>
      <c r="R500">
        <v>40</v>
      </c>
      <c r="S500">
        <v>0.22600000000000001</v>
      </c>
      <c r="T500">
        <v>0.34100000000000003</v>
      </c>
      <c r="U500">
        <v>0.39800000000000002</v>
      </c>
      <c r="V500">
        <v>0.73899999999999999</v>
      </c>
      <c r="W500">
        <v>111</v>
      </c>
      <c r="X500">
        <v>74</v>
      </c>
      <c r="Y500">
        <v>2</v>
      </c>
      <c r="Z500">
        <v>4</v>
      </c>
      <c r="AA500">
        <v>0</v>
      </c>
      <c r="AB500">
        <v>1</v>
      </c>
      <c r="AC500">
        <v>1</v>
      </c>
      <c r="AD500" t="s">
        <v>1137</v>
      </c>
      <c r="AE500" t="s">
        <v>1138</v>
      </c>
    </row>
    <row r="501" spans="1:31" x14ac:dyDescent="0.45">
      <c r="A501">
        <v>496</v>
      </c>
      <c r="B501" t="s">
        <v>1712</v>
      </c>
      <c r="C501">
        <v>27</v>
      </c>
      <c r="D501" t="s">
        <v>830</v>
      </c>
      <c r="E501" t="s">
        <v>1023</v>
      </c>
      <c r="F501">
        <v>44</v>
      </c>
      <c r="G501">
        <v>148</v>
      </c>
      <c r="H501">
        <v>132</v>
      </c>
      <c r="I501">
        <v>19</v>
      </c>
      <c r="J501">
        <v>32</v>
      </c>
      <c r="K501">
        <v>8</v>
      </c>
      <c r="L501">
        <v>0</v>
      </c>
      <c r="M501">
        <v>5</v>
      </c>
      <c r="N501">
        <v>16</v>
      </c>
      <c r="O501">
        <v>1</v>
      </c>
      <c r="P501">
        <v>0</v>
      </c>
      <c r="Q501">
        <v>13</v>
      </c>
      <c r="R501">
        <v>31</v>
      </c>
      <c r="S501">
        <v>0.24199999999999999</v>
      </c>
      <c r="T501">
        <v>0.318</v>
      </c>
      <c r="U501">
        <v>0.41699999999999998</v>
      </c>
      <c r="V501">
        <v>0.73399999999999999</v>
      </c>
      <c r="W501">
        <v>108</v>
      </c>
      <c r="X501">
        <v>55</v>
      </c>
      <c r="Y501">
        <v>0</v>
      </c>
      <c r="Z501">
        <v>2</v>
      </c>
      <c r="AA501">
        <v>0</v>
      </c>
      <c r="AB501">
        <v>1</v>
      </c>
      <c r="AC501">
        <v>1</v>
      </c>
      <c r="AD501" t="s">
        <v>501</v>
      </c>
      <c r="AE501" t="s">
        <v>1076</v>
      </c>
    </row>
    <row r="502" spans="1:31" x14ac:dyDescent="0.45">
      <c r="A502">
        <v>497</v>
      </c>
      <c r="B502" t="s">
        <v>1713</v>
      </c>
      <c r="C502">
        <v>30</v>
      </c>
      <c r="D502" t="s">
        <v>862</v>
      </c>
      <c r="E502" t="s">
        <v>1023</v>
      </c>
      <c r="F502">
        <v>44</v>
      </c>
      <c r="G502">
        <v>118</v>
      </c>
      <c r="H502">
        <v>93</v>
      </c>
      <c r="I502">
        <v>11</v>
      </c>
      <c r="J502">
        <v>18</v>
      </c>
      <c r="K502">
        <v>4</v>
      </c>
      <c r="L502">
        <v>0</v>
      </c>
      <c r="M502">
        <v>4</v>
      </c>
      <c r="N502">
        <v>16</v>
      </c>
      <c r="O502">
        <v>1</v>
      </c>
      <c r="P502">
        <v>0</v>
      </c>
      <c r="Q502">
        <v>20</v>
      </c>
      <c r="R502">
        <v>24</v>
      </c>
      <c r="S502">
        <v>0.19400000000000001</v>
      </c>
      <c r="T502">
        <v>0.35599999999999998</v>
      </c>
      <c r="U502">
        <v>0.36599999999999999</v>
      </c>
      <c r="V502">
        <v>0.72199999999999998</v>
      </c>
      <c r="W502">
        <v>115</v>
      </c>
      <c r="X502">
        <v>34</v>
      </c>
      <c r="Y502">
        <v>3</v>
      </c>
      <c r="Z502">
        <v>4</v>
      </c>
      <c r="AA502">
        <v>0</v>
      </c>
      <c r="AB502">
        <v>1</v>
      </c>
      <c r="AC502">
        <v>0</v>
      </c>
      <c r="AD502" t="s">
        <v>1210</v>
      </c>
      <c r="AE502" t="s">
        <v>1211</v>
      </c>
    </row>
    <row r="503" spans="1:31" x14ac:dyDescent="0.45">
      <c r="A503">
        <v>498</v>
      </c>
      <c r="B503" t="s">
        <v>685</v>
      </c>
      <c r="C503">
        <v>31</v>
      </c>
      <c r="D503" t="s">
        <v>37</v>
      </c>
      <c r="E503" t="s">
        <v>1026</v>
      </c>
      <c r="F503">
        <v>8</v>
      </c>
      <c r="G503">
        <v>34</v>
      </c>
      <c r="H503">
        <v>31</v>
      </c>
      <c r="I503">
        <v>1</v>
      </c>
      <c r="J503">
        <v>7</v>
      </c>
      <c r="K503">
        <v>3</v>
      </c>
      <c r="L503">
        <v>0</v>
      </c>
      <c r="M503">
        <v>0</v>
      </c>
      <c r="N503">
        <v>4</v>
      </c>
      <c r="O503">
        <v>1</v>
      </c>
      <c r="P503">
        <v>1</v>
      </c>
      <c r="Q503">
        <v>3</v>
      </c>
      <c r="R503">
        <v>9</v>
      </c>
      <c r="S503">
        <v>0.22600000000000001</v>
      </c>
      <c r="T503">
        <v>0.29399999999999998</v>
      </c>
      <c r="U503">
        <v>0.32300000000000001</v>
      </c>
      <c r="V503">
        <v>0.61699999999999999</v>
      </c>
      <c r="W503">
        <v>73</v>
      </c>
      <c r="X503">
        <v>10</v>
      </c>
      <c r="Y503">
        <v>0</v>
      </c>
      <c r="Z503">
        <v>0</v>
      </c>
      <c r="AA503">
        <v>0</v>
      </c>
      <c r="AB503">
        <v>0</v>
      </c>
      <c r="AC503">
        <v>1</v>
      </c>
      <c r="AD503" t="s">
        <v>686</v>
      </c>
      <c r="AE503" t="s">
        <v>687</v>
      </c>
    </row>
    <row r="504" spans="1:31" x14ac:dyDescent="0.45">
      <c r="A504">
        <v>499</v>
      </c>
      <c r="B504" t="s">
        <v>1714</v>
      </c>
      <c r="C504">
        <v>26</v>
      </c>
      <c r="D504" t="s">
        <v>823</v>
      </c>
      <c r="E504" t="s">
        <v>1023</v>
      </c>
      <c r="F504">
        <v>51</v>
      </c>
      <c r="G504">
        <v>198</v>
      </c>
      <c r="H504">
        <v>164</v>
      </c>
      <c r="I504">
        <v>31</v>
      </c>
      <c r="J504">
        <v>40</v>
      </c>
      <c r="K504">
        <v>5</v>
      </c>
      <c r="L504">
        <v>2</v>
      </c>
      <c r="M504">
        <v>5</v>
      </c>
      <c r="N504">
        <v>30</v>
      </c>
      <c r="O504">
        <v>13</v>
      </c>
      <c r="P504">
        <v>1</v>
      </c>
      <c r="Q504">
        <v>26</v>
      </c>
      <c r="R504">
        <v>26</v>
      </c>
      <c r="S504">
        <v>0.24399999999999999</v>
      </c>
      <c r="T504">
        <v>0.34799999999999998</v>
      </c>
      <c r="U504">
        <v>0.39</v>
      </c>
      <c r="V504">
        <v>0.73899999999999999</v>
      </c>
      <c r="W504">
        <v>113</v>
      </c>
      <c r="X504">
        <v>64</v>
      </c>
      <c r="Y504">
        <v>5</v>
      </c>
      <c r="Z504">
        <v>3</v>
      </c>
      <c r="AA504">
        <v>0</v>
      </c>
      <c r="AB504">
        <v>5</v>
      </c>
      <c r="AC504">
        <v>0</v>
      </c>
      <c r="AD504" t="s">
        <v>1071</v>
      </c>
      <c r="AE504" t="s">
        <v>1072</v>
      </c>
    </row>
    <row r="505" spans="1:31" x14ac:dyDescent="0.45">
      <c r="A505">
        <v>500</v>
      </c>
      <c r="B505" t="s">
        <v>688</v>
      </c>
      <c r="C505">
        <v>26</v>
      </c>
      <c r="D505" t="s">
        <v>86</v>
      </c>
      <c r="E505" t="s">
        <v>1026</v>
      </c>
      <c r="F505">
        <v>10</v>
      </c>
      <c r="G505">
        <v>19</v>
      </c>
      <c r="H505">
        <v>18</v>
      </c>
      <c r="I505">
        <v>2</v>
      </c>
      <c r="J505">
        <v>7</v>
      </c>
      <c r="K505">
        <v>3</v>
      </c>
      <c r="L505">
        <v>0</v>
      </c>
      <c r="M505">
        <v>0</v>
      </c>
      <c r="N505">
        <v>5</v>
      </c>
      <c r="O505">
        <v>0</v>
      </c>
      <c r="P505">
        <v>0</v>
      </c>
      <c r="Q505">
        <v>0</v>
      </c>
      <c r="R505">
        <v>5</v>
      </c>
      <c r="S505">
        <v>0.38900000000000001</v>
      </c>
      <c r="T505">
        <v>0.36799999999999999</v>
      </c>
      <c r="U505">
        <v>0.55600000000000005</v>
      </c>
      <c r="V505">
        <v>0.92400000000000004</v>
      </c>
      <c r="W505">
        <v>167</v>
      </c>
      <c r="X505">
        <v>10</v>
      </c>
      <c r="Y505">
        <v>0</v>
      </c>
      <c r="Z505">
        <v>0</v>
      </c>
      <c r="AA505">
        <v>0</v>
      </c>
      <c r="AB505">
        <v>1</v>
      </c>
      <c r="AC505">
        <v>0</v>
      </c>
      <c r="AD505" t="s">
        <v>760</v>
      </c>
      <c r="AE505" t="s">
        <v>689</v>
      </c>
    </row>
    <row r="506" spans="1:31" x14ac:dyDescent="0.45">
      <c r="A506">
        <v>501</v>
      </c>
      <c r="B506" t="s">
        <v>1715</v>
      </c>
      <c r="C506">
        <v>31</v>
      </c>
      <c r="D506" t="s">
        <v>823</v>
      </c>
      <c r="E506" t="s">
        <v>1023</v>
      </c>
      <c r="F506">
        <v>15</v>
      </c>
      <c r="G506">
        <v>47</v>
      </c>
      <c r="H506">
        <v>43</v>
      </c>
      <c r="I506">
        <v>3</v>
      </c>
      <c r="J506">
        <v>6</v>
      </c>
      <c r="K506">
        <v>0</v>
      </c>
      <c r="L506">
        <v>0</v>
      </c>
      <c r="M506">
        <v>0</v>
      </c>
      <c r="N506">
        <v>2</v>
      </c>
      <c r="O506">
        <v>3</v>
      </c>
      <c r="P506">
        <v>0</v>
      </c>
      <c r="Q506">
        <v>4</v>
      </c>
      <c r="R506">
        <v>12</v>
      </c>
      <c r="S506">
        <v>0.14000000000000001</v>
      </c>
      <c r="T506">
        <v>0.21299999999999999</v>
      </c>
      <c r="U506">
        <v>0.14000000000000001</v>
      </c>
      <c r="V506">
        <v>0.35199999999999998</v>
      </c>
      <c r="W506">
        <v>4</v>
      </c>
      <c r="X506">
        <v>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</v>
      </c>
      <c r="AE506" t="s">
        <v>1369</v>
      </c>
    </row>
    <row r="507" spans="1:31" x14ac:dyDescent="0.45">
      <c r="A507">
        <v>502</v>
      </c>
      <c r="B507" t="s">
        <v>690</v>
      </c>
      <c r="C507">
        <v>34</v>
      </c>
      <c r="D507" t="s">
        <v>86</v>
      </c>
      <c r="E507" t="s">
        <v>1026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 t="s">
        <v>691</v>
      </c>
    </row>
    <row r="508" spans="1:31" x14ac:dyDescent="0.45">
      <c r="A508">
        <v>503</v>
      </c>
      <c r="B508" t="s">
        <v>1716</v>
      </c>
      <c r="C508">
        <v>32</v>
      </c>
      <c r="D508" t="s">
        <v>825</v>
      </c>
      <c r="E508" t="s">
        <v>1023</v>
      </c>
      <c r="F508">
        <v>53</v>
      </c>
      <c r="G508">
        <v>212</v>
      </c>
      <c r="H508">
        <v>189</v>
      </c>
      <c r="I508">
        <v>20</v>
      </c>
      <c r="J508">
        <v>41</v>
      </c>
      <c r="K508">
        <v>10</v>
      </c>
      <c r="L508">
        <v>0</v>
      </c>
      <c r="M508">
        <v>3</v>
      </c>
      <c r="N508">
        <v>25</v>
      </c>
      <c r="O508">
        <v>1</v>
      </c>
      <c r="P508">
        <v>0</v>
      </c>
      <c r="Q508">
        <v>14</v>
      </c>
      <c r="R508">
        <v>60</v>
      </c>
      <c r="S508">
        <v>0.217</v>
      </c>
      <c r="T508">
        <v>0.28299999999999997</v>
      </c>
      <c r="U508">
        <v>0.317</v>
      </c>
      <c r="V508">
        <v>0.6</v>
      </c>
      <c r="W508">
        <v>74</v>
      </c>
      <c r="X508">
        <v>60</v>
      </c>
      <c r="Y508">
        <v>3</v>
      </c>
      <c r="Z508">
        <v>5</v>
      </c>
      <c r="AA508">
        <v>0</v>
      </c>
      <c r="AB508">
        <v>4</v>
      </c>
      <c r="AC508">
        <v>0</v>
      </c>
      <c r="AD508" t="s">
        <v>118</v>
      </c>
      <c r="AE508" t="s">
        <v>1254</v>
      </c>
    </row>
    <row r="509" spans="1:31" x14ac:dyDescent="0.45">
      <c r="A509">
        <v>504</v>
      </c>
      <c r="B509" t="s">
        <v>1717</v>
      </c>
      <c r="C509">
        <v>30</v>
      </c>
      <c r="D509" t="s">
        <v>820</v>
      </c>
      <c r="E509" t="s">
        <v>1023</v>
      </c>
      <c r="F509">
        <v>3</v>
      </c>
      <c r="G509">
        <v>2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</v>
      </c>
      <c r="U509">
        <v>0</v>
      </c>
      <c r="V509">
        <v>0</v>
      </c>
      <c r="W509">
        <v>-100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1718</v>
      </c>
      <c r="AE509" t="s">
        <v>1719</v>
      </c>
    </row>
    <row r="510" spans="1:31" x14ac:dyDescent="0.45">
      <c r="A510">
        <v>505</v>
      </c>
      <c r="B510" t="s">
        <v>1720</v>
      </c>
      <c r="C510">
        <v>25</v>
      </c>
      <c r="D510" t="s">
        <v>905</v>
      </c>
      <c r="E510" t="s">
        <v>1023</v>
      </c>
      <c r="F510">
        <v>49</v>
      </c>
      <c r="G510">
        <v>157</v>
      </c>
      <c r="H510">
        <v>138</v>
      </c>
      <c r="I510">
        <v>16</v>
      </c>
      <c r="J510">
        <v>24</v>
      </c>
      <c r="K510">
        <v>5</v>
      </c>
      <c r="L510">
        <v>0</v>
      </c>
      <c r="M510">
        <v>4</v>
      </c>
      <c r="N510">
        <v>13</v>
      </c>
      <c r="O510">
        <v>5</v>
      </c>
      <c r="P510">
        <v>0</v>
      </c>
      <c r="Q510">
        <v>18</v>
      </c>
      <c r="R510">
        <v>40</v>
      </c>
      <c r="S510">
        <v>0.17399999999999999</v>
      </c>
      <c r="T510">
        <v>0.26800000000000002</v>
      </c>
      <c r="U510">
        <v>0.29699999999999999</v>
      </c>
      <c r="V510">
        <v>0.56499999999999995</v>
      </c>
      <c r="W510">
        <v>64</v>
      </c>
      <c r="X510">
        <v>41</v>
      </c>
      <c r="Y510">
        <v>1</v>
      </c>
      <c r="Z510">
        <v>0</v>
      </c>
      <c r="AA510">
        <v>0</v>
      </c>
      <c r="AB510">
        <v>1</v>
      </c>
      <c r="AC510">
        <v>2</v>
      </c>
      <c r="AD510" t="s">
        <v>1312</v>
      </c>
      <c r="AE510" t="s">
        <v>1313</v>
      </c>
    </row>
    <row r="511" spans="1:31" x14ac:dyDescent="0.45">
      <c r="A511">
        <v>506</v>
      </c>
      <c r="B511" t="s">
        <v>1721</v>
      </c>
      <c r="C511">
        <v>29</v>
      </c>
      <c r="D511" t="s">
        <v>880</v>
      </c>
      <c r="E511" t="s">
        <v>1023</v>
      </c>
      <c r="F511">
        <v>30</v>
      </c>
      <c r="G511">
        <v>136</v>
      </c>
      <c r="H511">
        <v>121</v>
      </c>
      <c r="I511">
        <v>19</v>
      </c>
      <c r="J511">
        <v>30</v>
      </c>
      <c r="K511">
        <v>5</v>
      </c>
      <c r="L511">
        <v>0</v>
      </c>
      <c r="M511">
        <v>4</v>
      </c>
      <c r="N511">
        <v>16</v>
      </c>
      <c r="O511">
        <v>1</v>
      </c>
      <c r="P511">
        <v>1</v>
      </c>
      <c r="Q511">
        <v>9</v>
      </c>
      <c r="R511">
        <v>34</v>
      </c>
      <c r="S511">
        <v>0.248</v>
      </c>
      <c r="T511">
        <v>0.309</v>
      </c>
      <c r="U511">
        <v>0.38800000000000001</v>
      </c>
      <c r="V511">
        <v>0.69699999999999995</v>
      </c>
      <c r="W511">
        <v>99</v>
      </c>
      <c r="X511">
        <v>47</v>
      </c>
      <c r="Y511">
        <v>0</v>
      </c>
      <c r="Z511">
        <v>3</v>
      </c>
      <c r="AA511">
        <v>0</v>
      </c>
      <c r="AB511">
        <v>3</v>
      </c>
      <c r="AC511">
        <v>0</v>
      </c>
      <c r="AD511" t="s">
        <v>1169</v>
      </c>
      <c r="AE511" t="s">
        <v>1170</v>
      </c>
    </row>
    <row r="512" spans="1:31" x14ac:dyDescent="0.45">
      <c r="A512">
        <v>507</v>
      </c>
      <c r="B512" t="s">
        <v>1722</v>
      </c>
      <c r="C512">
        <v>30</v>
      </c>
      <c r="D512" t="s">
        <v>880</v>
      </c>
      <c r="E512" t="s">
        <v>1023</v>
      </c>
      <c r="F512">
        <v>44</v>
      </c>
      <c r="G512">
        <v>171</v>
      </c>
      <c r="H512">
        <v>154</v>
      </c>
      <c r="I512">
        <v>23</v>
      </c>
      <c r="J512">
        <v>32</v>
      </c>
      <c r="K512">
        <v>4</v>
      </c>
      <c r="L512">
        <v>1</v>
      </c>
      <c r="M512">
        <v>4</v>
      </c>
      <c r="N512">
        <v>12</v>
      </c>
      <c r="O512">
        <v>4</v>
      </c>
      <c r="P512">
        <v>2</v>
      </c>
      <c r="Q512">
        <v>15</v>
      </c>
      <c r="R512">
        <v>49</v>
      </c>
      <c r="S512">
        <v>0.20799999999999999</v>
      </c>
      <c r="T512">
        <v>0.28100000000000003</v>
      </c>
      <c r="U512">
        <v>0.32500000000000001</v>
      </c>
      <c r="V512">
        <v>0.60499999999999998</v>
      </c>
      <c r="W512">
        <v>73</v>
      </c>
      <c r="X512">
        <v>50</v>
      </c>
      <c r="Y512">
        <v>1</v>
      </c>
      <c r="Z512">
        <v>1</v>
      </c>
      <c r="AA512">
        <v>0</v>
      </c>
      <c r="AB512">
        <v>1</v>
      </c>
      <c r="AC512">
        <v>0</v>
      </c>
      <c r="AD512" t="s">
        <v>83</v>
      </c>
      <c r="AE512" t="s">
        <v>1140</v>
      </c>
    </row>
    <row r="513" spans="1:31" x14ac:dyDescent="0.45">
      <c r="A513">
        <v>508</v>
      </c>
      <c r="B513" t="s">
        <v>1723</v>
      </c>
      <c r="C513">
        <v>25</v>
      </c>
      <c r="D513" t="s">
        <v>820</v>
      </c>
      <c r="E513" t="s">
        <v>1023</v>
      </c>
      <c r="F513">
        <v>58</v>
      </c>
      <c r="G513">
        <v>254</v>
      </c>
      <c r="H513">
        <v>225</v>
      </c>
      <c r="I513">
        <v>36</v>
      </c>
      <c r="J513">
        <v>56</v>
      </c>
      <c r="K513">
        <v>8</v>
      </c>
      <c r="L513">
        <v>1</v>
      </c>
      <c r="M513">
        <v>9</v>
      </c>
      <c r="N513">
        <v>28</v>
      </c>
      <c r="O513">
        <v>6</v>
      </c>
      <c r="P513">
        <v>2</v>
      </c>
      <c r="Q513">
        <v>24</v>
      </c>
      <c r="R513">
        <v>54</v>
      </c>
      <c r="S513">
        <v>0.249</v>
      </c>
      <c r="T513">
        <v>0.33100000000000002</v>
      </c>
      <c r="U513">
        <v>0.41299999999999998</v>
      </c>
      <c r="V513">
        <v>0.74399999999999999</v>
      </c>
      <c r="W513">
        <v>118</v>
      </c>
      <c r="X513">
        <v>93</v>
      </c>
      <c r="Y513">
        <v>6</v>
      </c>
      <c r="Z513">
        <v>4</v>
      </c>
      <c r="AA513">
        <v>0</v>
      </c>
      <c r="AB513">
        <v>1</v>
      </c>
      <c r="AC513">
        <v>0</v>
      </c>
      <c r="AD513" t="s">
        <v>718</v>
      </c>
      <c r="AE513" t="s">
        <v>1105</v>
      </c>
    </row>
    <row r="514" spans="1:31" x14ac:dyDescent="0.45">
      <c r="A514">
        <v>509</v>
      </c>
      <c r="B514" t="s">
        <v>1724</v>
      </c>
      <c r="C514">
        <v>33</v>
      </c>
      <c r="D514" t="s">
        <v>880</v>
      </c>
      <c r="E514" t="s">
        <v>1023</v>
      </c>
      <c r="F514">
        <v>49</v>
      </c>
      <c r="G514">
        <v>196</v>
      </c>
      <c r="H514">
        <v>166</v>
      </c>
      <c r="I514">
        <v>31</v>
      </c>
      <c r="J514">
        <v>44</v>
      </c>
      <c r="K514">
        <v>9</v>
      </c>
      <c r="L514">
        <v>1</v>
      </c>
      <c r="M514">
        <v>4</v>
      </c>
      <c r="N514">
        <v>17</v>
      </c>
      <c r="O514">
        <v>4</v>
      </c>
      <c r="P514">
        <v>1</v>
      </c>
      <c r="Q514">
        <v>27</v>
      </c>
      <c r="R514">
        <v>41</v>
      </c>
      <c r="S514">
        <v>0.26500000000000001</v>
      </c>
      <c r="T514">
        <v>0.372</v>
      </c>
      <c r="U514">
        <v>0.40400000000000003</v>
      </c>
      <c r="V514">
        <v>0.77600000000000002</v>
      </c>
      <c r="W514">
        <v>123</v>
      </c>
      <c r="X514">
        <v>67</v>
      </c>
      <c r="Y514">
        <v>3</v>
      </c>
      <c r="Z514">
        <v>2</v>
      </c>
      <c r="AA514">
        <v>0</v>
      </c>
      <c r="AB514">
        <v>1</v>
      </c>
      <c r="AC514">
        <v>0</v>
      </c>
      <c r="AD514" t="s">
        <v>1114</v>
      </c>
      <c r="AE514" t="s">
        <v>1115</v>
      </c>
    </row>
    <row r="515" spans="1:31" x14ac:dyDescent="0.45">
      <c r="A515">
        <v>510</v>
      </c>
      <c r="B515" t="s">
        <v>692</v>
      </c>
      <c r="C515">
        <v>25</v>
      </c>
      <c r="D515" t="s">
        <v>161</v>
      </c>
      <c r="E515" t="s">
        <v>1026</v>
      </c>
      <c r="F515">
        <v>52</v>
      </c>
      <c r="G515">
        <v>196</v>
      </c>
      <c r="H515">
        <v>179</v>
      </c>
      <c r="I515">
        <v>23</v>
      </c>
      <c r="J515">
        <v>44</v>
      </c>
      <c r="K515">
        <v>8</v>
      </c>
      <c r="L515">
        <v>2</v>
      </c>
      <c r="M515">
        <v>4</v>
      </c>
      <c r="N515">
        <v>12</v>
      </c>
      <c r="O515">
        <v>5</v>
      </c>
      <c r="P515">
        <v>2</v>
      </c>
      <c r="Q515">
        <v>16</v>
      </c>
      <c r="R515">
        <v>35</v>
      </c>
      <c r="S515">
        <v>0.246</v>
      </c>
      <c r="T515">
        <v>0.308</v>
      </c>
      <c r="U515">
        <v>0.38</v>
      </c>
      <c r="V515">
        <v>0.68799999999999994</v>
      </c>
      <c r="W515">
        <v>96</v>
      </c>
      <c r="X515">
        <v>68</v>
      </c>
      <c r="Y515">
        <v>2</v>
      </c>
      <c r="Z515">
        <v>0</v>
      </c>
      <c r="AA515">
        <v>1</v>
      </c>
      <c r="AB515">
        <v>0</v>
      </c>
      <c r="AC515">
        <v>0</v>
      </c>
      <c r="AD515" t="s">
        <v>115</v>
      </c>
      <c r="AE515" t="s">
        <v>693</v>
      </c>
    </row>
    <row r="516" spans="1:31" x14ac:dyDescent="0.45">
      <c r="A516">
        <v>511</v>
      </c>
      <c r="B516" t="s">
        <v>1725</v>
      </c>
      <c r="C516">
        <v>33</v>
      </c>
      <c r="D516" t="s">
        <v>811</v>
      </c>
      <c r="E516" t="s">
        <v>1023</v>
      </c>
      <c r="F516">
        <v>32</v>
      </c>
      <c r="G516">
        <v>86</v>
      </c>
      <c r="H516">
        <v>73</v>
      </c>
      <c r="I516">
        <v>5</v>
      </c>
      <c r="J516">
        <v>8</v>
      </c>
      <c r="K516">
        <v>1</v>
      </c>
      <c r="L516">
        <v>0</v>
      </c>
      <c r="M516">
        <v>0</v>
      </c>
      <c r="N516">
        <v>8</v>
      </c>
      <c r="O516">
        <v>1</v>
      </c>
      <c r="P516">
        <v>1</v>
      </c>
      <c r="Q516">
        <v>9</v>
      </c>
      <c r="R516">
        <v>34</v>
      </c>
      <c r="S516">
        <v>0.11</v>
      </c>
      <c r="T516">
        <v>0.224</v>
      </c>
      <c r="U516">
        <v>0.123</v>
      </c>
      <c r="V516">
        <v>0.34699999999999998</v>
      </c>
      <c r="W516">
        <v>3</v>
      </c>
      <c r="X516">
        <v>9</v>
      </c>
      <c r="Y516">
        <v>2</v>
      </c>
      <c r="Z516">
        <v>2</v>
      </c>
      <c r="AA516">
        <v>1</v>
      </c>
      <c r="AB516">
        <v>1</v>
      </c>
      <c r="AC516">
        <v>0</v>
      </c>
      <c r="AD516" t="s">
        <v>1726</v>
      </c>
      <c r="AE516" t="s">
        <v>1311</v>
      </c>
    </row>
    <row r="517" spans="1:31" x14ac:dyDescent="0.45">
      <c r="A517">
        <v>512</v>
      </c>
      <c r="B517" t="s">
        <v>1727</v>
      </c>
      <c r="C517">
        <v>33</v>
      </c>
      <c r="D517" t="s">
        <v>905</v>
      </c>
      <c r="E517" t="s">
        <v>1023</v>
      </c>
      <c r="F517">
        <v>44</v>
      </c>
      <c r="G517">
        <v>134</v>
      </c>
      <c r="H517">
        <v>120</v>
      </c>
      <c r="I517">
        <v>14</v>
      </c>
      <c r="J517">
        <v>25</v>
      </c>
      <c r="K517">
        <v>4</v>
      </c>
      <c r="L517">
        <v>0</v>
      </c>
      <c r="M517">
        <v>1</v>
      </c>
      <c r="N517">
        <v>9</v>
      </c>
      <c r="O517">
        <v>3</v>
      </c>
      <c r="P517">
        <v>1</v>
      </c>
      <c r="Q517">
        <v>9</v>
      </c>
      <c r="R517">
        <v>48</v>
      </c>
      <c r="S517">
        <v>0.20799999999999999</v>
      </c>
      <c r="T517">
        <v>0.25800000000000001</v>
      </c>
      <c r="U517">
        <v>0.26700000000000002</v>
      </c>
      <c r="V517">
        <v>0.52400000000000002</v>
      </c>
      <c r="W517">
        <v>53</v>
      </c>
      <c r="X517">
        <v>32</v>
      </c>
      <c r="Y517">
        <v>2</v>
      </c>
      <c r="Z517">
        <v>0</v>
      </c>
      <c r="AA517">
        <v>2</v>
      </c>
      <c r="AB517">
        <v>3</v>
      </c>
      <c r="AC517">
        <v>0</v>
      </c>
      <c r="AD517" t="s">
        <v>115</v>
      </c>
      <c r="AE517" t="s">
        <v>1124</v>
      </c>
    </row>
    <row r="518" spans="1:31" x14ac:dyDescent="0.45">
      <c r="A518">
        <v>513</v>
      </c>
      <c r="B518" t="s">
        <v>694</v>
      </c>
      <c r="C518">
        <v>25</v>
      </c>
      <c r="D518" t="s">
        <v>153</v>
      </c>
      <c r="E518" t="s">
        <v>1026</v>
      </c>
      <c r="F518">
        <v>3</v>
      </c>
      <c r="G518">
        <v>5</v>
      </c>
      <c r="H518">
        <v>5</v>
      </c>
      <c r="I518">
        <v>2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0.4</v>
      </c>
      <c r="T518">
        <v>0.4</v>
      </c>
      <c r="U518">
        <v>0.4</v>
      </c>
      <c r="V518">
        <v>0.8</v>
      </c>
      <c r="W518">
        <v>137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695</v>
      </c>
      <c r="AE518" t="s">
        <v>696</v>
      </c>
    </row>
    <row r="519" spans="1:31" x14ac:dyDescent="0.45">
      <c r="A519">
        <v>514</v>
      </c>
      <c r="B519" t="s">
        <v>1728</v>
      </c>
      <c r="C519">
        <v>30</v>
      </c>
      <c r="D519" t="s">
        <v>862</v>
      </c>
      <c r="E519" t="s">
        <v>1023</v>
      </c>
      <c r="F519">
        <v>43</v>
      </c>
      <c r="G519">
        <v>113</v>
      </c>
      <c r="H519">
        <v>107</v>
      </c>
      <c r="I519">
        <v>12</v>
      </c>
      <c r="J519">
        <v>25</v>
      </c>
      <c r="K519">
        <v>5</v>
      </c>
      <c r="L519">
        <v>0</v>
      </c>
      <c r="M519">
        <v>2</v>
      </c>
      <c r="N519">
        <v>16</v>
      </c>
      <c r="O519">
        <v>6</v>
      </c>
      <c r="P519">
        <v>0</v>
      </c>
      <c r="Q519">
        <v>4</v>
      </c>
      <c r="R519">
        <v>26</v>
      </c>
      <c r="S519">
        <v>0.23400000000000001</v>
      </c>
      <c r="T519">
        <v>0.25900000000000001</v>
      </c>
      <c r="U519">
        <v>0.33600000000000002</v>
      </c>
      <c r="V519">
        <v>0.59499999999999997</v>
      </c>
      <c r="W519">
        <v>76</v>
      </c>
      <c r="X519">
        <v>36</v>
      </c>
      <c r="Y519">
        <v>2</v>
      </c>
      <c r="Z519">
        <v>0</v>
      </c>
      <c r="AA519">
        <v>1</v>
      </c>
      <c r="AB519">
        <v>1</v>
      </c>
      <c r="AC519">
        <v>0</v>
      </c>
      <c r="AD519" t="s">
        <v>1363</v>
      </c>
      <c r="AE519" t="s">
        <v>1205</v>
      </c>
    </row>
    <row r="520" spans="1:31" x14ac:dyDescent="0.45">
      <c r="A520">
        <v>515</v>
      </c>
      <c r="B520" t="s">
        <v>1729</v>
      </c>
      <c r="C520">
        <v>29</v>
      </c>
      <c r="D520" t="s">
        <v>905</v>
      </c>
      <c r="E520" t="s">
        <v>1023</v>
      </c>
      <c r="F520">
        <v>45</v>
      </c>
      <c r="G520">
        <v>132</v>
      </c>
      <c r="H520">
        <v>120</v>
      </c>
      <c r="I520">
        <v>10</v>
      </c>
      <c r="J520">
        <v>21</v>
      </c>
      <c r="K520">
        <v>3</v>
      </c>
      <c r="L520">
        <v>0</v>
      </c>
      <c r="M520">
        <v>1</v>
      </c>
      <c r="N520">
        <v>8</v>
      </c>
      <c r="O520">
        <v>0</v>
      </c>
      <c r="P520">
        <v>0</v>
      </c>
      <c r="Q520">
        <v>10</v>
      </c>
      <c r="R520">
        <v>32</v>
      </c>
      <c r="S520">
        <v>0.17499999999999999</v>
      </c>
      <c r="T520">
        <v>0.24199999999999999</v>
      </c>
      <c r="U520">
        <v>0.22500000000000001</v>
      </c>
      <c r="V520">
        <v>0.46700000000000003</v>
      </c>
      <c r="W520">
        <v>37</v>
      </c>
      <c r="X520">
        <v>27</v>
      </c>
      <c r="Y520">
        <v>5</v>
      </c>
      <c r="Z520">
        <v>1</v>
      </c>
      <c r="AA520">
        <v>0</v>
      </c>
      <c r="AB520">
        <v>1</v>
      </c>
      <c r="AC520">
        <v>0</v>
      </c>
      <c r="AD520" t="s">
        <v>496</v>
      </c>
      <c r="AE520" t="s">
        <v>1305</v>
      </c>
    </row>
    <row r="521" spans="1:31" x14ac:dyDescent="0.45">
      <c r="A521">
        <v>516</v>
      </c>
      <c r="B521" t="s">
        <v>697</v>
      </c>
      <c r="C521">
        <v>29</v>
      </c>
      <c r="D521" t="s">
        <v>41</v>
      </c>
      <c r="E521" t="s">
        <v>1026</v>
      </c>
      <c r="F521">
        <v>15</v>
      </c>
      <c r="G521">
        <v>46</v>
      </c>
      <c r="H521">
        <v>40</v>
      </c>
      <c r="I521">
        <v>4</v>
      </c>
      <c r="J521">
        <v>8</v>
      </c>
      <c r="K521">
        <v>3</v>
      </c>
      <c r="L521">
        <v>0</v>
      </c>
      <c r="M521">
        <v>1</v>
      </c>
      <c r="N521">
        <v>5</v>
      </c>
      <c r="O521">
        <v>0</v>
      </c>
      <c r="P521">
        <v>0</v>
      </c>
      <c r="Q521">
        <v>6</v>
      </c>
      <c r="R521">
        <v>15</v>
      </c>
      <c r="S521">
        <v>0.2</v>
      </c>
      <c r="T521">
        <v>0.30399999999999999</v>
      </c>
      <c r="U521">
        <v>0.35</v>
      </c>
      <c r="V521">
        <v>0.65400000000000003</v>
      </c>
      <c r="W521">
        <v>85</v>
      </c>
      <c r="X521">
        <v>14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223</v>
      </c>
      <c r="AE521" t="s">
        <v>698</v>
      </c>
    </row>
    <row r="522" spans="1:31" x14ac:dyDescent="0.45">
      <c r="A522">
        <v>517</v>
      </c>
      <c r="B522" t="s">
        <v>1730</v>
      </c>
      <c r="C522">
        <v>24</v>
      </c>
      <c r="D522" t="s">
        <v>825</v>
      </c>
      <c r="E522" t="s">
        <v>1023</v>
      </c>
      <c r="F522">
        <v>4</v>
      </c>
      <c r="G522">
        <v>14</v>
      </c>
      <c r="H522">
        <v>14</v>
      </c>
      <c r="I522">
        <v>2</v>
      </c>
      <c r="J522">
        <v>3</v>
      </c>
      <c r="K522">
        <v>1</v>
      </c>
      <c r="L522">
        <v>0</v>
      </c>
      <c r="M522">
        <v>1</v>
      </c>
      <c r="N522">
        <v>4</v>
      </c>
      <c r="O522">
        <v>0</v>
      </c>
      <c r="P522">
        <v>0</v>
      </c>
      <c r="Q522">
        <v>0</v>
      </c>
      <c r="R522">
        <v>3</v>
      </c>
      <c r="S522">
        <v>0.214</v>
      </c>
      <c r="T522">
        <v>0.214</v>
      </c>
      <c r="U522">
        <v>0.5</v>
      </c>
      <c r="V522">
        <v>0.71399999999999997</v>
      </c>
      <c r="W522">
        <v>100</v>
      </c>
      <c r="X522">
        <v>7</v>
      </c>
      <c r="Y522">
        <v>4</v>
      </c>
      <c r="Z522">
        <v>0</v>
      </c>
      <c r="AA522">
        <v>0</v>
      </c>
      <c r="AB522">
        <v>0</v>
      </c>
      <c r="AC522">
        <v>0</v>
      </c>
      <c r="AD522" t="s">
        <v>80</v>
      </c>
      <c r="AE522" t="s">
        <v>1731</v>
      </c>
    </row>
    <row r="523" spans="1:31" x14ac:dyDescent="0.45">
      <c r="A523">
        <v>518</v>
      </c>
      <c r="B523" t="s">
        <v>1732</v>
      </c>
      <c r="C523">
        <v>28</v>
      </c>
      <c r="D523" t="s">
        <v>886</v>
      </c>
      <c r="E523" t="s">
        <v>1023</v>
      </c>
      <c r="F523">
        <v>24</v>
      </c>
      <c r="G523">
        <v>105</v>
      </c>
      <c r="H523">
        <v>96</v>
      </c>
      <c r="I523">
        <v>7</v>
      </c>
      <c r="J523">
        <v>18</v>
      </c>
      <c r="K523">
        <v>2</v>
      </c>
      <c r="L523">
        <v>0</v>
      </c>
      <c r="M523">
        <v>2</v>
      </c>
      <c r="N523">
        <v>10</v>
      </c>
      <c r="O523">
        <v>11</v>
      </c>
      <c r="P523">
        <v>1</v>
      </c>
      <c r="Q523">
        <v>8</v>
      </c>
      <c r="R523">
        <v>22</v>
      </c>
      <c r="S523">
        <v>0.188</v>
      </c>
      <c r="T523">
        <v>0.248</v>
      </c>
      <c r="U523">
        <v>0.27100000000000002</v>
      </c>
      <c r="V523">
        <v>0.51800000000000002</v>
      </c>
      <c r="W523">
        <v>53</v>
      </c>
      <c r="X523">
        <v>26</v>
      </c>
      <c r="Y523">
        <v>2</v>
      </c>
      <c r="Z523">
        <v>0</v>
      </c>
      <c r="AA523">
        <v>0</v>
      </c>
      <c r="AB523">
        <v>1</v>
      </c>
      <c r="AC523">
        <v>0</v>
      </c>
      <c r="AD523">
        <v>9</v>
      </c>
      <c r="AE523" t="s">
        <v>1308</v>
      </c>
    </row>
    <row r="524" spans="1:31" x14ac:dyDescent="0.45">
      <c r="A524">
        <v>519</v>
      </c>
      <c r="B524" t="s">
        <v>1733</v>
      </c>
      <c r="C524">
        <v>26</v>
      </c>
      <c r="D524" t="s">
        <v>830</v>
      </c>
      <c r="E524" t="s">
        <v>1023</v>
      </c>
      <c r="F524">
        <v>17</v>
      </c>
      <c r="G524">
        <v>18</v>
      </c>
      <c r="H524">
        <v>18</v>
      </c>
      <c r="I524">
        <v>5</v>
      </c>
      <c r="J524">
        <v>2</v>
      </c>
      <c r="K524">
        <v>1</v>
      </c>
      <c r="L524">
        <v>0</v>
      </c>
      <c r="M524">
        <v>0</v>
      </c>
      <c r="N524">
        <v>0</v>
      </c>
      <c r="O524">
        <v>5</v>
      </c>
      <c r="P524">
        <v>0</v>
      </c>
      <c r="Q524">
        <v>0</v>
      </c>
      <c r="R524">
        <v>11</v>
      </c>
      <c r="S524">
        <v>0.111</v>
      </c>
      <c r="T524">
        <v>0.111</v>
      </c>
      <c r="U524">
        <v>0.16700000000000001</v>
      </c>
      <c r="V524">
        <v>0.27800000000000002</v>
      </c>
      <c r="W524">
        <v>-22</v>
      </c>
      <c r="X524">
        <v>3</v>
      </c>
      <c r="Y524">
        <v>1</v>
      </c>
      <c r="Z524">
        <v>0</v>
      </c>
      <c r="AA524">
        <v>0</v>
      </c>
      <c r="AB524">
        <v>0</v>
      </c>
      <c r="AC524">
        <v>0</v>
      </c>
      <c r="AD524" t="s">
        <v>1270</v>
      </c>
      <c r="AE524" t="s">
        <v>1271</v>
      </c>
    </row>
    <row r="525" spans="1:31" x14ac:dyDescent="0.45">
      <c r="A525">
        <v>520</v>
      </c>
      <c r="B525" t="s">
        <v>1734</v>
      </c>
      <c r="C525">
        <v>25</v>
      </c>
      <c r="D525" t="s">
        <v>854</v>
      </c>
      <c r="E525" t="s">
        <v>1023</v>
      </c>
      <c r="F525">
        <v>15</v>
      </c>
      <c r="G525">
        <v>49</v>
      </c>
      <c r="H525">
        <v>47</v>
      </c>
      <c r="I525">
        <v>7</v>
      </c>
      <c r="J525">
        <v>5</v>
      </c>
      <c r="K525">
        <v>0</v>
      </c>
      <c r="L525">
        <v>0</v>
      </c>
      <c r="M525">
        <v>4</v>
      </c>
      <c r="N525">
        <v>8</v>
      </c>
      <c r="O525">
        <v>0</v>
      </c>
      <c r="P525">
        <v>0</v>
      </c>
      <c r="Q525">
        <v>1</v>
      </c>
      <c r="R525">
        <v>20</v>
      </c>
      <c r="S525">
        <v>0.106</v>
      </c>
      <c r="T525">
        <v>0.14299999999999999</v>
      </c>
      <c r="U525">
        <v>0.36199999999999999</v>
      </c>
      <c r="V525">
        <v>0.505</v>
      </c>
      <c r="W525">
        <v>35</v>
      </c>
      <c r="X525">
        <v>17</v>
      </c>
      <c r="Y525">
        <v>1</v>
      </c>
      <c r="Z525">
        <v>1</v>
      </c>
      <c r="AA525">
        <v>0</v>
      </c>
      <c r="AB525">
        <v>0</v>
      </c>
      <c r="AC525">
        <v>0</v>
      </c>
      <c r="AD525" s="4">
        <v>45360</v>
      </c>
      <c r="AE525" t="s">
        <v>1295</v>
      </c>
    </row>
    <row r="526" spans="1:31" x14ac:dyDescent="0.45">
      <c r="A526">
        <v>521</v>
      </c>
      <c r="B526" t="s">
        <v>699</v>
      </c>
      <c r="C526">
        <v>24</v>
      </c>
      <c r="D526" t="s">
        <v>79</v>
      </c>
      <c r="E526" t="s">
        <v>1026</v>
      </c>
      <c r="F526">
        <v>50</v>
      </c>
      <c r="G526">
        <v>214</v>
      </c>
      <c r="H526">
        <v>193</v>
      </c>
      <c r="I526">
        <v>24</v>
      </c>
      <c r="J526">
        <v>42</v>
      </c>
      <c r="K526">
        <v>15</v>
      </c>
      <c r="L526">
        <v>0</v>
      </c>
      <c r="M526">
        <v>4</v>
      </c>
      <c r="N526">
        <v>18</v>
      </c>
      <c r="O526">
        <v>0</v>
      </c>
      <c r="P526">
        <v>0</v>
      </c>
      <c r="Q526">
        <v>16</v>
      </c>
      <c r="R526">
        <v>47</v>
      </c>
      <c r="S526">
        <v>0.218</v>
      </c>
      <c r="T526">
        <v>0.28599999999999998</v>
      </c>
      <c r="U526">
        <v>0.35799999999999998</v>
      </c>
      <c r="V526">
        <v>0.64400000000000002</v>
      </c>
      <c r="W526">
        <v>83</v>
      </c>
      <c r="X526">
        <v>69</v>
      </c>
      <c r="Y526">
        <v>3</v>
      </c>
      <c r="Z526">
        <v>3</v>
      </c>
      <c r="AA526">
        <v>0</v>
      </c>
      <c r="AB526">
        <v>1</v>
      </c>
      <c r="AC526">
        <v>0</v>
      </c>
      <c r="AD526" t="s">
        <v>282</v>
      </c>
      <c r="AE526" t="s">
        <v>700</v>
      </c>
    </row>
    <row r="527" spans="1:31" x14ac:dyDescent="0.45">
      <c r="A527">
        <v>522</v>
      </c>
      <c r="B527" t="s">
        <v>701</v>
      </c>
      <c r="C527">
        <v>27</v>
      </c>
      <c r="D527" t="s">
        <v>48</v>
      </c>
      <c r="E527" t="s">
        <v>1026</v>
      </c>
      <c r="F527">
        <v>53</v>
      </c>
      <c r="G527">
        <v>211</v>
      </c>
      <c r="H527">
        <v>198</v>
      </c>
      <c r="I527">
        <v>27</v>
      </c>
      <c r="J527">
        <v>56</v>
      </c>
      <c r="K527">
        <v>11</v>
      </c>
      <c r="L527">
        <v>1</v>
      </c>
      <c r="M527">
        <v>5</v>
      </c>
      <c r="N527">
        <v>19</v>
      </c>
      <c r="O527">
        <v>2</v>
      </c>
      <c r="P527">
        <v>2</v>
      </c>
      <c r="Q527">
        <v>9</v>
      </c>
      <c r="R527">
        <v>37</v>
      </c>
      <c r="S527">
        <v>0.28299999999999997</v>
      </c>
      <c r="T527">
        <v>0.32700000000000001</v>
      </c>
      <c r="U527">
        <v>0.42399999999999999</v>
      </c>
      <c r="V527">
        <v>0.751</v>
      </c>
      <c r="W527">
        <v>118</v>
      </c>
      <c r="X527">
        <v>84</v>
      </c>
      <c r="Y527">
        <v>2</v>
      </c>
      <c r="Z527">
        <v>4</v>
      </c>
      <c r="AA527">
        <v>0</v>
      </c>
      <c r="AB527">
        <v>0</v>
      </c>
      <c r="AC527">
        <v>0</v>
      </c>
      <c r="AD527" t="s">
        <v>702</v>
      </c>
      <c r="AE527" t="s">
        <v>703</v>
      </c>
    </row>
    <row r="528" spans="1:31" x14ac:dyDescent="0.45">
      <c r="A528">
        <v>523</v>
      </c>
      <c r="B528" t="s">
        <v>704</v>
      </c>
      <c r="C528">
        <v>27</v>
      </c>
      <c r="D528" t="s">
        <v>103</v>
      </c>
      <c r="E528" t="s">
        <v>1026</v>
      </c>
      <c r="F528">
        <v>56</v>
      </c>
      <c r="G528">
        <v>231</v>
      </c>
      <c r="H528">
        <v>205</v>
      </c>
      <c r="I528">
        <v>25</v>
      </c>
      <c r="J528">
        <v>47</v>
      </c>
      <c r="K528">
        <v>8</v>
      </c>
      <c r="L528">
        <v>0</v>
      </c>
      <c r="M528">
        <v>4</v>
      </c>
      <c r="N528">
        <v>16</v>
      </c>
      <c r="O528">
        <v>4</v>
      </c>
      <c r="P528">
        <v>1</v>
      </c>
      <c r="Q528">
        <v>21</v>
      </c>
      <c r="R528">
        <v>56</v>
      </c>
      <c r="S528">
        <v>0.22900000000000001</v>
      </c>
      <c r="T528">
        <v>0.30399999999999999</v>
      </c>
      <c r="U528">
        <v>0.32700000000000001</v>
      </c>
      <c r="V528">
        <v>0.63100000000000001</v>
      </c>
      <c r="W528">
        <v>80</v>
      </c>
      <c r="X528">
        <v>67</v>
      </c>
      <c r="Y528">
        <v>3</v>
      </c>
      <c r="Z528">
        <v>2</v>
      </c>
      <c r="AA528">
        <v>1</v>
      </c>
      <c r="AB528">
        <v>2</v>
      </c>
      <c r="AC528">
        <v>0</v>
      </c>
      <c r="AD528" t="s">
        <v>358</v>
      </c>
      <c r="AE528" t="s">
        <v>705</v>
      </c>
    </row>
    <row r="529" spans="1:31" x14ac:dyDescent="0.45">
      <c r="A529">
        <v>524</v>
      </c>
      <c r="B529" t="s">
        <v>1735</v>
      </c>
      <c r="C529">
        <v>22</v>
      </c>
      <c r="D529" t="s">
        <v>854</v>
      </c>
      <c r="E529" t="s">
        <v>1023</v>
      </c>
      <c r="F529">
        <v>53</v>
      </c>
      <c r="G529">
        <v>239</v>
      </c>
      <c r="H529">
        <v>224</v>
      </c>
      <c r="I529">
        <v>27</v>
      </c>
      <c r="J529">
        <v>64</v>
      </c>
      <c r="K529">
        <v>17</v>
      </c>
      <c r="L529">
        <v>1</v>
      </c>
      <c r="M529">
        <v>7</v>
      </c>
      <c r="N529">
        <v>23</v>
      </c>
      <c r="O529">
        <v>4</v>
      </c>
      <c r="P529">
        <v>1</v>
      </c>
      <c r="Q529">
        <v>9</v>
      </c>
      <c r="R529">
        <v>73</v>
      </c>
      <c r="S529">
        <v>0.28599999999999998</v>
      </c>
      <c r="T529">
        <v>0.318</v>
      </c>
      <c r="U529">
        <v>0.46400000000000002</v>
      </c>
      <c r="V529">
        <v>0.78200000000000003</v>
      </c>
      <c r="W529">
        <v>115</v>
      </c>
      <c r="X529">
        <v>104</v>
      </c>
      <c r="Y529">
        <v>3</v>
      </c>
      <c r="Z529">
        <v>2</v>
      </c>
      <c r="AA529">
        <v>3</v>
      </c>
      <c r="AB529">
        <v>1</v>
      </c>
      <c r="AC529">
        <v>0</v>
      </c>
      <c r="AD529" t="s">
        <v>107</v>
      </c>
      <c r="AE529" t="s">
        <v>1059</v>
      </c>
    </row>
    <row r="530" spans="1:31" x14ac:dyDescent="0.45">
      <c r="A530">
        <v>525</v>
      </c>
      <c r="B530" t="s">
        <v>706</v>
      </c>
      <c r="C530">
        <v>26</v>
      </c>
      <c r="D530" t="s">
        <v>94</v>
      </c>
      <c r="E530" t="s">
        <v>1782</v>
      </c>
      <c r="F530">
        <v>10</v>
      </c>
      <c r="G530">
        <v>8</v>
      </c>
      <c r="H530">
        <v>7</v>
      </c>
      <c r="I530">
        <v>2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3</v>
      </c>
      <c r="S530">
        <v>0.14299999999999999</v>
      </c>
      <c r="T530">
        <v>0.25</v>
      </c>
      <c r="U530">
        <v>0.14299999999999999</v>
      </c>
      <c r="V530">
        <v>0.39300000000000002</v>
      </c>
      <c r="W530">
        <v>16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707</v>
      </c>
      <c r="AE530" t="s">
        <v>708</v>
      </c>
    </row>
    <row r="531" spans="1:31" x14ac:dyDescent="0.45">
      <c r="A531">
        <v>526</v>
      </c>
      <c r="B531" t="s">
        <v>706</v>
      </c>
      <c r="C531">
        <v>26</v>
      </c>
      <c r="D531" t="s">
        <v>811</v>
      </c>
      <c r="E531" t="s">
        <v>1023</v>
      </c>
      <c r="F531">
        <v>5</v>
      </c>
      <c r="G531">
        <v>6</v>
      </c>
      <c r="H531">
        <v>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-100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395</v>
      </c>
      <c r="AE531" t="s">
        <v>708</v>
      </c>
    </row>
    <row r="532" spans="1:31" x14ac:dyDescent="0.45">
      <c r="A532">
        <v>527</v>
      </c>
      <c r="B532" t="s">
        <v>706</v>
      </c>
      <c r="C532">
        <v>26</v>
      </c>
      <c r="D532" t="s">
        <v>103</v>
      </c>
      <c r="E532" t="s">
        <v>1026</v>
      </c>
      <c r="F532">
        <v>5</v>
      </c>
      <c r="G532">
        <v>2</v>
      </c>
      <c r="H532">
        <v>1</v>
      </c>
      <c r="I532">
        <v>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2</v>
      </c>
      <c r="W532">
        <v>472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 t="s">
        <v>707</v>
      </c>
      <c r="AE532" t="s">
        <v>708</v>
      </c>
    </row>
    <row r="533" spans="1:31" x14ac:dyDescent="0.45">
      <c r="A533">
        <v>528</v>
      </c>
      <c r="B533" t="s">
        <v>1736</v>
      </c>
      <c r="C533">
        <v>28</v>
      </c>
      <c r="D533" t="s">
        <v>854</v>
      </c>
      <c r="E533" t="s">
        <v>1023</v>
      </c>
      <c r="F533">
        <v>17</v>
      </c>
      <c r="G533">
        <v>34</v>
      </c>
      <c r="H533">
        <v>34</v>
      </c>
      <c r="I533">
        <v>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8</v>
      </c>
      <c r="S533">
        <v>8.7999999999999995E-2</v>
      </c>
      <c r="T533">
        <v>8.7999999999999995E-2</v>
      </c>
      <c r="U533">
        <v>8.7999999999999995E-2</v>
      </c>
      <c r="V533">
        <v>0.17599999999999999</v>
      </c>
      <c r="W533">
        <v>-51</v>
      </c>
      <c r="X533">
        <v>3</v>
      </c>
      <c r="Y533">
        <v>1</v>
      </c>
      <c r="Z533">
        <v>0</v>
      </c>
      <c r="AA533">
        <v>0</v>
      </c>
      <c r="AB533">
        <v>0</v>
      </c>
      <c r="AC533">
        <v>0</v>
      </c>
      <c r="AD533" t="s">
        <v>1737</v>
      </c>
      <c r="AE533" t="s">
        <v>1288</v>
      </c>
    </row>
    <row r="534" spans="1:31" x14ac:dyDescent="0.45">
      <c r="A534">
        <v>529</v>
      </c>
      <c r="B534" t="s">
        <v>709</v>
      </c>
      <c r="C534">
        <v>31</v>
      </c>
      <c r="D534" t="s">
        <v>103</v>
      </c>
      <c r="E534" t="s">
        <v>1026</v>
      </c>
      <c r="F534">
        <v>33</v>
      </c>
      <c r="G534">
        <v>107</v>
      </c>
      <c r="H534">
        <v>99</v>
      </c>
      <c r="I534">
        <v>14</v>
      </c>
      <c r="J534">
        <v>28</v>
      </c>
      <c r="K534">
        <v>0</v>
      </c>
      <c r="L534">
        <v>0</v>
      </c>
      <c r="M534">
        <v>5</v>
      </c>
      <c r="N534">
        <v>17</v>
      </c>
      <c r="O534">
        <v>0</v>
      </c>
      <c r="P534">
        <v>0</v>
      </c>
      <c r="Q534">
        <v>6</v>
      </c>
      <c r="R534">
        <v>13</v>
      </c>
      <c r="S534">
        <v>0.28299999999999997</v>
      </c>
      <c r="T534">
        <v>0.32700000000000001</v>
      </c>
      <c r="U534">
        <v>0.434</v>
      </c>
      <c r="V534">
        <v>0.76100000000000001</v>
      </c>
      <c r="W534">
        <v>114</v>
      </c>
      <c r="X534">
        <v>43</v>
      </c>
      <c r="Y534">
        <v>7</v>
      </c>
      <c r="Z534">
        <v>1</v>
      </c>
      <c r="AA534">
        <v>0</v>
      </c>
      <c r="AB534">
        <v>1</v>
      </c>
      <c r="AC534">
        <v>0</v>
      </c>
      <c r="AD534" t="s">
        <v>710</v>
      </c>
      <c r="AE534" t="s">
        <v>711</v>
      </c>
    </row>
    <row r="535" spans="1:31" x14ac:dyDescent="0.45">
      <c r="A535">
        <v>530</v>
      </c>
      <c r="B535" t="s">
        <v>1738</v>
      </c>
      <c r="C535">
        <v>26</v>
      </c>
      <c r="D535" t="s">
        <v>905</v>
      </c>
      <c r="E535" t="s">
        <v>1023</v>
      </c>
      <c r="F535">
        <v>49</v>
      </c>
      <c r="G535">
        <v>197</v>
      </c>
      <c r="H535">
        <v>172</v>
      </c>
      <c r="I535">
        <v>12</v>
      </c>
      <c r="J535">
        <v>35</v>
      </c>
      <c r="K535">
        <v>3</v>
      </c>
      <c r="L535">
        <v>0</v>
      </c>
      <c r="M535">
        <v>3</v>
      </c>
      <c r="N535">
        <v>18</v>
      </c>
      <c r="O535">
        <v>4</v>
      </c>
      <c r="P535">
        <v>1</v>
      </c>
      <c r="Q535">
        <v>21</v>
      </c>
      <c r="R535">
        <v>49</v>
      </c>
      <c r="S535">
        <v>0.20300000000000001</v>
      </c>
      <c r="T535">
        <v>0.28899999999999998</v>
      </c>
      <c r="U535">
        <v>0.27300000000000002</v>
      </c>
      <c r="V535">
        <v>0.56299999999999994</v>
      </c>
      <c r="W535">
        <v>65</v>
      </c>
      <c r="X535">
        <v>47</v>
      </c>
      <c r="Y535">
        <v>1</v>
      </c>
      <c r="Z535">
        <v>1</v>
      </c>
      <c r="AA535">
        <v>0</v>
      </c>
      <c r="AB535">
        <v>3</v>
      </c>
      <c r="AC535">
        <v>0</v>
      </c>
      <c r="AD535" t="s">
        <v>1092</v>
      </c>
      <c r="AE535" t="s">
        <v>1093</v>
      </c>
    </row>
    <row r="536" spans="1:31" x14ac:dyDescent="0.45">
      <c r="A536">
        <v>531</v>
      </c>
      <c r="B536" t="s">
        <v>1739</v>
      </c>
      <c r="C536">
        <v>29</v>
      </c>
      <c r="D536" t="s">
        <v>828</v>
      </c>
      <c r="E536" t="s">
        <v>1023</v>
      </c>
      <c r="F536">
        <v>19</v>
      </c>
      <c r="G536">
        <v>54</v>
      </c>
      <c r="H536">
        <v>52</v>
      </c>
      <c r="I536">
        <v>3</v>
      </c>
      <c r="J536">
        <v>13</v>
      </c>
      <c r="K536">
        <v>6</v>
      </c>
      <c r="L536">
        <v>0</v>
      </c>
      <c r="M536">
        <v>0</v>
      </c>
      <c r="N536">
        <v>6</v>
      </c>
      <c r="O536">
        <v>0</v>
      </c>
      <c r="P536">
        <v>0</v>
      </c>
      <c r="Q536">
        <v>1</v>
      </c>
      <c r="R536">
        <v>17</v>
      </c>
      <c r="S536">
        <v>0.25</v>
      </c>
      <c r="T536">
        <v>0.25900000000000001</v>
      </c>
      <c r="U536">
        <v>0.36499999999999999</v>
      </c>
      <c r="V536">
        <v>0.625</v>
      </c>
      <c r="W536">
        <v>76</v>
      </c>
      <c r="X536">
        <v>19</v>
      </c>
      <c r="Y536">
        <v>2</v>
      </c>
      <c r="Z536">
        <v>0</v>
      </c>
      <c r="AA536">
        <v>0</v>
      </c>
      <c r="AB536">
        <v>1</v>
      </c>
      <c r="AC536">
        <v>0</v>
      </c>
      <c r="AD536">
        <v>2</v>
      </c>
      <c r="AE536" t="s">
        <v>1219</v>
      </c>
    </row>
    <row r="537" spans="1:31" x14ac:dyDescent="0.45">
      <c r="A537">
        <v>532</v>
      </c>
      <c r="B537" t="s">
        <v>712</v>
      </c>
      <c r="C537">
        <v>32</v>
      </c>
      <c r="D537" t="s">
        <v>41</v>
      </c>
      <c r="E537" t="s">
        <v>1026</v>
      </c>
      <c r="F537">
        <v>29</v>
      </c>
      <c r="G537">
        <v>126</v>
      </c>
      <c r="H537">
        <v>109</v>
      </c>
      <c r="I537">
        <v>17</v>
      </c>
      <c r="J537">
        <v>24</v>
      </c>
      <c r="K537">
        <v>1</v>
      </c>
      <c r="L537">
        <v>2</v>
      </c>
      <c r="M537">
        <v>10</v>
      </c>
      <c r="N537">
        <v>14</v>
      </c>
      <c r="O537">
        <v>6</v>
      </c>
      <c r="P537">
        <v>1</v>
      </c>
      <c r="Q537">
        <v>16</v>
      </c>
      <c r="R537">
        <v>27</v>
      </c>
      <c r="S537">
        <v>0.22</v>
      </c>
      <c r="T537">
        <v>0.32500000000000001</v>
      </c>
      <c r="U537">
        <v>0.54100000000000004</v>
      </c>
      <c r="V537">
        <v>0.86699999999999999</v>
      </c>
      <c r="W537">
        <v>140</v>
      </c>
      <c r="X537">
        <v>59</v>
      </c>
      <c r="Y537">
        <v>0</v>
      </c>
      <c r="Z537">
        <v>1</v>
      </c>
      <c r="AA537">
        <v>0</v>
      </c>
      <c r="AB537">
        <v>0</v>
      </c>
      <c r="AC537">
        <v>1</v>
      </c>
      <c r="AD537" t="s">
        <v>713</v>
      </c>
      <c r="AE537" t="s">
        <v>714</v>
      </c>
    </row>
    <row r="538" spans="1:31" x14ac:dyDescent="0.45">
      <c r="A538">
        <v>533</v>
      </c>
      <c r="B538" t="s">
        <v>715</v>
      </c>
      <c r="C538">
        <v>27</v>
      </c>
      <c r="D538" t="s">
        <v>41</v>
      </c>
      <c r="E538" t="s">
        <v>1026</v>
      </c>
      <c r="F538">
        <v>15</v>
      </c>
      <c r="G538">
        <v>45</v>
      </c>
      <c r="H538">
        <v>39</v>
      </c>
      <c r="I538">
        <v>3</v>
      </c>
      <c r="J538">
        <v>8</v>
      </c>
      <c r="K538">
        <v>3</v>
      </c>
      <c r="L538">
        <v>1</v>
      </c>
      <c r="M538">
        <v>0</v>
      </c>
      <c r="N538">
        <v>3</v>
      </c>
      <c r="O538">
        <v>3</v>
      </c>
      <c r="P538">
        <v>1</v>
      </c>
      <c r="Q538">
        <v>5</v>
      </c>
      <c r="R538">
        <v>12</v>
      </c>
      <c r="S538">
        <v>0.20499999999999999</v>
      </c>
      <c r="T538">
        <v>0.28899999999999998</v>
      </c>
      <c r="U538">
        <v>0.33300000000000002</v>
      </c>
      <c r="V538">
        <v>0.622</v>
      </c>
      <c r="W538">
        <v>76</v>
      </c>
      <c r="X538">
        <v>13</v>
      </c>
      <c r="Y538">
        <v>0</v>
      </c>
      <c r="Z538">
        <v>0</v>
      </c>
      <c r="AA538">
        <v>0</v>
      </c>
      <c r="AB538">
        <v>1</v>
      </c>
      <c r="AC538">
        <v>0</v>
      </c>
      <c r="AD538" t="s">
        <v>1740</v>
      </c>
      <c r="AE538" t="s">
        <v>716</v>
      </c>
    </row>
    <row r="539" spans="1:31" x14ac:dyDescent="0.45">
      <c r="A539">
        <v>534</v>
      </c>
      <c r="B539" t="s">
        <v>717</v>
      </c>
      <c r="C539">
        <v>27</v>
      </c>
      <c r="D539" t="s">
        <v>33</v>
      </c>
      <c r="E539" t="s">
        <v>1026</v>
      </c>
      <c r="F539">
        <v>54</v>
      </c>
      <c r="G539">
        <v>241</v>
      </c>
      <c r="H539">
        <v>195</v>
      </c>
      <c r="I539">
        <v>38</v>
      </c>
      <c r="J539">
        <v>53</v>
      </c>
      <c r="K539">
        <v>11</v>
      </c>
      <c r="L539">
        <v>0</v>
      </c>
      <c r="M539">
        <v>18</v>
      </c>
      <c r="N539">
        <v>39</v>
      </c>
      <c r="O539">
        <v>9</v>
      </c>
      <c r="P539">
        <v>0</v>
      </c>
      <c r="Q539">
        <v>44</v>
      </c>
      <c r="R539">
        <v>37</v>
      </c>
      <c r="S539">
        <v>0.27200000000000002</v>
      </c>
      <c r="T539">
        <v>0.40400000000000003</v>
      </c>
      <c r="U539">
        <v>0.60499999999999998</v>
      </c>
      <c r="V539">
        <v>1.0089999999999999</v>
      </c>
      <c r="W539">
        <v>187</v>
      </c>
      <c r="X539">
        <v>118</v>
      </c>
      <c r="Y539">
        <v>5</v>
      </c>
      <c r="Z539">
        <v>0</v>
      </c>
      <c r="AA539">
        <v>0</v>
      </c>
      <c r="AB539">
        <v>1</v>
      </c>
      <c r="AC539">
        <v>1</v>
      </c>
      <c r="AD539" t="s">
        <v>718</v>
      </c>
      <c r="AE539" t="s">
        <v>719</v>
      </c>
    </row>
    <row r="540" spans="1:31" x14ac:dyDescent="0.45">
      <c r="A540">
        <v>535</v>
      </c>
      <c r="B540" t="s">
        <v>1741</v>
      </c>
      <c r="C540">
        <v>24</v>
      </c>
      <c r="D540" t="s">
        <v>817</v>
      </c>
      <c r="E540" t="s">
        <v>1023</v>
      </c>
      <c r="F540">
        <v>50</v>
      </c>
      <c r="G540">
        <v>192</v>
      </c>
      <c r="H540">
        <v>170</v>
      </c>
      <c r="I540">
        <v>22</v>
      </c>
      <c r="J540">
        <v>50</v>
      </c>
      <c r="K540">
        <v>12</v>
      </c>
      <c r="L540">
        <v>0</v>
      </c>
      <c r="M540">
        <v>3</v>
      </c>
      <c r="N540">
        <v>19</v>
      </c>
      <c r="O540">
        <v>19</v>
      </c>
      <c r="P540">
        <v>1</v>
      </c>
      <c r="Q540">
        <v>17</v>
      </c>
      <c r="R540">
        <v>31</v>
      </c>
      <c r="S540">
        <v>0.29399999999999998</v>
      </c>
      <c r="T540">
        <v>0.35799999999999998</v>
      </c>
      <c r="U540">
        <v>0.41799999999999998</v>
      </c>
      <c r="V540">
        <v>0.77600000000000002</v>
      </c>
      <c r="W540">
        <v>123</v>
      </c>
      <c r="X540">
        <v>71</v>
      </c>
      <c r="Y540">
        <v>4</v>
      </c>
      <c r="Z540">
        <v>1</v>
      </c>
      <c r="AA540">
        <v>2</v>
      </c>
      <c r="AB540">
        <v>2</v>
      </c>
      <c r="AC540">
        <v>0</v>
      </c>
      <c r="AD540" t="s">
        <v>367</v>
      </c>
      <c r="AE540" t="s">
        <v>1036</v>
      </c>
    </row>
    <row r="541" spans="1:31" x14ac:dyDescent="0.45">
      <c r="A541">
        <v>536</v>
      </c>
      <c r="B541" t="s">
        <v>720</v>
      </c>
      <c r="C541">
        <v>39</v>
      </c>
      <c r="D541" t="s">
        <v>90</v>
      </c>
      <c r="E541" t="s">
        <v>1026</v>
      </c>
      <c r="F541">
        <v>48</v>
      </c>
      <c r="G541">
        <v>180</v>
      </c>
      <c r="H541">
        <v>159</v>
      </c>
      <c r="I541">
        <v>18</v>
      </c>
      <c r="J541">
        <v>35</v>
      </c>
      <c r="K541">
        <v>9</v>
      </c>
      <c r="L541">
        <v>0</v>
      </c>
      <c r="M541">
        <v>4</v>
      </c>
      <c r="N541">
        <v>20</v>
      </c>
      <c r="O541">
        <v>0</v>
      </c>
      <c r="P541">
        <v>2</v>
      </c>
      <c r="Q541">
        <v>17</v>
      </c>
      <c r="R541">
        <v>30</v>
      </c>
      <c r="S541">
        <v>0.22</v>
      </c>
      <c r="T541">
        <v>0.3</v>
      </c>
      <c r="U541">
        <v>0.35199999999999998</v>
      </c>
      <c r="V541">
        <v>0.65200000000000002</v>
      </c>
      <c r="W541">
        <v>88</v>
      </c>
      <c r="X541">
        <v>56</v>
      </c>
      <c r="Y541">
        <v>7</v>
      </c>
      <c r="Z541">
        <v>2</v>
      </c>
      <c r="AA541">
        <v>0</v>
      </c>
      <c r="AB541">
        <v>2</v>
      </c>
      <c r="AC541">
        <v>0</v>
      </c>
      <c r="AD541" t="s">
        <v>1371</v>
      </c>
      <c r="AE541" t="s">
        <v>721</v>
      </c>
    </row>
    <row r="542" spans="1:31" x14ac:dyDescent="0.45">
      <c r="A542">
        <v>537</v>
      </c>
      <c r="B542" t="s">
        <v>1742</v>
      </c>
      <c r="C542">
        <v>31</v>
      </c>
      <c r="D542" t="s">
        <v>823</v>
      </c>
      <c r="E542" t="s">
        <v>1023</v>
      </c>
      <c r="F542">
        <v>33</v>
      </c>
      <c r="G542">
        <v>148</v>
      </c>
      <c r="H542">
        <v>137</v>
      </c>
      <c r="I542">
        <v>27</v>
      </c>
      <c r="J542">
        <v>47</v>
      </c>
      <c r="K542">
        <v>10</v>
      </c>
      <c r="L542">
        <v>0</v>
      </c>
      <c r="M542">
        <v>2</v>
      </c>
      <c r="N542">
        <v>9</v>
      </c>
      <c r="O542">
        <v>10</v>
      </c>
      <c r="P542">
        <v>1</v>
      </c>
      <c r="Q542">
        <v>9</v>
      </c>
      <c r="R542">
        <v>28</v>
      </c>
      <c r="S542">
        <v>0.34300000000000003</v>
      </c>
      <c r="T542">
        <v>0.39200000000000002</v>
      </c>
      <c r="U542">
        <v>0.46</v>
      </c>
      <c r="V542">
        <v>0.85199999999999998</v>
      </c>
      <c r="W542">
        <v>145</v>
      </c>
      <c r="X542">
        <v>63</v>
      </c>
      <c r="Y542">
        <v>2</v>
      </c>
      <c r="Z542">
        <v>2</v>
      </c>
      <c r="AA542">
        <v>0</v>
      </c>
      <c r="AB542">
        <v>0</v>
      </c>
      <c r="AC542">
        <v>0</v>
      </c>
      <c r="AD542" t="s">
        <v>1052</v>
      </c>
      <c r="AE542" t="s">
        <v>1053</v>
      </c>
    </row>
    <row r="543" spans="1:31" x14ac:dyDescent="0.45">
      <c r="A543">
        <v>538</v>
      </c>
      <c r="B543" t="s">
        <v>722</v>
      </c>
      <c r="C543">
        <v>32</v>
      </c>
      <c r="D543" t="s">
        <v>161</v>
      </c>
      <c r="E543" t="s">
        <v>1026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 t="s">
        <v>723</v>
      </c>
    </row>
    <row r="544" spans="1:31" x14ac:dyDescent="0.45">
      <c r="A544">
        <v>539</v>
      </c>
      <c r="B544" t="s">
        <v>724</v>
      </c>
      <c r="C544">
        <v>27</v>
      </c>
      <c r="D544" t="s">
        <v>153</v>
      </c>
      <c r="E544" t="s">
        <v>1026</v>
      </c>
      <c r="F544">
        <v>34</v>
      </c>
      <c r="G544">
        <v>91</v>
      </c>
      <c r="H544">
        <v>79</v>
      </c>
      <c r="I544">
        <v>8</v>
      </c>
      <c r="J544">
        <v>12</v>
      </c>
      <c r="K544">
        <v>4</v>
      </c>
      <c r="L544">
        <v>0</v>
      </c>
      <c r="M544">
        <v>3</v>
      </c>
      <c r="N544">
        <v>12</v>
      </c>
      <c r="O544">
        <v>0</v>
      </c>
      <c r="P544">
        <v>0</v>
      </c>
      <c r="Q544">
        <v>7</v>
      </c>
      <c r="R544">
        <v>31</v>
      </c>
      <c r="S544">
        <v>0.152</v>
      </c>
      <c r="T544">
        <v>0.26400000000000001</v>
      </c>
      <c r="U544">
        <v>0.316</v>
      </c>
      <c r="V544">
        <v>0.57999999999999996</v>
      </c>
      <c r="W544">
        <v>70</v>
      </c>
      <c r="X544">
        <v>25</v>
      </c>
      <c r="Y544">
        <v>2</v>
      </c>
      <c r="Z544">
        <v>5</v>
      </c>
      <c r="AA544">
        <v>0</v>
      </c>
      <c r="AB544">
        <v>0</v>
      </c>
      <c r="AC544">
        <v>0</v>
      </c>
      <c r="AD544" t="s">
        <v>104</v>
      </c>
      <c r="AE544" t="s">
        <v>725</v>
      </c>
    </row>
    <row r="545" spans="1:31" x14ac:dyDescent="0.45">
      <c r="A545">
        <v>540</v>
      </c>
      <c r="B545" t="s">
        <v>726</v>
      </c>
      <c r="C545">
        <v>30</v>
      </c>
      <c r="D545" t="s">
        <v>86</v>
      </c>
      <c r="E545" t="s">
        <v>1026</v>
      </c>
      <c r="F545">
        <v>25</v>
      </c>
      <c r="G545">
        <v>65</v>
      </c>
      <c r="H545">
        <v>62</v>
      </c>
      <c r="I545">
        <v>9</v>
      </c>
      <c r="J545">
        <v>12</v>
      </c>
      <c r="K545">
        <v>2</v>
      </c>
      <c r="L545">
        <v>0</v>
      </c>
      <c r="M545">
        <v>1</v>
      </c>
      <c r="N545">
        <v>3</v>
      </c>
      <c r="O545">
        <v>0</v>
      </c>
      <c r="P545">
        <v>0</v>
      </c>
      <c r="Q545">
        <v>2</v>
      </c>
      <c r="R545">
        <v>10</v>
      </c>
      <c r="S545">
        <v>0.19400000000000001</v>
      </c>
      <c r="T545">
        <v>0.23100000000000001</v>
      </c>
      <c r="U545">
        <v>0.27400000000000002</v>
      </c>
      <c r="V545">
        <v>0.505</v>
      </c>
      <c r="W545">
        <v>48</v>
      </c>
      <c r="X545">
        <v>17</v>
      </c>
      <c r="Y545">
        <v>0</v>
      </c>
      <c r="Z545">
        <v>1</v>
      </c>
      <c r="AA545">
        <v>0</v>
      </c>
      <c r="AB545">
        <v>0</v>
      </c>
      <c r="AC545">
        <v>0</v>
      </c>
      <c r="AD545" t="s">
        <v>727</v>
      </c>
      <c r="AE545" t="s">
        <v>728</v>
      </c>
    </row>
    <row r="546" spans="1:31" x14ac:dyDescent="0.45">
      <c r="A546">
        <v>541</v>
      </c>
      <c r="B546" t="s">
        <v>729</v>
      </c>
      <c r="C546">
        <v>32</v>
      </c>
      <c r="D546" t="s">
        <v>79</v>
      </c>
      <c r="E546" t="s">
        <v>1026</v>
      </c>
      <c r="F546">
        <v>28</v>
      </c>
      <c r="G546">
        <v>93</v>
      </c>
      <c r="H546">
        <v>88</v>
      </c>
      <c r="I546">
        <v>7</v>
      </c>
      <c r="J546">
        <v>24</v>
      </c>
      <c r="K546">
        <v>4</v>
      </c>
      <c r="L546">
        <v>0</v>
      </c>
      <c r="M546">
        <v>0</v>
      </c>
      <c r="N546">
        <v>7</v>
      </c>
      <c r="O546">
        <v>0</v>
      </c>
      <c r="P546">
        <v>0</v>
      </c>
      <c r="Q546">
        <v>4</v>
      </c>
      <c r="R546">
        <v>15</v>
      </c>
      <c r="S546">
        <v>0.27300000000000002</v>
      </c>
      <c r="T546">
        <v>0.312</v>
      </c>
      <c r="U546">
        <v>0.318</v>
      </c>
      <c r="V546">
        <v>0.63</v>
      </c>
      <c r="W546">
        <v>81</v>
      </c>
      <c r="X546">
        <v>28</v>
      </c>
      <c r="Y546">
        <v>4</v>
      </c>
      <c r="Z546">
        <v>1</v>
      </c>
      <c r="AA546">
        <v>0</v>
      </c>
      <c r="AB546">
        <v>0</v>
      </c>
      <c r="AC546">
        <v>0</v>
      </c>
      <c r="AD546" t="s">
        <v>730</v>
      </c>
      <c r="AE546" t="s">
        <v>731</v>
      </c>
    </row>
    <row r="547" spans="1:31" x14ac:dyDescent="0.45">
      <c r="A547">
        <v>542</v>
      </c>
      <c r="B547" t="s">
        <v>732</v>
      </c>
      <c r="C547">
        <v>25</v>
      </c>
      <c r="D547" t="s">
        <v>37</v>
      </c>
      <c r="E547" t="s">
        <v>1026</v>
      </c>
      <c r="F547">
        <v>28</v>
      </c>
      <c r="G547">
        <v>98</v>
      </c>
      <c r="H547">
        <v>90</v>
      </c>
      <c r="I547">
        <v>8</v>
      </c>
      <c r="J547">
        <v>14</v>
      </c>
      <c r="K547">
        <v>4</v>
      </c>
      <c r="L547">
        <v>0</v>
      </c>
      <c r="M547">
        <v>2</v>
      </c>
      <c r="N547">
        <v>11</v>
      </c>
      <c r="O547">
        <v>0</v>
      </c>
      <c r="P547">
        <v>1</v>
      </c>
      <c r="Q547">
        <v>4</v>
      </c>
      <c r="R547">
        <v>30</v>
      </c>
      <c r="S547">
        <v>0.156</v>
      </c>
      <c r="T547">
        <v>0.186</v>
      </c>
      <c r="U547">
        <v>0.26700000000000002</v>
      </c>
      <c r="V547">
        <v>0.45200000000000001</v>
      </c>
      <c r="W547">
        <v>25</v>
      </c>
      <c r="X547">
        <v>24</v>
      </c>
      <c r="Y547">
        <v>1</v>
      </c>
      <c r="Z547">
        <v>0</v>
      </c>
      <c r="AA547">
        <v>1</v>
      </c>
      <c r="AB547">
        <v>3</v>
      </c>
      <c r="AC547">
        <v>0</v>
      </c>
      <c r="AD547" t="s">
        <v>430</v>
      </c>
      <c r="AE547" t="s">
        <v>733</v>
      </c>
    </row>
    <row r="548" spans="1:31" x14ac:dyDescent="0.45">
      <c r="A548">
        <v>543</v>
      </c>
      <c r="B548" t="s">
        <v>1743</v>
      </c>
      <c r="C548">
        <v>32</v>
      </c>
      <c r="D548" t="s">
        <v>886</v>
      </c>
      <c r="E548" t="s">
        <v>1023</v>
      </c>
      <c r="F548">
        <v>33</v>
      </c>
      <c r="G548">
        <v>106</v>
      </c>
      <c r="H548">
        <v>91</v>
      </c>
      <c r="I548">
        <v>10</v>
      </c>
      <c r="J548">
        <v>27</v>
      </c>
      <c r="K548">
        <v>10</v>
      </c>
      <c r="L548">
        <v>0</v>
      </c>
      <c r="M548">
        <v>0</v>
      </c>
      <c r="N548">
        <v>7</v>
      </c>
      <c r="O548">
        <v>3</v>
      </c>
      <c r="P548">
        <v>3</v>
      </c>
      <c r="Q548">
        <v>13</v>
      </c>
      <c r="R548">
        <v>9</v>
      </c>
      <c r="S548">
        <v>0.29699999999999999</v>
      </c>
      <c r="T548">
        <v>0.38500000000000001</v>
      </c>
      <c r="U548">
        <v>0.40699999999999997</v>
      </c>
      <c r="V548">
        <v>0.79100000000000004</v>
      </c>
      <c r="W548">
        <v>135</v>
      </c>
      <c r="X548">
        <v>37</v>
      </c>
      <c r="Y548">
        <v>1</v>
      </c>
      <c r="Z548">
        <v>0</v>
      </c>
      <c r="AA548">
        <v>2</v>
      </c>
      <c r="AB548">
        <v>0</v>
      </c>
      <c r="AC548">
        <v>0</v>
      </c>
      <c r="AD548" t="s">
        <v>1744</v>
      </c>
      <c r="AE548" t="s">
        <v>1099</v>
      </c>
    </row>
    <row r="549" spans="1:31" x14ac:dyDescent="0.45">
      <c r="A549">
        <v>544</v>
      </c>
      <c r="B549" t="s">
        <v>1745</v>
      </c>
      <c r="C549">
        <v>24</v>
      </c>
      <c r="D549" t="s">
        <v>811</v>
      </c>
      <c r="E549" t="s">
        <v>1023</v>
      </c>
      <c r="F549">
        <v>4</v>
      </c>
      <c r="G549">
        <v>10</v>
      </c>
      <c r="H549">
        <v>10</v>
      </c>
      <c r="I549">
        <v>2</v>
      </c>
      <c r="J549">
        <v>2</v>
      </c>
      <c r="K549">
        <v>1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3</v>
      </c>
      <c r="S549">
        <v>0.2</v>
      </c>
      <c r="T549">
        <v>0.2</v>
      </c>
      <c r="U549">
        <v>0.6</v>
      </c>
      <c r="V549">
        <v>0.8</v>
      </c>
      <c r="W549">
        <v>119</v>
      </c>
      <c r="X549">
        <v>6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1746</v>
      </c>
      <c r="AE549" t="s">
        <v>1747</v>
      </c>
    </row>
    <row r="550" spans="1:31" x14ac:dyDescent="0.45">
      <c r="A550">
        <v>545</v>
      </c>
      <c r="B550" t="s">
        <v>734</v>
      </c>
      <c r="C550">
        <v>27</v>
      </c>
      <c r="D550" t="s">
        <v>90</v>
      </c>
      <c r="E550" t="s">
        <v>1026</v>
      </c>
      <c r="F550">
        <v>51</v>
      </c>
      <c r="G550">
        <v>193</v>
      </c>
      <c r="H550">
        <v>171</v>
      </c>
      <c r="I550">
        <v>31</v>
      </c>
      <c r="J550">
        <v>36</v>
      </c>
      <c r="K550">
        <v>9</v>
      </c>
      <c r="L550">
        <v>1</v>
      </c>
      <c r="M550">
        <v>10</v>
      </c>
      <c r="N550">
        <v>30</v>
      </c>
      <c r="O550">
        <v>5</v>
      </c>
      <c r="P550">
        <v>0</v>
      </c>
      <c r="Q550">
        <v>22</v>
      </c>
      <c r="R550">
        <v>48</v>
      </c>
      <c r="S550">
        <v>0.21099999999999999</v>
      </c>
      <c r="T550">
        <v>0.30099999999999999</v>
      </c>
      <c r="U550">
        <v>0.45</v>
      </c>
      <c r="V550">
        <v>0.751</v>
      </c>
      <c r="W550">
        <v>113</v>
      </c>
      <c r="X550">
        <v>77</v>
      </c>
      <c r="Y550">
        <v>1</v>
      </c>
      <c r="Z550">
        <v>0</v>
      </c>
      <c r="AA550">
        <v>0</v>
      </c>
      <c r="AB550">
        <v>0</v>
      </c>
      <c r="AC550">
        <v>0</v>
      </c>
      <c r="AD550" t="s">
        <v>735</v>
      </c>
      <c r="AE550" t="s">
        <v>736</v>
      </c>
    </row>
    <row r="551" spans="1:31" x14ac:dyDescent="0.45">
      <c r="A551">
        <v>546</v>
      </c>
      <c r="B551" t="s">
        <v>737</v>
      </c>
      <c r="C551">
        <v>26</v>
      </c>
      <c r="D551" t="s">
        <v>97</v>
      </c>
      <c r="E551" t="s">
        <v>1026</v>
      </c>
      <c r="F551">
        <v>53</v>
      </c>
      <c r="G551">
        <v>216</v>
      </c>
      <c r="H551">
        <v>198</v>
      </c>
      <c r="I551">
        <v>14</v>
      </c>
      <c r="J551">
        <v>39</v>
      </c>
      <c r="K551">
        <v>10</v>
      </c>
      <c r="L551">
        <v>0</v>
      </c>
      <c r="M551">
        <v>4</v>
      </c>
      <c r="N551">
        <v>19</v>
      </c>
      <c r="O551">
        <v>1</v>
      </c>
      <c r="P551">
        <v>0</v>
      </c>
      <c r="Q551">
        <v>14</v>
      </c>
      <c r="R551">
        <v>52</v>
      </c>
      <c r="S551">
        <v>0.19700000000000001</v>
      </c>
      <c r="T551">
        <v>0.25900000000000001</v>
      </c>
      <c r="U551">
        <v>0.308</v>
      </c>
      <c r="V551">
        <v>0.56699999999999995</v>
      </c>
      <c r="W551">
        <v>62</v>
      </c>
      <c r="X551">
        <v>61</v>
      </c>
      <c r="Y551">
        <v>8</v>
      </c>
      <c r="Z551">
        <v>3</v>
      </c>
      <c r="AA551">
        <v>0</v>
      </c>
      <c r="AB551">
        <v>1</v>
      </c>
      <c r="AC551">
        <v>0</v>
      </c>
      <c r="AD551" t="s">
        <v>207</v>
      </c>
      <c r="AE551" t="s">
        <v>738</v>
      </c>
    </row>
    <row r="552" spans="1:31" x14ac:dyDescent="0.45">
      <c r="A552">
        <v>547</v>
      </c>
      <c r="B552" t="s">
        <v>739</v>
      </c>
      <c r="C552">
        <v>33</v>
      </c>
      <c r="D552" t="s">
        <v>129</v>
      </c>
      <c r="E552" t="s">
        <v>1026</v>
      </c>
      <c r="F552">
        <v>33</v>
      </c>
      <c r="G552">
        <v>112</v>
      </c>
      <c r="H552">
        <v>105</v>
      </c>
      <c r="I552">
        <v>6</v>
      </c>
      <c r="J552">
        <v>18</v>
      </c>
      <c r="K552">
        <v>2</v>
      </c>
      <c r="L552">
        <v>0</v>
      </c>
      <c r="M552">
        <v>1</v>
      </c>
      <c r="N552">
        <v>7</v>
      </c>
      <c r="O552">
        <v>2</v>
      </c>
      <c r="P552">
        <v>0</v>
      </c>
      <c r="Q552">
        <v>2</v>
      </c>
      <c r="R552">
        <v>28</v>
      </c>
      <c r="S552">
        <v>0.17100000000000001</v>
      </c>
      <c r="T552">
        <v>0.191</v>
      </c>
      <c r="U552">
        <v>0.219</v>
      </c>
      <c r="V552">
        <v>0.41</v>
      </c>
      <c r="W552">
        <v>18</v>
      </c>
      <c r="X552">
        <v>23</v>
      </c>
      <c r="Y552">
        <v>4</v>
      </c>
      <c r="Z552">
        <v>1</v>
      </c>
      <c r="AA552">
        <v>2</v>
      </c>
      <c r="AB552">
        <v>2</v>
      </c>
      <c r="AC552">
        <v>0</v>
      </c>
      <c r="AD552" t="s">
        <v>740</v>
      </c>
      <c r="AE552" t="s">
        <v>741</v>
      </c>
    </row>
    <row r="553" spans="1:31" x14ac:dyDescent="0.45">
      <c r="A553">
        <v>548</v>
      </c>
      <c r="B553" t="s">
        <v>1748</v>
      </c>
      <c r="C553">
        <v>24</v>
      </c>
      <c r="D553" t="s">
        <v>880</v>
      </c>
      <c r="E553" t="s">
        <v>1023</v>
      </c>
      <c r="F553">
        <v>2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-100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1749</v>
      </c>
      <c r="AE553" t="s">
        <v>1750</v>
      </c>
    </row>
    <row r="554" spans="1:31" x14ac:dyDescent="0.45">
      <c r="A554">
        <v>549</v>
      </c>
      <c r="B554" t="s">
        <v>742</v>
      </c>
      <c r="C554">
        <v>25</v>
      </c>
      <c r="D554" t="s">
        <v>112</v>
      </c>
      <c r="E554" t="s">
        <v>1026</v>
      </c>
      <c r="F554">
        <v>46</v>
      </c>
      <c r="G554">
        <v>167</v>
      </c>
      <c r="H554">
        <v>152</v>
      </c>
      <c r="I554">
        <v>22</v>
      </c>
      <c r="J554">
        <v>33</v>
      </c>
      <c r="K554">
        <v>8</v>
      </c>
      <c r="L554">
        <v>0</v>
      </c>
      <c r="M554">
        <v>5</v>
      </c>
      <c r="N554">
        <v>16</v>
      </c>
      <c r="O554">
        <v>1</v>
      </c>
      <c r="P554">
        <v>0</v>
      </c>
      <c r="Q554">
        <v>13</v>
      </c>
      <c r="R554">
        <v>49</v>
      </c>
      <c r="S554">
        <v>0.217</v>
      </c>
      <c r="T554">
        <v>0.28699999999999998</v>
      </c>
      <c r="U554">
        <v>0.36799999999999999</v>
      </c>
      <c r="V554">
        <v>0.65600000000000003</v>
      </c>
      <c r="W554">
        <v>84</v>
      </c>
      <c r="X554">
        <v>56</v>
      </c>
      <c r="Y554">
        <v>3</v>
      </c>
      <c r="Z554">
        <v>2</v>
      </c>
      <c r="AA554">
        <v>0</v>
      </c>
      <c r="AB554">
        <v>0</v>
      </c>
      <c r="AC554">
        <v>0</v>
      </c>
      <c r="AD554" t="s">
        <v>743</v>
      </c>
      <c r="AE554" t="s">
        <v>744</v>
      </c>
    </row>
    <row r="555" spans="1:31" x14ac:dyDescent="0.45">
      <c r="A555">
        <v>550</v>
      </c>
      <c r="B555" t="s">
        <v>745</v>
      </c>
      <c r="C555">
        <v>28</v>
      </c>
      <c r="D555" t="s">
        <v>103</v>
      </c>
      <c r="E555" t="s">
        <v>1026</v>
      </c>
      <c r="F555">
        <v>53</v>
      </c>
      <c r="G555">
        <v>217</v>
      </c>
      <c r="H555">
        <v>192</v>
      </c>
      <c r="I555">
        <v>26</v>
      </c>
      <c r="J555">
        <v>50</v>
      </c>
      <c r="K555">
        <v>11</v>
      </c>
      <c r="L555">
        <v>0</v>
      </c>
      <c r="M555">
        <v>7</v>
      </c>
      <c r="N555">
        <v>28</v>
      </c>
      <c r="O555">
        <v>1</v>
      </c>
      <c r="P555">
        <v>1</v>
      </c>
      <c r="Q555">
        <v>19</v>
      </c>
      <c r="R555">
        <v>25</v>
      </c>
      <c r="S555">
        <v>0.26</v>
      </c>
      <c r="T555">
        <v>0.32300000000000001</v>
      </c>
      <c r="U555">
        <v>0.42699999999999999</v>
      </c>
      <c r="V555">
        <v>0.75</v>
      </c>
      <c r="W555">
        <v>111</v>
      </c>
      <c r="X555">
        <v>82</v>
      </c>
      <c r="Y555">
        <v>6</v>
      </c>
      <c r="Z555">
        <v>1</v>
      </c>
      <c r="AA555">
        <v>0</v>
      </c>
      <c r="AB555">
        <v>5</v>
      </c>
      <c r="AC555">
        <v>0</v>
      </c>
      <c r="AD555" t="s">
        <v>746</v>
      </c>
      <c r="AE555" t="s">
        <v>747</v>
      </c>
    </row>
    <row r="556" spans="1:31" x14ac:dyDescent="0.45">
      <c r="A556">
        <v>551</v>
      </c>
      <c r="B556" t="s">
        <v>1751</v>
      </c>
      <c r="C556">
        <v>24</v>
      </c>
      <c r="D556" t="s">
        <v>862</v>
      </c>
      <c r="E556" t="s">
        <v>1023</v>
      </c>
      <c r="F556">
        <v>12</v>
      </c>
      <c r="G556">
        <v>39</v>
      </c>
      <c r="H556">
        <v>35</v>
      </c>
      <c r="I556">
        <v>7</v>
      </c>
      <c r="J556">
        <v>12</v>
      </c>
      <c r="K556">
        <v>4</v>
      </c>
      <c r="L556">
        <v>0</v>
      </c>
      <c r="M556">
        <v>3</v>
      </c>
      <c r="N556">
        <v>6</v>
      </c>
      <c r="O556">
        <v>0</v>
      </c>
      <c r="P556">
        <v>0</v>
      </c>
      <c r="Q556">
        <v>4</v>
      </c>
      <c r="R556">
        <v>7</v>
      </c>
      <c r="S556">
        <v>0.34300000000000003</v>
      </c>
      <c r="T556">
        <v>0.41</v>
      </c>
      <c r="U556">
        <v>0.71399999999999997</v>
      </c>
      <c r="V556">
        <v>1.125</v>
      </c>
      <c r="W556">
        <v>227</v>
      </c>
      <c r="X556">
        <v>25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1752</v>
      </c>
      <c r="AE556" t="s">
        <v>1753</v>
      </c>
    </row>
    <row r="557" spans="1:31" x14ac:dyDescent="0.45">
      <c r="A557">
        <v>552</v>
      </c>
      <c r="B557" t="s">
        <v>748</v>
      </c>
      <c r="C557">
        <v>27</v>
      </c>
      <c r="D557" t="s">
        <v>79</v>
      </c>
      <c r="E557" t="s">
        <v>1026</v>
      </c>
      <c r="F557">
        <v>47</v>
      </c>
      <c r="G557">
        <v>161</v>
      </c>
      <c r="H557">
        <v>151</v>
      </c>
      <c r="I557">
        <v>19</v>
      </c>
      <c r="J557">
        <v>42</v>
      </c>
      <c r="K557">
        <v>5</v>
      </c>
      <c r="L557">
        <v>4</v>
      </c>
      <c r="M557">
        <v>5</v>
      </c>
      <c r="N557">
        <v>23</v>
      </c>
      <c r="O557">
        <v>0</v>
      </c>
      <c r="P557">
        <v>0</v>
      </c>
      <c r="Q557">
        <v>7</v>
      </c>
      <c r="R557">
        <v>35</v>
      </c>
      <c r="S557">
        <v>0.27800000000000002</v>
      </c>
      <c r="T557">
        <v>0.311</v>
      </c>
      <c r="U557">
        <v>0.46400000000000002</v>
      </c>
      <c r="V557">
        <v>0.77400000000000002</v>
      </c>
      <c r="W557">
        <v>117</v>
      </c>
      <c r="X557">
        <v>70</v>
      </c>
      <c r="Y557">
        <v>4</v>
      </c>
      <c r="Z557">
        <v>1</v>
      </c>
      <c r="AA557">
        <v>0</v>
      </c>
      <c r="AB557">
        <v>2</v>
      </c>
      <c r="AC557">
        <v>0</v>
      </c>
      <c r="AD557" t="s">
        <v>749</v>
      </c>
      <c r="AE557" t="s">
        <v>750</v>
      </c>
    </row>
    <row r="558" spans="1:31" x14ac:dyDescent="0.45">
      <c r="A558">
        <v>553</v>
      </c>
      <c r="B558" t="s">
        <v>751</v>
      </c>
      <c r="C558">
        <v>25</v>
      </c>
      <c r="D558" t="s">
        <v>79</v>
      </c>
      <c r="E558" t="s">
        <v>1026</v>
      </c>
      <c r="F558">
        <v>4</v>
      </c>
      <c r="G558">
        <v>10</v>
      </c>
      <c r="H558">
        <v>9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3</v>
      </c>
      <c r="O558">
        <v>0</v>
      </c>
      <c r="P558">
        <v>0</v>
      </c>
      <c r="Q558">
        <v>1</v>
      </c>
      <c r="R558">
        <v>1</v>
      </c>
      <c r="S558">
        <v>0.222</v>
      </c>
      <c r="T558">
        <v>0.3</v>
      </c>
      <c r="U558">
        <v>0.222</v>
      </c>
      <c r="V558">
        <v>0.52200000000000002</v>
      </c>
      <c r="W558">
        <v>53</v>
      </c>
      <c r="X558">
        <v>2</v>
      </c>
      <c r="Y558">
        <v>2</v>
      </c>
      <c r="Z558">
        <v>0</v>
      </c>
      <c r="AA558">
        <v>0</v>
      </c>
      <c r="AB558">
        <v>0</v>
      </c>
      <c r="AC558">
        <v>0</v>
      </c>
      <c r="AD558" t="s">
        <v>752</v>
      </c>
      <c r="AE558" t="s">
        <v>753</v>
      </c>
    </row>
    <row r="559" spans="1:31" x14ac:dyDescent="0.45">
      <c r="A559">
        <v>554</v>
      </c>
      <c r="B559" t="s">
        <v>754</v>
      </c>
      <c r="C559">
        <v>31</v>
      </c>
      <c r="D559" t="s">
        <v>90</v>
      </c>
      <c r="E559" t="s">
        <v>1026</v>
      </c>
      <c r="F559">
        <v>23</v>
      </c>
      <c r="G559">
        <v>55</v>
      </c>
      <c r="H559">
        <v>48</v>
      </c>
      <c r="I559">
        <v>4</v>
      </c>
      <c r="J559">
        <v>8</v>
      </c>
      <c r="K559">
        <v>3</v>
      </c>
      <c r="L559">
        <v>0</v>
      </c>
      <c r="M559">
        <v>1</v>
      </c>
      <c r="N559">
        <v>4</v>
      </c>
      <c r="O559">
        <v>0</v>
      </c>
      <c r="P559">
        <v>0</v>
      </c>
      <c r="Q559">
        <v>7</v>
      </c>
      <c r="R559">
        <v>13</v>
      </c>
      <c r="S559">
        <v>0.16700000000000001</v>
      </c>
      <c r="T559">
        <v>0.27300000000000002</v>
      </c>
      <c r="U559">
        <v>0.29199999999999998</v>
      </c>
      <c r="V559">
        <v>0.56399999999999995</v>
      </c>
      <c r="W559">
        <v>64</v>
      </c>
      <c r="X559">
        <v>14</v>
      </c>
      <c r="Y559">
        <v>3</v>
      </c>
      <c r="Z559">
        <v>0</v>
      </c>
      <c r="AA559">
        <v>0</v>
      </c>
      <c r="AB559">
        <v>0</v>
      </c>
      <c r="AC559">
        <v>0</v>
      </c>
      <c r="AD559" t="s">
        <v>755</v>
      </c>
      <c r="AE559" t="s">
        <v>756</v>
      </c>
    </row>
    <row r="560" spans="1:31" x14ac:dyDescent="0.45">
      <c r="A560">
        <v>555</v>
      </c>
      <c r="B560" t="s">
        <v>757</v>
      </c>
      <c r="C560">
        <v>23</v>
      </c>
      <c r="D560" t="s">
        <v>103</v>
      </c>
      <c r="E560" t="s">
        <v>1026</v>
      </c>
      <c r="F560">
        <v>55</v>
      </c>
      <c r="G560">
        <v>250</v>
      </c>
      <c r="H560">
        <v>221</v>
      </c>
      <c r="I560">
        <v>36</v>
      </c>
      <c r="J560">
        <v>63</v>
      </c>
      <c r="K560">
        <v>9</v>
      </c>
      <c r="L560">
        <v>3</v>
      </c>
      <c r="M560">
        <v>6</v>
      </c>
      <c r="N560">
        <v>23</v>
      </c>
      <c r="O560">
        <v>11</v>
      </c>
      <c r="P560">
        <v>3</v>
      </c>
      <c r="Q560">
        <v>22</v>
      </c>
      <c r="R560">
        <v>52</v>
      </c>
      <c r="S560">
        <v>0.28499999999999998</v>
      </c>
      <c r="T560">
        <v>0.35599999999999998</v>
      </c>
      <c r="U560">
        <v>0.434</v>
      </c>
      <c r="V560">
        <v>0.79100000000000004</v>
      </c>
      <c r="W560">
        <v>124</v>
      </c>
      <c r="X560">
        <v>96</v>
      </c>
      <c r="Y560">
        <v>3</v>
      </c>
      <c r="Z560">
        <v>3</v>
      </c>
      <c r="AA560">
        <v>2</v>
      </c>
      <c r="AB560">
        <v>1</v>
      </c>
      <c r="AC560">
        <v>0</v>
      </c>
      <c r="AD560" t="s">
        <v>107</v>
      </c>
      <c r="AE560" t="s">
        <v>758</v>
      </c>
    </row>
    <row r="561" spans="1:31" x14ac:dyDescent="0.45">
      <c r="A561">
        <v>556</v>
      </c>
      <c r="B561" t="s">
        <v>1754</v>
      </c>
      <c r="C561">
        <v>30</v>
      </c>
      <c r="D561" t="s">
        <v>835</v>
      </c>
      <c r="E561" t="s">
        <v>1023</v>
      </c>
      <c r="F561">
        <v>52</v>
      </c>
      <c r="G561">
        <v>166</v>
      </c>
      <c r="H561">
        <v>129</v>
      </c>
      <c r="I561">
        <v>22</v>
      </c>
      <c r="J561">
        <v>43</v>
      </c>
      <c r="K561">
        <v>6</v>
      </c>
      <c r="L561">
        <v>0</v>
      </c>
      <c r="M561">
        <v>2</v>
      </c>
      <c r="N561">
        <v>17</v>
      </c>
      <c r="O561">
        <v>1</v>
      </c>
      <c r="P561">
        <v>1</v>
      </c>
      <c r="Q561">
        <v>33</v>
      </c>
      <c r="R561">
        <v>35</v>
      </c>
      <c r="S561">
        <v>0.33300000000000002</v>
      </c>
      <c r="T561">
        <v>0.47</v>
      </c>
      <c r="U561">
        <v>0.42599999999999999</v>
      </c>
      <c r="V561">
        <v>0.89600000000000002</v>
      </c>
      <c r="W561">
        <v>169</v>
      </c>
      <c r="X561">
        <v>55</v>
      </c>
      <c r="Y561">
        <v>2</v>
      </c>
      <c r="Z561">
        <v>2</v>
      </c>
      <c r="AA561">
        <v>0</v>
      </c>
      <c r="AB561">
        <v>2</v>
      </c>
      <c r="AC561">
        <v>1</v>
      </c>
      <c r="AD561" t="s">
        <v>1755</v>
      </c>
      <c r="AE561" t="s">
        <v>1035</v>
      </c>
    </row>
    <row r="562" spans="1:31" x14ac:dyDescent="0.45">
      <c r="A562">
        <v>557</v>
      </c>
      <c r="B562" t="s">
        <v>1756</v>
      </c>
      <c r="C562">
        <v>29</v>
      </c>
      <c r="D562" t="s">
        <v>820</v>
      </c>
      <c r="E562" t="s">
        <v>1023</v>
      </c>
      <c r="F562">
        <v>38</v>
      </c>
      <c r="G562">
        <v>86</v>
      </c>
      <c r="H562">
        <v>74</v>
      </c>
      <c r="I562">
        <v>13</v>
      </c>
      <c r="J562">
        <v>19</v>
      </c>
      <c r="K562">
        <v>2</v>
      </c>
      <c r="L562">
        <v>0</v>
      </c>
      <c r="M562">
        <v>0</v>
      </c>
      <c r="N562">
        <v>7</v>
      </c>
      <c r="O562">
        <v>5</v>
      </c>
      <c r="P562">
        <v>1</v>
      </c>
      <c r="Q562">
        <v>8</v>
      </c>
      <c r="R562">
        <v>18</v>
      </c>
      <c r="S562">
        <v>0.25700000000000001</v>
      </c>
      <c r="T562">
        <v>0.33700000000000002</v>
      </c>
      <c r="U562">
        <v>0.28399999999999997</v>
      </c>
      <c r="V562">
        <v>0.621</v>
      </c>
      <c r="W562">
        <v>85</v>
      </c>
      <c r="X562">
        <v>21</v>
      </c>
      <c r="Y562">
        <v>0</v>
      </c>
      <c r="Z562">
        <v>1</v>
      </c>
      <c r="AA562">
        <v>2</v>
      </c>
      <c r="AB562">
        <v>0</v>
      </c>
      <c r="AC562">
        <v>0</v>
      </c>
      <c r="AD562" t="s">
        <v>1226</v>
      </c>
      <c r="AE562" t="s">
        <v>1227</v>
      </c>
    </row>
    <row r="563" spans="1:31" x14ac:dyDescent="0.45">
      <c r="A563">
        <v>558</v>
      </c>
      <c r="B563" t="s">
        <v>1757</v>
      </c>
      <c r="C563">
        <v>33</v>
      </c>
      <c r="D563" t="s">
        <v>825</v>
      </c>
      <c r="E563" t="s">
        <v>1023</v>
      </c>
      <c r="F563">
        <v>54</v>
      </c>
      <c r="G563">
        <v>231</v>
      </c>
      <c r="H563">
        <v>195</v>
      </c>
      <c r="I563">
        <v>36</v>
      </c>
      <c r="J563">
        <v>52</v>
      </c>
      <c r="K563">
        <v>8</v>
      </c>
      <c r="L563">
        <v>0</v>
      </c>
      <c r="M563">
        <v>10</v>
      </c>
      <c r="N563">
        <v>33</v>
      </c>
      <c r="O563">
        <v>1</v>
      </c>
      <c r="P563">
        <v>2</v>
      </c>
      <c r="Q563">
        <v>28</v>
      </c>
      <c r="R563">
        <v>53</v>
      </c>
      <c r="S563">
        <v>0.26700000000000002</v>
      </c>
      <c r="T563">
        <v>0.35899999999999999</v>
      </c>
      <c r="U563">
        <v>0.46200000000000002</v>
      </c>
      <c r="V563">
        <v>0.82099999999999995</v>
      </c>
      <c r="W563">
        <v>137</v>
      </c>
      <c r="X563">
        <v>90</v>
      </c>
      <c r="Y563">
        <v>5</v>
      </c>
      <c r="Z563">
        <v>3</v>
      </c>
      <c r="AA563">
        <v>0</v>
      </c>
      <c r="AB563">
        <v>5</v>
      </c>
      <c r="AC563">
        <v>0</v>
      </c>
      <c r="AD563" t="s">
        <v>496</v>
      </c>
      <c r="AE563" t="s">
        <v>1050</v>
      </c>
    </row>
    <row r="564" spans="1:31" x14ac:dyDescent="0.45">
      <c r="A564">
        <v>559</v>
      </c>
      <c r="B564" t="s">
        <v>1758</v>
      </c>
      <c r="C564">
        <v>22</v>
      </c>
      <c r="D564" t="s">
        <v>888</v>
      </c>
      <c r="E564" t="s">
        <v>1023</v>
      </c>
      <c r="F564">
        <v>20</v>
      </c>
      <c r="G564">
        <v>67</v>
      </c>
      <c r="H564">
        <v>58</v>
      </c>
      <c r="I564">
        <v>4</v>
      </c>
      <c r="J564">
        <v>9</v>
      </c>
      <c r="K564">
        <v>4</v>
      </c>
      <c r="L564">
        <v>1</v>
      </c>
      <c r="M564">
        <v>0</v>
      </c>
      <c r="N564">
        <v>4</v>
      </c>
      <c r="O564">
        <v>0</v>
      </c>
      <c r="P564">
        <v>0</v>
      </c>
      <c r="Q564">
        <v>6</v>
      </c>
      <c r="R564">
        <v>18</v>
      </c>
      <c r="S564">
        <v>0.155</v>
      </c>
      <c r="T564">
        <v>0.23899999999999999</v>
      </c>
      <c r="U564">
        <v>0.25900000000000001</v>
      </c>
      <c r="V564">
        <v>0.497</v>
      </c>
      <c r="W564">
        <v>44</v>
      </c>
      <c r="X564">
        <v>15</v>
      </c>
      <c r="Y564">
        <v>2</v>
      </c>
      <c r="Z564">
        <v>1</v>
      </c>
      <c r="AA564">
        <v>0</v>
      </c>
      <c r="AB564">
        <v>2</v>
      </c>
      <c r="AC564">
        <v>0</v>
      </c>
      <c r="AD564" t="s">
        <v>378</v>
      </c>
      <c r="AE564" t="s">
        <v>1279</v>
      </c>
    </row>
    <row r="565" spans="1:31" x14ac:dyDescent="0.45">
      <c r="A565">
        <v>560</v>
      </c>
      <c r="B565" t="s">
        <v>1759</v>
      </c>
      <c r="C565">
        <v>28</v>
      </c>
      <c r="D565" t="s">
        <v>828</v>
      </c>
      <c r="E565" t="s">
        <v>1023</v>
      </c>
      <c r="F565">
        <v>2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-100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195</v>
      </c>
      <c r="AE565" t="s">
        <v>1760</v>
      </c>
    </row>
    <row r="566" spans="1:31" x14ac:dyDescent="0.45">
      <c r="A566">
        <v>561</v>
      </c>
      <c r="B566" t="s">
        <v>759</v>
      </c>
      <c r="C566">
        <v>26</v>
      </c>
      <c r="D566" t="s">
        <v>129</v>
      </c>
      <c r="E566" t="s">
        <v>1026</v>
      </c>
      <c r="F566">
        <v>13</v>
      </c>
      <c r="G566">
        <v>33</v>
      </c>
      <c r="H566">
        <v>25</v>
      </c>
      <c r="I566">
        <v>1</v>
      </c>
      <c r="J566">
        <v>2</v>
      </c>
      <c r="K566">
        <v>1</v>
      </c>
      <c r="L566">
        <v>0</v>
      </c>
      <c r="M566">
        <v>1</v>
      </c>
      <c r="N566">
        <v>4</v>
      </c>
      <c r="O566">
        <v>0</v>
      </c>
      <c r="P566">
        <v>0</v>
      </c>
      <c r="Q566">
        <v>3</v>
      </c>
      <c r="R566">
        <v>17</v>
      </c>
      <c r="S566">
        <v>0.08</v>
      </c>
      <c r="T566">
        <v>0.27300000000000002</v>
      </c>
      <c r="U566">
        <v>0.24</v>
      </c>
      <c r="V566">
        <v>0.51300000000000001</v>
      </c>
      <c r="W566">
        <v>50</v>
      </c>
      <c r="X566">
        <v>6</v>
      </c>
      <c r="Y566">
        <v>0</v>
      </c>
      <c r="Z566">
        <v>4</v>
      </c>
      <c r="AA566">
        <v>0</v>
      </c>
      <c r="AB566">
        <v>1</v>
      </c>
      <c r="AC566">
        <v>0</v>
      </c>
      <c r="AD566" t="s">
        <v>760</v>
      </c>
      <c r="AE566" t="s">
        <v>761</v>
      </c>
    </row>
    <row r="567" spans="1:31" x14ac:dyDescent="0.45">
      <c r="A567">
        <v>562</v>
      </c>
      <c r="B567" t="s">
        <v>762</v>
      </c>
      <c r="C567">
        <v>30</v>
      </c>
      <c r="D567" t="s">
        <v>161</v>
      </c>
      <c r="E567" t="s">
        <v>1026</v>
      </c>
      <c r="F567">
        <v>17</v>
      </c>
      <c r="G567">
        <v>60</v>
      </c>
      <c r="H567">
        <v>53</v>
      </c>
      <c r="I567">
        <v>9</v>
      </c>
      <c r="J567">
        <v>12</v>
      </c>
      <c r="K567">
        <v>2</v>
      </c>
      <c r="L567">
        <v>0</v>
      </c>
      <c r="M567">
        <v>1</v>
      </c>
      <c r="N567">
        <v>7</v>
      </c>
      <c r="O567">
        <v>0</v>
      </c>
      <c r="P567">
        <v>0</v>
      </c>
      <c r="Q567">
        <v>7</v>
      </c>
      <c r="R567">
        <v>21</v>
      </c>
      <c r="S567">
        <v>0.22600000000000001</v>
      </c>
      <c r="T567">
        <v>0.317</v>
      </c>
      <c r="U567">
        <v>0.32100000000000001</v>
      </c>
      <c r="V567">
        <v>0.63700000000000001</v>
      </c>
      <c r="W567">
        <v>84</v>
      </c>
      <c r="X567">
        <v>17</v>
      </c>
      <c r="Y567">
        <v>2</v>
      </c>
      <c r="Z567">
        <v>0</v>
      </c>
      <c r="AA567">
        <v>0</v>
      </c>
      <c r="AB567">
        <v>0</v>
      </c>
      <c r="AC567">
        <v>0</v>
      </c>
      <c r="AD567" t="s">
        <v>34</v>
      </c>
      <c r="AE567" t="s">
        <v>763</v>
      </c>
    </row>
    <row r="568" spans="1:31" x14ac:dyDescent="0.45">
      <c r="A568">
        <v>563</v>
      </c>
      <c r="B568" t="s">
        <v>764</v>
      </c>
      <c r="C568">
        <v>30</v>
      </c>
      <c r="D568" t="s">
        <v>41</v>
      </c>
      <c r="E568" t="s">
        <v>1026</v>
      </c>
      <c r="F568">
        <v>53</v>
      </c>
      <c r="G568">
        <v>228</v>
      </c>
      <c r="H568">
        <v>205</v>
      </c>
      <c r="I568">
        <v>29</v>
      </c>
      <c r="J568">
        <v>56</v>
      </c>
      <c r="K568">
        <v>10</v>
      </c>
      <c r="L568">
        <v>0</v>
      </c>
      <c r="M568">
        <v>11</v>
      </c>
      <c r="N568">
        <v>34</v>
      </c>
      <c r="O568">
        <v>2</v>
      </c>
      <c r="P568">
        <v>3</v>
      </c>
      <c r="Q568">
        <v>19</v>
      </c>
      <c r="R568">
        <v>50</v>
      </c>
      <c r="S568">
        <v>0.27300000000000002</v>
      </c>
      <c r="T568">
        <v>0.32900000000000001</v>
      </c>
      <c r="U568">
        <v>0.48299999999999998</v>
      </c>
      <c r="V568">
        <v>0.81200000000000006</v>
      </c>
      <c r="W568">
        <v>126</v>
      </c>
      <c r="X568">
        <v>99</v>
      </c>
      <c r="Y568">
        <v>2</v>
      </c>
      <c r="Z568">
        <v>0</v>
      </c>
      <c r="AA568">
        <v>0</v>
      </c>
      <c r="AB568">
        <v>4</v>
      </c>
      <c r="AC568">
        <v>0</v>
      </c>
      <c r="AD568" t="s">
        <v>765</v>
      </c>
      <c r="AE568" t="s">
        <v>766</v>
      </c>
    </row>
    <row r="569" spans="1:31" x14ac:dyDescent="0.45">
      <c r="A569">
        <v>564</v>
      </c>
      <c r="B569" t="s">
        <v>767</v>
      </c>
      <c r="C569">
        <v>30</v>
      </c>
      <c r="D569" t="s">
        <v>86</v>
      </c>
      <c r="E569" t="s">
        <v>1026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 t="s">
        <v>768</v>
      </c>
    </row>
    <row r="570" spans="1:31" x14ac:dyDescent="0.45">
      <c r="A570">
        <v>565</v>
      </c>
      <c r="B570" t="s">
        <v>769</v>
      </c>
      <c r="C570">
        <v>24</v>
      </c>
      <c r="D570" t="s">
        <v>103</v>
      </c>
      <c r="E570" t="s">
        <v>1026</v>
      </c>
      <c r="F570">
        <v>33</v>
      </c>
      <c r="G570">
        <v>109</v>
      </c>
      <c r="H570">
        <v>94</v>
      </c>
      <c r="I570">
        <v>10</v>
      </c>
      <c r="J570">
        <v>19</v>
      </c>
      <c r="K570">
        <v>6</v>
      </c>
      <c r="L570">
        <v>0</v>
      </c>
      <c r="M570">
        <v>1</v>
      </c>
      <c r="N570">
        <v>5</v>
      </c>
      <c r="O570">
        <v>1</v>
      </c>
      <c r="P570">
        <v>0</v>
      </c>
      <c r="Q570">
        <v>13</v>
      </c>
      <c r="R570">
        <v>18</v>
      </c>
      <c r="S570">
        <v>0.20200000000000001</v>
      </c>
      <c r="T570">
        <v>0.29399999999999998</v>
      </c>
      <c r="U570">
        <v>0.29799999999999999</v>
      </c>
      <c r="V570">
        <v>0.59099999999999997</v>
      </c>
      <c r="W570">
        <v>69</v>
      </c>
      <c r="X570">
        <v>28</v>
      </c>
      <c r="Y570">
        <v>1</v>
      </c>
      <c r="Z570">
        <v>0</v>
      </c>
      <c r="AA570">
        <v>0</v>
      </c>
      <c r="AB570">
        <v>2</v>
      </c>
      <c r="AC570">
        <v>0</v>
      </c>
      <c r="AD570" t="s">
        <v>223</v>
      </c>
      <c r="AE570" t="s">
        <v>770</v>
      </c>
    </row>
    <row r="571" spans="1:31" x14ac:dyDescent="0.45">
      <c r="A571">
        <v>566</v>
      </c>
      <c r="B571" t="s">
        <v>1761</v>
      </c>
      <c r="C571">
        <v>34</v>
      </c>
      <c r="D571" t="s">
        <v>862</v>
      </c>
      <c r="E571" t="s">
        <v>1023</v>
      </c>
      <c r="F571">
        <v>18</v>
      </c>
      <c r="G571">
        <v>37</v>
      </c>
      <c r="H571">
        <v>36</v>
      </c>
      <c r="I571">
        <v>3</v>
      </c>
      <c r="J571">
        <v>8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1</v>
      </c>
      <c r="R571">
        <v>9</v>
      </c>
      <c r="S571">
        <v>0.222</v>
      </c>
      <c r="T571">
        <v>0.24299999999999999</v>
      </c>
      <c r="U571">
        <v>0.25</v>
      </c>
      <c r="V571">
        <v>0.49299999999999999</v>
      </c>
      <c r="W571">
        <v>47</v>
      </c>
      <c r="X571">
        <v>9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285</v>
      </c>
      <c r="AE571" t="s">
        <v>1253</v>
      </c>
    </row>
    <row r="572" spans="1:31" x14ac:dyDescent="0.45">
      <c r="A572">
        <v>567</v>
      </c>
      <c r="B572" t="s">
        <v>771</v>
      </c>
      <c r="C572">
        <v>27</v>
      </c>
      <c r="D572" t="s">
        <v>161</v>
      </c>
      <c r="E572" t="s">
        <v>1026</v>
      </c>
      <c r="F572">
        <v>17</v>
      </c>
      <c r="G572">
        <v>29</v>
      </c>
      <c r="H572">
        <v>29</v>
      </c>
      <c r="I572">
        <v>1</v>
      </c>
      <c r="J572">
        <v>2</v>
      </c>
      <c r="K572">
        <v>0</v>
      </c>
      <c r="L572">
        <v>0</v>
      </c>
      <c r="M572">
        <v>1</v>
      </c>
      <c r="N572">
        <v>2</v>
      </c>
      <c r="O572">
        <v>0</v>
      </c>
      <c r="P572">
        <v>0</v>
      </c>
      <c r="Q572">
        <v>0</v>
      </c>
      <c r="R572">
        <v>4</v>
      </c>
      <c r="S572">
        <v>6.9000000000000006E-2</v>
      </c>
      <c r="T572">
        <v>6.9000000000000006E-2</v>
      </c>
      <c r="U572">
        <v>0.17199999999999999</v>
      </c>
      <c r="V572">
        <v>0.24099999999999999</v>
      </c>
      <c r="W572">
        <v>-34</v>
      </c>
      <c r="X572">
        <v>5</v>
      </c>
      <c r="Y572">
        <v>1</v>
      </c>
      <c r="Z572">
        <v>0</v>
      </c>
      <c r="AA572">
        <v>0</v>
      </c>
      <c r="AB572">
        <v>0</v>
      </c>
      <c r="AC572">
        <v>0</v>
      </c>
      <c r="AD572" t="s">
        <v>772</v>
      </c>
      <c r="AE572" t="s">
        <v>773</v>
      </c>
    </row>
    <row r="573" spans="1:31" x14ac:dyDescent="0.45">
      <c r="A573">
        <v>568</v>
      </c>
      <c r="B573" t="s">
        <v>774</v>
      </c>
      <c r="C573">
        <v>25</v>
      </c>
      <c r="D573" t="s">
        <v>86</v>
      </c>
      <c r="E573" t="s">
        <v>1026</v>
      </c>
      <c r="F573">
        <v>51</v>
      </c>
      <c r="G573">
        <v>209</v>
      </c>
      <c r="H573">
        <v>189</v>
      </c>
      <c r="I573">
        <v>28</v>
      </c>
      <c r="J573">
        <v>55</v>
      </c>
      <c r="K573">
        <v>11</v>
      </c>
      <c r="L573">
        <v>3</v>
      </c>
      <c r="M573">
        <v>8</v>
      </c>
      <c r="N573">
        <v>34</v>
      </c>
      <c r="O573">
        <v>5</v>
      </c>
      <c r="P573">
        <v>3</v>
      </c>
      <c r="Q573">
        <v>15</v>
      </c>
      <c r="R573">
        <v>41</v>
      </c>
      <c r="S573">
        <v>0.29099999999999998</v>
      </c>
      <c r="T573">
        <v>0.35099999999999998</v>
      </c>
      <c r="U573">
        <v>0.50800000000000001</v>
      </c>
      <c r="V573">
        <v>0.85899999999999999</v>
      </c>
      <c r="W573">
        <v>149</v>
      </c>
      <c r="X573">
        <v>96</v>
      </c>
      <c r="Y573">
        <v>1</v>
      </c>
      <c r="Z573">
        <v>3</v>
      </c>
      <c r="AA573">
        <v>1</v>
      </c>
      <c r="AB573">
        <v>1</v>
      </c>
      <c r="AC573">
        <v>0</v>
      </c>
      <c r="AD573" t="s">
        <v>775</v>
      </c>
      <c r="AE573" t="s">
        <v>776</v>
      </c>
    </row>
    <row r="574" spans="1:31" x14ac:dyDescent="0.45">
      <c r="A574">
        <v>569</v>
      </c>
      <c r="B574" t="s">
        <v>1762</v>
      </c>
      <c r="C574">
        <v>29</v>
      </c>
      <c r="D574" t="s">
        <v>94</v>
      </c>
      <c r="E574" t="s">
        <v>1782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 t="s">
        <v>1763</v>
      </c>
    </row>
    <row r="575" spans="1:31" x14ac:dyDescent="0.45">
      <c r="A575">
        <v>570</v>
      </c>
      <c r="B575" t="s">
        <v>1762</v>
      </c>
      <c r="C575">
        <v>29</v>
      </c>
      <c r="D575" t="s">
        <v>94</v>
      </c>
      <c r="E575" t="s">
        <v>1023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76</v>
      </c>
      <c r="AE575" t="s">
        <v>1763</v>
      </c>
    </row>
    <row r="576" spans="1:31" x14ac:dyDescent="0.45">
      <c r="A576">
        <v>571</v>
      </c>
      <c r="B576" t="s">
        <v>1762</v>
      </c>
      <c r="C576">
        <v>29</v>
      </c>
      <c r="D576" t="s">
        <v>817</v>
      </c>
      <c r="E576" t="s">
        <v>1023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76</v>
      </c>
      <c r="AE576" t="s">
        <v>1763</v>
      </c>
    </row>
    <row r="577" spans="1:31" x14ac:dyDescent="0.45">
      <c r="A577">
        <v>572</v>
      </c>
      <c r="B577" t="s">
        <v>777</v>
      </c>
      <c r="C577">
        <v>24</v>
      </c>
      <c r="D577" t="s">
        <v>161</v>
      </c>
      <c r="E577" t="s">
        <v>1026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76</v>
      </c>
      <c r="AE577" t="s">
        <v>778</v>
      </c>
    </row>
    <row r="578" spans="1:31" x14ac:dyDescent="0.45">
      <c r="A578">
        <v>573</v>
      </c>
      <c r="B578" t="s">
        <v>1764</v>
      </c>
      <c r="C578">
        <v>25</v>
      </c>
      <c r="D578" t="s">
        <v>817</v>
      </c>
      <c r="E578" t="s">
        <v>1023</v>
      </c>
      <c r="F578">
        <v>19</v>
      </c>
      <c r="G578">
        <v>27</v>
      </c>
      <c r="H578">
        <v>26</v>
      </c>
      <c r="I578">
        <v>2</v>
      </c>
      <c r="J578">
        <v>4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9</v>
      </c>
      <c r="S578">
        <v>0.154</v>
      </c>
      <c r="T578">
        <v>0.185</v>
      </c>
      <c r="U578">
        <v>0.154</v>
      </c>
      <c r="V578">
        <v>0.33900000000000002</v>
      </c>
      <c r="W578">
        <v>-1</v>
      </c>
      <c r="X578">
        <v>4</v>
      </c>
      <c r="Y578">
        <v>0</v>
      </c>
      <c r="Z578">
        <v>0</v>
      </c>
      <c r="AA578">
        <v>0</v>
      </c>
      <c r="AB578">
        <v>0</v>
      </c>
      <c r="AC578">
        <v>0</v>
      </c>
      <c r="AD578" t="s">
        <v>1765</v>
      </c>
      <c r="AE578" t="s">
        <v>1280</v>
      </c>
    </row>
    <row r="579" spans="1:31" x14ac:dyDescent="0.45">
      <c r="A579">
        <v>574</v>
      </c>
      <c r="B579" t="s">
        <v>1766</v>
      </c>
      <c r="C579">
        <v>25</v>
      </c>
      <c r="D579" t="s">
        <v>905</v>
      </c>
      <c r="E579" t="s">
        <v>1023</v>
      </c>
      <c r="F579">
        <v>22</v>
      </c>
      <c r="G579">
        <v>65</v>
      </c>
      <c r="H579">
        <v>59</v>
      </c>
      <c r="I579">
        <v>8</v>
      </c>
      <c r="J579">
        <v>13</v>
      </c>
      <c r="K579">
        <v>1</v>
      </c>
      <c r="L579">
        <v>2</v>
      </c>
      <c r="M579">
        <v>0</v>
      </c>
      <c r="N579">
        <v>2</v>
      </c>
      <c r="O579">
        <v>1</v>
      </c>
      <c r="P579">
        <v>0</v>
      </c>
      <c r="Q579">
        <v>2</v>
      </c>
      <c r="R579">
        <v>14</v>
      </c>
      <c r="S579">
        <v>0.22</v>
      </c>
      <c r="T579">
        <v>0.246</v>
      </c>
      <c r="U579">
        <v>0.30499999999999999</v>
      </c>
      <c r="V579">
        <v>0.55100000000000005</v>
      </c>
      <c r="W579">
        <v>59</v>
      </c>
      <c r="X579">
        <v>18</v>
      </c>
      <c r="Y579">
        <v>0</v>
      </c>
      <c r="Z579">
        <v>0</v>
      </c>
      <c r="AA579">
        <v>4</v>
      </c>
      <c r="AB579">
        <v>0</v>
      </c>
      <c r="AC579">
        <v>0</v>
      </c>
      <c r="AD579" t="s">
        <v>1368</v>
      </c>
      <c r="AE579" t="s">
        <v>1276</v>
      </c>
    </row>
    <row r="580" spans="1:31" x14ac:dyDescent="0.45">
      <c r="A580">
        <v>575</v>
      </c>
      <c r="B580" t="s">
        <v>1767</v>
      </c>
      <c r="C580">
        <v>27</v>
      </c>
      <c r="D580" t="s">
        <v>828</v>
      </c>
      <c r="E580" t="s">
        <v>1023</v>
      </c>
      <c r="F580">
        <v>7</v>
      </c>
      <c r="G580">
        <v>4</v>
      </c>
      <c r="H580">
        <v>3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</v>
      </c>
      <c r="S580">
        <v>0</v>
      </c>
      <c r="T580">
        <v>0.25</v>
      </c>
      <c r="U580">
        <v>0</v>
      </c>
      <c r="V580">
        <v>0.25</v>
      </c>
      <c r="W580">
        <v>-21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 t="s">
        <v>1768</v>
      </c>
      <c r="AE580" t="s">
        <v>1769</v>
      </c>
    </row>
    <row r="581" spans="1:31" x14ac:dyDescent="0.45">
      <c r="A581">
        <v>576</v>
      </c>
      <c r="B581" t="s">
        <v>779</v>
      </c>
      <c r="C581">
        <v>26</v>
      </c>
      <c r="D581" t="s">
        <v>37</v>
      </c>
      <c r="E581" t="s">
        <v>1026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 t="s">
        <v>780</v>
      </c>
    </row>
    <row r="582" spans="1:31" x14ac:dyDescent="0.45">
      <c r="A582">
        <v>577</v>
      </c>
      <c r="B582" t="s">
        <v>1770</v>
      </c>
      <c r="C582">
        <v>30</v>
      </c>
      <c r="D582" t="s">
        <v>886</v>
      </c>
      <c r="E582" t="s">
        <v>1023</v>
      </c>
      <c r="F582">
        <v>51</v>
      </c>
      <c r="G582">
        <v>201</v>
      </c>
      <c r="H582">
        <v>168</v>
      </c>
      <c r="I582">
        <v>25</v>
      </c>
      <c r="J582">
        <v>40</v>
      </c>
      <c r="K582">
        <v>9</v>
      </c>
      <c r="L582">
        <v>0</v>
      </c>
      <c r="M582">
        <v>6</v>
      </c>
      <c r="N582">
        <v>23</v>
      </c>
      <c r="O582">
        <v>8</v>
      </c>
      <c r="P582">
        <v>2</v>
      </c>
      <c r="Q582">
        <v>25</v>
      </c>
      <c r="R582">
        <v>47</v>
      </c>
      <c r="S582">
        <v>0.23799999999999999</v>
      </c>
      <c r="T582">
        <v>0.35299999999999998</v>
      </c>
      <c r="U582">
        <v>0.39900000000000002</v>
      </c>
      <c r="V582">
        <v>0.752</v>
      </c>
      <c r="W582">
        <v>122</v>
      </c>
      <c r="X582">
        <v>67</v>
      </c>
      <c r="Y582">
        <v>4</v>
      </c>
      <c r="Z582">
        <v>6</v>
      </c>
      <c r="AA582">
        <v>0</v>
      </c>
      <c r="AB582">
        <v>2</v>
      </c>
      <c r="AC582">
        <v>1</v>
      </c>
      <c r="AD582" t="s">
        <v>1771</v>
      </c>
      <c r="AE582" t="s">
        <v>1070</v>
      </c>
    </row>
    <row r="583" spans="1:31" x14ac:dyDescent="0.45">
      <c r="A583">
        <v>578</v>
      </c>
      <c r="B583" t="s">
        <v>1772</v>
      </c>
      <c r="C583">
        <v>22</v>
      </c>
      <c r="D583" t="s">
        <v>888</v>
      </c>
      <c r="E583" t="s">
        <v>1023</v>
      </c>
      <c r="F583">
        <v>48</v>
      </c>
      <c r="G583">
        <v>174</v>
      </c>
      <c r="H583">
        <v>155</v>
      </c>
      <c r="I583">
        <v>16</v>
      </c>
      <c r="J583">
        <v>46</v>
      </c>
      <c r="K583">
        <v>11</v>
      </c>
      <c r="L583">
        <v>2</v>
      </c>
      <c r="M583">
        <v>2</v>
      </c>
      <c r="N583">
        <v>17</v>
      </c>
      <c r="O583">
        <v>7</v>
      </c>
      <c r="P583">
        <v>1</v>
      </c>
      <c r="Q583">
        <v>14</v>
      </c>
      <c r="R583">
        <v>28</v>
      </c>
      <c r="S583">
        <v>0.29699999999999999</v>
      </c>
      <c r="T583">
        <v>0.34899999999999998</v>
      </c>
      <c r="U583">
        <v>0.432</v>
      </c>
      <c r="V583">
        <v>0.78100000000000003</v>
      </c>
      <c r="W583">
        <v>125</v>
      </c>
      <c r="X583">
        <v>67</v>
      </c>
      <c r="Y583">
        <v>0</v>
      </c>
      <c r="Z583">
        <v>0</v>
      </c>
      <c r="AA583">
        <v>2</v>
      </c>
      <c r="AB583">
        <v>3</v>
      </c>
      <c r="AC583">
        <v>1</v>
      </c>
      <c r="AD583" t="s">
        <v>83</v>
      </c>
      <c r="AE583" t="s">
        <v>1034</v>
      </c>
    </row>
    <row r="584" spans="1:31" x14ac:dyDescent="0.45">
      <c r="A584">
        <v>579</v>
      </c>
      <c r="B584" t="s">
        <v>1773</v>
      </c>
      <c r="C584">
        <v>32</v>
      </c>
      <c r="D584" t="s">
        <v>880</v>
      </c>
      <c r="E584" t="s">
        <v>1023</v>
      </c>
      <c r="F584">
        <v>21</v>
      </c>
      <c r="G584">
        <v>59</v>
      </c>
      <c r="H584">
        <v>52</v>
      </c>
      <c r="I584">
        <v>5</v>
      </c>
      <c r="J584">
        <v>12</v>
      </c>
      <c r="K584">
        <v>4</v>
      </c>
      <c r="L584">
        <v>1</v>
      </c>
      <c r="M584">
        <v>2</v>
      </c>
      <c r="N584">
        <v>9</v>
      </c>
      <c r="O584">
        <v>3</v>
      </c>
      <c r="P584">
        <v>0</v>
      </c>
      <c r="Q584">
        <v>6</v>
      </c>
      <c r="R584">
        <v>18</v>
      </c>
      <c r="S584">
        <v>0.23100000000000001</v>
      </c>
      <c r="T584">
        <v>0.30499999999999999</v>
      </c>
      <c r="U584">
        <v>0.46200000000000002</v>
      </c>
      <c r="V584">
        <v>0.76700000000000002</v>
      </c>
      <c r="W584">
        <v>117</v>
      </c>
      <c r="X584">
        <v>24</v>
      </c>
      <c r="Y584">
        <v>0</v>
      </c>
      <c r="Z584">
        <v>0</v>
      </c>
      <c r="AA584">
        <v>0</v>
      </c>
      <c r="AB584">
        <v>1</v>
      </c>
      <c r="AC584">
        <v>0</v>
      </c>
      <c r="AD584" t="s">
        <v>1212</v>
      </c>
      <c r="AE584" t="s">
        <v>1213</v>
      </c>
    </row>
    <row r="585" spans="1:31" x14ac:dyDescent="0.45">
      <c r="A585">
        <v>580</v>
      </c>
      <c r="B585" t="s">
        <v>1774</v>
      </c>
      <c r="C585">
        <v>25</v>
      </c>
      <c r="D585" t="s">
        <v>835</v>
      </c>
      <c r="E585" t="s">
        <v>1023</v>
      </c>
      <c r="F585">
        <v>10</v>
      </c>
      <c r="G585">
        <v>23</v>
      </c>
      <c r="H585">
        <v>22</v>
      </c>
      <c r="I585">
        <v>3</v>
      </c>
      <c r="J585">
        <v>9</v>
      </c>
      <c r="K585">
        <v>1</v>
      </c>
      <c r="L585">
        <v>0</v>
      </c>
      <c r="M585">
        <v>1</v>
      </c>
      <c r="N585">
        <v>6</v>
      </c>
      <c r="O585">
        <v>1</v>
      </c>
      <c r="P585">
        <v>0</v>
      </c>
      <c r="Q585">
        <v>0</v>
      </c>
      <c r="R585">
        <v>5</v>
      </c>
      <c r="S585">
        <v>0.40899999999999997</v>
      </c>
      <c r="T585">
        <v>0.39100000000000001</v>
      </c>
      <c r="U585">
        <v>0.59099999999999997</v>
      </c>
      <c r="V585">
        <v>0.98199999999999998</v>
      </c>
      <c r="W585">
        <v>187</v>
      </c>
      <c r="X585">
        <v>13</v>
      </c>
      <c r="Y585">
        <v>1</v>
      </c>
      <c r="Z585">
        <v>0</v>
      </c>
      <c r="AA585">
        <v>0</v>
      </c>
      <c r="AB585">
        <v>1</v>
      </c>
      <c r="AC585">
        <v>0</v>
      </c>
      <c r="AD585" t="s">
        <v>1775</v>
      </c>
      <c r="AE585" t="s">
        <v>1776</v>
      </c>
    </row>
    <row r="586" spans="1:31" x14ac:dyDescent="0.45">
      <c r="A586">
        <v>581</v>
      </c>
      <c r="B586" t="s">
        <v>781</v>
      </c>
      <c r="C586">
        <v>24</v>
      </c>
      <c r="D586" t="s">
        <v>112</v>
      </c>
      <c r="E586" t="s">
        <v>1026</v>
      </c>
      <c r="F586">
        <v>56</v>
      </c>
      <c r="G586">
        <v>247</v>
      </c>
      <c r="H586">
        <v>221</v>
      </c>
      <c r="I586">
        <v>48</v>
      </c>
      <c r="J586">
        <v>67</v>
      </c>
      <c r="K586">
        <v>15</v>
      </c>
      <c r="L586">
        <v>6</v>
      </c>
      <c r="M586">
        <v>9</v>
      </c>
      <c r="N586">
        <v>36</v>
      </c>
      <c r="O586">
        <v>16</v>
      </c>
      <c r="P586">
        <v>6</v>
      </c>
      <c r="Q586">
        <v>20</v>
      </c>
      <c r="R586">
        <v>42</v>
      </c>
      <c r="S586">
        <v>0.30299999999999999</v>
      </c>
      <c r="T586">
        <v>0.36</v>
      </c>
      <c r="U586">
        <v>0.54800000000000004</v>
      </c>
      <c r="V586">
        <v>0.90800000000000003</v>
      </c>
      <c r="W586">
        <v>152</v>
      </c>
      <c r="X586">
        <v>121</v>
      </c>
      <c r="Y586">
        <v>2</v>
      </c>
      <c r="Z586">
        <v>2</v>
      </c>
      <c r="AA586">
        <v>0</v>
      </c>
      <c r="AB586">
        <v>4</v>
      </c>
      <c r="AC586">
        <v>3</v>
      </c>
      <c r="AD586" t="s">
        <v>107</v>
      </c>
      <c r="AE586" t="s">
        <v>782</v>
      </c>
    </row>
    <row r="587" spans="1:31" x14ac:dyDescent="0.45">
      <c r="A587">
        <v>582</v>
      </c>
      <c r="B587" t="s">
        <v>783</v>
      </c>
      <c r="C587">
        <v>28</v>
      </c>
      <c r="D587" t="s">
        <v>37</v>
      </c>
      <c r="E587" t="s">
        <v>1026</v>
      </c>
      <c r="F587">
        <v>38</v>
      </c>
      <c r="G587">
        <v>148</v>
      </c>
      <c r="H587">
        <v>136</v>
      </c>
      <c r="I587">
        <v>16</v>
      </c>
      <c r="J587">
        <v>44</v>
      </c>
      <c r="K587">
        <v>5</v>
      </c>
      <c r="L587">
        <v>0</v>
      </c>
      <c r="M587">
        <v>5</v>
      </c>
      <c r="N587">
        <v>19</v>
      </c>
      <c r="O587">
        <v>1</v>
      </c>
      <c r="P587">
        <v>2</v>
      </c>
      <c r="Q587">
        <v>7</v>
      </c>
      <c r="R587">
        <v>26</v>
      </c>
      <c r="S587">
        <v>0.32400000000000001</v>
      </c>
      <c r="T587">
        <v>0.36499999999999999</v>
      </c>
      <c r="U587">
        <v>0.47099999999999997</v>
      </c>
      <c r="V587">
        <v>0.83499999999999996</v>
      </c>
      <c r="W587">
        <v>133</v>
      </c>
      <c r="X587">
        <v>64</v>
      </c>
      <c r="Y587">
        <v>0</v>
      </c>
      <c r="Z587">
        <v>3</v>
      </c>
      <c r="AA587">
        <v>0</v>
      </c>
      <c r="AB587">
        <v>2</v>
      </c>
      <c r="AC587">
        <v>0</v>
      </c>
      <c r="AD587" t="s">
        <v>784</v>
      </c>
      <c r="AE587" t="s">
        <v>785</v>
      </c>
    </row>
    <row r="588" spans="1:31" x14ac:dyDescent="0.45">
      <c r="A588">
        <v>583</v>
      </c>
      <c r="B588" t="s">
        <v>1777</v>
      </c>
      <c r="C588">
        <v>33</v>
      </c>
      <c r="D588" t="s">
        <v>835</v>
      </c>
      <c r="E588" t="s">
        <v>1023</v>
      </c>
      <c r="F588">
        <v>48</v>
      </c>
      <c r="G588">
        <v>156</v>
      </c>
      <c r="H588">
        <v>142</v>
      </c>
      <c r="I588">
        <v>18</v>
      </c>
      <c r="J588">
        <v>31</v>
      </c>
      <c r="K588">
        <v>4</v>
      </c>
      <c r="L588">
        <v>2</v>
      </c>
      <c r="M588">
        <v>5</v>
      </c>
      <c r="N588">
        <v>20</v>
      </c>
      <c r="O588">
        <v>0</v>
      </c>
      <c r="P588">
        <v>0</v>
      </c>
      <c r="Q588">
        <v>12</v>
      </c>
      <c r="R588">
        <v>48</v>
      </c>
      <c r="S588">
        <v>0.218</v>
      </c>
      <c r="T588">
        <v>0.28399999999999997</v>
      </c>
      <c r="U588">
        <v>0.38</v>
      </c>
      <c r="V588">
        <v>0.66400000000000003</v>
      </c>
      <c r="W588">
        <v>95</v>
      </c>
      <c r="X588">
        <v>54</v>
      </c>
      <c r="Y588">
        <v>0</v>
      </c>
      <c r="Z588">
        <v>1</v>
      </c>
      <c r="AA588">
        <v>1</v>
      </c>
      <c r="AB588">
        <v>0</v>
      </c>
      <c r="AC588">
        <v>1</v>
      </c>
      <c r="AD588" t="s">
        <v>579</v>
      </c>
      <c r="AE588" t="s">
        <v>1106</v>
      </c>
    </row>
    <row r="589" spans="1:31" x14ac:dyDescent="0.45">
      <c r="A589">
        <v>584</v>
      </c>
      <c r="B589" t="s">
        <v>786</v>
      </c>
      <c r="C589">
        <v>37</v>
      </c>
      <c r="D589" t="s">
        <v>161</v>
      </c>
      <c r="E589" t="s">
        <v>1026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 t="s">
        <v>787</v>
      </c>
    </row>
    <row r="590" spans="1:31" x14ac:dyDescent="0.45">
      <c r="A590">
        <v>585</v>
      </c>
      <c r="B590" t="s">
        <v>1778</v>
      </c>
      <c r="C590">
        <v>32</v>
      </c>
      <c r="D590" t="s">
        <v>817</v>
      </c>
      <c r="E590" t="s">
        <v>1023</v>
      </c>
      <c r="F590">
        <v>28</v>
      </c>
      <c r="G590">
        <v>120</v>
      </c>
      <c r="H590">
        <v>104</v>
      </c>
      <c r="I590">
        <v>17</v>
      </c>
      <c r="J590">
        <v>31</v>
      </c>
      <c r="K590">
        <v>4</v>
      </c>
      <c r="L590">
        <v>2</v>
      </c>
      <c r="M590">
        <v>5</v>
      </c>
      <c r="N590">
        <v>19</v>
      </c>
      <c r="O590">
        <v>7</v>
      </c>
      <c r="P590">
        <v>1</v>
      </c>
      <c r="Q590">
        <v>15</v>
      </c>
      <c r="R590">
        <v>26</v>
      </c>
      <c r="S590">
        <v>0.29799999999999999</v>
      </c>
      <c r="T590">
        <v>0.38700000000000001</v>
      </c>
      <c r="U590">
        <v>0.51900000000000002</v>
      </c>
      <c r="V590">
        <v>0.90600000000000003</v>
      </c>
      <c r="W590">
        <v>159</v>
      </c>
      <c r="X590">
        <v>54</v>
      </c>
      <c r="Y590">
        <v>0</v>
      </c>
      <c r="Z590">
        <v>0</v>
      </c>
      <c r="AA590">
        <v>0</v>
      </c>
      <c r="AB590">
        <v>0</v>
      </c>
      <c r="AC590">
        <v>1</v>
      </c>
      <c r="AD590" t="s">
        <v>1078</v>
      </c>
      <c r="AE590" t="s">
        <v>1079</v>
      </c>
    </row>
    <row r="591" spans="1:31" x14ac:dyDescent="0.45">
      <c r="A591">
        <v>586</v>
      </c>
      <c r="B591" t="s">
        <v>788</v>
      </c>
      <c r="C591">
        <v>30</v>
      </c>
      <c r="D591" t="s">
        <v>37</v>
      </c>
      <c r="E591" t="s">
        <v>1026</v>
      </c>
      <c r="F591">
        <v>24</v>
      </c>
      <c r="G591">
        <v>89</v>
      </c>
      <c r="H591">
        <v>80</v>
      </c>
      <c r="I591">
        <v>12</v>
      </c>
      <c r="J591">
        <v>22</v>
      </c>
      <c r="K591">
        <v>3</v>
      </c>
      <c r="L591">
        <v>0</v>
      </c>
      <c r="M591">
        <v>2</v>
      </c>
      <c r="N591">
        <v>11</v>
      </c>
      <c r="O591">
        <v>0</v>
      </c>
      <c r="P591">
        <v>0</v>
      </c>
      <c r="Q591">
        <v>6</v>
      </c>
      <c r="R591">
        <v>11</v>
      </c>
      <c r="S591">
        <v>0.27500000000000002</v>
      </c>
      <c r="T591">
        <v>0.34799999999999998</v>
      </c>
      <c r="U591">
        <v>0.38800000000000001</v>
      </c>
      <c r="V591">
        <v>0.73599999999999999</v>
      </c>
      <c r="W591">
        <v>107</v>
      </c>
      <c r="X591">
        <v>31</v>
      </c>
      <c r="Y591">
        <v>1</v>
      </c>
      <c r="Z591">
        <v>3</v>
      </c>
      <c r="AA591">
        <v>0</v>
      </c>
      <c r="AB591">
        <v>0</v>
      </c>
      <c r="AC591">
        <v>0</v>
      </c>
      <c r="AD591" t="s">
        <v>789</v>
      </c>
      <c r="AE591" t="s">
        <v>790</v>
      </c>
    </row>
    <row r="592" spans="1:31" x14ac:dyDescent="0.45">
      <c r="A592">
        <v>587</v>
      </c>
      <c r="B592" t="s">
        <v>1779</v>
      </c>
      <c r="C592">
        <v>24</v>
      </c>
      <c r="D592" t="s">
        <v>886</v>
      </c>
      <c r="E592" t="s">
        <v>1023</v>
      </c>
      <c r="F592">
        <v>44</v>
      </c>
      <c r="G592">
        <v>149</v>
      </c>
      <c r="H592">
        <v>134</v>
      </c>
      <c r="I592">
        <v>23</v>
      </c>
      <c r="J592">
        <v>36</v>
      </c>
      <c r="K592">
        <v>7</v>
      </c>
      <c r="L592">
        <v>0</v>
      </c>
      <c r="M592">
        <v>0</v>
      </c>
      <c r="N592">
        <v>12</v>
      </c>
      <c r="O592">
        <v>16</v>
      </c>
      <c r="P592">
        <v>2</v>
      </c>
      <c r="Q592">
        <v>7</v>
      </c>
      <c r="R592">
        <v>28</v>
      </c>
      <c r="S592">
        <v>0.26900000000000002</v>
      </c>
      <c r="T592">
        <v>0.32200000000000001</v>
      </c>
      <c r="U592">
        <v>0.32100000000000001</v>
      </c>
      <c r="V592">
        <v>0.64300000000000002</v>
      </c>
      <c r="W592">
        <v>91</v>
      </c>
      <c r="X592">
        <v>43</v>
      </c>
      <c r="Y592">
        <v>0</v>
      </c>
      <c r="Z592">
        <v>4</v>
      </c>
      <c r="AA592">
        <v>3</v>
      </c>
      <c r="AB592">
        <v>1</v>
      </c>
      <c r="AC592">
        <v>0</v>
      </c>
      <c r="AD592" t="s">
        <v>663</v>
      </c>
      <c r="AE592" t="s">
        <v>1068</v>
      </c>
    </row>
    <row r="593" spans="1:31" x14ac:dyDescent="0.45">
      <c r="A593">
        <v>588</v>
      </c>
      <c r="B593" t="s">
        <v>791</v>
      </c>
      <c r="C593">
        <v>30</v>
      </c>
      <c r="D593" t="s">
        <v>153</v>
      </c>
      <c r="E593" t="s">
        <v>1026</v>
      </c>
      <c r="F593">
        <v>16</v>
      </c>
      <c r="G593">
        <v>40</v>
      </c>
      <c r="H593">
        <v>37</v>
      </c>
      <c r="I593">
        <v>4</v>
      </c>
      <c r="J593">
        <v>6</v>
      </c>
      <c r="K593">
        <v>2</v>
      </c>
      <c r="L593">
        <v>0</v>
      </c>
      <c r="M593">
        <v>1</v>
      </c>
      <c r="N593">
        <v>2</v>
      </c>
      <c r="O593">
        <v>0</v>
      </c>
      <c r="P593">
        <v>0</v>
      </c>
      <c r="Q593">
        <v>2</v>
      </c>
      <c r="R593">
        <v>15</v>
      </c>
      <c r="S593">
        <v>0.16200000000000001</v>
      </c>
      <c r="T593">
        <v>0.20499999999999999</v>
      </c>
      <c r="U593">
        <v>0.29699999999999999</v>
      </c>
      <c r="V593">
        <v>0.502</v>
      </c>
      <c r="W593">
        <v>46</v>
      </c>
      <c r="X593">
        <v>11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2</v>
      </c>
      <c r="AE593" t="s">
        <v>792</v>
      </c>
    </row>
    <row r="594" spans="1:31" x14ac:dyDescent="0.45">
      <c r="B594" t="s">
        <v>793</v>
      </c>
      <c r="F594">
        <v>167</v>
      </c>
      <c r="G594">
        <v>600</v>
      </c>
      <c r="H594">
        <v>537</v>
      </c>
      <c r="I594">
        <v>69</v>
      </c>
      <c r="J594">
        <v>129</v>
      </c>
      <c r="K594">
        <v>25</v>
      </c>
      <c r="L594">
        <v>2</v>
      </c>
      <c r="M594">
        <v>16</v>
      </c>
      <c r="N594">
        <v>65</v>
      </c>
      <c r="O594">
        <v>12</v>
      </c>
      <c r="P594">
        <v>3</v>
      </c>
      <c r="Q594">
        <v>51</v>
      </c>
      <c r="R594">
        <v>134</v>
      </c>
      <c r="S594">
        <v>0.24</v>
      </c>
      <c r="T594">
        <v>0.311</v>
      </c>
      <c r="U594">
        <v>0.38600000000000001</v>
      </c>
      <c r="V594">
        <v>0.69699999999999995</v>
      </c>
      <c r="X594">
        <v>207</v>
      </c>
      <c r="Y594">
        <v>11</v>
      </c>
      <c r="Z594">
        <v>7</v>
      </c>
      <c r="AA594">
        <v>1</v>
      </c>
      <c r="AB594">
        <v>4</v>
      </c>
      <c r="AC594">
        <v>2</v>
      </c>
      <c r="AE594">
        <v>-9999</v>
      </c>
    </row>
    <row r="597" spans="1:31" x14ac:dyDescent="0.45">
      <c r="A597" t="s">
        <v>1787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3EF9-2CAB-4681-B82B-A544B4586DD0}">
  <dimension ref="A1:R161"/>
  <sheetViews>
    <sheetView workbookViewId="0">
      <selection activeCell="A156" sqref="A156:XFD161"/>
    </sheetView>
  </sheetViews>
  <sheetFormatPr defaultRowHeight="14.25" x14ac:dyDescent="0.45"/>
  <sheetData>
    <row r="1" spans="1:18" x14ac:dyDescent="0.45">
      <c r="A1" t="s">
        <v>794</v>
      </c>
      <c r="B1" t="s">
        <v>3</v>
      </c>
      <c r="C1" t="s">
        <v>795</v>
      </c>
      <c r="D1" t="s">
        <v>7</v>
      </c>
      <c r="E1" t="s">
        <v>979</v>
      </c>
      <c r="F1" t="s">
        <v>980</v>
      </c>
      <c r="G1" t="s">
        <v>981</v>
      </c>
      <c r="H1" t="s">
        <v>982</v>
      </c>
      <c r="I1" t="s">
        <v>983</v>
      </c>
      <c r="J1" t="s">
        <v>984</v>
      </c>
      <c r="K1" t="s">
        <v>985</v>
      </c>
      <c r="L1" t="s">
        <v>986</v>
      </c>
      <c r="M1" t="s">
        <v>800</v>
      </c>
      <c r="N1" t="s">
        <v>987</v>
      </c>
      <c r="O1" t="s">
        <v>21</v>
      </c>
      <c r="P1" t="s">
        <v>988</v>
      </c>
      <c r="Q1" t="s">
        <v>801</v>
      </c>
      <c r="R1" t="s">
        <v>802</v>
      </c>
    </row>
    <row r="2" spans="1:18" x14ac:dyDescent="0.45">
      <c r="A2">
        <v>1</v>
      </c>
      <c r="B2" t="s">
        <v>814</v>
      </c>
      <c r="C2" t="s">
        <v>103</v>
      </c>
      <c r="D2">
        <v>245</v>
      </c>
      <c r="E2">
        <v>139</v>
      </c>
      <c r="F2">
        <v>96.9</v>
      </c>
      <c r="G2">
        <v>115.9</v>
      </c>
      <c r="H2">
        <v>18.100000000000001</v>
      </c>
      <c r="I2">
        <v>40</v>
      </c>
      <c r="J2" s="2">
        <v>0.28799999999999998</v>
      </c>
      <c r="K2">
        <v>86</v>
      </c>
      <c r="L2" s="2">
        <v>0.61899999999999999</v>
      </c>
      <c r="M2">
        <v>0.27900000000000003</v>
      </c>
      <c r="N2">
        <v>0.29699999999999999</v>
      </c>
      <c r="O2">
        <v>0.629</v>
      </c>
      <c r="P2">
        <v>0.73</v>
      </c>
      <c r="Q2">
        <v>0.436</v>
      </c>
      <c r="R2">
        <v>0.47</v>
      </c>
    </row>
    <row r="3" spans="1:18" x14ac:dyDescent="0.45">
      <c r="A3">
        <v>2</v>
      </c>
      <c r="B3" t="s">
        <v>815</v>
      </c>
      <c r="C3" t="s">
        <v>811</v>
      </c>
      <c r="D3">
        <v>239</v>
      </c>
      <c r="E3">
        <v>168</v>
      </c>
      <c r="F3">
        <v>94.8</v>
      </c>
      <c r="G3">
        <v>119.2</v>
      </c>
      <c r="H3">
        <v>13</v>
      </c>
      <c r="I3">
        <v>32</v>
      </c>
      <c r="J3" s="2">
        <v>0.19</v>
      </c>
      <c r="K3">
        <v>98</v>
      </c>
      <c r="L3" s="2">
        <v>0.58299999999999996</v>
      </c>
      <c r="M3">
        <v>0.33600000000000002</v>
      </c>
      <c r="N3">
        <v>0.35</v>
      </c>
      <c r="O3">
        <v>0.621</v>
      </c>
      <c r="P3">
        <v>0.67600000000000005</v>
      </c>
      <c r="Q3">
        <v>0.437</v>
      </c>
      <c r="R3">
        <v>0.46300000000000002</v>
      </c>
    </row>
    <row r="4" spans="1:18" x14ac:dyDescent="0.45">
      <c r="A4">
        <v>3</v>
      </c>
      <c r="B4" t="s">
        <v>813</v>
      </c>
      <c r="C4" t="s">
        <v>103</v>
      </c>
      <c r="D4">
        <v>250</v>
      </c>
      <c r="E4">
        <v>174</v>
      </c>
      <c r="F4">
        <v>95.6</v>
      </c>
      <c r="G4">
        <v>115.7</v>
      </c>
      <c r="H4">
        <v>9.1999999999999993</v>
      </c>
      <c r="I4">
        <v>34</v>
      </c>
      <c r="J4" s="2">
        <v>0.19500000000000001</v>
      </c>
      <c r="K4">
        <v>104</v>
      </c>
      <c r="L4" s="2">
        <v>0.59799999999999998</v>
      </c>
      <c r="M4">
        <v>0.31</v>
      </c>
      <c r="N4">
        <v>0.32100000000000001</v>
      </c>
      <c r="O4">
        <v>0.57099999999999995</v>
      </c>
      <c r="P4">
        <v>0.66800000000000004</v>
      </c>
      <c r="Q4">
        <v>0.42099999999999999</v>
      </c>
      <c r="R4">
        <v>0.46</v>
      </c>
    </row>
    <row r="5" spans="1:18" x14ac:dyDescent="0.45">
      <c r="A5">
        <v>4</v>
      </c>
      <c r="B5" t="s">
        <v>827</v>
      </c>
      <c r="C5" t="s">
        <v>828</v>
      </c>
      <c r="D5">
        <v>216</v>
      </c>
      <c r="E5">
        <v>142</v>
      </c>
      <c r="F5">
        <v>92.9</v>
      </c>
      <c r="G5">
        <v>114.6</v>
      </c>
      <c r="H5">
        <v>15.3</v>
      </c>
      <c r="I5">
        <v>23</v>
      </c>
      <c r="J5" s="2">
        <v>0.16200000000000001</v>
      </c>
      <c r="K5">
        <v>79</v>
      </c>
      <c r="L5" s="2">
        <v>0.55600000000000005</v>
      </c>
      <c r="M5">
        <v>0.31</v>
      </c>
      <c r="N5">
        <v>0.32</v>
      </c>
      <c r="O5">
        <v>0.60399999999999998</v>
      </c>
      <c r="P5">
        <v>0.66300000000000003</v>
      </c>
      <c r="Q5">
        <v>0.42499999999999999</v>
      </c>
      <c r="R5">
        <v>0.44700000000000001</v>
      </c>
    </row>
    <row r="6" spans="1:18" x14ac:dyDescent="0.45">
      <c r="A6">
        <v>5</v>
      </c>
      <c r="B6" t="s">
        <v>808</v>
      </c>
      <c r="C6" t="s">
        <v>112</v>
      </c>
      <c r="D6">
        <v>243</v>
      </c>
      <c r="E6">
        <v>181</v>
      </c>
      <c r="F6">
        <v>93.1</v>
      </c>
      <c r="G6">
        <v>113.3</v>
      </c>
      <c r="H6">
        <v>13.7</v>
      </c>
      <c r="I6">
        <v>29</v>
      </c>
      <c r="J6" s="2">
        <v>0.16</v>
      </c>
      <c r="K6">
        <v>93</v>
      </c>
      <c r="L6" s="2">
        <v>0.51400000000000001</v>
      </c>
      <c r="M6">
        <v>0.309</v>
      </c>
      <c r="N6">
        <v>0.33600000000000002</v>
      </c>
      <c r="O6">
        <v>0.55800000000000005</v>
      </c>
      <c r="P6">
        <v>0.64300000000000002</v>
      </c>
      <c r="Q6">
        <v>0.39100000000000001</v>
      </c>
      <c r="R6">
        <v>0.435</v>
      </c>
    </row>
    <row r="7" spans="1:18" x14ac:dyDescent="0.45">
      <c r="A7">
        <v>6</v>
      </c>
      <c r="B7" t="s">
        <v>809</v>
      </c>
      <c r="C7" t="s">
        <v>33</v>
      </c>
      <c r="D7">
        <v>237</v>
      </c>
      <c r="E7">
        <v>157</v>
      </c>
      <c r="F7">
        <v>90.8</v>
      </c>
      <c r="G7">
        <v>108.1</v>
      </c>
      <c r="H7">
        <v>21.3</v>
      </c>
      <c r="I7">
        <v>23</v>
      </c>
      <c r="J7" s="2">
        <v>0.14599999999999999</v>
      </c>
      <c r="K7">
        <v>71</v>
      </c>
      <c r="L7" s="2">
        <v>0.45200000000000001</v>
      </c>
      <c r="M7">
        <v>0.27600000000000002</v>
      </c>
      <c r="N7">
        <v>0.29199999999999998</v>
      </c>
      <c r="O7">
        <v>0.61499999999999999</v>
      </c>
      <c r="P7">
        <v>0.58799999999999997</v>
      </c>
      <c r="Q7">
        <v>0.434</v>
      </c>
      <c r="R7">
        <v>0.42599999999999999</v>
      </c>
    </row>
    <row r="8" spans="1:18" x14ac:dyDescent="0.45">
      <c r="A8">
        <v>7</v>
      </c>
      <c r="B8" t="s">
        <v>810</v>
      </c>
      <c r="C8" t="s">
        <v>811</v>
      </c>
      <c r="D8">
        <v>248</v>
      </c>
      <c r="E8">
        <v>189</v>
      </c>
      <c r="F8">
        <v>90.7</v>
      </c>
      <c r="G8">
        <v>108.2</v>
      </c>
      <c r="H8">
        <v>20.3</v>
      </c>
      <c r="I8">
        <v>12</v>
      </c>
      <c r="J8" s="2">
        <v>6.3E-2</v>
      </c>
      <c r="K8">
        <v>80</v>
      </c>
      <c r="L8" s="2">
        <v>0.42299999999999999</v>
      </c>
      <c r="M8">
        <v>0.33500000000000002</v>
      </c>
      <c r="N8">
        <v>0.32100000000000001</v>
      </c>
      <c r="O8">
        <v>0.54200000000000004</v>
      </c>
      <c r="P8">
        <v>0.50900000000000001</v>
      </c>
      <c r="Q8">
        <v>0.42399999999999999</v>
      </c>
      <c r="R8">
        <v>0.40400000000000003</v>
      </c>
    </row>
    <row r="9" spans="1:18" x14ac:dyDescent="0.45">
      <c r="A9">
        <v>8</v>
      </c>
      <c r="B9" t="s">
        <v>889</v>
      </c>
      <c r="C9" t="s">
        <v>161</v>
      </c>
      <c r="D9">
        <v>218</v>
      </c>
      <c r="E9">
        <v>153</v>
      </c>
      <c r="F9">
        <v>90.5</v>
      </c>
      <c r="G9">
        <v>113.3</v>
      </c>
      <c r="H9">
        <v>13</v>
      </c>
      <c r="I9">
        <v>24</v>
      </c>
      <c r="J9" s="2">
        <v>0.157</v>
      </c>
      <c r="K9">
        <v>70</v>
      </c>
      <c r="L9" s="2">
        <v>0.45800000000000002</v>
      </c>
      <c r="M9">
        <v>0.25800000000000001</v>
      </c>
      <c r="N9">
        <v>0.29199999999999998</v>
      </c>
      <c r="O9">
        <v>0.44700000000000001</v>
      </c>
      <c r="P9">
        <v>0.57699999999999996</v>
      </c>
      <c r="Q9">
        <v>0.34399999999999997</v>
      </c>
      <c r="R9">
        <v>0.40100000000000002</v>
      </c>
    </row>
    <row r="10" spans="1:18" x14ac:dyDescent="0.45">
      <c r="A10">
        <v>9</v>
      </c>
      <c r="B10" t="s">
        <v>834</v>
      </c>
      <c r="C10" t="s">
        <v>112</v>
      </c>
      <c r="D10">
        <v>215</v>
      </c>
      <c r="E10">
        <v>161</v>
      </c>
      <c r="F10">
        <v>91.7</v>
      </c>
      <c r="G10">
        <v>112.6</v>
      </c>
      <c r="H10">
        <v>18.5</v>
      </c>
      <c r="I10">
        <v>23</v>
      </c>
      <c r="J10" s="2">
        <v>0.14299999999999999</v>
      </c>
      <c r="K10">
        <v>78</v>
      </c>
      <c r="L10" s="2">
        <v>0.48399999999999999</v>
      </c>
      <c r="M10">
        <v>0.32300000000000001</v>
      </c>
      <c r="N10">
        <v>0.30499999999999999</v>
      </c>
      <c r="O10">
        <v>0.51800000000000002</v>
      </c>
      <c r="P10">
        <v>0.58299999999999996</v>
      </c>
      <c r="Q10">
        <v>0.39</v>
      </c>
      <c r="R10">
        <v>0.39800000000000002</v>
      </c>
    </row>
    <row r="11" spans="1:18" x14ac:dyDescent="0.45">
      <c r="A11">
        <v>10</v>
      </c>
      <c r="B11" t="s">
        <v>861</v>
      </c>
      <c r="C11" t="s">
        <v>862</v>
      </c>
      <c r="D11">
        <v>219</v>
      </c>
      <c r="E11">
        <v>129</v>
      </c>
      <c r="F11">
        <v>92.6</v>
      </c>
      <c r="G11">
        <v>111.1</v>
      </c>
      <c r="H11">
        <v>11.2</v>
      </c>
      <c r="I11">
        <v>17</v>
      </c>
      <c r="J11" s="2">
        <v>0.13200000000000001</v>
      </c>
      <c r="K11">
        <v>64</v>
      </c>
      <c r="L11" s="2">
        <v>0.496</v>
      </c>
      <c r="M11">
        <v>0.217</v>
      </c>
      <c r="N11">
        <v>0.27700000000000002</v>
      </c>
      <c r="O11">
        <v>0.38900000000000001</v>
      </c>
      <c r="P11">
        <v>0.51300000000000001</v>
      </c>
      <c r="Q11">
        <v>0.33700000000000002</v>
      </c>
      <c r="R11">
        <v>0.39800000000000002</v>
      </c>
    </row>
    <row r="12" spans="1:18" x14ac:dyDescent="0.45">
      <c r="A12">
        <v>11</v>
      </c>
      <c r="B12" t="s">
        <v>851</v>
      </c>
      <c r="C12" t="s">
        <v>48</v>
      </c>
      <c r="D12">
        <v>174</v>
      </c>
      <c r="E12">
        <v>97</v>
      </c>
      <c r="F12">
        <v>91.7</v>
      </c>
      <c r="G12">
        <v>113.4</v>
      </c>
      <c r="H12">
        <v>20.100000000000001</v>
      </c>
      <c r="I12">
        <v>14</v>
      </c>
      <c r="J12" s="2">
        <v>0.14399999999999999</v>
      </c>
      <c r="K12">
        <v>47</v>
      </c>
      <c r="L12" s="2">
        <v>0.48499999999999999</v>
      </c>
      <c r="M12">
        <v>0.28599999999999998</v>
      </c>
      <c r="N12">
        <v>0.27600000000000002</v>
      </c>
      <c r="O12">
        <v>0.56499999999999995</v>
      </c>
      <c r="P12">
        <v>0.57999999999999996</v>
      </c>
      <c r="Q12">
        <v>0.40100000000000002</v>
      </c>
      <c r="R12">
        <v>0.39500000000000002</v>
      </c>
    </row>
    <row r="13" spans="1:18" x14ac:dyDescent="0.45">
      <c r="A13">
        <v>12</v>
      </c>
      <c r="B13" t="s">
        <v>812</v>
      </c>
      <c r="C13" t="s">
        <v>86</v>
      </c>
      <c r="D13">
        <v>234</v>
      </c>
      <c r="E13">
        <v>148</v>
      </c>
      <c r="F13">
        <v>94.1</v>
      </c>
      <c r="G13">
        <v>112.8</v>
      </c>
      <c r="H13">
        <v>10.199999999999999</v>
      </c>
      <c r="I13">
        <v>20</v>
      </c>
      <c r="J13" s="2">
        <v>0.13500000000000001</v>
      </c>
      <c r="K13">
        <v>86</v>
      </c>
      <c r="L13" s="2">
        <v>0.58099999999999996</v>
      </c>
      <c r="M13">
        <v>0.26</v>
      </c>
      <c r="N13">
        <v>0.27700000000000002</v>
      </c>
      <c r="O13">
        <v>0.57999999999999996</v>
      </c>
      <c r="P13">
        <v>0.54400000000000004</v>
      </c>
      <c r="Q13">
        <v>0.4</v>
      </c>
      <c r="R13">
        <v>0.39200000000000002</v>
      </c>
    </row>
    <row r="14" spans="1:18" x14ac:dyDescent="0.45">
      <c r="A14">
        <v>13</v>
      </c>
      <c r="B14" t="s">
        <v>893</v>
      </c>
      <c r="C14" t="s">
        <v>90</v>
      </c>
      <c r="D14">
        <v>233</v>
      </c>
      <c r="E14">
        <v>160</v>
      </c>
      <c r="F14">
        <v>94.4</v>
      </c>
      <c r="G14">
        <v>117.6</v>
      </c>
      <c r="H14">
        <v>6.3</v>
      </c>
      <c r="I14">
        <v>19</v>
      </c>
      <c r="J14" s="2">
        <v>0.11899999999999999</v>
      </c>
      <c r="K14">
        <v>94</v>
      </c>
      <c r="L14" s="2">
        <v>0.58799999999999997</v>
      </c>
      <c r="M14">
        <v>0.29699999999999999</v>
      </c>
      <c r="N14">
        <v>0.308</v>
      </c>
      <c r="O14">
        <v>0.42099999999999999</v>
      </c>
      <c r="P14">
        <v>0.5</v>
      </c>
      <c r="Q14">
        <v>0.36199999999999999</v>
      </c>
      <c r="R14">
        <v>0.39</v>
      </c>
    </row>
    <row r="15" spans="1:18" x14ac:dyDescent="0.45">
      <c r="A15">
        <v>14</v>
      </c>
      <c r="B15" t="s">
        <v>903</v>
      </c>
      <c r="C15" t="s">
        <v>41</v>
      </c>
      <c r="D15">
        <v>224</v>
      </c>
      <c r="E15">
        <v>156</v>
      </c>
      <c r="F15">
        <v>91</v>
      </c>
      <c r="G15">
        <v>108.6</v>
      </c>
      <c r="H15">
        <v>15.6</v>
      </c>
      <c r="I15">
        <v>22</v>
      </c>
      <c r="J15" s="2">
        <v>0.14099999999999999</v>
      </c>
      <c r="K15">
        <v>68</v>
      </c>
      <c r="L15" s="2">
        <v>0.436</v>
      </c>
      <c r="M15">
        <v>0.27400000000000002</v>
      </c>
      <c r="N15">
        <v>0.28999999999999998</v>
      </c>
      <c r="O15">
        <v>0.48299999999999998</v>
      </c>
      <c r="P15">
        <v>0.55200000000000005</v>
      </c>
      <c r="Q15">
        <v>0.35199999999999998</v>
      </c>
      <c r="R15">
        <v>0.38700000000000001</v>
      </c>
    </row>
    <row r="16" spans="1:18" x14ac:dyDescent="0.45">
      <c r="A16">
        <v>15</v>
      </c>
      <c r="B16" t="s">
        <v>843</v>
      </c>
      <c r="C16" t="s">
        <v>825</v>
      </c>
      <c r="D16">
        <v>227</v>
      </c>
      <c r="E16">
        <v>143</v>
      </c>
      <c r="F16">
        <v>90.9</v>
      </c>
      <c r="G16">
        <v>113.9</v>
      </c>
      <c r="H16">
        <v>14.8</v>
      </c>
      <c r="I16">
        <v>23</v>
      </c>
      <c r="J16" s="2">
        <v>0.161</v>
      </c>
      <c r="K16">
        <v>70</v>
      </c>
      <c r="L16" s="2">
        <v>0.49</v>
      </c>
      <c r="M16">
        <v>0.26200000000000001</v>
      </c>
      <c r="N16">
        <v>0.26100000000000001</v>
      </c>
      <c r="O16">
        <v>0.45500000000000002</v>
      </c>
      <c r="P16">
        <v>0.47799999999999998</v>
      </c>
      <c r="Q16">
        <v>0.35599999999999998</v>
      </c>
      <c r="R16">
        <v>0.38500000000000001</v>
      </c>
    </row>
    <row r="17" spans="1:18" x14ac:dyDescent="0.45">
      <c r="A17">
        <v>16</v>
      </c>
      <c r="B17" t="s">
        <v>853</v>
      </c>
      <c r="C17" t="s">
        <v>854</v>
      </c>
      <c r="D17">
        <v>229</v>
      </c>
      <c r="E17">
        <v>146</v>
      </c>
      <c r="F17">
        <v>93.6</v>
      </c>
      <c r="G17">
        <v>112.2</v>
      </c>
      <c r="H17">
        <v>7.5</v>
      </c>
      <c r="I17">
        <v>21</v>
      </c>
      <c r="J17" s="2">
        <v>0.14399999999999999</v>
      </c>
      <c r="K17">
        <v>79</v>
      </c>
      <c r="L17" s="2">
        <v>0.54100000000000004</v>
      </c>
      <c r="M17">
        <v>0.28799999999999998</v>
      </c>
      <c r="N17">
        <v>0.28499999999999998</v>
      </c>
      <c r="O17">
        <v>0.49</v>
      </c>
      <c r="P17">
        <v>0.52200000000000002</v>
      </c>
      <c r="Q17">
        <v>0.374</v>
      </c>
      <c r="R17">
        <v>0.38300000000000001</v>
      </c>
    </row>
    <row r="18" spans="1:18" x14ac:dyDescent="0.45">
      <c r="A18">
        <v>17</v>
      </c>
      <c r="B18" t="s">
        <v>816</v>
      </c>
      <c r="C18" t="s">
        <v>817</v>
      </c>
      <c r="D18">
        <v>241</v>
      </c>
      <c r="E18">
        <v>166</v>
      </c>
      <c r="F18">
        <v>94.3</v>
      </c>
      <c r="G18">
        <v>114.6</v>
      </c>
      <c r="H18">
        <v>7.5</v>
      </c>
      <c r="I18">
        <v>17</v>
      </c>
      <c r="J18" s="2">
        <v>0.10199999999999999</v>
      </c>
      <c r="K18">
        <v>94</v>
      </c>
      <c r="L18" s="2">
        <v>0.56599999999999995</v>
      </c>
      <c r="M18">
        <v>0.33</v>
      </c>
      <c r="N18">
        <v>0.28899999999999998</v>
      </c>
      <c r="O18">
        <v>0.52400000000000002</v>
      </c>
      <c r="P18">
        <v>0.51</v>
      </c>
      <c r="Q18">
        <v>0.40200000000000002</v>
      </c>
      <c r="R18">
        <v>0.375</v>
      </c>
    </row>
    <row r="19" spans="1:18" x14ac:dyDescent="0.45">
      <c r="A19">
        <v>18</v>
      </c>
      <c r="B19" t="s">
        <v>891</v>
      </c>
      <c r="C19" t="s">
        <v>33</v>
      </c>
      <c r="D19">
        <v>232</v>
      </c>
      <c r="E19">
        <v>165</v>
      </c>
      <c r="F19">
        <v>93.2</v>
      </c>
      <c r="G19">
        <v>116.8</v>
      </c>
      <c r="H19">
        <v>17</v>
      </c>
      <c r="I19">
        <v>21</v>
      </c>
      <c r="J19" s="2">
        <v>0.127</v>
      </c>
      <c r="K19">
        <v>79</v>
      </c>
      <c r="L19" s="2">
        <v>0.47899999999999998</v>
      </c>
      <c r="M19">
        <v>0.26500000000000001</v>
      </c>
      <c r="N19">
        <v>0.27600000000000002</v>
      </c>
      <c r="O19">
        <v>0.44600000000000001</v>
      </c>
      <c r="P19">
        <v>0.52600000000000002</v>
      </c>
      <c r="Q19">
        <v>0.34399999999999997</v>
      </c>
      <c r="R19">
        <v>0.373</v>
      </c>
    </row>
    <row r="20" spans="1:18" x14ac:dyDescent="0.45">
      <c r="A20">
        <v>19</v>
      </c>
      <c r="B20" t="s">
        <v>841</v>
      </c>
      <c r="C20" t="s">
        <v>86</v>
      </c>
      <c r="D20">
        <v>205</v>
      </c>
      <c r="E20">
        <v>147</v>
      </c>
      <c r="F20">
        <v>92.4</v>
      </c>
      <c r="G20">
        <v>111.2</v>
      </c>
      <c r="H20">
        <v>14.4</v>
      </c>
      <c r="I20">
        <v>13</v>
      </c>
      <c r="J20" s="2">
        <v>8.7999999999999995E-2</v>
      </c>
      <c r="K20">
        <v>73</v>
      </c>
      <c r="L20" s="2">
        <v>0.497</v>
      </c>
      <c r="M20">
        <v>0.28499999999999998</v>
      </c>
      <c r="N20">
        <v>0.30399999999999999</v>
      </c>
      <c r="O20">
        <v>0.505</v>
      </c>
      <c r="P20">
        <v>0.502</v>
      </c>
      <c r="Q20">
        <v>0.36799999999999999</v>
      </c>
      <c r="R20">
        <v>0.373</v>
      </c>
    </row>
    <row r="21" spans="1:18" x14ac:dyDescent="0.45">
      <c r="A21">
        <v>20</v>
      </c>
      <c r="B21" t="s">
        <v>852</v>
      </c>
      <c r="C21" t="s">
        <v>820</v>
      </c>
      <c r="D21">
        <v>250</v>
      </c>
      <c r="E21">
        <v>168</v>
      </c>
      <c r="F21">
        <v>91.3</v>
      </c>
      <c r="G21">
        <v>116.8</v>
      </c>
      <c r="H21">
        <v>9.9</v>
      </c>
      <c r="I21">
        <v>19</v>
      </c>
      <c r="J21" s="2">
        <v>0.113</v>
      </c>
      <c r="K21">
        <v>84</v>
      </c>
      <c r="L21" s="2">
        <v>0.5</v>
      </c>
      <c r="M21">
        <v>0.24399999999999999</v>
      </c>
      <c r="N21">
        <v>0.28299999999999997</v>
      </c>
      <c r="O21">
        <v>0.41199999999999998</v>
      </c>
      <c r="P21">
        <v>0.497</v>
      </c>
      <c r="Q21">
        <v>0.32900000000000001</v>
      </c>
      <c r="R21">
        <v>0.372</v>
      </c>
    </row>
    <row r="22" spans="1:18" x14ac:dyDescent="0.45">
      <c r="A22">
        <v>21</v>
      </c>
      <c r="B22" t="s">
        <v>863</v>
      </c>
      <c r="C22" t="s">
        <v>811</v>
      </c>
      <c r="D22">
        <v>241</v>
      </c>
      <c r="E22">
        <v>164</v>
      </c>
      <c r="F22">
        <v>88.6</v>
      </c>
      <c r="G22">
        <v>112.3</v>
      </c>
      <c r="H22">
        <v>17.600000000000001</v>
      </c>
      <c r="I22">
        <v>16</v>
      </c>
      <c r="J22" s="2">
        <v>9.8000000000000004E-2</v>
      </c>
      <c r="K22">
        <v>65</v>
      </c>
      <c r="L22" s="2">
        <v>0.39600000000000002</v>
      </c>
      <c r="M22">
        <v>0.28399999999999997</v>
      </c>
      <c r="N22">
        <v>0.27700000000000002</v>
      </c>
      <c r="O22">
        <v>0.443</v>
      </c>
      <c r="P22">
        <v>0.45400000000000001</v>
      </c>
      <c r="Q22">
        <v>0.36399999999999999</v>
      </c>
      <c r="R22">
        <v>0.37</v>
      </c>
    </row>
    <row r="23" spans="1:18" x14ac:dyDescent="0.45">
      <c r="A23">
        <v>22</v>
      </c>
      <c r="B23" t="s">
        <v>958</v>
      </c>
      <c r="C23" t="s">
        <v>880</v>
      </c>
      <c r="D23">
        <v>219</v>
      </c>
      <c r="E23">
        <v>144</v>
      </c>
      <c r="F23">
        <v>90.3</v>
      </c>
      <c r="G23">
        <v>111.4</v>
      </c>
      <c r="H23">
        <v>15.9</v>
      </c>
      <c r="I23">
        <v>17</v>
      </c>
      <c r="J23" s="2">
        <v>0.11799999999999999</v>
      </c>
      <c r="K23">
        <v>64</v>
      </c>
      <c r="L23" s="2">
        <v>0.44400000000000001</v>
      </c>
      <c r="M23">
        <v>0.19800000000000001</v>
      </c>
      <c r="N23">
        <v>0.26400000000000001</v>
      </c>
      <c r="O23">
        <v>0.374</v>
      </c>
      <c r="P23">
        <v>0.497</v>
      </c>
      <c r="Q23">
        <v>0.29499999999999998</v>
      </c>
      <c r="R23">
        <v>0.37</v>
      </c>
    </row>
    <row r="24" spans="1:18" x14ac:dyDescent="0.45">
      <c r="A24">
        <v>23</v>
      </c>
      <c r="B24" t="s">
        <v>844</v>
      </c>
      <c r="C24" t="s">
        <v>86</v>
      </c>
      <c r="D24">
        <v>168</v>
      </c>
      <c r="E24">
        <v>97</v>
      </c>
      <c r="F24">
        <v>92.1</v>
      </c>
      <c r="G24">
        <v>113.6</v>
      </c>
      <c r="H24">
        <v>12.7</v>
      </c>
      <c r="I24">
        <v>16</v>
      </c>
      <c r="J24" s="2">
        <v>0.16500000000000001</v>
      </c>
      <c r="K24">
        <v>49</v>
      </c>
      <c r="L24" s="2">
        <v>0.505</v>
      </c>
      <c r="M24">
        <v>0.24099999999999999</v>
      </c>
      <c r="N24">
        <v>0.253</v>
      </c>
      <c r="O24">
        <v>0.46200000000000002</v>
      </c>
      <c r="P24">
        <v>0.51900000000000002</v>
      </c>
      <c r="Q24">
        <v>0.34499999999999997</v>
      </c>
      <c r="R24">
        <v>0.37</v>
      </c>
    </row>
    <row r="25" spans="1:18" x14ac:dyDescent="0.45">
      <c r="A25">
        <v>24</v>
      </c>
      <c r="B25" t="s">
        <v>819</v>
      </c>
      <c r="C25" t="s">
        <v>820</v>
      </c>
      <c r="D25">
        <v>225</v>
      </c>
      <c r="E25">
        <v>159</v>
      </c>
      <c r="F25">
        <v>89.9</v>
      </c>
      <c r="G25">
        <v>109.5</v>
      </c>
      <c r="H25">
        <v>12.8</v>
      </c>
      <c r="I25">
        <v>9</v>
      </c>
      <c r="J25" s="2">
        <v>5.7000000000000002E-2</v>
      </c>
      <c r="K25">
        <v>63</v>
      </c>
      <c r="L25" s="2">
        <v>0.39600000000000002</v>
      </c>
      <c r="M25">
        <v>0.31900000000000001</v>
      </c>
      <c r="N25">
        <v>0.30199999999999999</v>
      </c>
      <c r="O25">
        <v>0.48199999999999998</v>
      </c>
      <c r="P25">
        <v>0.432</v>
      </c>
      <c r="Q25">
        <v>0.39600000000000002</v>
      </c>
      <c r="R25">
        <v>0.36899999999999999</v>
      </c>
    </row>
    <row r="26" spans="1:18" x14ac:dyDescent="0.45">
      <c r="A26">
        <v>25</v>
      </c>
      <c r="B26" t="s">
        <v>859</v>
      </c>
      <c r="C26" t="s">
        <v>37</v>
      </c>
      <c r="D26">
        <v>187</v>
      </c>
      <c r="E26">
        <v>117</v>
      </c>
      <c r="F26">
        <v>92.6</v>
      </c>
      <c r="G26">
        <v>113.3</v>
      </c>
      <c r="H26">
        <v>11.6</v>
      </c>
      <c r="I26">
        <v>17</v>
      </c>
      <c r="J26" s="2">
        <v>0.14499999999999999</v>
      </c>
      <c r="K26">
        <v>57</v>
      </c>
      <c r="L26" s="2">
        <v>0.48699999999999999</v>
      </c>
      <c r="M26">
        <v>0.27300000000000002</v>
      </c>
      <c r="N26">
        <v>0.25900000000000001</v>
      </c>
      <c r="O26">
        <v>0.52800000000000002</v>
      </c>
      <c r="P26">
        <v>0.52200000000000002</v>
      </c>
      <c r="Q26">
        <v>0.38200000000000001</v>
      </c>
      <c r="R26">
        <v>0.36899999999999999</v>
      </c>
    </row>
    <row r="27" spans="1:18" x14ac:dyDescent="0.45">
      <c r="A27">
        <v>26</v>
      </c>
      <c r="B27" t="s">
        <v>822</v>
      </c>
      <c r="C27" t="s">
        <v>823</v>
      </c>
      <c r="D27">
        <v>229</v>
      </c>
      <c r="E27">
        <v>177</v>
      </c>
      <c r="F27">
        <v>90.9</v>
      </c>
      <c r="G27">
        <v>110.8</v>
      </c>
      <c r="H27">
        <v>11.5</v>
      </c>
      <c r="I27">
        <v>13</v>
      </c>
      <c r="J27" s="2">
        <v>7.2999999999999995E-2</v>
      </c>
      <c r="K27">
        <v>80</v>
      </c>
      <c r="L27" s="2">
        <v>0.45200000000000001</v>
      </c>
      <c r="M27">
        <v>0.311</v>
      </c>
      <c r="N27">
        <v>0.307</v>
      </c>
      <c r="O27">
        <v>0.495</v>
      </c>
      <c r="P27">
        <v>0.48299999999999998</v>
      </c>
      <c r="Q27">
        <v>0.373</v>
      </c>
      <c r="R27">
        <v>0.36799999999999999</v>
      </c>
    </row>
    <row r="28" spans="1:18" x14ac:dyDescent="0.45">
      <c r="A28">
        <v>27</v>
      </c>
      <c r="B28" t="s">
        <v>832</v>
      </c>
      <c r="C28" t="s">
        <v>811</v>
      </c>
      <c r="D28">
        <v>197</v>
      </c>
      <c r="E28">
        <v>145</v>
      </c>
      <c r="F28">
        <v>90.5</v>
      </c>
      <c r="G28">
        <v>109.1</v>
      </c>
      <c r="H28">
        <v>18</v>
      </c>
      <c r="I28">
        <v>17</v>
      </c>
      <c r="J28" s="2">
        <v>0.11700000000000001</v>
      </c>
      <c r="K28">
        <v>65</v>
      </c>
      <c r="L28" s="2">
        <v>0.44800000000000001</v>
      </c>
      <c r="M28">
        <v>0.29699999999999999</v>
      </c>
      <c r="N28">
        <v>0.28599999999999998</v>
      </c>
      <c r="O28">
        <v>0.47699999999999998</v>
      </c>
      <c r="P28">
        <v>0.501</v>
      </c>
      <c r="Q28">
        <v>0.36099999999999999</v>
      </c>
      <c r="R28">
        <v>0.36699999999999999</v>
      </c>
    </row>
    <row r="29" spans="1:18" x14ac:dyDescent="0.45">
      <c r="A29">
        <v>28</v>
      </c>
      <c r="B29" t="s">
        <v>938</v>
      </c>
      <c r="C29" t="s">
        <v>112</v>
      </c>
      <c r="D29">
        <v>214</v>
      </c>
      <c r="E29">
        <v>159</v>
      </c>
      <c r="F29">
        <v>91.9</v>
      </c>
      <c r="G29">
        <v>111.6</v>
      </c>
      <c r="H29">
        <v>14</v>
      </c>
      <c r="I29">
        <v>16</v>
      </c>
      <c r="J29" s="2">
        <v>0.10100000000000001</v>
      </c>
      <c r="K29">
        <v>74</v>
      </c>
      <c r="L29" s="2">
        <v>0.46500000000000002</v>
      </c>
      <c r="M29">
        <v>0.22500000000000001</v>
      </c>
      <c r="N29">
        <v>0.27400000000000002</v>
      </c>
      <c r="O29">
        <v>0.39</v>
      </c>
      <c r="P29">
        <v>0.49299999999999999</v>
      </c>
      <c r="Q29">
        <v>0.307</v>
      </c>
      <c r="R29">
        <v>0.36699999999999999</v>
      </c>
    </row>
    <row r="30" spans="1:18" x14ac:dyDescent="0.45">
      <c r="A30">
        <v>29</v>
      </c>
      <c r="B30" t="s">
        <v>831</v>
      </c>
      <c r="C30" t="s">
        <v>823</v>
      </c>
      <c r="D30">
        <v>219</v>
      </c>
      <c r="E30">
        <v>136</v>
      </c>
      <c r="F30">
        <v>91.2</v>
      </c>
      <c r="G30">
        <v>112.5</v>
      </c>
      <c r="H30">
        <v>13.6</v>
      </c>
      <c r="I30">
        <v>16</v>
      </c>
      <c r="J30" s="2">
        <v>0.11799999999999999</v>
      </c>
      <c r="K30">
        <v>65</v>
      </c>
      <c r="L30" s="2">
        <v>0.47799999999999998</v>
      </c>
      <c r="M30">
        <v>0.27200000000000002</v>
      </c>
      <c r="N30">
        <v>0.25900000000000001</v>
      </c>
      <c r="O30">
        <v>0.53300000000000003</v>
      </c>
      <c r="P30">
        <v>0.49299999999999999</v>
      </c>
      <c r="Q30">
        <v>0.38600000000000001</v>
      </c>
      <c r="R30">
        <v>0.36599999999999999</v>
      </c>
    </row>
    <row r="31" spans="1:18" x14ac:dyDescent="0.45">
      <c r="A31">
        <v>30</v>
      </c>
      <c r="B31" t="s">
        <v>824</v>
      </c>
      <c r="C31" t="s">
        <v>825</v>
      </c>
      <c r="D31">
        <v>233</v>
      </c>
      <c r="E31">
        <v>169</v>
      </c>
      <c r="F31">
        <v>93.8</v>
      </c>
      <c r="G31">
        <v>117</v>
      </c>
      <c r="H31">
        <v>5.6</v>
      </c>
      <c r="I31">
        <v>18</v>
      </c>
      <c r="J31" s="2">
        <v>0.107</v>
      </c>
      <c r="K31">
        <v>91</v>
      </c>
      <c r="L31" s="2">
        <v>0.53800000000000003</v>
      </c>
      <c r="M31">
        <v>0.27500000000000002</v>
      </c>
      <c r="N31">
        <v>0.28799999999999998</v>
      </c>
      <c r="O31">
        <v>0.49299999999999999</v>
      </c>
      <c r="P31">
        <v>0.499</v>
      </c>
      <c r="Q31">
        <v>0.34699999999999998</v>
      </c>
      <c r="R31">
        <v>0.36399999999999999</v>
      </c>
    </row>
    <row r="32" spans="1:18" x14ac:dyDescent="0.45">
      <c r="A32">
        <v>31</v>
      </c>
      <c r="B32" t="s">
        <v>946</v>
      </c>
      <c r="C32" t="s">
        <v>828</v>
      </c>
      <c r="D32">
        <v>218</v>
      </c>
      <c r="E32">
        <v>133</v>
      </c>
      <c r="F32">
        <v>93.5</v>
      </c>
      <c r="G32">
        <v>113.9</v>
      </c>
      <c r="H32">
        <v>17.2</v>
      </c>
      <c r="I32">
        <v>19</v>
      </c>
      <c r="J32" s="2">
        <v>0.14299999999999999</v>
      </c>
      <c r="K32">
        <v>73</v>
      </c>
      <c r="L32" s="2">
        <v>0.54900000000000004</v>
      </c>
      <c r="M32">
        <v>0.23</v>
      </c>
      <c r="N32">
        <v>0.25700000000000001</v>
      </c>
      <c r="O32">
        <v>0.42399999999999999</v>
      </c>
      <c r="P32">
        <v>0.49199999999999999</v>
      </c>
      <c r="Q32">
        <v>0.32600000000000001</v>
      </c>
      <c r="R32">
        <v>0.36399999999999999</v>
      </c>
    </row>
    <row r="33" spans="1:18" x14ac:dyDescent="0.45">
      <c r="A33">
        <v>32</v>
      </c>
      <c r="B33" t="s">
        <v>881</v>
      </c>
      <c r="C33" t="s">
        <v>823</v>
      </c>
      <c r="D33">
        <v>171</v>
      </c>
      <c r="E33">
        <v>105</v>
      </c>
      <c r="F33">
        <v>92.5</v>
      </c>
      <c r="G33">
        <v>110.1</v>
      </c>
      <c r="H33">
        <v>12.3</v>
      </c>
      <c r="I33">
        <v>8</v>
      </c>
      <c r="J33" s="2">
        <v>7.5999999999999998E-2</v>
      </c>
      <c r="K33">
        <v>56</v>
      </c>
      <c r="L33" s="2">
        <v>0.53300000000000003</v>
      </c>
      <c r="M33">
        <v>0.26700000000000002</v>
      </c>
      <c r="N33">
        <v>0.27500000000000002</v>
      </c>
      <c r="O33">
        <v>0.433</v>
      </c>
      <c r="P33">
        <v>0.47699999999999998</v>
      </c>
      <c r="Q33">
        <v>0.33900000000000002</v>
      </c>
      <c r="R33">
        <v>0.36399999999999999</v>
      </c>
    </row>
    <row r="34" spans="1:18" x14ac:dyDescent="0.45">
      <c r="A34">
        <v>33</v>
      </c>
      <c r="B34" t="s">
        <v>931</v>
      </c>
      <c r="C34" t="s">
        <v>905</v>
      </c>
      <c r="D34">
        <v>184</v>
      </c>
      <c r="E34">
        <v>110</v>
      </c>
      <c r="F34">
        <v>89.3</v>
      </c>
      <c r="G34">
        <v>108.5</v>
      </c>
      <c r="H34">
        <v>11.8</v>
      </c>
      <c r="I34">
        <v>19</v>
      </c>
      <c r="J34" s="2">
        <v>0.17299999999999999</v>
      </c>
      <c r="K34">
        <v>50</v>
      </c>
      <c r="L34" s="2">
        <v>0.45500000000000002</v>
      </c>
      <c r="M34">
        <v>0.22600000000000001</v>
      </c>
      <c r="N34">
        <v>0.24199999999999999</v>
      </c>
      <c r="O34">
        <v>0.38400000000000001</v>
      </c>
      <c r="P34">
        <v>0.501</v>
      </c>
      <c r="Q34">
        <v>0.32100000000000001</v>
      </c>
      <c r="R34">
        <v>0.36299999999999999</v>
      </c>
    </row>
    <row r="35" spans="1:18" x14ac:dyDescent="0.45">
      <c r="A35">
        <v>34</v>
      </c>
      <c r="B35" t="s">
        <v>876</v>
      </c>
      <c r="C35" t="s">
        <v>79</v>
      </c>
      <c r="D35">
        <v>222</v>
      </c>
      <c r="E35">
        <v>133</v>
      </c>
      <c r="F35">
        <v>91.4</v>
      </c>
      <c r="G35">
        <v>112.1</v>
      </c>
      <c r="H35">
        <v>10.1</v>
      </c>
      <c r="I35">
        <v>19</v>
      </c>
      <c r="J35" s="2">
        <v>0.14299999999999999</v>
      </c>
      <c r="K35">
        <v>62</v>
      </c>
      <c r="L35" s="2">
        <v>0.46600000000000003</v>
      </c>
      <c r="M35">
        <v>0.23</v>
      </c>
      <c r="N35">
        <v>0.252</v>
      </c>
      <c r="O35">
        <v>0.42899999999999999</v>
      </c>
      <c r="P35">
        <v>0.49099999999999999</v>
      </c>
      <c r="Q35">
        <v>0.33600000000000002</v>
      </c>
      <c r="R35">
        <v>0.36099999999999999</v>
      </c>
    </row>
    <row r="36" spans="1:18" x14ac:dyDescent="0.45">
      <c r="A36">
        <v>35</v>
      </c>
      <c r="B36" t="s">
        <v>913</v>
      </c>
      <c r="C36" t="s">
        <v>905</v>
      </c>
      <c r="D36">
        <v>242</v>
      </c>
      <c r="E36">
        <v>170</v>
      </c>
      <c r="F36">
        <v>89</v>
      </c>
      <c r="G36">
        <v>109.3</v>
      </c>
      <c r="H36">
        <v>8.3000000000000007</v>
      </c>
      <c r="I36">
        <v>15</v>
      </c>
      <c r="J36" s="2">
        <v>8.7999999999999995E-2</v>
      </c>
      <c r="K36">
        <v>76</v>
      </c>
      <c r="L36" s="2">
        <v>0.44700000000000001</v>
      </c>
      <c r="M36">
        <v>0.26300000000000001</v>
      </c>
      <c r="N36">
        <v>0.28000000000000003</v>
      </c>
      <c r="O36">
        <v>0.42399999999999999</v>
      </c>
      <c r="P36">
        <v>0.47699999999999998</v>
      </c>
      <c r="Q36">
        <v>0.33600000000000002</v>
      </c>
      <c r="R36">
        <v>0.35799999999999998</v>
      </c>
    </row>
    <row r="37" spans="1:18" x14ac:dyDescent="0.45">
      <c r="A37">
        <v>36</v>
      </c>
      <c r="B37" t="s">
        <v>885</v>
      </c>
      <c r="C37" t="s">
        <v>886</v>
      </c>
      <c r="D37">
        <v>217</v>
      </c>
      <c r="E37">
        <v>162</v>
      </c>
      <c r="F37">
        <v>88.9</v>
      </c>
      <c r="G37">
        <v>109.9</v>
      </c>
      <c r="H37">
        <v>15.4</v>
      </c>
      <c r="I37">
        <v>11</v>
      </c>
      <c r="J37" s="2">
        <v>6.8000000000000005E-2</v>
      </c>
      <c r="K37">
        <v>65</v>
      </c>
      <c r="L37" s="2">
        <v>0.40100000000000002</v>
      </c>
      <c r="M37">
        <v>0.26100000000000001</v>
      </c>
      <c r="N37">
        <v>0.29899999999999999</v>
      </c>
      <c r="O37">
        <v>0.48199999999999998</v>
      </c>
      <c r="P37">
        <v>0.48099999999999998</v>
      </c>
      <c r="Q37">
        <v>0.33900000000000002</v>
      </c>
      <c r="R37">
        <v>0.35799999999999998</v>
      </c>
    </row>
    <row r="38" spans="1:18" x14ac:dyDescent="0.45">
      <c r="A38">
        <v>37</v>
      </c>
      <c r="B38" t="s">
        <v>953</v>
      </c>
      <c r="C38" t="s">
        <v>97</v>
      </c>
      <c r="D38">
        <v>185</v>
      </c>
      <c r="E38">
        <v>127</v>
      </c>
      <c r="F38">
        <v>89.9</v>
      </c>
      <c r="G38">
        <v>107.7</v>
      </c>
      <c r="H38">
        <v>13.3</v>
      </c>
      <c r="I38">
        <v>8</v>
      </c>
      <c r="J38" s="2">
        <v>6.3E-2</v>
      </c>
      <c r="K38">
        <v>47</v>
      </c>
      <c r="L38" s="2">
        <v>0.37</v>
      </c>
      <c r="M38">
        <v>0.24199999999999999</v>
      </c>
      <c r="N38">
        <v>0.27100000000000002</v>
      </c>
      <c r="O38">
        <v>0.41399999999999998</v>
      </c>
      <c r="P38">
        <v>0.42299999999999999</v>
      </c>
      <c r="Q38">
        <v>0.34100000000000003</v>
      </c>
      <c r="R38">
        <v>0.35699999999999998</v>
      </c>
    </row>
    <row r="39" spans="1:18" x14ac:dyDescent="0.45">
      <c r="A39">
        <v>38</v>
      </c>
      <c r="B39" t="s">
        <v>922</v>
      </c>
      <c r="C39" t="s">
        <v>823</v>
      </c>
      <c r="D39">
        <v>245</v>
      </c>
      <c r="E39">
        <v>133</v>
      </c>
      <c r="F39">
        <v>93.5</v>
      </c>
      <c r="G39">
        <v>115.2</v>
      </c>
      <c r="H39">
        <v>17.7</v>
      </c>
      <c r="I39">
        <v>13</v>
      </c>
      <c r="J39" s="2">
        <v>9.8000000000000004E-2</v>
      </c>
      <c r="K39">
        <v>73</v>
      </c>
      <c r="L39" s="2">
        <v>0.54900000000000004</v>
      </c>
      <c r="M39">
        <v>0.23599999999999999</v>
      </c>
      <c r="N39">
        <v>0.245</v>
      </c>
      <c r="O39">
        <v>0.40699999999999997</v>
      </c>
      <c r="P39">
        <v>0.44900000000000001</v>
      </c>
      <c r="Q39">
        <v>0.34100000000000003</v>
      </c>
      <c r="R39">
        <v>0.35599999999999998</v>
      </c>
    </row>
    <row r="40" spans="1:18" x14ac:dyDescent="0.45">
      <c r="A40">
        <v>39</v>
      </c>
      <c r="B40" t="s">
        <v>870</v>
      </c>
      <c r="C40" t="s">
        <v>820</v>
      </c>
      <c r="D40">
        <v>231</v>
      </c>
      <c r="E40">
        <v>170</v>
      </c>
      <c r="F40">
        <v>90.3</v>
      </c>
      <c r="G40">
        <v>109.7</v>
      </c>
      <c r="H40">
        <v>14.3</v>
      </c>
      <c r="I40">
        <v>17</v>
      </c>
      <c r="J40" s="2">
        <v>0.1</v>
      </c>
      <c r="K40">
        <v>67</v>
      </c>
      <c r="L40" s="2">
        <v>0.39400000000000002</v>
      </c>
      <c r="M40">
        <v>0.27100000000000002</v>
      </c>
      <c r="N40">
        <v>0.28199999999999997</v>
      </c>
      <c r="O40">
        <v>0.46800000000000003</v>
      </c>
      <c r="P40">
        <v>0.47599999999999998</v>
      </c>
      <c r="Q40">
        <v>0.35</v>
      </c>
      <c r="R40">
        <v>0.35599999999999998</v>
      </c>
    </row>
    <row r="41" spans="1:18" x14ac:dyDescent="0.45">
      <c r="A41">
        <v>40</v>
      </c>
      <c r="B41" t="s">
        <v>882</v>
      </c>
      <c r="C41" t="s">
        <v>70</v>
      </c>
      <c r="D41">
        <v>216</v>
      </c>
      <c r="E41">
        <v>157</v>
      </c>
      <c r="F41">
        <v>90.8</v>
      </c>
      <c r="G41">
        <v>109.5</v>
      </c>
      <c r="H41">
        <v>13.2</v>
      </c>
      <c r="I41">
        <v>17</v>
      </c>
      <c r="J41" s="2">
        <v>0.108</v>
      </c>
      <c r="K41">
        <v>68</v>
      </c>
      <c r="L41" s="2">
        <v>0.433</v>
      </c>
      <c r="M41">
        <v>0.22900000000000001</v>
      </c>
      <c r="N41">
        <v>0.27500000000000002</v>
      </c>
      <c r="O41">
        <v>0.47899999999999998</v>
      </c>
      <c r="P41">
        <v>0.496</v>
      </c>
      <c r="Q41">
        <v>0.33400000000000002</v>
      </c>
      <c r="R41">
        <v>0.35499999999999998</v>
      </c>
    </row>
    <row r="42" spans="1:18" x14ac:dyDescent="0.45">
      <c r="A42">
        <v>41</v>
      </c>
      <c r="B42" t="s">
        <v>868</v>
      </c>
      <c r="C42" t="s">
        <v>48</v>
      </c>
      <c r="D42">
        <v>178</v>
      </c>
      <c r="E42">
        <v>119</v>
      </c>
      <c r="F42">
        <v>91.4</v>
      </c>
      <c r="G42">
        <v>110.8</v>
      </c>
      <c r="H42">
        <v>14.6</v>
      </c>
      <c r="I42">
        <v>20</v>
      </c>
      <c r="J42" s="2">
        <v>0.16800000000000001</v>
      </c>
      <c r="K42">
        <v>53</v>
      </c>
      <c r="L42" s="2">
        <v>0.44500000000000001</v>
      </c>
      <c r="M42">
        <v>0.214</v>
      </c>
      <c r="N42">
        <v>0.245</v>
      </c>
      <c r="O42">
        <v>0.49099999999999999</v>
      </c>
      <c r="P42">
        <v>0.52500000000000002</v>
      </c>
      <c r="Q42">
        <v>0.32600000000000001</v>
      </c>
      <c r="R42">
        <v>0.35299999999999998</v>
      </c>
    </row>
    <row r="43" spans="1:18" x14ac:dyDescent="0.45">
      <c r="A43">
        <v>42</v>
      </c>
      <c r="B43" t="s">
        <v>836</v>
      </c>
      <c r="C43" t="s">
        <v>817</v>
      </c>
      <c r="D43">
        <v>233</v>
      </c>
      <c r="E43">
        <v>160</v>
      </c>
      <c r="F43">
        <v>89.3</v>
      </c>
      <c r="G43">
        <v>109.1</v>
      </c>
      <c r="H43">
        <v>20.5</v>
      </c>
      <c r="I43">
        <v>16</v>
      </c>
      <c r="J43" s="2">
        <v>0.1</v>
      </c>
      <c r="K43">
        <v>67</v>
      </c>
      <c r="L43" s="2">
        <v>0.41899999999999998</v>
      </c>
      <c r="M43">
        <v>0.249</v>
      </c>
      <c r="N43">
        <v>0.26100000000000001</v>
      </c>
      <c r="O43">
        <v>0.44</v>
      </c>
      <c r="P43">
        <v>0.48</v>
      </c>
      <c r="Q43">
        <v>0.33500000000000002</v>
      </c>
      <c r="R43">
        <v>0.35</v>
      </c>
    </row>
    <row r="44" spans="1:18" x14ac:dyDescent="0.45">
      <c r="A44">
        <v>43</v>
      </c>
      <c r="B44" t="s">
        <v>898</v>
      </c>
      <c r="C44" t="s">
        <v>37</v>
      </c>
      <c r="D44">
        <v>172</v>
      </c>
      <c r="E44">
        <v>90</v>
      </c>
      <c r="F44">
        <v>91.9</v>
      </c>
      <c r="G44">
        <v>110.6</v>
      </c>
      <c r="H44">
        <v>20.6</v>
      </c>
      <c r="I44">
        <v>17</v>
      </c>
      <c r="J44" s="2">
        <v>0.189</v>
      </c>
      <c r="K44">
        <v>41</v>
      </c>
      <c r="L44" s="2">
        <v>0.45600000000000002</v>
      </c>
      <c r="M44">
        <v>0.23599999999999999</v>
      </c>
      <c r="N44">
        <v>0.22</v>
      </c>
      <c r="O44">
        <v>0.5</v>
      </c>
      <c r="P44">
        <v>0.50600000000000001</v>
      </c>
      <c r="Q44">
        <v>0.36</v>
      </c>
      <c r="R44">
        <v>0.34899999999999998</v>
      </c>
    </row>
    <row r="45" spans="1:18" x14ac:dyDescent="0.45">
      <c r="A45">
        <v>44</v>
      </c>
      <c r="B45" t="s">
        <v>866</v>
      </c>
      <c r="C45" t="s">
        <v>828</v>
      </c>
      <c r="D45">
        <v>222</v>
      </c>
      <c r="E45">
        <v>139</v>
      </c>
      <c r="F45">
        <v>92.2</v>
      </c>
      <c r="G45">
        <v>114.2</v>
      </c>
      <c r="H45">
        <v>8.5</v>
      </c>
      <c r="I45">
        <v>13</v>
      </c>
      <c r="J45" s="2">
        <v>9.4E-2</v>
      </c>
      <c r="K45">
        <v>66</v>
      </c>
      <c r="L45" s="2">
        <v>0.47499999999999998</v>
      </c>
      <c r="M45">
        <v>0.25</v>
      </c>
      <c r="N45">
        <v>0.26200000000000001</v>
      </c>
      <c r="O45">
        <v>0.36499999999999999</v>
      </c>
      <c r="P45">
        <v>0.43</v>
      </c>
      <c r="Q45">
        <v>0.32500000000000001</v>
      </c>
      <c r="R45">
        <v>0.34899999999999998</v>
      </c>
    </row>
    <row r="46" spans="1:18" x14ac:dyDescent="0.45">
      <c r="A46">
        <v>45</v>
      </c>
      <c r="B46" t="s">
        <v>847</v>
      </c>
      <c r="C46" t="s">
        <v>811</v>
      </c>
      <c r="D46">
        <v>228</v>
      </c>
      <c r="E46">
        <v>139</v>
      </c>
      <c r="F46">
        <v>91.2</v>
      </c>
      <c r="G46">
        <v>110.8</v>
      </c>
      <c r="H46">
        <v>9.8000000000000007</v>
      </c>
      <c r="I46">
        <v>19</v>
      </c>
      <c r="J46" s="2">
        <v>0.13700000000000001</v>
      </c>
      <c r="K46">
        <v>69</v>
      </c>
      <c r="L46" s="2">
        <v>0.496</v>
      </c>
      <c r="M46">
        <v>0.25900000000000001</v>
      </c>
      <c r="N46">
        <v>0.25600000000000001</v>
      </c>
      <c r="O46">
        <v>0.49299999999999999</v>
      </c>
      <c r="P46">
        <v>0.47699999999999998</v>
      </c>
      <c r="Q46">
        <v>0.35899999999999999</v>
      </c>
      <c r="R46">
        <v>0.34699999999999998</v>
      </c>
    </row>
    <row r="47" spans="1:18" x14ac:dyDescent="0.45">
      <c r="A47">
        <v>46</v>
      </c>
      <c r="B47" t="s">
        <v>864</v>
      </c>
      <c r="C47" t="s">
        <v>862</v>
      </c>
      <c r="D47">
        <v>233</v>
      </c>
      <c r="E47">
        <v>174</v>
      </c>
      <c r="F47">
        <v>89.7</v>
      </c>
      <c r="G47">
        <v>109.6</v>
      </c>
      <c r="H47">
        <v>17.100000000000001</v>
      </c>
      <c r="I47">
        <v>16</v>
      </c>
      <c r="J47" s="2">
        <v>9.1999999999999998E-2</v>
      </c>
      <c r="K47">
        <v>77</v>
      </c>
      <c r="L47" s="2">
        <v>0.443</v>
      </c>
      <c r="M47">
        <v>0.21</v>
      </c>
      <c r="N47">
        <v>0.27</v>
      </c>
      <c r="O47">
        <v>0.36699999999999999</v>
      </c>
      <c r="P47">
        <v>0.46800000000000003</v>
      </c>
      <c r="Q47">
        <v>0.28699999999999998</v>
      </c>
      <c r="R47">
        <v>0.34599999999999997</v>
      </c>
    </row>
    <row r="48" spans="1:18" x14ac:dyDescent="0.45">
      <c r="A48">
        <v>47</v>
      </c>
      <c r="B48" t="s">
        <v>895</v>
      </c>
      <c r="C48" t="s">
        <v>820</v>
      </c>
      <c r="D48">
        <v>191</v>
      </c>
      <c r="E48">
        <v>150</v>
      </c>
      <c r="F48">
        <v>89.8</v>
      </c>
      <c r="G48">
        <v>109.4</v>
      </c>
      <c r="H48">
        <v>11.4</v>
      </c>
      <c r="I48">
        <v>11</v>
      </c>
      <c r="J48" s="2">
        <v>7.2999999999999995E-2</v>
      </c>
      <c r="K48">
        <v>66</v>
      </c>
      <c r="L48" s="2">
        <v>0.44</v>
      </c>
      <c r="M48">
        <v>0.27500000000000002</v>
      </c>
      <c r="N48">
        <v>0.29899999999999999</v>
      </c>
      <c r="O48">
        <v>0.36</v>
      </c>
      <c r="P48">
        <v>0.47099999999999997</v>
      </c>
      <c r="Q48">
        <v>0.29799999999999999</v>
      </c>
      <c r="R48">
        <v>0.34599999999999997</v>
      </c>
    </row>
    <row r="49" spans="1:18" x14ac:dyDescent="0.45">
      <c r="A49">
        <v>48</v>
      </c>
      <c r="B49" t="s">
        <v>951</v>
      </c>
      <c r="C49" t="s">
        <v>862</v>
      </c>
      <c r="D49">
        <v>200</v>
      </c>
      <c r="E49">
        <v>142</v>
      </c>
      <c r="F49">
        <v>90.9</v>
      </c>
      <c r="G49">
        <v>110.6</v>
      </c>
      <c r="H49">
        <v>5.7</v>
      </c>
      <c r="I49">
        <v>12</v>
      </c>
      <c r="J49" s="2">
        <v>8.5000000000000006E-2</v>
      </c>
      <c r="K49">
        <v>65</v>
      </c>
      <c r="L49" s="2">
        <v>0.45800000000000002</v>
      </c>
      <c r="M49">
        <v>0.25900000000000001</v>
      </c>
      <c r="N49">
        <v>0.29299999999999998</v>
      </c>
      <c r="O49">
        <v>0.39500000000000002</v>
      </c>
      <c r="P49">
        <v>0.45800000000000002</v>
      </c>
      <c r="Q49">
        <v>0.31</v>
      </c>
      <c r="R49">
        <v>0.34499999999999997</v>
      </c>
    </row>
    <row r="50" spans="1:18" x14ac:dyDescent="0.45">
      <c r="A50">
        <v>49</v>
      </c>
      <c r="B50" t="s">
        <v>907</v>
      </c>
      <c r="C50" t="s">
        <v>862</v>
      </c>
      <c r="D50">
        <v>228</v>
      </c>
      <c r="E50">
        <v>161</v>
      </c>
      <c r="F50">
        <v>88.7</v>
      </c>
      <c r="G50">
        <v>115.3</v>
      </c>
      <c r="H50">
        <v>15.4</v>
      </c>
      <c r="I50">
        <v>22</v>
      </c>
      <c r="J50" s="2">
        <v>0.13700000000000001</v>
      </c>
      <c r="K50">
        <v>63</v>
      </c>
      <c r="L50" s="2">
        <v>0.39100000000000001</v>
      </c>
      <c r="M50">
        <v>0.23</v>
      </c>
      <c r="N50">
        <v>0.25600000000000001</v>
      </c>
      <c r="O50">
        <v>0.46100000000000002</v>
      </c>
      <c r="P50">
        <v>0.48</v>
      </c>
      <c r="Q50">
        <v>0.33200000000000002</v>
      </c>
      <c r="R50">
        <v>0.34499999999999997</v>
      </c>
    </row>
    <row r="51" spans="1:18" x14ac:dyDescent="0.45">
      <c r="A51">
        <v>50</v>
      </c>
      <c r="B51" t="s">
        <v>821</v>
      </c>
      <c r="C51" t="s">
        <v>37</v>
      </c>
      <c r="D51">
        <v>245</v>
      </c>
      <c r="E51">
        <v>167</v>
      </c>
      <c r="F51">
        <v>90.5</v>
      </c>
      <c r="G51">
        <v>110.9</v>
      </c>
      <c r="H51">
        <v>7.8</v>
      </c>
      <c r="I51">
        <v>13</v>
      </c>
      <c r="J51" s="2">
        <v>7.8E-2</v>
      </c>
      <c r="K51">
        <v>73</v>
      </c>
      <c r="L51" s="2">
        <v>0.437</v>
      </c>
      <c r="M51">
        <v>0.26600000000000001</v>
      </c>
      <c r="N51">
        <v>0.27900000000000003</v>
      </c>
      <c r="O51">
        <v>0.44600000000000001</v>
      </c>
      <c r="P51">
        <v>0.45</v>
      </c>
      <c r="Q51">
        <v>0.33900000000000002</v>
      </c>
      <c r="R51">
        <v>0.34499999999999997</v>
      </c>
    </row>
    <row r="52" spans="1:18" x14ac:dyDescent="0.45">
      <c r="A52">
        <v>51</v>
      </c>
      <c r="B52" t="s">
        <v>918</v>
      </c>
      <c r="C52" t="s">
        <v>830</v>
      </c>
      <c r="D52">
        <v>216</v>
      </c>
      <c r="E52">
        <v>145</v>
      </c>
      <c r="F52">
        <v>88.2</v>
      </c>
      <c r="G52">
        <v>108</v>
      </c>
      <c r="H52">
        <v>16.899999999999999</v>
      </c>
      <c r="I52">
        <v>9</v>
      </c>
      <c r="J52" s="2">
        <v>6.2E-2</v>
      </c>
      <c r="K52">
        <v>59</v>
      </c>
      <c r="L52" s="2">
        <v>0.40699999999999997</v>
      </c>
      <c r="M52">
        <v>0.23100000000000001</v>
      </c>
      <c r="N52">
        <v>0.251</v>
      </c>
      <c r="O52">
        <v>0.40699999999999997</v>
      </c>
      <c r="P52">
        <v>0.41799999999999998</v>
      </c>
      <c r="Q52">
        <v>0.33600000000000002</v>
      </c>
      <c r="R52">
        <v>0.34499999999999997</v>
      </c>
    </row>
    <row r="53" spans="1:18" x14ac:dyDescent="0.45">
      <c r="A53">
        <v>52</v>
      </c>
      <c r="B53" t="s">
        <v>838</v>
      </c>
      <c r="C53" t="s">
        <v>129</v>
      </c>
      <c r="D53">
        <v>184</v>
      </c>
      <c r="E53">
        <v>119</v>
      </c>
      <c r="F53">
        <v>85.4</v>
      </c>
      <c r="G53">
        <v>113.9</v>
      </c>
      <c r="H53">
        <v>15.6</v>
      </c>
      <c r="I53">
        <v>14</v>
      </c>
      <c r="J53" s="2">
        <v>0.11799999999999999</v>
      </c>
      <c r="K53">
        <v>40</v>
      </c>
      <c r="L53" s="2">
        <v>0.33600000000000002</v>
      </c>
      <c r="M53">
        <v>0.25800000000000001</v>
      </c>
      <c r="N53">
        <v>0.24199999999999999</v>
      </c>
      <c r="O53">
        <v>0.52800000000000002</v>
      </c>
      <c r="P53">
        <v>0.46700000000000003</v>
      </c>
      <c r="Q53">
        <v>0.375</v>
      </c>
      <c r="R53">
        <v>0.34399999999999997</v>
      </c>
    </row>
    <row r="54" spans="1:18" x14ac:dyDescent="0.45">
      <c r="A54">
        <v>53</v>
      </c>
      <c r="B54" t="s">
        <v>914</v>
      </c>
      <c r="C54" t="s">
        <v>103</v>
      </c>
      <c r="D54">
        <v>191</v>
      </c>
      <c r="E54">
        <v>117</v>
      </c>
      <c r="F54">
        <v>93.2</v>
      </c>
      <c r="G54">
        <v>119.9</v>
      </c>
      <c r="H54">
        <v>11.6</v>
      </c>
      <c r="I54">
        <v>23</v>
      </c>
      <c r="J54" s="2">
        <v>0.19700000000000001</v>
      </c>
      <c r="K54">
        <v>61</v>
      </c>
      <c r="L54" s="2">
        <v>0.52100000000000002</v>
      </c>
      <c r="M54">
        <v>0.23499999999999999</v>
      </c>
      <c r="N54">
        <v>0.247</v>
      </c>
      <c r="O54">
        <v>0.497</v>
      </c>
      <c r="P54">
        <v>0.51800000000000002</v>
      </c>
      <c r="Q54">
        <v>0.33700000000000002</v>
      </c>
      <c r="R54">
        <v>0.34300000000000003</v>
      </c>
    </row>
    <row r="55" spans="1:18" x14ac:dyDescent="0.45">
      <c r="A55">
        <v>54</v>
      </c>
      <c r="B55" t="s">
        <v>928</v>
      </c>
      <c r="C55" t="s">
        <v>875</v>
      </c>
      <c r="D55">
        <v>238</v>
      </c>
      <c r="E55">
        <v>159</v>
      </c>
      <c r="F55">
        <v>88.7</v>
      </c>
      <c r="G55">
        <v>110.5</v>
      </c>
      <c r="H55">
        <v>12.7</v>
      </c>
      <c r="I55">
        <v>16</v>
      </c>
      <c r="J55" s="2">
        <v>0.10100000000000001</v>
      </c>
      <c r="K55">
        <v>66</v>
      </c>
      <c r="L55" s="2">
        <v>0.41499999999999998</v>
      </c>
      <c r="M55">
        <v>0.25800000000000001</v>
      </c>
      <c r="N55">
        <v>0.27</v>
      </c>
      <c r="O55">
        <v>0.42399999999999999</v>
      </c>
      <c r="P55">
        <v>0.47299999999999998</v>
      </c>
      <c r="Q55">
        <v>0.32300000000000001</v>
      </c>
      <c r="R55">
        <v>0.34300000000000003</v>
      </c>
    </row>
    <row r="56" spans="1:18" x14ac:dyDescent="0.45">
      <c r="A56">
        <v>55</v>
      </c>
      <c r="B56" t="s">
        <v>846</v>
      </c>
      <c r="C56" t="s">
        <v>86</v>
      </c>
      <c r="D56">
        <v>221</v>
      </c>
      <c r="E56">
        <v>170</v>
      </c>
      <c r="F56">
        <v>89.5</v>
      </c>
      <c r="G56">
        <v>107.5</v>
      </c>
      <c r="H56">
        <v>17.600000000000001</v>
      </c>
      <c r="I56">
        <v>16</v>
      </c>
      <c r="J56" s="2">
        <v>9.4E-2</v>
      </c>
      <c r="K56">
        <v>73</v>
      </c>
      <c r="L56" s="2">
        <v>0.42899999999999999</v>
      </c>
      <c r="M56">
        <v>0.3</v>
      </c>
      <c r="N56">
        <v>0.28499999999999998</v>
      </c>
      <c r="O56">
        <v>0.48299999999999998</v>
      </c>
      <c r="P56">
        <v>0.47899999999999998</v>
      </c>
      <c r="Q56">
        <v>0.35399999999999998</v>
      </c>
      <c r="R56">
        <v>0.34300000000000003</v>
      </c>
    </row>
    <row r="57" spans="1:18" x14ac:dyDescent="0.45">
      <c r="A57">
        <v>56</v>
      </c>
      <c r="B57" t="s">
        <v>867</v>
      </c>
      <c r="C57" t="s">
        <v>823</v>
      </c>
      <c r="D57">
        <v>191</v>
      </c>
      <c r="E57">
        <v>132</v>
      </c>
      <c r="F57">
        <v>89.4</v>
      </c>
      <c r="G57">
        <v>109.2</v>
      </c>
      <c r="H57">
        <v>10.8</v>
      </c>
      <c r="I57">
        <v>14</v>
      </c>
      <c r="J57" s="2">
        <v>0.106</v>
      </c>
      <c r="K57">
        <v>65</v>
      </c>
      <c r="L57" s="2">
        <v>0.49199999999999999</v>
      </c>
      <c r="M57">
        <v>0.28699999999999998</v>
      </c>
      <c r="N57">
        <v>0.27500000000000002</v>
      </c>
      <c r="O57">
        <v>0.45500000000000002</v>
      </c>
      <c r="P57">
        <v>0.48099999999999998</v>
      </c>
      <c r="Q57">
        <v>0.34300000000000003</v>
      </c>
      <c r="R57">
        <v>0.34200000000000003</v>
      </c>
    </row>
    <row r="58" spans="1:18" x14ac:dyDescent="0.45">
      <c r="A58">
        <v>57</v>
      </c>
      <c r="B58" t="s">
        <v>878</v>
      </c>
      <c r="C58" t="s">
        <v>103</v>
      </c>
      <c r="D58">
        <v>213</v>
      </c>
      <c r="E58">
        <v>170</v>
      </c>
      <c r="F58">
        <v>88</v>
      </c>
      <c r="G58">
        <v>110.1</v>
      </c>
      <c r="H58">
        <v>9.6999999999999993</v>
      </c>
      <c r="I58">
        <v>11</v>
      </c>
      <c r="J58" s="2">
        <v>6.5000000000000002E-2</v>
      </c>
      <c r="K58">
        <v>61</v>
      </c>
      <c r="L58" s="2">
        <v>0.35899999999999999</v>
      </c>
      <c r="M58">
        <v>0.26100000000000001</v>
      </c>
      <c r="N58">
        <v>0.28399999999999997</v>
      </c>
      <c r="O58">
        <v>0.43099999999999999</v>
      </c>
      <c r="P58">
        <v>0.442</v>
      </c>
      <c r="Q58">
        <v>0.32900000000000001</v>
      </c>
      <c r="R58">
        <v>0.34200000000000003</v>
      </c>
    </row>
    <row r="59" spans="1:18" x14ac:dyDescent="0.45">
      <c r="A59">
        <v>58</v>
      </c>
      <c r="B59" t="s">
        <v>849</v>
      </c>
      <c r="C59" t="s">
        <v>835</v>
      </c>
      <c r="D59">
        <v>229</v>
      </c>
      <c r="E59">
        <v>154</v>
      </c>
      <c r="F59">
        <v>92.2</v>
      </c>
      <c r="G59">
        <v>113.5</v>
      </c>
      <c r="H59">
        <v>14.8</v>
      </c>
      <c r="I59">
        <v>17</v>
      </c>
      <c r="J59" s="2">
        <v>0.11</v>
      </c>
      <c r="K59">
        <v>72</v>
      </c>
      <c r="L59" s="2">
        <v>0.46800000000000003</v>
      </c>
      <c r="M59">
        <v>0.23599999999999999</v>
      </c>
      <c r="N59">
        <v>0.26300000000000001</v>
      </c>
      <c r="O59">
        <v>0.41799999999999998</v>
      </c>
      <c r="P59">
        <v>0.45700000000000002</v>
      </c>
      <c r="Q59">
        <v>0.318</v>
      </c>
      <c r="R59">
        <v>0.34</v>
      </c>
    </row>
    <row r="60" spans="1:18" x14ac:dyDescent="0.45">
      <c r="A60">
        <v>59</v>
      </c>
      <c r="B60" t="s">
        <v>869</v>
      </c>
      <c r="C60" t="s">
        <v>823</v>
      </c>
      <c r="D60">
        <v>194</v>
      </c>
      <c r="E60">
        <v>140</v>
      </c>
      <c r="F60">
        <v>85.5</v>
      </c>
      <c r="G60">
        <v>108</v>
      </c>
      <c r="H60">
        <v>14.7</v>
      </c>
      <c r="I60">
        <v>7</v>
      </c>
      <c r="J60" s="2">
        <v>0.05</v>
      </c>
      <c r="K60">
        <v>37</v>
      </c>
      <c r="L60" s="2">
        <v>0.26400000000000001</v>
      </c>
      <c r="M60">
        <v>0.25</v>
      </c>
      <c r="N60">
        <v>0.25800000000000001</v>
      </c>
      <c r="O60">
        <v>0.4</v>
      </c>
      <c r="P60">
        <v>0.39700000000000002</v>
      </c>
      <c r="Q60">
        <v>0.33600000000000002</v>
      </c>
      <c r="R60">
        <v>0.33900000000000002</v>
      </c>
    </row>
    <row r="61" spans="1:18" x14ac:dyDescent="0.45">
      <c r="A61">
        <v>60</v>
      </c>
      <c r="B61" t="s">
        <v>879</v>
      </c>
      <c r="C61" t="s">
        <v>880</v>
      </c>
      <c r="D61">
        <v>191</v>
      </c>
      <c r="E61">
        <v>123</v>
      </c>
      <c r="F61">
        <v>88</v>
      </c>
      <c r="G61">
        <v>110.3</v>
      </c>
      <c r="H61">
        <v>15.8</v>
      </c>
      <c r="I61">
        <v>9</v>
      </c>
      <c r="J61" s="2">
        <v>7.2999999999999995E-2</v>
      </c>
      <c r="K61">
        <v>46</v>
      </c>
      <c r="L61" s="2">
        <v>0.374</v>
      </c>
      <c r="M61">
        <v>0.26700000000000002</v>
      </c>
      <c r="N61">
        <v>0.249</v>
      </c>
      <c r="O61">
        <v>0.41</v>
      </c>
      <c r="P61">
        <v>0.39200000000000002</v>
      </c>
      <c r="Q61">
        <v>0.35299999999999998</v>
      </c>
      <c r="R61">
        <v>0.33800000000000002</v>
      </c>
    </row>
    <row r="62" spans="1:18" x14ac:dyDescent="0.45">
      <c r="A62">
        <v>61</v>
      </c>
      <c r="B62" t="s">
        <v>923</v>
      </c>
      <c r="C62" t="s">
        <v>888</v>
      </c>
      <c r="D62">
        <v>176</v>
      </c>
      <c r="E62">
        <v>93</v>
      </c>
      <c r="F62">
        <v>85.6</v>
      </c>
      <c r="G62">
        <v>110.3</v>
      </c>
      <c r="H62">
        <v>18.100000000000001</v>
      </c>
      <c r="I62">
        <v>14</v>
      </c>
      <c r="J62" s="2">
        <v>0.151</v>
      </c>
      <c r="K62">
        <v>33</v>
      </c>
      <c r="L62" s="2">
        <v>0.35499999999999998</v>
      </c>
      <c r="M62">
        <v>0.21299999999999999</v>
      </c>
      <c r="N62">
        <v>0.23400000000000001</v>
      </c>
      <c r="O62">
        <v>0.41299999999999998</v>
      </c>
      <c r="P62">
        <v>0.46</v>
      </c>
      <c r="Q62">
        <v>0.317</v>
      </c>
      <c r="R62">
        <v>0.33800000000000002</v>
      </c>
    </row>
    <row r="63" spans="1:18" x14ac:dyDescent="0.45">
      <c r="A63">
        <v>62</v>
      </c>
      <c r="B63" t="s">
        <v>925</v>
      </c>
      <c r="C63" t="s">
        <v>41</v>
      </c>
      <c r="D63">
        <v>172</v>
      </c>
      <c r="E63">
        <v>116</v>
      </c>
      <c r="F63">
        <v>91.3</v>
      </c>
      <c r="G63">
        <v>111.5</v>
      </c>
      <c r="H63">
        <v>18.100000000000001</v>
      </c>
      <c r="I63">
        <v>10</v>
      </c>
      <c r="J63" s="2">
        <v>8.5999999999999993E-2</v>
      </c>
      <c r="K63">
        <v>55</v>
      </c>
      <c r="L63" s="2">
        <v>0.47399999999999998</v>
      </c>
      <c r="M63">
        <v>0.26600000000000001</v>
      </c>
      <c r="N63">
        <v>0.27100000000000002</v>
      </c>
      <c r="O63">
        <v>0.41099999999999998</v>
      </c>
      <c r="P63">
        <v>0.45700000000000002</v>
      </c>
      <c r="Q63">
        <v>0.32400000000000001</v>
      </c>
      <c r="R63">
        <v>0.33800000000000002</v>
      </c>
    </row>
    <row r="64" spans="1:18" x14ac:dyDescent="0.45">
      <c r="A64">
        <v>63</v>
      </c>
      <c r="B64" t="s">
        <v>915</v>
      </c>
      <c r="C64" t="s">
        <v>86</v>
      </c>
      <c r="D64">
        <v>199</v>
      </c>
      <c r="E64">
        <v>144</v>
      </c>
      <c r="F64">
        <v>91.3</v>
      </c>
      <c r="G64">
        <v>112.6</v>
      </c>
      <c r="H64">
        <v>10.7</v>
      </c>
      <c r="I64">
        <v>11</v>
      </c>
      <c r="J64" s="2">
        <v>7.5999999999999998E-2</v>
      </c>
      <c r="K64">
        <v>65</v>
      </c>
      <c r="L64" s="2">
        <v>0.45100000000000001</v>
      </c>
      <c r="M64">
        <v>0.28000000000000003</v>
      </c>
      <c r="N64">
        <v>0.27100000000000002</v>
      </c>
      <c r="O64">
        <v>0.46800000000000003</v>
      </c>
      <c r="P64">
        <v>0.45800000000000002</v>
      </c>
      <c r="Q64">
        <v>0.33900000000000002</v>
      </c>
      <c r="R64">
        <v>0.33600000000000002</v>
      </c>
    </row>
    <row r="65" spans="1:18" x14ac:dyDescent="0.45">
      <c r="A65">
        <v>64</v>
      </c>
      <c r="B65" t="s">
        <v>944</v>
      </c>
      <c r="C65" t="s">
        <v>830</v>
      </c>
      <c r="D65">
        <v>195</v>
      </c>
      <c r="E65">
        <v>129</v>
      </c>
      <c r="F65">
        <v>86.9</v>
      </c>
      <c r="G65">
        <v>110.8</v>
      </c>
      <c r="H65">
        <v>8.1</v>
      </c>
      <c r="I65">
        <v>4</v>
      </c>
      <c r="J65" s="2">
        <v>3.1E-2</v>
      </c>
      <c r="K65">
        <v>42</v>
      </c>
      <c r="L65" s="2">
        <v>0.32600000000000001</v>
      </c>
      <c r="M65">
        <v>0.223</v>
      </c>
      <c r="N65">
        <v>0.26900000000000002</v>
      </c>
      <c r="O65">
        <v>0.313</v>
      </c>
      <c r="P65">
        <v>0.36499999999999999</v>
      </c>
      <c r="Q65">
        <v>0.29899999999999999</v>
      </c>
      <c r="R65">
        <v>0.33600000000000002</v>
      </c>
    </row>
    <row r="66" spans="1:18" x14ac:dyDescent="0.45">
      <c r="A66">
        <v>65</v>
      </c>
      <c r="B66" t="s">
        <v>920</v>
      </c>
      <c r="C66" t="s">
        <v>886</v>
      </c>
      <c r="D66">
        <v>198</v>
      </c>
      <c r="E66">
        <v>122</v>
      </c>
      <c r="F66">
        <v>89.6</v>
      </c>
      <c r="G66">
        <v>107.3</v>
      </c>
      <c r="H66">
        <v>14.6</v>
      </c>
      <c r="I66">
        <v>9</v>
      </c>
      <c r="J66" s="2">
        <v>7.3999999999999996E-2</v>
      </c>
      <c r="K66">
        <v>46</v>
      </c>
      <c r="L66" s="2">
        <v>0.377</v>
      </c>
      <c r="M66">
        <v>0.23499999999999999</v>
      </c>
      <c r="N66">
        <v>0.249</v>
      </c>
      <c r="O66">
        <v>0.39800000000000002</v>
      </c>
      <c r="P66">
        <v>0.39500000000000002</v>
      </c>
      <c r="Q66">
        <v>0.33300000000000002</v>
      </c>
      <c r="R66">
        <v>0.33500000000000002</v>
      </c>
    </row>
    <row r="67" spans="1:18" x14ac:dyDescent="0.45">
      <c r="A67">
        <v>66</v>
      </c>
      <c r="B67" t="s">
        <v>949</v>
      </c>
      <c r="C67" t="s">
        <v>835</v>
      </c>
      <c r="D67">
        <v>177</v>
      </c>
      <c r="E67">
        <v>117</v>
      </c>
      <c r="F67">
        <v>89.5</v>
      </c>
      <c r="G67">
        <v>114</v>
      </c>
      <c r="H67">
        <v>20.9</v>
      </c>
      <c r="I67">
        <v>10</v>
      </c>
      <c r="J67" s="2">
        <v>8.5000000000000006E-2</v>
      </c>
      <c r="K67">
        <v>46</v>
      </c>
      <c r="L67" s="2">
        <v>0.39300000000000002</v>
      </c>
      <c r="M67">
        <v>0.21199999999999999</v>
      </c>
      <c r="N67">
        <v>0.24</v>
      </c>
      <c r="O67">
        <v>0.372</v>
      </c>
      <c r="P67">
        <v>0.441</v>
      </c>
      <c r="Q67">
        <v>0.3</v>
      </c>
      <c r="R67">
        <v>0.33300000000000002</v>
      </c>
    </row>
    <row r="68" spans="1:18" x14ac:dyDescent="0.45">
      <c r="A68">
        <v>67</v>
      </c>
      <c r="B68" t="s">
        <v>900</v>
      </c>
      <c r="C68" t="s">
        <v>901</v>
      </c>
      <c r="D68">
        <v>243</v>
      </c>
      <c r="E68">
        <v>215</v>
      </c>
      <c r="F68">
        <v>85.8</v>
      </c>
      <c r="G68">
        <v>108.4</v>
      </c>
      <c r="H68">
        <v>12</v>
      </c>
      <c r="I68">
        <v>3</v>
      </c>
      <c r="J68" s="2">
        <v>1.4E-2</v>
      </c>
      <c r="K68">
        <v>43</v>
      </c>
      <c r="L68" s="2">
        <v>0.2</v>
      </c>
      <c r="M68">
        <v>0.33300000000000002</v>
      </c>
      <c r="N68">
        <v>0.318</v>
      </c>
      <c r="O68">
        <v>0.40799999999999997</v>
      </c>
      <c r="P68">
        <v>0.4</v>
      </c>
      <c r="Q68">
        <v>0.34699999999999998</v>
      </c>
      <c r="R68">
        <v>0.33300000000000002</v>
      </c>
    </row>
    <row r="69" spans="1:18" x14ac:dyDescent="0.45">
      <c r="A69">
        <v>68</v>
      </c>
      <c r="B69" t="s">
        <v>826</v>
      </c>
      <c r="C69" t="s">
        <v>161</v>
      </c>
      <c r="D69">
        <v>248</v>
      </c>
      <c r="E69">
        <v>195</v>
      </c>
      <c r="F69">
        <v>87.2</v>
      </c>
      <c r="G69">
        <v>112.1</v>
      </c>
      <c r="H69">
        <v>17</v>
      </c>
      <c r="I69">
        <v>13</v>
      </c>
      <c r="J69" s="2">
        <v>6.7000000000000004E-2</v>
      </c>
      <c r="K69">
        <v>65</v>
      </c>
      <c r="L69" s="2">
        <v>0.33300000000000002</v>
      </c>
      <c r="M69">
        <v>0.253</v>
      </c>
      <c r="N69">
        <v>0.27600000000000002</v>
      </c>
      <c r="O69">
        <v>0.432</v>
      </c>
      <c r="P69">
        <v>0.44</v>
      </c>
      <c r="Q69">
        <v>0.32300000000000001</v>
      </c>
      <c r="R69">
        <v>0.33200000000000002</v>
      </c>
    </row>
    <row r="70" spans="1:18" x14ac:dyDescent="0.45">
      <c r="A70">
        <v>69</v>
      </c>
      <c r="B70" t="s">
        <v>892</v>
      </c>
      <c r="C70" t="s">
        <v>828</v>
      </c>
      <c r="D70">
        <v>167</v>
      </c>
      <c r="E70">
        <v>111</v>
      </c>
      <c r="F70">
        <v>91.1</v>
      </c>
      <c r="G70">
        <v>113.5</v>
      </c>
      <c r="H70">
        <v>15.4</v>
      </c>
      <c r="I70">
        <v>13</v>
      </c>
      <c r="J70" s="2">
        <v>0.11700000000000001</v>
      </c>
      <c r="K70">
        <v>54</v>
      </c>
      <c r="L70" s="2">
        <v>0.48599999999999999</v>
      </c>
      <c r="M70">
        <v>0.23799999999999999</v>
      </c>
      <c r="N70">
        <v>0.246</v>
      </c>
      <c r="O70">
        <v>0.377</v>
      </c>
      <c r="P70">
        <v>0.44700000000000001</v>
      </c>
      <c r="Q70">
        <v>0.307</v>
      </c>
      <c r="R70">
        <v>0.33200000000000002</v>
      </c>
    </row>
    <row r="71" spans="1:18" x14ac:dyDescent="0.45">
      <c r="A71">
        <v>70</v>
      </c>
      <c r="B71" t="s">
        <v>840</v>
      </c>
      <c r="C71" t="s">
        <v>112</v>
      </c>
      <c r="D71">
        <v>241</v>
      </c>
      <c r="E71">
        <v>184</v>
      </c>
      <c r="F71">
        <v>90.9</v>
      </c>
      <c r="G71">
        <v>108.6</v>
      </c>
      <c r="H71">
        <v>7.4</v>
      </c>
      <c r="I71">
        <v>12</v>
      </c>
      <c r="J71" s="2">
        <v>6.5000000000000002E-2</v>
      </c>
      <c r="K71">
        <v>83</v>
      </c>
      <c r="L71" s="2">
        <v>0.45100000000000001</v>
      </c>
      <c r="M71">
        <v>0.27</v>
      </c>
      <c r="N71">
        <v>0.28399999999999997</v>
      </c>
      <c r="O71">
        <v>0.41899999999999998</v>
      </c>
      <c r="P71">
        <v>0.433</v>
      </c>
      <c r="Q71">
        <v>0.32</v>
      </c>
      <c r="R71">
        <v>0.33100000000000002</v>
      </c>
    </row>
    <row r="72" spans="1:18" x14ac:dyDescent="0.45">
      <c r="A72">
        <v>71</v>
      </c>
      <c r="B72" t="s">
        <v>877</v>
      </c>
      <c r="C72" t="s">
        <v>48</v>
      </c>
      <c r="D72">
        <v>214</v>
      </c>
      <c r="E72">
        <v>152</v>
      </c>
      <c r="F72">
        <v>88.2</v>
      </c>
      <c r="G72">
        <v>110.2</v>
      </c>
      <c r="H72">
        <v>19.100000000000001</v>
      </c>
      <c r="I72">
        <v>14</v>
      </c>
      <c r="J72" s="2">
        <v>9.1999999999999998E-2</v>
      </c>
      <c r="K72">
        <v>51</v>
      </c>
      <c r="L72" s="2">
        <v>0.33600000000000002</v>
      </c>
      <c r="M72">
        <v>0.24</v>
      </c>
      <c r="N72">
        <v>0.254</v>
      </c>
      <c r="O72">
        <v>0.46400000000000002</v>
      </c>
      <c r="P72">
        <v>0.436</v>
      </c>
      <c r="Q72">
        <v>0.33600000000000002</v>
      </c>
      <c r="R72">
        <v>0.33</v>
      </c>
    </row>
    <row r="73" spans="1:18" x14ac:dyDescent="0.45">
      <c r="A73">
        <v>72</v>
      </c>
      <c r="B73" t="s">
        <v>829</v>
      </c>
      <c r="C73" t="s">
        <v>830</v>
      </c>
      <c r="D73">
        <v>223</v>
      </c>
      <c r="E73">
        <v>121</v>
      </c>
      <c r="F73">
        <v>91.7</v>
      </c>
      <c r="G73">
        <v>113.4</v>
      </c>
      <c r="H73">
        <v>8</v>
      </c>
      <c r="I73">
        <v>14</v>
      </c>
      <c r="J73" s="2">
        <v>0.11600000000000001</v>
      </c>
      <c r="K73">
        <v>56</v>
      </c>
      <c r="L73" s="2">
        <v>0.46300000000000002</v>
      </c>
      <c r="M73">
        <v>0.245</v>
      </c>
      <c r="N73">
        <v>0.23200000000000001</v>
      </c>
      <c r="O73">
        <v>0.44800000000000001</v>
      </c>
      <c r="P73">
        <v>0.41299999999999998</v>
      </c>
      <c r="Q73">
        <v>0.35199999999999998</v>
      </c>
      <c r="R73">
        <v>0.33</v>
      </c>
    </row>
    <row r="74" spans="1:18" x14ac:dyDescent="0.45">
      <c r="A74">
        <v>73</v>
      </c>
      <c r="B74" t="s">
        <v>874</v>
      </c>
      <c r="C74" t="s">
        <v>875</v>
      </c>
      <c r="D74">
        <v>226</v>
      </c>
      <c r="E74">
        <v>148</v>
      </c>
      <c r="F74">
        <v>90.2</v>
      </c>
      <c r="G74">
        <v>110</v>
      </c>
      <c r="H74">
        <v>10.7</v>
      </c>
      <c r="I74">
        <v>19</v>
      </c>
      <c r="J74" s="2">
        <v>0.128</v>
      </c>
      <c r="K74">
        <v>62</v>
      </c>
      <c r="L74" s="2">
        <v>0.41899999999999998</v>
      </c>
      <c r="M74">
        <v>0.26500000000000001</v>
      </c>
      <c r="N74">
        <v>0.24199999999999999</v>
      </c>
      <c r="O74">
        <v>0.45600000000000002</v>
      </c>
      <c r="P74">
        <v>0.45</v>
      </c>
      <c r="Q74">
        <v>0.34499999999999997</v>
      </c>
      <c r="R74">
        <v>0.32900000000000001</v>
      </c>
    </row>
    <row r="75" spans="1:18" x14ac:dyDescent="0.45">
      <c r="A75">
        <v>74</v>
      </c>
      <c r="B75" t="s">
        <v>909</v>
      </c>
      <c r="C75" t="s">
        <v>880</v>
      </c>
      <c r="D75">
        <v>204</v>
      </c>
      <c r="E75">
        <v>158</v>
      </c>
      <c r="F75">
        <v>87.2</v>
      </c>
      <c r="G75">
        <v>110.1</v>
      </c>
      <c r="H75">
        <v>11.4</v>
      </c>
      <c r="I75">
        <v>3</v>
      </c>
      <c r="J75" s="2">
        <v>1.9E-2</v>
      </c>
      <c r="K75">
        <v>55</v>
      </c>
      <c r="L75" s="2">
        <v>0.34799999999999998</v>
      </c>
      <c r="M75">
        <v>0.26400000000000001</v>
      </c>
      <c r="N75">
        <v>0.27400000000000002</v>
      </c>
      <c r="O75">
        <v>0.376</v>
      </c>
      <c r="P75">
        <v>0.36699999999999999</v>
      </c>
      <c r="Q75">
        <v>0.32700000000000001</v>
      </c>
      <c r="R75">
        <v>0.32900000000000001</v>
      </c>
    </row>
    <row r="76" spans="1:18" x14ac:dyDescent="0.45">
      <c r="A76">
        <v>75</v>
      </c>
      <c r="B76" t="s">
        <v>919</v>
      </c>
      <c r="C76" t="s">
        <v>153</v>
      </c>
      <c r="D76">
        <v>233</v>
      </c>
      <c r="E76">
        <v>155</v>
      </c>
      <c r="F76">
        <v>92.7</v>
      </c>
      <c r="G76">
        <v>114.5</v>
      </c>
      <c r="H76">
        <v>8.3000000000000007</v>
      </c>
      <c r="I76">
        <v>13</v>
      </c>
      <c r="J76" s="2">
        <v>8.4000000000000005E-2</v>
      </c>
      <c r="K76">
        <v>78</v>
      </c>
      <c r="L76" s="2">
        <v>0.503</v>
      </c>
      <c r="M76">
        <v>0.26500000000000001</v>
      </c>
      <c r="N76">
        <v>0.27700000000000002</v>
      </c>
      <c r="O76">
        <v>0.34200000000000003</v>
      </c>
      <c r="P76">
        <v>0.436</v>
      </c>
      <c r="Q76">
        <v>0.29199999999999998</v>
      </c>
      <c r="R76">
        <v>0.32800000000000001</v>
      </c>
    </row>
    <row r="77" spans="1:18" x14ac:dyDescent="0.45">
      <c r="A77">
        <v>76</v>
      </c>
      <c r="B77" t="s">
        <v>960</v>
      </c>
      <c r="C77" t="s">
        <v>90</v>
      </c>
      <c r="D77">
        <v>175</v>
      </c>
      <c r="E77">
        <v>128</v>
      </c>
      <c r="F77">
        <v>87.4</v>
      </c>
      <c r="G77">
        <v>106.8</v>
      </c>
      <c r="H77">
        <v>17.8</v>
      </c>
      <c r="I77">
        <v>5</v>
      </c>
      <c r="J77" s="2">
        <v>3.9E-2</v>
      </c>
      <c r="K77">
        <v>41</v>
      </c>
      <c r="L77" s="2">
        <v>0.32</v>
      </c>
      <c r="M77">
        <v>0.219</v>
      </c>
      <c r="N77">
        <v>0.26</v>
      </c>
      <c r="O77">
        <v>0.35499999999999998</v>
      </c>
      <c r="P77">
        <v>0.39300000000000002</v>
      </c>
      <c r="Q77">
        <v>0.29199999999999998</v>
      </c>
      <c r="R77">
        <v>0.32600000000000001</v>
      </c>
    </row>
    <row r="78" spans="1:18" x14ac:dyDescent="0.45">
      <c r="A78">
        <v>77</v>
      </c>
      <c r="B78" t="s">
        <v>842</v>
      </c>
      <c r="C78" t="s">
        <v>33</v>
      </c>
      <c r="D78">
        <v>223</v>
      </c>
      <c r="E78">
        <v>177</v>
      </c>
      <c r="F78">
        <v>89.5</v>
      </c>
      <c r="G78">
        <v>109.5</v>
      </c>
      <c r="H78">
        <v>11.4</v>
      </c>
      <c r="I78">
        <v>6</v>
      </c>
      <c r="J78" s="2">
        <v>3.4000000000000002E-2</v>
      </c>
      <c r="K78">
        <v>72</v>
      </c>
      <c r="L78" s="2">
        <v>0.40699999999999997</v>
      </c>
      <c r="M78">
        <v>0.314</v>
      </c>
      <c r="N78">
        <v>0.29599999999999999</v>
      </c>
      <c r="O78">
        <v>0.438</v>
      </c>
      <c r="P78">
        <v>0.41299999999999998</v>
      </c>
      <c r="Q78">
        <v>0.34699999999999998</v>
      </c>
      <c r="R78">
        <v>0.32600000000000001</v>
      </c>
    </row>
    <row r="79" spans="1:18" x14ac:dyDescent="0.45">
      <c r="A79">
        <v>78</v>
      </c>
      <c r="B79" t="s">
        <v>890</v>
      </c>
      <c r="C79" t="s">
        <v>886</v>
      </c>
      <c r="D79">
        <v>169</v>
      </c>
      <c r="E79">
        <v>126</v>
      </c>
      <c r="F79">
        <v>89</v>
      </c>
      <c r="G79">
        <v>110.6</v>
      </c>
      <c r="H79">
        <v>8.3000000000000007</v>
      </c>
      <c r="I79">
        <v>12</v>
      </c>
      <c r="J79" s="2">
        <v>9.5000000000000001E-2</v>
      </c>
      <c r="K79">
        <v>55</v>
      </c>
      <c r="L79" s="2">
        <v>0.437</v>
      </c>
      <c r="M79">
        <v>0.26400000000000001</v>
      </c>
      <c r="N79">
        <v>0.26</v>
      </c>
      <c r="O79">
        <v>0.42099999999999999</v>
      </c>
      <c r="P79">
        <v>0.44900000000000001</v>
      </c>
      <c r="Q79">
        <v>0.32</v>
      </c>
      <c r="R79">
        <v>0.32500000000000001</v>
      </c>
    </row>
    <row r="80" spans="1:18" x14ac:dyDescent="0.45">
      <c r="A80">
        <v>79</v>
      </c>
      <c r="B80" t="s">
        <v>855</v>
      </c>
      <c r="C80" t="s">
        <v>153</v>
      </c>
      <c r="D80">
        <v>187</v>
      </c>
      <c r="E80">
        <v>104</v>
      </c>
      <c r="F80">
        <v>93.4</v>
      </c>
      <c r="G80">
        <v>110</v>
      </c>
      <c r="H80">
        <v>18.5</v>
      </c>
      <c r="I80">
        <v>17</v>
      </c>
      <c r="J80" s="2">
        <v>0.16300000000000001</v>
      </c>
      <c r="K80">
        <v>59</v>
      </c>
      <c r="L80" s="2">
        <v>0.56699999999999995</v>
      </c>
      <c r="M80">
        <v>0.21</v>
      </c>
      <c r="N80">
        <v>0.218</v>
      </c>
      <c r="O80">
        <v>0.43099999999999999</v>
      </c>
      <c r="P80">
        <v>0.46200000000000002</v>
      </c>
      <c r="Q80">
        <v>0.312</v>
      </c>
      <c r="R80">
        <v>0.32500000000000001</v>
      </c>
    </row>
    <row r="81" spans="1:18" x14ac:dyDescent="0.45">
      <c r="A81">
        <v>80</v>
      </c>
      <c r="B81" t="s">
        <v>929</v>
      </c>
      <c r="C81" t="s">
        <v>161</v>
      </c>
      <c r="D81">
        <v>213</v>
      </c>
      <c r="E81">
        <v>138</v>
      </c>
      <c r="F81">
        <v>91.8</v>
      </c>
      <c r="G81">
        <v>116.1</v>
      </c>
      <c r="H81">
        <v>17</v>
      </c>
      <c r="I81">
        <v>22</v>
      </c>
      <c r="J81" s="2">
        <v>0.159</v>
      </c>
      <c r="K81">
        <v>67</v>
      </c>
      <c r="L81" s="2">
        <v>0.48599999999999999</v>
      </c>
      <c r="M81">
        <v>0.24199999999999999</v>
      </c>
      <c r="N81">
        <v>0.23300000000000001</v>
      </c>
      <c r="O81">
        <v>0.47899999999999998</v>
      </c>
      <c r="P81">
        <v>0.46899999999999997</v>
      </c>
      <c r="Q81">
        <v>0.32900000000000001</v>
      </c>
      <c r="R81">
        <v>0.32400000000000001</v>
      </c>
    </row>
    <row r="82" spans="1:18" x14ac:dyDescent="0.45">
      <c r="A82">
        <v>81</v>
      </c>
      <c r="B82" t="s">
        <v>899</v>
      </c>
      <c r="C82" t="s">
        <v>48</v>
      </c>
      <c r="D82">
        <v>207</v>
      </c>
      <c r="E82">
        <v>157</v>
      </c>
      <c r="F82">
        <v>88.5</v>
      </c>
      <c r="G82">
        <v>109.9</v>
      </c>
      <c r="H82">
        <v>13.5</v>
      </c>
      <c r="I82">
        <v>11</v>
      </c>
      <c r="J82" s="2">
        <v>7.0000000000000007E-2</v>
      </c>
      <c r="K82">
        <v>51</v>
      </c>
      <c r="L82" s="2">
        <v>0.32500000000000001</v>
      </c>
      <c r="M82">
        <v>0.27800000000000002</v>
      </c>
      <c r="N82">
        <v>0.26800000000000002</v>
      </c>
      <c r="O82">
        <v>0.42299999999999999</v>
      </c>
      <c r="P82">
        <v>0.433</v>
      </c>
      <c r="Q82">
        <v>0.32900000000000001</v>
      </c>
      <c r="R82">
        <v>0.32400000000000001</v>
      </c>
    </row>
    <row r="83" spans="1:18" x14ac:dyDescent="0.45">
      <c r="A83">
        <v>82</v>
      </c>
      <c r="B83" t="s">
        <v>932</v>
      </c>
      <c r="C83" t="s">
        <v>888</v>
      </c>
      <c r="D83">
        <v>225</v>
      </c>
      <c r="E83">
        <v>168</v>
      </c>
      <c r="F83">
        <v>88.4</v>
      </c>
      <c r="G83">
        <v>107.9</v>
      </c>
      <c r="H83">
        <v>12.7</v>
      </c>
      <c r="I83">
        <v>11</v>
      </c>
      <c r="J83" s="2">
        <v>6.5000000000000002E-2</v>
      </c>
      <c r="K83">
        <v>63</v>
      </c>
      <c r="L83" s="2">
        <v>0.375</v>
      </c>
      <c r="M83">
        <v>0.22800000000000001</v>
      </c>
      <c r="N83">
        <v>0.255</v>
      </c>
      <c r="O83">
        <v>0.36</v>
      </c>
      <c r="P83">
        <v>0.4</v>
      </c>
      <c r="Q83">
        <v>0.30099999999999999</v>
      </c>
      <c r="R83">
        <v>0.32400000000000001</v>
      </c>
    </row>
    <row r="84" spans="1:18" x14ac:dyDescent="0.45">
      <c r="A84">
        <v>83</v>
      </c>
      <c r="B84" t="s">
        <v>860</v>
      </c>
      <c r="C84" t="s">
        <v>129</v>
      </c>
      <c r="D84">
        <v>200</v>
      </c>
      <c r="E84">
        <v>128</v>
      </c>
      <c r="F84">
        <v>87.5</v>
      </c>
      <c r="G84">
        <v>108.2</v>
      </c>
      <c r="H84">
        <v>11.1</v>
      </c>
      <c r="I84">
        <v>7</v>
      </c>
      <c r="J84" s="2">
        <v>5.5E-2</v>
      </c>
      <c r="K84">
        <v>50</v>
      </c>
      <c r="L84" s="2">
        <v>0.39100000000000001</v>
      </c>
      <c r="M84">
        <v>0.253</v>
      </c>
      <c r="N84">
        <v>0.254</v>
      </c>
      <c r="O84">
        <v>0.41599999999999998</v>
      </c>
      <c r="P84">
        <v>0.39</v>
      </c>
      <c r="Q84">
        <v>0.33</v>
      </c>
      <c r="R84">
        <v>0.32200000000000001</v>
      </c>
    </row>
    <row r="85" spans="1:18" x14ac:dyDescent="0.45">
      <c r="A85">
        <v>84</v>
      </c>
      <c r="B85" t="s">
        <v>845</v>
      </c>
      <c r="C85" t="s">
        <v>33</v>
      </c>
      <c r="D85">
        <v>239</v>
      </c>
      <c r="E85">
        <v>179</v>
      </c>
      <c r="F85">
        <v>87.6</v>
      </c>
      <c r="G85">
        <v>106.9</v>
      </c>
      <c r="H85">
        <v>15.6</v>
      </c>
      <c r="I85">
        <v>13</v>
      </c>
      <c r="J85" s="2">
        <v>7.2999999999999995E-2</v>
      </c>
      <c r="K85">
        <v>59</v>
      </c>
      <c r="L85" s="2">
        <v>0.33</v>
      </c>
      <c r="M85">
        <v>0.29499999999999998</v>
      </c>
      <c r="N85">
        <v>0.26100000000000001</v>
      </c>
      <c r="O85">
        <v>0.46800000000000003</v>
      </c>
      <c r="P85">
        <v>0.42099999999999999</v>
      </c>
      <c r="Q85">
        <v>0.35899999999999999</v>
      </c>
      <c r="R85">
        <v>0.32100000000000001</v>
      </c>
    </row>
    <row r="86" spans="1:18" x14ac:dyDescent="0.45">
      <c r="A86">
        <v>85</v>
      </c>
      <c r="B86" t="s">
        <v>934</v>
      </c>
      <c r="C86" t="s">
        <v>880</v>
      </c>
      <c r="D86">
        <v>206</v>
      </c>
      <c r="E86">
        <v>119</v>
      </c>
      <c r="F86">
        <v>90.2</v>
      </c>
      <c r="G86">
        <v>114</v>
      </c>
      <c r="H86">
        <v>10.5</v>
      </c>
      <c r="I86">
        <v>13</v>
      </c>
      <c r="J86" s="2">
        <v>0.109</v>
      </c>
      <c r="K86">
        <v>48</v>
      </c>
      <c r="L86" s="2">
        <v>0.40300000000000002</v>
      </c>
      <c r="M86">
        <v>0.22</v>
      </c>
      <c r="N86">
        <v>0.222</v>
      </c>
      <c r="O86">
        <v>0.35599999999999998</v>
      </c>
      <c r="P86">
        <v>0.39</v>
      </c>
      <c r="Q86">
        <v>0.312</v>
      </c>
      <c r="R86">
        <v>0.32100000000000001</v>
      </c>
    </row>
    <row r="87" spans="1:18" x14ac:dyDescent="0.45">
      <c r="A87">
        <v>86</v>
      </c>
      <c r="B87" t="s">
        <v>856</v>
      </c>
      <c r="C87" t="s">
        <v>820</v>
      </c>
      <c r="D87">
        <v>224</v>
      </c>
      <c r="E87">
        <v>151</v>
      </c>
      <c r="F87">
        <v>87</v>
      </c>
      <c r="G87">
        <v>107.3</v>
      </c>
      <c r="H87">
        <v>15.3</v>
      </c>
      <c r="I87">
        <v>8</v>
      </c>
      <c r="J87" s="2">
        <v>5.2999999999999999E-2</v>
      </c>
      <c r="K87">
        <v>48</v>
      </c>
      <c r="L87" s="2">
        <v>0.318</v>
      </c>
      <c r="M87">
        <v>0.217</v>
      </c>
      <c r="N87">
        <v>0.245</v>
      </c>
      <c r="O87">
        <v>0.36</v>
      </c>
      <c r="P87">
        <v>0.35899999999999999</v>
      </c>
      <c r="Q87">
        <v>0.309</v>
      </c>
      <c r="R87">
        <v>0.32</v>
      </c>
    </row>
    <row r="88" spans="1:18" x14ac:dyDescent="0.45">
      <c r="A88">
        <v>87</v>
      </c>
      <c r="B88" t="s">
        <v>833</v>
      </c>
      <c r="C88" t="s">
        <v>66</v>
      </c>
      <c r="D88">
        <v>213</v>
      </c>
      <c r="E88">
        <v>151</v>
      </c>
      <c r="F88">
        <v>85.1</v>
      </c>
      <c r="G88">
        <v>106.6</v>
      </c>
      <c r="H88">
        <v>23.8</v>
      </c>
      <c r="I88">
        <v>9</v>
      </c>
      <c r="J88" s="2">
        <v>0.06</v>
      </c>
      <c r="K88">
        <v>42</v>
      </c>
      <c r="L88" s="2">
        <v>0.27800000000000002</v>
      </c>
      <c r="M88">
        <v>0.30099999999999999</v>
      </c>
      <c r="N88">
        <v>0.24099999999999999</v>
      </c>
      <c r="O88">
        <v>0.497</v>
      </c>
      <c r="P88">
        <v>0.379</v>
      </c>
      <c r="Q88">
        <v>0.38700000000000001</v>
      </c>
      <c r="R88">
        <v>0.31900000000000001</v>
      </c>
    </row>
    <row r="89" spans="1:18" x14ac:dyDescent="0.45">
      <c r="A89">
        <v>88</v>
      </c>
      <c r="B89" t="s">
        <v>897</v>
      </c>
      <c r="C89" t="s">
        <v>880</v>
      </c>
      <c r="D89">
        <v>182</v>
      </c>
      <c r="E89">
        <v>97</v>
      </c>
      <c r="F89">
        <v>88.2</v>
      </c>
      <c r="G89">
        <v>109</v>
      </c>
      <c r="H89">
        <v>18.399999999999999</v>
      </c>
      <c r="I89">
        <v>12</v>
      </c>
      <c r="J89" s="2">
        <v>0.124</v>
      </c>
      <c r="K89">
        <v>35</v>
      </c>
      <c r="L89" s="2">
        <v>0.36099999999999999</v>
      </c>
      <c r="M89">
        <v>0.23400000000000001</v>
      </c>
      <c r="N89">
        <v>0.20899999999999999</v>
      </c>
      <c r="O89">
        <v>0.43</v>
      </c>
      <c r="P89">
        <v>0.437</v>
      </c>
      <c r="Q89">
        <v>0.32800000000000001</v>
      </c>
      <c r="R89">
        <v>0.31900000000000001</v>
      </c>
    </row>
    <row r="90" spans="1:18" x14ac:dyDescent="0.45">
      <c r="A90">
        <v>89</v>
      </c>
      <c r="B90" t="s">
        <v>865</v>
      </c>
      <c r="C90" t="s">
        <v>161</v>
      </c>
      <c r="D90">
        <v>186</v>
      </c>
      <c r="E90">
        <v>126</v>
      </c>
      <c r="F90">
        <v>86.1</v>
      </c>
      <c r="G90">
        <v>107.2</v>
      </c>
      <c r="H90">
        <v>12.9</v>
      </c>
      <c r="I90">
        <v>3</v>
      </c>
      <c r="J90" s="2">
        <v>2.4E-2</v>
      </c>
      <c r="K90">
        <v>41</v>
      </c>
      <c r="L90" s="2">
        <v>0.32500000000000001</v>
      </c>
      <c r="M90">
        <v>0.28000000000000003</v>
      </c>
      <c r="N90">
        <v>0.252</v>
      </c>
      <c r="O90">
        <v>0.41</v>
      </c>
      <c r="P90">
        <v>0.35</v>
      </c>
      <c r="Q90">
        <v>0.35299999999999998</v>
      </c>
      <c r="R90">
        <v>0.31900000000000001</v>
      </c>
    </row>
    <row r="91" spans="1:18" x14ac:dyDescent="0.45">
      <c r="A91">
        <v>90</v>
      </c>
      <c r="B91" t="s">
        <v>943</v>
      </c>
      <c r="C91" t="s">
        <v>129</v>
      </c>
      <c r="D91">
        <v>188</v>
      </c>
      <c r="E91">
        <v>136</v>
      </c>
      <c r="F91">
        <v>90.3</v>
      </c>
      <c r="G91">
        <v>111.1</v>
      </c>
      <c r="H91">
        <v>14.1</v>
      </c>
      <c r="I91">
        <v>11</v>
      </c>
      <c r="J91" s="2">
        <v>8.1000000000000003E-2</v>
      </c>
      <c r="K91">
        <v>58</v>
      </c>
      <c r="L91" s="2">
        <v>0.42599999999999999</v>
      </c>
      <c r="M91">
        <v>0.20100000000000001</v>
      </c>
      <c r="N91">
        <v>0.246</v>
      </c>
      <c r="O91">
        <v>0.36099999999999999</v>
      </c>
      <c r="P91">
        <v>0.41299999999999998</v>
      </c>
      <c r="Q91">
        <v>0.28399999999999997</v>
      </c>
      <c r="R91">
        <v>0.317</v>
      </c>
    </row>
    <row r="92" spans="1:18" x14ac:dyDescent="0.45">
      <c r="A92">
        <v>91</v>
      </c>
      <c r="B92" t="s">
        <v>912</v>
      </c>
      <c r="C92" t="s">
        <v>79</v>
      </c>
      <c r="D92">
        <v>203</v>
      </c>
      <c r="E92">
        <v>129</v>
      </c>
      <c r="F92">
        <v>89.7</v>
      </c>
      <c r="G92">
        <v>107</v>
      </c>
      <c r="H92">
        <v>11.7</v>
      </c>
      <c r="I92">
        <v>6</v>
      </c>
      <c r="J92" s="2">
        <v>4.7E-2</v>
      </c>
      <c r="K92">
        <v>56</v>
      </c>
      <c r="L92" s="2">
        <v>0.434</v>
      </c>
      <c r="M92">
        <v>0.24399999999999999</v>
      </c>
      <c r="N92">
        <v>0.23300000000000001</v>
      </c>
      <c r="O92">
        <v>0.40699999999999997</v>
      </c>
      <c r="P92">
        <v>0.35799999999999998</v>
      </c>
      <c r="Q92">
        <v>0.34200000000000003</v>
      </c>
      <c r="R92">
        <v>0.317</v>
      </c>
    </row>
    <row r="93" spans="1:18" x14ac:dyDescent="0.45">
      <c r="A93">
        <v>92</v>
      </c>
      <c r="B93" t="s">
        <v>924</v>
      </c>
      <c r="C93" t="s">
        <v>880</v>
      </c>
      <c r="D93">
        <v>176</v>
      </c>
      <c r="E93">
        <v>130</v>
      </c>
      <c r="F93">
        <v>88.5</v>
      </c>
      <c r="G93">
        <v>109.2</v>
      </c>
      <c r="H93">
        <v>22.3</v>
      </c>
      <c r="I93">
        <v>11</v>
      </c>
      <c r="J93" s="2">
        <v>8.5000000000000006E-2</v>
      </c>
      <c r="K93">
        <v>45</v>
      </c>
      <c r="L93" s="2">
        <v>0.34599999999999997</v>
      </c>
      <c r="M93">
        <v>0.253</v>
      </c>
      <c r="N93">
        <v>0.23899999999999999</v>
      </c>
      <c r="O93">
        <v>0.443</v>
      </c>
      <c r="P93">
        <v>0.436</v>
      </c>
      <c r="Q93">
        <v>0.32800000000000001</v>
      </c>
      <c r="R93">
        <v>0.316</v>
      </c>
    </row>
    <row r="94" spans="1:18" x14ac:dyDescent="0.45">
      <c r="A94">
        <v>93</v>
      </c>
      <c r="B94" t="s">
        <v>940</v>
      </c>
      <c r="C94" t="s">
        <v>161</v>
      </c>
      <c r="D94">
        <v>192</v>
      </c>
      <c r="E94">
        <v>142</v>
      </c>
      <c r="F94">
        <v>89.5</v>
      </c>
      <c r="G94">
        <v>109.4</v>
      </c>
      <c r="H94">
        <v>12.9</v>
      </c>
      <c r="I94">
        <v>5</v>
      </c>
      <c r="J94" s="2">
        <v>3.5000000000000003E-2</v>
      </c>
      <c r="K94">
        <v>55</v>
      </c>
      <c r="L94" s="2">
        <v>0.38700000000000001</v>
      </c>
      <c r="M94">
        <v>0.251</v>
      </c>
      <c r="N94">
        <v>0.26300000000000001</v>
      </c>
      <c r="O94">
        <v>0.38900000000000001</v>
      </c>
      <c r="P94">
        <v>0.39400000000000002</v>
      </c>
      <c r="Q94">
        <v>0.312</v>
      </c>
      <c r="R94">
        <v>0.316</v>
      </c>
    </row>
    <row r="95" spans="1:18" x14ac:dyDescent="0.45">
      <c r="A95">
        <v>94</v>
      </c>
      <c r="B95" t="s">
        <v>936</v>
      </c>
      <c r="C95" t="s">
        <v>70</v>
      </c>
      <c r="D95">
        <v>189</v>
      </c>
      <c r="E95">
        <v>135</v>
      </c>
      <c r="F95">
        <v>89.6</v>
      </c>
      <c r="G95">
        <v>109.2</v>
      </c>
      <c r="H95">
        <v>11.4</v>
      </c>
      <c r="I95">
        <v>7</v>
      </c>
      <c r="J95" s="2">
        <v>5.1999999999999998E-2</v>
      </c>
      <c r="K95">
        <v>56</v>
      </c>
      <c r="L95" s="2">
        <v>0.41499999999999998</v>
      </c>
      <c r="M95">
        <v>0.22800000000000001</v>
      </c>
      <c r="N95">
        <v>0.246</v>
      </c>
      <c r="O95">
        <v>0.37</v>
      </c>
      <c r="P95">
        <v>0.37</v>
      </c>
      <c r="Q95">
        <v>0.311</v>
      </c>
      <c r="R95">
        <v>0.316</v>
      </c>
    </row>
    <row r="96" spans="1:18" x14ac:dyDescent="0.45">
      <c r="A96">
        <v>95</v>
      </c>
      <c r="B96" t="s">
        <v>952</v>
      </c>
      <c r="C96" t="s">
        <v>820</v>
      </c>
      <c r="D96">
        <v>219</v>
      </c>
      <c r="E96">
        <v>155</v>
      </c>
      <c r="F96">
        <v>92.1</v>
      </c>
      <c r="G96">
        <v>112.2</v>
      </c>
      <c r="H96">
        <v>9.3000000000000007</v>
      </c>
      <c r="I96">
        <v>13</v>
      </c>
      <c r="J96" s="2">
        <v>8.4000000000000005E-2</v>
      </c>
      <c r="K96">
        <v>76</v>
      </c>
      <c r="L96" s="2">
        <v>0.49</v>
      </c>
      <c r="M96">
        <v>0.23499999999999999</v>
      </c>
      <c r="N96">
        <v>0.26200000000000001</v>
      </c>
      <c r="O96">
        <v>0.36299999999999999</v>
      </c>
      <c r="P96">
        <v>0.41399999999999998</v>
      </c>
      <c r="Q96">
        <v>0.28699999999999998</v>
      </c>
      <c r="R96">
        <v>0.315</v>
      </c>
    </row>
    <row r="97" spans="1:18" x14ac:dyDescent="0.45">
      <c r="A97">
        <v>96</v>
      </c>
      <c r="B97" t="s">
        <v>848</v>
      </c>
      <c r="C97" t="s">
        <v>70</v>
      </c>
      <c r="D97">
        <v>233</v>
      </c>
      <c r="E97">
        <v>189</v>
      </c>
      <c r="F97">
        <v>89.5</v>
      </c>
      <c r="G97">
        <v>109</v>
      </c>
      <c r="H97">
        <v>20.3</v>
      </c>
      <c r="I97">
        <v>17</v>
      </c>
      <c r="J97" s="2">
        <v>0.09</v>
      </c>
      <c r="K97">
        <v>71</v>
      </c>
      <c r="L97" s="2">
        <v>0.376</v>
      </c>
      <c r="M97">
        <v>0.26600000000000001</v>
      </c>
      <c r="N97">
        <v>0.245</v>
      </c>
      <c r="O97">
        <v>0.53700000000000003</v>
      </c>
      <c r="P97">
        <v>0.432</v>
      </c>
      <c r="Q97">
        <v>0.36399999999999999</v>
      </c>
      <c r="R97">
        <v>0.315</v>
      </c>
    </row>
    <row r="98" spans="1:18" x14ac:dyDescent="0.45">
      <c r="A98">
        <v>97</v>
      </c>
      <c r="B98" t="s">
        <v>858</v>
      </c>
      <c r="C98" t="s">
        <v>70</v>
      </c>
      <c r="D98">
        <v>225</v>
      </c>
      <c r="E98">
        <v>172</v>
      </c>
      <c r="F98">
        <v>85.9</v>
      </c>
      <c r="G98">
        <v>106.3</v>
      </c>
      <c r="H98">
        <v>9.6</v>
      </c>
      <c r="I98">
        <v>7</v>
      </c>
      <c r="J98" s="2">
        <v>4.1000000000000002E-2</v>
      </c>
      <c r="K98">
        <v>46</v>
      </c>
      <c r="L98" s="2">
        <v>0.26700000000000002</v>
      </c>
      <c r="M98">
        <v>0.26900000000000002</v>
      </c>
      <c r="N98">
        <v>0.26800000000000002</v>
      </c>
      <c r="O98">
        <v>0.378</v>
      </c>
      <c r="P98">
        <v>0.36899999999999999</v>
      </c>
      <c r="Q98">
        <v>0.316</v>
      </c>
      <c r="R98">
        <v>0.314</v>
      </c>
    </row>
    <row r="99" spans="1:18" x14ac:dyDescent="0.45">
      <c r="A99">
        <v>98</v>
      </c>
      <c r="B99" t="s">
        <v>933</v>
      </c>
      <c r="C99" t="s">
        <v>820</v>
      </c>
      <c r="D99">
        <v>200</v>
      </c>
      <c r="E99">
        <v>148</v>
      </c>
      <c r="F99">
        <v>86.2</v>
      </c>
      <c r="G99">
        <v>111.3</v>
      </c>
      <c r="H99">
        <v>12.9</v>
      </c>
      <c r="I99">
        <v>10</v>
      </c>
      <c r="J99" s="2">
        <v>6.8000000000000005E-2</v>
      </c>
      <c r="K99">
        <v>45</v>
      </c>
      <c r="L99" s="2">
        <v>0.30399999999999999</v>
      </c>
      <c r="M99">
        <v>0.219</v>
      </c>
      <c r="N99">
        <v>0.26900000000000002</v>
      </c>
      <c r="O99">
        <v>0.316</v>
      </c>
      <c r="P99">
        <v>0.39</v>
      </c>
      <c r="Q99">
        <v>0.26</v>
      </c>
      <c r="R99">
        <v>0.313</v>
      </c>
    </row>
    <row r="100" spans="1:18" x14ac:dyDescent="0.45">
      <c r="A100">
        <v>99</v>
      </c>
      <c r="B100" t="s">
        <v>904</v>
      </c>
      <c r="C100" t="s">
        <v>905</v>
      </c>
      <c r="D100">
        <v>205</v>
      </c>
      <c r="E100">
        <v>118</v>
      </c>
      <c r="F100">
        <v>95.2</v>
      </c>
      <c r="G100">
        <v>121.5</v>
      </c>
      <c r="H100">
        <v>10.1</v>
      </c>
      <c r="I100">
        <v>21</v>
      </c>
      <c r="J100" s="2">
        <v>0.17799999999999999</v>
      </c>
      <c r="K100">
        <v>64</v>
      </c>
      <c r="L100" s="2">
        <v>0.54200000000000004</v>
      </c>
      <c r="M100">
        <v>0.247</v>
      </c>
      <c r="N100">
        <v>0.24399999999999999</v>
      </c>
      <c r="O100">
        <v>0.42099999999999999</v>
      </c>
      <c r="P100">
        <v>0.436</v>
      </c>
      <c r="Q100">
        <v>0.314</v>
      </c>
      <c r="R100">
        <v>0.313</v>
      </c>
    </row>
    <row r="101" spans="1:18" x14ac:dyDescent="0.45">
      <c r="A101">
        <v>100</v>
      </c>
      <c r="B101" t="s">
        <v>837</v>
      </c>
      <c r="C101" t="s">
        <v>817</v>
      </c>
      <c r="D101">
        <v>188</v>
      </c>
      <c r="E101">
        <v>142</v>
      </c>
      <c r="F101">
        <v>89</v>
      </c>
      <c r="G101">
        <v>104.7</v>
      </c>
      <c r="H101">
        <v>8</v>
      </c>
      <c r="I101">
        <v>4</v>
      </c>
      <c r="J101" s="2">
        <v>2.8000000000000001E-2</v>
      </c>
      <c r="K101">
        <v>45</v>
      </c>
      <c r="L101" s="2">
        <v>0.317</v>
      </c>
      <c r="M101">
        <v>0.30099999999999999</v>
      </c>
      <c r="N101">
        <v>0.26700000000000002</v>
      </c>
      <c r="O101">
        <v>0.42799999999999999</v>
      </c>
      <c r="P101">
        <v>0.36799999999999999</v>
      </c>
      <c r="Q101">
        <v>0.35099999999999998</v>
      </c>
      <c r="R101">
        <v>0.313</v>
      </c>
    </row>
    <row r="102" spans="1:18" x14ac:dyDescent="0.45">
      <c r="A102">
        <v>101</v>
      </c>
      <c r="B102" t="s">
        <v>873</v>
      </c>
      <c r="C102" t="s">
        <v>854</v>
      </c>
      <c r="D102">
        <v>209</v>
      </c>
      <c r="E102">
        <v>130</v>
      </c>
      <c r="F102">
        <v>88.5</v>
      </c>
      <c r="G102">
        <v>109.8</v>
      </c>
      <c r="H102">
        <v>10.8</v>
      </c>
      <c r="I102">
        <v>11</v>
      </c>
      <c r="J102" s="2">
        <v>8.5000000000000006E-2</v>
      </c>
      <c r="K102">
        <v>52</v>
      </c>
      <c r="L102" s="2">
        <v>0.4</v>
      </c>
      <c r="M102">
        <v>0.26900000000000002</v>
      </c>
      <c r="N102">
        <v>0.24</v>
      </c>
      <c r="O102">
        <v>0.42499999999999999</v>
      </c>
      <c r="P102">
        <v>0.39900000000000002</v>
      </c>
      <c r="Q102">
        <v>0.33800000000000002</v>
      </c>
      <c r="R102">
        <v>0.313</v>
      </c>
    </row>
    <row r="103" spans="1:18" x14ac:dyDescent="0.45">
      <c r="A103">
        <v>102</v>
      </c>
      <c r="B103" t="s">
        <v>968</v>
      </c>
      <c r="C103" t="s">
        <v>153</v>
      </c>
      <c r="D103">
        <v>197</v>
      </c>
      <c r="E103">
        <v>134</v>
      </c>
      <c r="F103">
        <v>88.9</v>
      </c>
      <c r="G103">
        <v>110.9</v>
      </c>
      <c r="H103">
        <v>11.1</v>
      </c>
      <c r="I103">
        <v>10</v>
      </c>
      <c r="J103" s="2">
        <v>7.4999999999999997E-2</v>
      </c>
      <c r="K103">
        <v>56</v>
      </c>
      <c r="L103" s="2">
        <v>0.41799999999999998</v>
      </c>
      <c r="M103">
        <v>0.24399999999999999</v>
      </c>
      <c r="N103">
        <v>0.24299999999999999</v>
      </c>
      <c r="O103">
        <v>0.38300000000000001</v>
      </c>
      <c r="P103">
        <v>0.41599999999999998</v>
      </c>
      <c r="Q103">
        <v>0.30599999999999999</v>
      </c>
      <c r="R103">
        <v>0.312</v>
      </c>
    </row>
    <row r="104" spans="1:18" x14ac:dyDescent="0.45">
      <c r="A104">
        <v>103</v>
      </c>
      <c r="B104" t="s">
        <v>926</v>
      </c>
      <c r="C104" t="s">
        <v>33</v>
      </c>
      <c r="D104">
        <v>196</v>
      </c>
      <c r="E104">
        <v>160</v>
      </c>
      <c r="F104">
        <v>91.2</v>
      </c>
      <c r="G104">
        <v>111.3</v>
      </c>
      <c r="H104">
        <v>8.1999999999999993</v>
      </c>
      <c r="I104">
        <v>11</v>
      </c>
      <c r="J104" s="2">
        <v>6.9000000000000006E-2</v>
      </c>
      <c r="K104">
        <v>82</v>
      </c>
      <c r="L104" s="2">
        <v>0.51200000000000001</v>
      </c>
      <c r="M104">
        <v>0.255</v>
      </c>
      <c r="N104">
        <v>0.27500000000000002</v>
      </c>
      <c r="O104">
        <v>0.37</v>
      </c>
      <c r="P104">
        <v>0.41</v>
      </c>
      <c r="Q104">
        <v>0.28699999999999998</v>
      </c>
      <c r="R104">
        <v>0.312</v>
      </c>
    </row>
    <row r="105" spans="1:18" x14ac:dyDescent="0.45">
      <c r="A105">
        <v>104</v>
      </c>
      <c r="B105" t="s">
        <v>818</v>
      </c>
      <c r="C105" t="s">
        <v>103</v>
      </c>
      <c r="D105">
        <v>245</v>
      </c>
      <c r="E105">
        <v>168</v>
      </c>
      <c r="F105">
        <v>87.7</v>
      </c>
      <c r="G105">
        <v>107.4</v>
      </c>
      <c r="H105">
        <v>8.3000000000000007</v>
      </c>
      <c r="I105">
        <v>8</v>
      </c>
      <c r="J105" s="2">
        <v>4.8000000000000001E-2</v>
      </c>
      <c r="K105">
        <v>60</v>
      </c>
      <c r="L105" s="2">
        <v>0.35699999999999998</v>
      </c>
      <c r="M105">
        <v>0.28199999999999997</v>
      </c>
      <c r="N105">
        <v>0.253</v>
      </c>
      <c r="O105">
        <v>0.435</v>
      </c>
      <c r="P105">
        <v>0.36299999999999999</v>
      </c>
      <c r="Q105">
        <v>0.34899999999999998</v>
      </c>
      <c r="R105">
        <v>0.312</v>
      </c>
    </row>
    <row r="106" spans="1:18" x14ac:dyDescent="0.45">
      <c r="A106">
        <v>105</v>
      </c>
      <c r="B106" t="s">
        <v>916</v>
      </c>
      <c r="C106" t="s">
        <v>41</v>
      </c>
      <c r="D106">
        <v>190</v>
      </c>
      <c r="E106">
        <v>128</v>
      </c>
      <c r="F106">
        <v>88.1</v>
      </c>
      <c r="G106">
        <v>110.7</v>
      </c>
      <c r="H106">
        <v>14.1</v>
      </c>
      <c r="I106">
        <v>12</v>
      </c>
      <c r="J106" s="2">
        <v>9.4E-2</v>
      </c>
      <c r="K106">
        <v>44</v>
      </c>
      <c r="L106" s="2">
        <v>0.34399999999999997</v>
      </c>
      <c r="M106">
        <v>0.254</v>
      </c>
      <c r="N106">
        <v>0.23799999999999999</v>
      </c>
      <c r="O106">
        <v>0.42399999999999999</v>
      </c>
      <c r="P106">
        <v>0.434</v>
      </c>
      <c r="Q106">
        <v>0.32</v>
      </c>
      <c r="R106">
        <v>0.312</v>
      </c>
    </row>
    <row r="107" spans="1:18" x14ac:dyDescent="0.45">
      <c r="A107">
        <v>106</v>
      </c>
      <c r="B107" t="s">
        <v>930</v>
      </c>
      <c r="C107" t="s">
        <v>66</v>
      </c>
      <c r="D107">
        <v>231</v>
      </c>
      <c r="E107">
        <v>178</v>
      </c>
      <c r="F107">
        <v>92.4</v>
      </c>
      <c r="G107">
        <v>113.6</v>
      </c>
      <c r="H107">
        <v>4.5999999999999996</v>
      </c>
      <c r="I107">
        <v>8</v>
      </c>
      <c r="J107" s="2">
        <v>4.4999999999999998E-2</v>
      </c>
      <c r="K107">
        <v>90</v>
      </c>
      <c r="L107" s="2">
        <v>0.50600000000000001</v>
      </c>
      <c r="M107">
        <v>0.249</v>
      </c>
      <c r="N107">
        <v>0.25800000000000001</v>
      </c>
      <c r="O107">
        <v>0.35399999999999998</v>
      </c>
      <c r="P107">
        <v>0.373</v>
      </c>
      <c r="Q107">
        <v>0.30099999999999999</v>
      </c>
      <c r="R107">
        <v>0.311</v>
      </c>
    </row>
    <row r="108" spans="1:18" x14ac:dyDescent="0.45">
      <c r="A108">
        <v>107</v>
      </c>
      <c r="B108" t="s">
        <v>917</v>
      </c>
      <c r="C108" t="s">
        <v>90</v>
      </c>
      <c r="D108">
        <v>209</v>
      </c>
      <c r="E108">
        <v>165</v>
      </c>
      <c r="F108">
        <v>89.7</v>
      </c>
      <c r="G108">
        <v>111.2</v>
      </c>
      <c r="H108">
        <v>7.7</v>
      </c>
      <c r="I108">
        <v>7</v>
      </c>
      <c r="J108" s="2">
        <v>4.2000000000000003E-2</v>
      </c>
      <c r="K108">
        <v>74</v>
      </c>
      <c r="L108" s="2">
        <v>0.44800000000000001</v>
      </c>
      <c r="M108">
        <v>0.247</v>
      </c>
      <c r="N108">
        <v>0.26400000000000001</v>
      </c>
      <c r="O108">
        <v>0.36599999999999999</v>
      </c>
      <c r="P108">
        <v>0.40100000000000002</v>
      </c>
      <c r="Q108">
        <v>0.29399999999999998</v>
      </c>
      <c r="R108">
        <v>0.311</v>
      </c>
    </row>
    <row r="109" spans="1:18" x14ac:dyDescent="0.45">
      <c r="A109">
        <v>108</v>
      </c>
      <c r="B109" t="s">
        <v>908</v>
      </c>
      <c r="C109" t="s">
        <v>828</v>
      </c>
      <c r="D109">
        <v>214</v>
      </c>
      <c r="E109">
        <v>155</v>
      </c>
      <c r="F109">
        <v>89.5</v>
      </c>
      <c r="G109">
        <v>114.4</v>
      </c>
      <c r="H109">
        <v>6.4</v>
      </c>
      <c r="I109">
        <v>8</v>
      </c>
      <c r="J109" s="2">
        <v>5.1999999999999998E-2</v>
      </c>
      <c r="K109">
        <v>72</v>
      </c>
      <c r="L109" s="2">
        <v>0.46500000000000002</v>
      </c>
      <c r="M109">
        <v>0.26100000000000001</v>
      </c>
      <c r="N109">
        <v>0.27200000000000002</v>
      </c>
      <c r="O109">
        <v>0.379</v>
      </c>
      <c r="P109">
        <v>0.40300000000000002</v>
      </c>
      <c r="Q109">
        <v>0.3</v>
      </c>
      <c r="R109">
        <v>0.31</v>
      </c>
    </row>
    <row r="110" spans="1:18" x14ac:dyDescent="0.45">
      <c r="A110">
        <v>109</v>
      </c>
      <c r="B110" t="s">
        <v>964</v>
      </c>
      <c r="C110" t="s">
        <v>888</v>
      </c>
      <c r="D110">
        <v>221</v>
      </c>
      <c r="E110">
        <v>131</v>
      </c>
      <c r="F110">
        <v>91.2</v>
      </c>
      <c r="G110">
        <v>110</v>
      </c>
      <c r="H110">
        <v>14.1</v>
      </c>
      <c r="I110">
        <v>8</v>
      </c>
      <c r="J110" s="2">
        <v>6.0999999999999999E-2</v>
      </c>
      <c r="K110">
        <v>58</v>
      </c>
      <c r="L110" s="2">
        <v>0.443</v>
      </c>
      <c r="M110">
        <v>0.222</v>
      </c>
      <c r="N110">
        <v>0.23799999999999999</v>
      </c>
      <c r="O110">
        <v>0.35899999999999999</v>
      </c>
      <c r="P110">
        <v>0.39200000000000002</v>
      </c>
      <c r="Q110">
        <v>0.29299999999999998</v>
      </c>
      <c r="R110">
        <v>0.307</v>
      </c>
    </row>
    <row r="111" spans="1:18" x14ac:dyDescent="0.45">
      <c r="A111">
        <v>110</v>
      </c>
      <c r="B111" t="s">
        <v>963</v>
      </c>
      <c r="C111" t="s">
        <v>90</v>
      </c>
      <c r="D111">
        <v>201</v>
      </c>
      <c r="E111">
        <v>148</v>
      </c>
      <c r="F111">
        <v>86.3</v>
      </c>
      <c r="G111">
        <v>109.7</v>
      </c>
      <c r="H111">
        <v>9.3000000000000007</v>
      </c>
      <c r="I111">
        <v>7</v>
      </c>
      <c r="J111" s="2">
        <v>4.7E-2</v>
      </c>
      <c r="K111">
        <v>49</v>
      </c>
      <c r="L111" s="2">
        <v>0.33100000000000002</v>
      </c>
      <c r="M111">
        <v>0.19600000000000001</v>
      </c>
      <c r="N111">
        <v>0.249</v>
      </c>
      <c r="O111">
        <v>0.29599999999999999</v>
      </c>
      <c r="P111">
        <v>0.36899999999999999</v>
      </c>
      <c r="Q111">
        <v>0.25900000000000001</v>
      </c>
      <c r="R111">
        <v>0.30599999999999999</v>
      </c>
    </row>
    <row r="112" spans="1:18" x14ac:dyDescent="0.45">
      <c r="A112">
        <v>111</v>
      </c>
      <c r="B112" t="s">
        <v>970</v>
      </c>
      <c r="C112" t="s">
        <v>153</v>
      </c>
      <c r="D112">
        <v>194</v>
      </c>
      <c r="E112">
        <v>126</v>
      </c>
      <c r="F112">
        <v>90.1</v>
      </c>
      <c r="G112">
        <v>110.2</v>
      </c>
      <c r="H112">
        <v>12.2</v>
      </c>
      <c r="I112">
        <v>10</v>
      </c>
      <c r="J112" s="2">
        <v>7.9000000000000001E-2</v>
      </c>
      <c r="K112">
        <v>60</v>
      </c>
      <c r="L112" s="2">
        <v>0.47599999999999998</v>
      </c>
      <c r="M112">
        <v>0.21299999999999999</v>
      </c>
      <c r="N112">
        <v>0.24</v>
      </c>
      <c r="O112">
        <v>0.34799999999999998</v>
      </c>
      <c r="P112">
        <v>0.40200000000000002</v>
      </c>
      <c r="Q112">
        <v>0.27700000000000002</v>
      </c>
      <c r="R112">
        <v>0.30599999999999999</v>
      </c>
    </row>
    <row r="113" spans="1:18" x14ac:dyDescent="0.45">
      <c r="A113">
        <v>112</v>
      </c>
      <c r="B113" t="s">
        <v>939</v>
      </c>
      <c r="C113" t="s">
        <v>828</v>
      </c>
      <c r="D113">
        <v>193</v>
      </c>
      <c r="E113">
        <v>146</v>
      </c>
      <c r="F113">
        <v>88.6</v>
      </c>
      <c r="G113">
        <v>108.7</v>
      </c>
      <c r="H113">
        <v>19.899999999999999</v>
      </c>
      <c r="I113">
        <v>6</v>
      </c>
      <c r="J113" s="2">
        <v>4.1000000000000002E-2</v>
      </c>
      <c r="K113">
        <v>44</v>
      </c>
      <c r="L113" s="2">
        <v>0.30099999999999999</v>
      </c>
      <c r="M113">
        <v>0.26900000000000002</v>
      </c>
      <c r="N113">
        <v>0.255</v>
      </c>
      <c r="O113">
        <v>0.38900000000000001</v>
      </c>
      <c r="P113">
        <v>0.374</v>
      </c>
      <c r="Q113">
        <v>0.32100000000000001</v>
      </c>
      <c r="R113">
        <v>0.30599999999999999</v>
      </c>
    </row>
    <row r="114" spans="1:18" x14ac:dyDescent="0.45">
      <c r="A114">
        <v>113</v>
      </c>
      <c r="B114" t="s">
        <v>975</v>
      </c>
      <c r="C114" t="s">
        <v>97</v>
      </c>
      <c r="D114">
        <v>212</v>
      </c>
      <c r="E114">
        <v>143</v>
      </c>
      <c r="F114">
        <v>90.9</v>
      </c>
      <c r="G114">
        <v>111.6</v>
      </c>
      <c r="H114">
        <v>19.3</v>
      </c>
      <c r="I114">
        <v>10</v>
      </c>
      <c r="J114" s="2">
        <v>7.0000000000000007E-2</v>
      </c>
      <c r="K114">
        <v>61</v>
      </c>
      <c r="L114" s="2">
        <v>0.42699999999999999</v>
      </c>
      <c r="M114">
        <v>0.19600000000000001</v>
      </c>
      <c r="N114">
        <v>0.22900000000000001</v>
      </c>
      <c r="O114">
        <v>0.309</v>
      </c>
      <c r="P114">
        <v>0.40500000000000003</v>
      </c>
      <c r="Q114">
        <v>0.25600000000000001</v>
      </c>
      <c r="R114">
        <v>0.30499999999999999</v>
      </c>
    </row>
    <row r="115" spans="1:18" x14ac:dyDescent="0.45">
      <c r="A115">
        <v>114</v>
      </c>
      <c r="B115" t="s">
        <v>937</v>
      </c>
      <c r="C115" t="s">
        <v>103</v>
      </c>
      <c r="D115">
        <v>225</v>
      </c>
      <c r="E115">
        <v>164</v>
      </c>
      <c r="F115">
        <v>87.2</v>
      </c>
      <c r="G115">
        <v>110.5</v>
      </c>
      <c r="H115">
        <v>15.5</v>
      </c>
      <c r="I115">
        <v>9</v>
      </c>
      <c r="J115" s="2">
        <v>5.5E-2</v>
      </c>
      <c r="K115">
        <v>56</v>
      </c>
      <c r="L115" s="2">
        <v>0.34100000000000003</v>
      </c>
      <c r="M115">
        <v>0.25</v>
      </c>
      <c r="N115">
        <v>0.245</v>
      </c>
      <c r="O115">
        <v>0.377</v>
      </c>
      <c r="P115">
        <v>0.36499999999999999</v>
      </c>
      <c r="Q115">
        <v>0.31</v>
      </c>
      <c r="R115">
        <v>0.30399999999999999</v>
      </c>
    </row>
    <row r="116" spans="1:18" x14ac:dyDescent="0.45">
      <c r="A116">
        <v>115</v>
      </c>
      <c r="B116" t="s">
        <v>887</v>
      </c>
      <c r="C116" t="s">
        <v>888</v>
      </c>
      <c r="D116">
        <v>169</v>
      </c>
      <c r="E116">
        <v>127</v>
      </c>
      <c r="F116">
        <v>85.5</v>
      </c>
      <c r="G116">
        <v>108.4</v>
      </c>
      <c r="H116">
        <v>15.1</v>
      </c>
      <c r="I116">
        <v>1</v>
      </c>
      <c r="J116" s="2">
        <v>8.0000000000000002E-3</v>
      </c>
      <c r="K116">
        <v>33</v>
      </c>
      <c r="L116" s="2">
        <v>0.26</v>
      </c>
      <c r="M116">
        <v>0.3</v>
      </c>
      <c r="N116">
        <v>0.27700000000000002</v>
      </c>
      <c r="O116">
        <v>0.433</v>
      </c>
      <c r="P116">
        <v>0.34799999999999998</v>
      </c>
      <c r="Q116">
        <v>0.34200000000000003</v>
      </c>
      <c r="R116">
        <v>0.30399999999999999</v>
      </c>
    </row>
    <row r="117" spans="1:18" x14ac:dyDescent="0.45">
      <c r="A117">
        <v>116</v>
      </c>
      <c r="B117" t="s">
        <v>906</v>
      </c>
      <c r="C117" t="s">
        <v>905</v>
      </c>
      <c r="D117">
        <v>188</v>
      </c>
      <c r="E117">
        <v>133</v>
      </c>
      <c r="F117">
        <v>86.6</v>
      </c>
      <c r="G117">
        <v>109.4</v>
      </c>
      <c r="H117">
        <v>13.7</v>
      </c>
      <c r="I117">
        <v>9</v>
      </c>
      <c r="J117" s="2">
        <v>6.8000000000000005E-2</v>
      </c>
      <c r="K117">
        <v>46</v>
      </c>
      <c r="L117" s="2">
        <v>0.34599999999999997</v>
      </c>
      <c r="M117">
        <v>0.28000000000000003</v>
      </c>
      <c r="N117">
        <v>0.23300000000000001</v>
      </c>
      <c r="O117">
        <v>0.45800000000000002</v>
      </c>
      <c r="P117">
        <v>0.374</v>
      </c>
      <c r="Q117">
        <v>0.35599999999999998</v>
      </c>
      <c r="R117">
        <v>0.30299999999999999</v>
      </c>
    </row>
    <row r="118" spans="1:18" x14ac:dyDescent="0.45">
      <c r="A118">
        <v>117</v>
      </c>
      <c r="B118" t="s">
        <v>961</v>
      </c>
      <c r="C118" t="s">
        <v>875</v>
      </c>
      <c r="D118">
        <v>232</v>
      </c>
      <c r="E118">
        <v>161</v>
      </c>
      <c r="F118">
        <v>89</v>
      </c>
      <c r="G118">
        <v>110.1</v>
      </c>
      <c r="H118">
        <v>11.4</v>
      </c>
      <c r="I118">
        <v>10</v>
      </c>
      <c r="J118" s="2">
        <v>6.2E-2</v>
      </c>
      <c r="K118">
        <v>65</v>
      </c>
      <c r="L118" s="2">
        <v>0.40400000000000003</v>
      </c>
      <c r="M118">
        <v>0.223</v>
      </c>
      <c r="N118">
        <v>0.23100000000000001</v>
      </c>
      <c r="O118">
        <v>0.35</v>
      </c>
      <c r="P118">
        <v>0.378</v>
      </c>
      <c r="Q118">
        <v>0.29299999999999998</v>
      </c>
      <c r="R118">
        <v>0.30199999999999999</v>
      </c>
    </row>
    <row r="119" spans="1:18" x14ac:dyDescent="0.45">
      <c r="A119">
        <v>118</v>
      </c>
      <c r="B119" t="s">
        <v>959</v>
      </c>
      <c r="C119" t="s">
        <v>825</v>
      </c>
      <c r="D119">
        <v>223</v>
      </c>
      <c r="E119">
        <v>155</v>
      </c>
      <c r="F119">
        <v>87.1</v>
      </c>
      <c r="G119">
        <v>111.5</v>
      </c>
      <c r="H119">
        <v>11.2</v>
      </c>
      <c r="I119">
        <v>9</v>
      </c>
      <c r="J119" s="2">
        <v>5.8000000000000003E-2</v>
      </c>
      <c r="K119">
        <v>53</v>
      </c>
      <c r="L119" s="2">
        <v>0.34200000000000003</v>
      </c>
      <c r="M119">
        <v>0.188</v>
      </c>
      <c r="N119">
        <v>0.23699999999999999</v>
      </c>
      <c r="O119">
        <v>0.28399999999999997</v>
      </c>
      <c r="P119">
        <v>0.34300000000000003</v>
      </c>
      <c r="Q119">
        <v>0.255</v>
      </c>
      <c r="R119">
        <v>0.30199999999999999</v>
      </c>
    </row>
    <row r="120" spans="1:18" x14ac:dyDescent="0.45">
      <c r="A120">
        <v>119</v>
      </c>
      <c r="B120" t="s">
        <v>962</v>
      </c>
      <c r="C120" t="s">
        <v>854</v>
      </c>
      <c r="D120">
        <v>173</v>
      </c>
      <c r="E120">
        <v>137</v>
      </c>
      <c r="F120">
        <v>84.3</v>
      </c>
      <c r="G120">
        <v>107.6</v>
      </c>
      <c r="H120">
        <v>15.9</v>
      </c>
      <c r="I120">
        <v>7</v>
      </c>
      <c r="J120" s="2">
        <v>5.0999999999999997E-2</v>
      </c>
      <c r="K120">
        <v>37</v>
      </c>
      <c r="L120" s="2">
        <v>0.27</v>
      </c>
      <c r="M120">
        <v>0.23699999999999999</v>
      </c>
      <c r="N120">
        <v>0.246</v>
      </c>
      <c r="O120">
        <v>0.378</v>
      </c>
      <c r="P120">
        <v>0.36499999999999999</v>
      </c>
      <c r="Q120">
        <v>0.30299999999999999</v>
      </c>
      <c r="R120">
        <v>0.30099999999999999</v>
      </c>
    </row>
    <row r="121" spans="1:18" x14ac:dyDescent="0.45">
      <c r="A121">
        <v>120</v>
      </c>
      <c r="B121" t="s">
        <v>977</v>
      </c>
      <c r="C121" t="s">
        <v>823</v>
      </c>
      <c r="D121">
        <v>227</v>
      </c>
      <c r="E121">
        <v>157</v>
      </c>
      <c r="F121">
        <v>87.7</v>
      </c>
      <c r="G121">
        <v>111</v>
      </c>
      <c r="H121">
        <v>14.9</v>
      </c>
      <c r="I121">
        <v>10</v>
      </c>
      <c r="J121" s="2">
        <v>6.4000000000000001E-2</v>
      </c>
      <c r="K121">
        <v>58</v>
      </c>
      <c r="L121" s="2">
        <v>0.36899999999999999</v>
      </c>
      <c r="M121">
        <v>0.19800000000000001</v>
      </c>
      <c r="N121">
        <v>0.23799999999999999</v>
      </c>
      <c r="O121">
        <v>0.309</v>
      </c>
      <c r="P121">
        <v>0.38300000000000001</v>
      </c>
      <c r="Q121">
        <v>0.25900000000000001</v>
      </c>
      <c r="R121">
        <v>0.3</v>
      </c>
    </row>
    <row r="122" spans="1:18" x14ac:dyDescent="0.45">
      <c r="A122">
        <v>121</v>
      </c>
      <c r="B122" t="s">
        <v>910</v>
      </c>
      <c r="C122" t="s">
        <v>825</v>
      </c>
      <c r="D122">
        <v>213</v>
      </c>
      <c r="E122">
        <v>161</v>
      </c>
      <c r="F122">
        <v>88.5</v>
      </c>
      <c r="G122">
        <v>109.4</v>
      </c>
      <c r="H122">
        <v>14.2</v>
      </c>
      <c r="I122">
        <v>11</v>
      </c>
      <c r="J122" s="2">
        <v>6.8000000000000005E-2</v>
      </c>
      <c r="K122">
        <v>67</v>
      </c>
      <c r="L122" s="2">
        <v>0.41599999999999998</v>
      </c>
      <c r="M122">
        <v>0.23400000000000001</v>
      </c>
      <c r="N122">
        <v>0.248</v>
      </c>
      <c r="O122">
        <v>0.373</v>
      </c>
      <c r="P122">
        <v>0.39900000000000002</v>
      </c>
      <c r="Q122">
        <v>0.28699999999999998</v>
      </c>
      <c r="R122">
        <v>0.29899999999999999</v>
      </c>
    </row>
    <row r="123" spans="1:18" x14ac:dyDescent="0.45">
      <c r="A123">
        <v>122</v>
      </c>
      <c r="B123" t="s">
        <v>894</v>
      </c>
      <c r="C123" t="s">
        <v>129</v>
      </c>
      <c r="D123">
        <v>182</v>
      </c>
      <c r="E123">
        <v>97</v>
      </c>
      <c r="F123">
        <v>89.2</v>
      </c>
      <c r="G123">
        <v>106.9</v>
      </c>
      <c r="H123">
        <v>13.7</v>
      </c>
      <c r="I123">
        <v>12</v>
      </c>
      <c r="J123" s="2">
        <v>0.124</v>
      </c>
      <c r="K123">
        <v>38</v>
      </c>
      <c r="L123" s="2">
        <v>0.39200000000000002</v>
      </c>
      <c r="M123">
        <v>0.20899999999999999</v>
      </c>
      <c r="N123">
        <v>0.192</v>
      </c>
      <c r="O123">
        <v>0.38</v>
      </c>
      <c r="P123">
        <v>0.377</v>
      </c>
      <c r="Q123">
        <v>0.312</v>
      </c>
      <c r="R123">
        <v>0.29899999999999999</v>
      </c>
    </row>
    <row r="124" spans="1:18" x14ac:dyDescent="0.45">
      <c r="A124">
        <v>123</v>
      </c>
      <c r="B124" t="s">
        <v>950</v>
      </c>
      <c r="C124" t="s">
        <v>905</v>
      </c>
      <c r="D124">
        <v>197</v>
      </c>
      <c r="E124">
        <v>126</v>
      </c>
      <c r="F124">
        <v>87.7</v>
      </c>
      <c r="G124">
        <v>108</v>
      </c>
      <c r="H124">
        <v>8.6999999999999993</v>
      </c>
      <c r="I124">
        <v>5</v>
      </c>
      <c r="J124" s="2">
        <v>0.04</v>
      </c>
      <c r="K124">
        <v>47</v>
      </c>
      <c r="L124" s="2">
        <v>0.373</v>
      </c>
      <c r="M124">
        <v>0.20300000000000001</v>
      </c>
      <c r="N124">
        <v>0.23400000000000001</v>
      </c>
      <c r="O124">
        <v>0.27300000000000002</v>
      </c>
      <c r="P124">
        <v>0.33900000000000002</v>
      </c>
      <c r="Q124">
        <v>0.26</v>
      </c>
      <c r="R124">
        <v>0.29799999999999999</v>
      </c>
    </row>
    <row r="125" spans="1:18" x14ac:dyDescent="0.45">
      <c r="A125">
        <v>124</v>
      </c>
      <c r="B125" t="s">
        <v>902</v>
      </c>
      <c r="C125" t="s">
        <v>817</v>
      </c>
      <c r="D125">
        <v>170</v>
      </c>
      <c r="E125">
        <v>105</v>
      </c>
      <c r="F125">
        <v>89.2</v>
      </c>
      <c r="G125">
        <v>106.2</v>
      </c>
      <c r="H125">
        <v>8.1</v>
      </c>
      <c r="I125">
        <v>7</v>
      </c>
      <c r="J125" s="2">
        <v>6.7000000000000004E-2</v>
      </c>
      <c r="K125">
        <v>42</v>
      </c>
      <c r="L125" s="2">
        <v>0.4</v>
      </c>
      <c r="M125">
        <v>0.22800000000000001</v>
      </c>
      <c r="N125">
        <v>0.22900000000000001</v>
      </c>
      <c r="O125">
        <v>0.33600000000000002</v>
      </c>
      <c r="P125">
        <v>0.34599999999999997</v>
      </c>
      <c r="Q125">
        <v>0.29699999999999999</v>
      </c>
      <c r="R125">
        <v>0.29699999999999999</v>
      </c>
    </row>
    <row r="126" spans="1:18" x14ac:dyDescent="0.45">
      <c r="A126">
        <v>125</v>
      </c>
      <c r="B126" t="s">
        <v>927</v>
      </c>
      <c r="C126" t="s">
        <v>103</v>
      </c>
      <c r="D126">
        <v>227</v>
      </c>
      <c r="E126">
        <v>149</v>
      </c>
      <c r="F126">
        <v>89.2</v>
      </c>
      <c r="G126">
        <v>108.9</v>
      </c>
      <c r="H126">
        <v>18.399999999999999</v>
      </c>
      <c r="I126">
        <v>11</v>
      </c>
      <c r="J126" s="2">
        <v>7.3999999999999996E-2</v>
      </c>
      <c r="K126">
        <v>52</v>
      </c>
      <c r="L126" s="2">
        <v>0.34899999999999998</v>
      </c>
      <c r="M126">
        <v>0.22800000000000001</v>
      </c>
      <c r="N126">
        <v>0.219</v>
      </c>
      <c r="O126">
        <v>0.32700000000000001</v>
      </c>
      <c r="P126">
        <v>0.35899999999999999</v>
      </c>
      <c r="Q126">
        <v>0.28399999999999997</v>
      </c>
      <c r="R126">
        <v>0.29599999999999999</v>
      </c>
    </row>
    <row r="127" spans="1:18" x14ac:dyDescent="0.45">
      <c r="A127">
        <v>126</v>
      </c>
      <c r="B127" t="s">
        <v>971</v>
      </c>
      <c r="C127" t="s">
        <v>886</v>
      </c>
      <c r="D127">
        <v>198</v>
      </c>
      <c r="E127">
        <v>140</v>
      </c>
      <c r="F127">
        <v>88.6</v>
      </c>
      <c r="G127">
        <v>114.2</v>
      </c>
      <c r="H127">
        <v>8.6</v>
      </c>
      <c r="I127">
        <v>8</v>
      </c>
      <c r="J127" s="2">
        <v>5.7000000000000002E-2</v>
      </c>
      <c r="K127">
        <v>60</v>
      </c>
      <c r="L127" s="2">
        <v>0.42899999999999999</v>
      </c>
      <c r="M127">
        <v>0.22600000000000001</v>
      </c>
      <c r="N127">
        <v>0.23699999999999999</v>
      </c>
      <c r="O127">
        <v>0.28799999999999998</v>
      </c>
      <c r="P127">
        <v>0.36899999999999999</v>
      </c>
      <c r="Q127">
        <v>0.26300000000000001</v>
      </c>
      <c r="R127">
        <v>0.29499999999999998</v>
      </c>
    </row>
    <row r="128" spans="1:18" x14ac:dyDescent="0.45">
      <c r="A128">
        <v>127</v>
      </c>
      <c r="B128" t="s">
        <v>956</v>
      </c>
      <c r="C128" t="s">
        <v>830</v>
      </c>
      <c r="D128">
        <v>188</v>
      </c>
      <c r="E128">
        <v>91</v>
      </c>
      <c r="F128">
        <v>89.1</v>
      </c>
      <c r="G128">
        <v>110.7</v>
      </c>
      <c r="H128">
        <v>14</v>
      </c>
      <c r="I128">
        <v>12</v>
      </c>
      <c r="J128" s="2">
        <v>0.13200000000000001</v>
      </c>
      <c r="K128">
        <v>44</v>
      </c>
      <c r="L128" s="2">
        <v>0.48399999999999999</v>
      </c>
      <c r="M128">
        <v>0.19400000000000001</v>
      </c>
      <c r="N128">
        <v>0.20200000000000001</v>
      </c>
      <c r="O128">
        <v>0.39400000000000002</v>
      </c>
      <c r="P128">
        <v>0.36599999999999999</v>
      </c>
      <c r="Q128">
        <v>0.30499999999999999</v>
      </c>
      <c r="R128">
        <v>0.29499999999999998</v>
      </c>
    </row>
    <row r="129" spans="1:18" x14ac:dyDescent="0.45">
      <c r="A129">
        <v>128</v>
      </c>
      <c r="B129" t="s">
        <v>948</v>
      </c>
      <c r="C129" t="s">
        <v>70</v>
      </c>
      <c r="D129">
        <v>172</v>
      </c>
      <c r="E129">
        <v>119</v>
      </c>
      <c r="F129">
        <v>85.2</v>
      </c>
      <c r="G129">
        <v>106.7</v>
      </c>
      <c r="H129">
        <v>8.3000000000000007</v>
      </c>
      <c r="I129">
        <v>3</v>
      </c>
      <c r="J129" s="2">
        <v>2.5000000000000001E-2</v>
      </c>
      <c r="K129">
        <v>26</v>
      </c>
      <c r="L129" s="2">
        <v>0.218</v>
      </c>
      <c r="M129">
        <v>0.19900000000000001</v>
      </c>
      <c r="N129">
        <v>0.23200000000000001</v>
      </c>
      <c r="O129">
        <v>0.26</v>
      </c>
      <c r="P129">
        <v>0.312</v>
      </c>
      <c r="Q129">
        <v>0.26500000000000001</v>
      </c>
      <c r="R129">
        <v>0.29499999999999998</v>
      </c>
    </row>
    <row r="130" spans="1:18" x14ac:dyDescent="0.45">
      <c r="A130">
        <v>129</v>
      </c>
      <c r="B130" t="s">
        <v>965</v>
      </c>
      <c r="C130" t="s">
        <v>41</v>
      </c>
      <c r="D130">
        <v>194</v>
      </c>
      <c r="E130">
        <v>144</v>
      </c>
      <c r="F130">
        <v>85.8</v>
      </c>
      <c r="G130">
        <v>103.9</v>
      </c>
      <c r="H130">
        <v>6.9</v>
      </c>
      <c r="I130">
        <v>4</v>
      </c>
      <c r="J130" s="2">
        <v>2.8000000000000001E-2</v>
      </c>
      <c r="K130">
        <v>37</v>
      </c>
      <c r="L130" s="2">
        <v>0.25700000000000001</v>
      </c>
      <c r="M130">
        <v>0.23799999999999999</v>
      </c>
      <c r="N130">
        <v>0.245</v>
      </c>
      <c r="O130">
        <v>0.34899999999999998</v>
      </c>
      <c r="P130">
        <v>0.34699999999999998</v>
      </c>
      <c r="Q130">
        <v>0.29499999999999998</v>
      </c>
      <c r="R130">
        <v>0.29499999999999998</v>
      </c>
    </row>
    <row r="131" spans="1:18" x14ac:dyDescent="0.45">
      <c r="A131">
        <v>130</v>
      </c>
      <c r="B131" t="s">
        <v>967</v>
      </c>
      <c r="C131" t="s">
        <v>153</v>
      </c>
      <c r="D131">
        <v>179</v>
      </c>
      <c r="E131">
        <v>99</v>
      </c>
      <c r="F131">
        <v>89.6</v>
      </c>
      <c r="G131">
        <v>107.9</v>
      </c>
      <c r="H131">
        <v>14.4</v>
      </c>
      <c r="I131">
        <v>8</v>
      </c>
      <c r="J131" s="2">
        <v>8.1000000000000003E-2</v>
      </c>
      <c r="K131">
        <v>38</v>
      </c>
      <c r="L131" s="2">
        <v>0.38400000000000001</v>
      </c>
      <c r="M131">
        <v>0.17100000000000001</v>
      </c>
      <c r="N131">
        <v>0.185</v>
      </c>
      <c r="O131">
        <v>0.316</v>
      </c>
      <c r="P131">
        <v>0.35299999999999998</v>
      </c>
      <c r="Q131">
        <v>0.27500000000000002</v>
      </c>
      <c r="R131">
        <v>0.29399999999999998</v>
      </c>
    </row>
    <row r="132" spans="1:18" x14ac:dyDescent="0.45">
      <c r="A132">
        <v>131</v>
      </c>
      <c r="B132" t="s">
        <v>947</v>
      </c>
      <c r="C132" t="s">
        <v>862</v>
      </c>
      <c r="D132">
        <v>202</v>
      </c>
      <c r="E132">
        <v>158</v>
      </c>
      <c r="F132">
        <v>86.2</v>
      </c>
      <c r="G132">
        <v>103.9</v>
      </c>
      <c r="H132">
        <v>15</v>
      </c>
      <c r="I132">
        <v>3</v>
      </c>
      <c r="J132" s="2">
        <v>1.9E-2</v>
      </c>
      <c r="K132">
        <v>46</v>
      </c>
      <c r="L132" s="2">
        <v>0.29099999999999998</v>
      </c>
      <c r="M132">
        <v>0.23799999999999999</v>
      </c>
      <c r="N132">
        <v>0.246</v>
      </c>
      <c r="O132">
        <v>0.34300000000000003</v>
      </c>
      <c r="P132">
        <v>0.32900000000000001</v>
      </c>
      <c r="Q132">
        <v>0.29699999999999999</v>
      </c>
      <c r="R132">
        <v>0.29299999999999998</v>
      </c>
    </row>
    <row r="133" spans="1:18" x14ac:dyDescent="0.45">
      <c r="A133">
        <v>132</v>
      </c>
      <c r="B133" t="s">
        <v>896</v>
      </c>
      <c r="C133" t="s">
        <v>888</v>
      </c>
      <c r="D133">
        <v>217</v>
      </c>
      <c r="E133">
        <v>165</v>
      </c>
      <c r="F133">
        <v>85.7</v>
      </c>
      <c r="G133">
        <v>106.5</v>
      </c>
      <c r="H133">
        <v>18</v>
      </c>
      <c r="I133">
        <v>3</v>
      </c>
      <c r="J133" s="2">
        <v>1.7999999999999999E-2</v>
      </c>
      <c r="K133">
        <v>47</v>
      </c>
      <c r="L133" s="2">
        <v>0.28499999999999998</v>
      </c>
      <c r="M133">
        <v>0.25800000000000001</v>
      </c>
      <c r="N133">
        <v>0.254</v>
      </c>
      <c r="O133">
        <v>0.35399999999999998</v>
      </c>
      <c r="P133">
        <v>0.34499999999999997</v>
      </c>
      <c r="Q133">
        <v>0.29499999999999998</v>
      </c>
      <c r="R133">
        <v>0.29199999999999998</v>
      </c>
    </row>
    <row r="134" spans="1:18" x14ac:dyDescent="0.45">
      <c r="A134">
        <v>133</v>
      </c>
      <c r="B134" t="s">
        <v>978</v>
      </c>
      <c r="C134" t="s">
        <v>97</v>
      </c>
      <c r="D134">
        <v>191</v>
      </c>
      <c r="E134">
        <v>148</v>
      </c>
      <c r="F134">
        <v>87.4</v>
      </c>
      <c r="G134">
        <v>109.5</v>
      </c>
      <c r="H134">
        <v>16.100000000000001</v>
      </c>
      <c r="I134">
        <v>8</v>
      </c>
      <c r="J134" s="2">
        <v>5.3999999999999999E-2</v>
      </c>
      <c r="K134">
        <v>43</v>
      </c>
      <c r="L134" s="2">
        <v>0.29099999999999998</v>
      </c>
      <c r="M134">
        <v>0.193</v>
      </c>
      <c r="N134">
        <v>0.253</v>
      </c>
      <c r="O134">
        <v>0.27100000000000002</v>
      </c>
      <c r="P134">
        <v>0.38700000000000001</v>
      </c>
      <c r="Q134">
        <v>0.22500000000000001</v>
      </c>
      <c r="R134">
        <v>0.29199999999999998</v>
      </c>
    </row>
    <row r="135" spans="1:18" x14ac:dyDescent="0.45">
      <c r="A135">
        <v>134</v>
      </c>
      <c r="B135" t="s">
        <v>955</v>
      </c>
      <c r="C135" t="s">
        <v>854</v>
      </c>
      <c r="D135">
        <v>191</v>
      </c>
      <c r="E135">
        <v>137</v>
      </c>
      <c r="F135">
        <v>89.3</v>
      </c>
      <c r="G135">
        <v>111.1</v>
      </c>
      <c r="H135">
        <v>4.3</v>
      </c>
      <c r="I135">
        <v>4</v>
      </c>
      <c r="J135" s="2">
        <v>2.9000000000000001E-2</v>
      </c>
      <c r="K135">
        <v>63</v>
      </c>
      <c r="L135" s="2">
        <v>0.46</v>
      </c>
      <c r="M135">
        <v>0.26500000000000001</v>
      </c>
      <c r="N135">
        <v>0.25800000000000001</v>
      </c>
      <c r="O135">
        <v>0.34300000000000003</v>
      </c>
      <c r="P135">
        <v>0.36899999999999999</v>
      </c>
      <c r="Q135">
        <v>0.28799999999999998</v>
      </c>
      <c r="R135">
        <v>0.29199999999999998</v>
      </c>
    </row>
    <row r="136" spans="1:18" x14ac:dyDescent="0.45">
      <c r="A136">
        <v>135</v>
      </c>
      <c r="B136" t="s">
        <v>911</v>
      </c>
      <c r="C136" t="s">
        <v>161</v>
      </c>
      <c r="D136">
        <v>187</v>
      </c>
      <c r="E136">
        <v>142</v>
      </c>
      <c r="F136">
        <v>89.3</v>
      </c>
      <c r="G136">
        <v>109.8</v>
      </c>
      <c r="H136">
        <v>15.6</v>
      </c>
      <c r="I136">
        <v>10</v>
      </c>
      <c r="J136" s="2">
        <v>7.0000000000000007E-2</v>
      </c>
      <c r="K136">
        <v>56</v>
      </c>
      <c r="L136" s="2">
        <v>0.39400000000000002</v>
      </c>
      <c r="M136">
        <v>0.247</v>
      </c>
      <c r="N136">
        <v>0.23899999999999999</v>
      </c>
      <c r="O136">
        <v>0.35599999999999998</v>
      </c>
      <c r="P136">
        <v>0.38100000000000001</v>
      </c>
      <c r="Q136">
        <v>0.28999999999999998</v>
      </c>
      <c r="R136">
        <v>0.29099999999999998</v>
      </c>
    </row>
    <row r="137" spans="1:18" x14ac:dyDescent="0.45">
      <c r="A137">
        <v>136</v>
      </c>
      <c r="B137" t="s">
        <v>969</v>
      </c>
      <c r="C137" t="s">
        <v>66</v>
      </c>
      <c r="D137">
        <v>217</v>
      </c>
      <c r="E137">
        <v>128</v>
      </c>
      <c r="F137">
        <v>90.8</v>
      </c>
      <c r="G137">
        <v>112.1</v>
      </c>
      <c r="H137">
        <v>12.4</v>
      </c>
      <c r="I137">
        <v>9</v>
      </c>
      <c r="J137" s="2">
        <v>7.0000000000000007E-2</v>
      </c>
      <c r="K137">
        <v>53</v>
      </c>
      <c r="L137" s="2">
        <v>0.41399999999999998</v>
      </c>
      <c r="M137">
        <v>0.156</v>
      </c>
      <c r="N137">
        <v>0.20100000000000001</v>
      </c>
      <c r="O137">
        <v>0.313</v>
      </c>
      <c r="P137">
        <v>0.36399999999999999</v>
      </c>
      <c r="Q137">
        <v>0.25800000000000001</v>
      </c>
      <c r="R137">
        <v>0.29099999999999998</v>
      </c>
    </row>
    <row r="138" spans="1:18" x14ac:dyDescent="0.45">
      <c r="A138">
        <v>137</v>
      </c>
      <c r="B138" t="s">
        <v>883</v>
      </c>
      <c r="C138" t="s">
        <v>66</v>
      </c>
      <c r="D138">
        <v>179</v>
      </c>
      <c r="E138">
        <v>116</v>
      </c>
      <c r="F138">
        <v>83.2</v>
      </c>
      <c r="G138">
        <v>109</v>
      </c>
      <c r="H138">
        <v>13.7</v>
      </c>
      <c r="I138">
        <v>4</v>
      </c>
      <c r="J138" s="2">
        <v>3.4000000000000002E-2</v>
      </c>
      <c r="K138">
        <v>28</v>
      </c>
      <c r="L138" s="2">
        <v>0.24099999999999999</v>
      </c>
      <c r="M138">
        <v>0.25900000000000001</v>
      </c>
      <c r="N138">
        <v>0.24199999999999999</v>
      </c>
      <c r="O138">
        <v>0.36399999999999999</v>
      </c>
      <c r="P138">
        <v>0.34499999999999997</v>
      </c>
      <c r="Q138">
        <v>0.30399999999999999</v>
      </c>
      <c r="R138">
        <v>0.28999999999999998</v>
      </c>
    </row>
    <row r="139" spans="1:18" x14ac:dyDescent="0.45">
      <c r="A139">
        <v>138</v>
      </c>
      <c r="B139" t="s">
        <v>942</v>
      </c>
      <c r="C139" t="s">
        <v>86</v>
      </c>
      <c r="D139">
        <v>201</v>
      </c>
      <c r="E139">
        <v>140</v>
      </c>
      <c r="F139">
        <v>87.2</v>
      </c>
      <c r="G139">
        <v>113.5</v>
      </c>
      <c r="H139">
        <v>24.3</v>
      </c>
      <c r="I139">
        <v>10</v>
      </c>
      <c r="J139" s="2">
        <v>7.0999999999999994E-2</v>
      </c>
      <c r="K139">
        <v>46</v>
      </c>
      <c r="L139" s="2">
        <v>0.32900000000000001</v>
      </c>
      <c r="M139">
        <v>0.20100000000000001</v>
      </c>
      <c r="N139">
        <v>0.20300000000000001</v>
      </c>
      <c r="O139">
        <v>0.42499999999999999</v>
      </c>
      <c r="P139">
        <v>0.36199999999999999</v>
      </c>
      <c r="Q139">
        <v>0.311</v>
      </c>
      <c r="R139">
        <v>0.28699999999999998</v>
      </c>
    </row>
    <row r="140" spans="1:18" x14ac:dyDescent="0.45">
      <c r="A140">
        <v>139</v>
      </c>
      <c r="B140" t="s">
        <v>871</v>
      </c>
      <c r="C140" t="s">
        <v>854</v>
      </c>
      <c r="D140">
        <v>172</v>
      </c>
      <c r="E140">
        <v>131</v>
      </c>
      <c r="F140">
        <v>87</v>
      </c>
      <c r="G140">
        <v>110.5</v>
      </c>
      <c r="H140">
        <v>10.9</v>
      </c>
      <c r="I140">
        <v>6</v>
      </c>
      <c r="J140" s="2">
        <v>4.5999999999999999E-2</v>
      </c>
      <c r="K140">
        <v>42</v>
      </c>
      <c r="L140" s="2">
        <v>0.32100000000000001</v>
      </c>
      <c r="M140">
        <v>0.30399999999999999</v>
      </c>
      <c r="N140">
        <v>0.24299999999999999</v>
      </c>
      <c r="O140">
        <v>0.437</v>
      </c>
      <c r="P140">
        <v>0.35399999999999998</v>
      </c>
      <c r="Q140">
        <v>0.34100000000000003</v>
      </c>
      <c r="R140">
        <v>0.28299999999999997</v>
      </c>
    </row>
    <row r="141" spans="1:18" x14ac:dyDescent="0.45">
      <c r="A141">
        <v>140</v>
      </c>
      <c r="B141" t="s">
        <v>957</v>
      </c>
      <c r="C141" t="s">
        <v>830</v>
      </c>
      <c r="D141">
        <v>187</v>
      </c>
      <c r="E141">
        <v>120</v>
      </c>
      <c r="F141">
        <v>87.2</v>
      </c>
      <c r="G141">
        <v>107</v>
      </c>
      <c r="H141">
        <v>16.3</v>
      </c>
      <c r="I141">
        <v>8</v>
      </c>
      <c r="J141" s="2">
        <v>6.7000000000000004E-2</v>
      </c>
      <c r="K141">
        <v>40</v>
      </c>
      <c r="L141" s="2">
        <v>0.33300000000000002</v>
      </c>
      <c r="M141">
        <v>0.222</v>
      </c>
      <c r="N141">
        <v>0.21099999999999999</v>
      </c>
      <c r="O141">
        <v>0.41899999999999998</v>
      </c>
      <c r="P141">
        <v>0.34399999999999997</v>
      </c>
      <c r="Q141">
        <v>0.316</v>
      </c>
      <c r="R141">
        <v>0.28199999999999997</v>
      </c>
    </row>
    <row r="142" spans="1:18" x14ac:dyDescent="0.45">
      <c r="A142">
        <v>141</v>
      </c>
      <c r="B142" t="s">
        <v>976</v>
      </c>
      <c r="C142" t="s">
        <v>854</v>
      </c>
      <c r="D142">
        <v>169</v>
      </c>
      <c r="E142">
        <v>122</v>
      </c>
      <c r="F142">
        <v>88.6</v>
      </c>
      <c r="G142">
        <v>114.1</v>
      </c>
      <c r="H142">
        <v>15.9</v>
      </c>
      <c r="I142">
        <v>5</v>
      </c>
      <c r="J142" s="2">
        <v>4.1000000000000002E-2</v>
      </c>
      <c r="K142">
        <v>51</v>
      </c>
      <c r="L142" s="2">
        <v>0.41799999999999998</v>
      </c>
      <c r="M142">
        <v>0.221</v>
      </c>
      <c r="N142">
        <v>0.22800000000000001</v>
      </c>
      <c r="O142">
        <v>0.30499999999999999</v>
      </c>
      <c r="P142">
        <v>0.34</v>
      </c>
      <c r="Q142">
        <v>0.26200000000000001</v>
      </c>
      <c r="R142">
        <v>0.27900000000000003</v>
      </c>
    </row>
    <row r="143" spans="1:18" x14ac:dyDescent="0.45">
      <c r="A143">
        <v>142</v>
      </c>
      <c r="B143" t="s">
        <v>966</v>
      </c>
      <c r="C143" t="s">
        <v>153</v>
      </c>
      <c r="D143">
        <v>181</v>
      </c>
      <c r="E143">
        <v>103</v>
      </c>
      <c r="F143">
        <v>86.5</v>
      </c>
      <c r="G143">
        <v>109.9</v>
      </c>
      <c r="H143">
        <v>17.5</v>
      </c>
      <c r="I143">
        <v>6</v>
      </c>
      <c r="J143" s="2">
        <v>5.8000000000000003E-2</v>
      </c>
      <c r="K143">
        <v>37</v>
      </c>
      <c r="L143" s="2">
        <v>0.35899999999999999</v>
      </c>
      <c r="M143">
        <v>0.19500000000000001</v>
      </c>
      <c r="N143">
        <v>0.19800000000000001</v>
      </c>
      <c r="O143">
        <v>0.30199999999999999</v>
      </c>
      <c r="P143">
        <v>0.32400000000000001</v>
      </c>
      <c r="Q143">
        <v>0.27200000000000002</v>
      </c>
      <c r="R143">
        <v>0.27800000000000002</v>
      </c>
    </row>
    <row r="144" spans="1:18" x14ac:dyDescent="0.45">
      <c r="A144">
        <v>143</v>
      </c>
      <c r="B144" t="s">
        <v>857</v>
      </c>
      <c r="C144" t="s">
        <v>854</v>
      </c>
      <c r="D144">
        <v>234</v>
      </c>
      <c r="E144">
        <v>152</v>
      </c>
      <c r="F144">
        <v>88.3</v>
      </c>
      <c r="G144">
        <v>107.2</v>
      </c>
      <c r="H144">
        <v>19.7</v>
      </c>
      <c r="I144">
        <v>12</v>
      </c>
      <c r="J144" s="2">
        <v>7.9000000000000001E-2</v>
      </c>
      <c r="K144">
        <v>60</v>
      </c>
      <c r="L144" s="2">
        <v>0.39500000000000002</v>
      </c>
      <c r="M144">
        <v>0.28299999999999997</v>
      </c>
      <c r="N144">
        <v>0.22800000000000001</v>
      </c>
      <c r="O144">
        <v>0.46100000000000002</v>
      </c>
      <c r="P144">
        <v>0.38100000000000001</v>
      </c>
      <c r="Q144">
        <v>0.33800000000000002</v>
      </c>
      <c r="R144">
        <v>0.27800000000000002</v>
      </c>
    </row>
    <row r="145" spans="1:18" x14ac:dyDescent="0.45">
      <c r="A145">
        <v>144</v>
      </c>
      <c r="B145" t="s">
        <v>941</v>
      </c>
      <c r="C145" t="s">
        <v>825</v>
      </c>
      <c r="D145">
        <v>208</v>
      </c>
      <c r="E145">
        <v>130</v>
      </c>
      <c r="F145">
        <v>87.1</v>
      </c>
      <c r="G145">
        <v>108.9</v>
      </c>
      <c r="H145">
        <v>18.2</v>
      </c>
      <c r="I145">
        <v>8</v>
      </c>
      <c r="J145" s="2">
        <v>6.2E-2</v>
      </c>
      <c r="K145">
        <v>43</v>
      </c>
      <c r="L145" s="2">
        <v>0.33100000000000002</v>
      </c>
      <c r="M145">
        <v>0.219</v>
      </c>
      <c r="N145">
        <v>0.223</v>
      </c>
      <c r="O145">
        <v>0.32100000000000001</v>
      </c>
      <c r="P145">
        <v>0.33800000000000002</v>
      </c>
      <c r="Q145">
        <v>0.27200000000000002</v>
      </c>
      <c r="R145">
        <v>0.27700000000000002</v>
      </c>
    </row>
    <row r="146" spans="1:18" x14ac:dyDescent="0.45">
      <c r="A146">
        <v>145</v>
      </c>
      <c r="B146" t="s">
        <v>921</v>
      </c>
      <c r="C146" t="s">
        <v>33</v>
      </c>
      <c r="D146">
        <v>220</v>
      </c>
      <c r="E146">
        <v>172</v>
      </c>
      <c r="F146">
        <v>87.5</v>
      </c>
      <c r="G146">
        <v>107.2</v>
      </c>
      <c r="H146">
        <v>21.8</v>
      </c>
      <c r="I146">
        <v>9</v>
      </c>
      <c r="J146" s="2">
        <v>5.1999999999999998E-2</v>
      </c>
      <c r="K146">
        <v>61</v>
      </c>
      <c r="L146" s="2">
        <v>0.35499999999999998</v>
      </c>
      <c r="M146">
        <v>0.20599999999999999</v>
      </c>
      <c r="N146">
        <v>0.216</v>
      </c>
      <c r="O146">
        <v>0.317</v>
      </c>
      <c r="P146">
        <v>0.33500000000000002</v>
      </c>
      <c r="Q146">
        <v>0.26500000000000001</v>
      </c>
      <c r="R146">
        <v>0.27700000000000002</v>
      </c>
    </row>
    <row r="147" spans="1:18" x14ac:dyDescent="0.45">
      <c r="A147">
        <v>146</v>
      </c>
      <c r="B147" t="s">
        <v>872</v>
      </c>
      <c r="C147" t="s">
        <v>835</v>
      </c>
      <c r="D147">
        <v>218</v>
      </c>
      <c r="E147">
        <v>168</v>
      </c>
      <c r="F147">
        <v>87.2</v>
      </c>
      <c r="G147">
        <v>106.5</v>
      </c>
      <c r="H147">
        <v>8.6999999999999993</v>
      </c>
      <c r="I147">
        <v>11</v>
      </c>
      <c r="J147" s="2">
        <v>6.5000000000000002E-2</v>
      </c>
      <c r="K147">
        <v>62</v>
      </c>
      <c r="L147" s="2">
        <v>0.36899999999999999</v>
      </c>
      <c r="M147">
        <v>0.23799999999999999</v>
      </c>
      <c r="N147">
        <v>0.22800000000000001</v>
      </c>
      <c r="O147">
        <v>0.41699999999999998</v>
      </c>
      <c r="P147">
        <v>0.36899999999999999</v>
      </c>
      <c r="Q147">
        <v>0.29899999999999999</v>
      </c>
      <c r="R147">
        <v>0.27600000000000002</v>
      </c>
    </row>
    <row r="148" spans="1:18" x14ac:dyDescent="0.45">
      <c r="A148">
        <v>147</v>
      </c>
      <c r="B148" t="s">
        <v>839</v>
      </c>
      <c r="C148" t="s">
        <v>90</v>
      </c>
      <c r="D148">
        <v>188</v>
      </c>
      <c r="E148">
        <v>120</v>
      </c>
      <c r="F148">
        <v>85.9</v>
      </c>
      <c r="G148">
        <v>108.2</v>
      </c>
      <c r="H148">
        <v>27.7</v>
      </c>
      <c r="I148">
        <v>10</v>
      </c>
      <c r="J148" s="2">
        <v>8.3000000000000004E-2</v>
      </c>
      <c r="K148">
        <v>39</v>
      </c>
      <c r="L148" s="2">
        <v>0.32500000000000001</v>
      </c>
      <c r="M148">
        <v>0.20499999999999999</v>
      </c>
      <c r="N148">
        <v>0.183</v>
      </c>
      <c r="O148">
        <v>0.45200000000000001</v>
      </c>
      <c r="P148">
        <v>0.34</v>
      </c>
      <c r="Q148">
        <v>0.32800000000000001</v>
      </c>
      <c r="R148">
        <v>0.27600000000000002</v>
      </c>
    </row>
    <row r="149" spans="1:18" x14ac:dyDescent="0.45">
      <c r="A149">
        <v>148</v>
      </c>
      <c r="B149" t="s">
        <v>945</v>
      </c>
      <c r="C149" t="s">
        <v>817</v>
      </c>
      <c r="D149">
        <v>168</v>
      </c>
      <c r="E149">
        <v>112</v>
      </c>
      <c r="F149">
        <v>88</v>
      </c>
      <c r="G149">
        <v>108.6</v>
      </c>
      <c r="H149">
        <v>7.7</v>
      </c>
      <c r="I149">
        <v>6</v>
      </c>
      <c r="J149" s="2">
        <v>5.3999999999999999E-2</v>
      </c>
      <c r="K149">
        <v>46</v>
      </c>
      <c r="L149" s="2">
        <v>0.41099999999999998</v>
      </c>
      <c r="M149">
        <v>0.218</v>
      </c>
      <c r="N149">
        <v>0.22900000000000001</v>
      </c>
      <c r="O149">
        <v>0.34</v>
      </c>
      <c r="P149">
        <v>0.35699999999999998</v>
      </c>
      <c r="Q149">
        <v>0.26800000000000002</v>
      </c>
      <c r="R149">
        <v>0.27600000000000002</v>
      </c>
    </row>
    <row r="150" spans="1:18" x14ac:dyDescent="0.45">
      <c r="A150">
        <v>149</v>
      </c>
      <c r="B150" t="s">
        <v>935</v>
      </c>
      <c r="C150" t="s">
        <v>817</v>
      </c>
      <c r="D150">
        <v>186</v>
      </c>
      <c r="E150">
        <v>128</v>
      </c>
      <c r="F150">
        <v>85.2</v>
      </c>
      <c r="G150">
        <v>105.9</v>
      </c>
      <c r="H150">
        <v>5.3</v>
      </c>
      <c r="I150">
        <v>1</v>
      </c>
      <c r="J150" s="2">
        <v>8.0000000000000002E-3</v>
      </c>
      <c r="K150">
        <v>27</v>
      </c>
      <c r="L150" s="2">
        <v>0.21099999999999999</v>
      </c>
      <c r="M150">
        <v>0.247</v>
      </c>
      <c r="N150">
        <v>0.224</v>
      </c>
      <c r="O150">
        <v>0.33100000000000002</v>
      </c>
      <c r="P150">
        <v>0.28599999999999998</v>
      </c>
      <c r="Q150">
        <v>0.3</v>
      </c>
      <c r="R150">
        <v>0.27300000000000002</v>
      </c>
    </row>
    <row r="151" spans="1:18" x14ac:dyDescent="0.45">
      <c r="A151">
        <v>150</v>
      </c>
      <c r="B151" t="s">
        <v>972</v>
      </c>
      <c r="C151" t="s">
        <v>79</v>
      </c>
      <c r="D151">
        <v>167</v>
      </c>
      <c r="E151">
        <v>129</v>
      </c>
      <c r="F151">
        <v>88.7</v>
      </c>
      <c r="G151">
        <v>111.1</v>
      </c>
      <c r="H151">
        <v>10.8</v>
      </c>
      <c r="I151">
        <v>8</v>
      </c>
      <c r="J151" s="2">
        <v>6.2E-2</v>
      </c>
      <c r="K151">
        <v>50</v>
      </c>
      <c r="L151" s="2">
        <v>0.38800000000000001</v>
      </c>
      <c r="M151">
        <v>0.20300000000000001</v>
      </c>
      <c r="N151">
        <v>0.24399999999999999</v>
      </c>
      <c r="O151">
        <v>0.27800000000000002</v>
      </c>
      <c r="P151">
        <v>0.35099999999999998</v>
      </c>
      <c r="Q151">
        <v>0.223</v>
      </c>
      <c r="R151">
        <v>0.27</v>
      </c>
    </row>
    <row r="152" spans="1:18" x14ac:dyDescent="0.45">
      <c r="A152">
        <v>151</v>
      </c>
      <c r="B152" t="s">
        <v>973</v>
      </c>
      <c r="C152" t="s">
        <v>79</v>
      </c>
      <c r="D152">
        <v>214</v>
      </c>
      <c r="E152">
        <v>148</v>
      </c>
      <c r="F152">
        <v>89.2</v>
      </c>
      <c r="G152">
        <v>109</v>
      </c>
      <c r="H152">
        <v>20.5</v>
      </c>
      <c r="I152">
        <v>6</v>
      </c>
      <c r="J152" s="2">
        <v>4.1000000000000002E-2</v>
      </c>
      <c r="K152">
        <v>57</v>
      </c>
      <c r="L152" s="2">
        <v>0.38500000000000001</v>
      </c>
      <c r="M152">
        <v>0.218</v>
      </c>
      <c r="N152">
        <v>0.2</v>
      </c>
      <c r="O152">
        <v>0.35799999999999998</v>
      </c>
      <c r="P152">
        <v>0.33600000000000002</v>
      </c>
      <c r="Q152">
        <v>0.28699999999999998</v>
      </c>
      <c r="R152">
        <v>0.26900000000000002</v>
      </c>
    </row>
    <row r="153" spans="1:18" x14ac:dyDescent="0.45">
      <c r="A153">
        <v>152</v>
      </c>
      <c r="B153" t="s">
        <v>974</v>
      </c>
      <c r="C153" t="s">
        <v>37</v>
      </c>
      <c r="D153">
        <v>194</v>
      </c>
      <c r="E153">
        <v>137</v>
      </c>
      <c r="F153">
        <v>85</v>
      </c>
      <c r="G153">
        <v>106.5</v>
      </c>
      <c r="H153">
        <v>16.7</v>
      </c>
      <c r="I153">
        <v>8</v>
      </c>
      <c r="J153" s="2">
        <v>5.8000000000000003E-2</v>
      </c>
      <c r="K153">
        <v>44</v>
      </c>
      <c r="L153" s="2">
        <v>0.32100000000000001</v>
      </c>
      <c r="M153">
        <v>0.20899999999999999</v>
      </c>
      <c r="N153">
        <v>0.215</v>
      </c>
      <c r="O153">
        <v>0.36299999999999999</v>
      </c>
      <c r="P153">
        <v>0.35199999999999998</v>
      </c>
      <c r="Q153">
        <v>0.25800000000000001</v>
      </c>
      <c r="R153">
        <v>0.25700000000000001</v>
      </c>
    </row>
    <row r="154" spans="1:18" x14ac:dyDescent="0.45">
      <c r="A154">
        <v>153</v>
      </c>
      <c r="B154" t="s">
        <v>954</v>
      </c>
      <c r="C154" t="s">
        <v>86</v>
      </c>
      <c r="D154">
        <v>167</v>
      </c>
      <c r="E154">
        <v>114</v>
      </c>
      <c r="F154">
        <v>88.8</v>
      </c>
      <c r="G154">
        <v>106.4</v>
      </c>
      <c r="H154">
        <v>20.6</v>
      </c>
      <c r="I154">
        <v>6</v>
      </c>
      <c r="J154" s="2">
        <v>5.2999999999999999E-2</v>
      </c>
      <c r="K154">
        <v>41</v>
      </c>
      <c r="L154" s="2">
        <v>0.36</v>
      </c>
      <c r="M154">
        <v>0.19500000000000001</v>
      </c>
      <c r="N154">
        <v>0.19900000000000001</v>
      </c>
      <c r="O154">
        <v>0.34399999999999997</v>
      </c>
      <c r="P154">
        <v>0.315</v>
      </c>
      <c r="Q154">
        <v>0.25700000000000001</v>
      </c>
      <c r="R154">
        <v>0.246</v>
      </c>
    </row>
    <row r="155" spans="1:18" x14ac:dyDescent="0.45">
      <c r="A155">
        <v>154</v>
      </c>
      <c r="B155" t="s">
        <v>884</v>
      </c>
      <c r="C155" t="s">
        <v>828</v>
      </c>
      <c r="D155">
        <v>200</v>
      </c>
      <c r="E155">
        <v>155</v>
      </c>
      <c r="F155">
        <v>88.9</v>
      </c>
      <c r="G155">
        <v>107.8</v>
      </c>
      <c r="H155">
        <v>10.1</v>
      </c>
      <c r="I155">
        <v>7</v>
      </c>
      <c r="J155" s="2">
        <v>4.4999999999999998E-2</v>
      </c>
      <c r="K155">
        <v>62</v>
      </c>
      <c r="L155" s="2">
        <v>0.4</v>
      </c>
      <c r="M155">
        <v>0.249</v>
      </c>
      <c r="N155">
        <v>0.21099999999999999</v>
      </c>
      <c r="O155">
        <v>0.40200000000000002</v>
      </c>
      <c r="P155">
        <v>0.32500000000000001</v>
      </c>
      <c r="Q155">
        <v>0.28999999999999998</v>
      </c>
      <c r="R155">
        <v>0.24399999999999999</v>
      </c>
    </row>
    <row r="156" spans="1:18" x14ac:dyDescent="0.45">
      <c r="J156" s="2"/>
      <c r="L156" s="2"/>
    </row>
    <row r="157" spans="1:18" x14ac:dyDescent="0.45">
      <c r="J157" s="2"/>
      <c r="L157" s="2"/>
    </row>
    <row r="158" spans="1:18" x14ac:dyDescent="0.45">
      <c r="J158" s="2"/>
      <c r="L158" s="2"/>
    </row>
    <row r="159" spans="1:18" x14ac:dyDescent="0.45">
      <c r="J159" s="2"/>
      <c r="L159" s="2"/>
    </row>
    <row r="160" spans="1:18" x14ac:dyDescent="0.45">
      <c r="J160" s="2"/>
      <c r="L160" s="2"/>
    </row>
    <row r="161" spans="10:12" x14ac:dyDescent="0.45">
      <c r="J161" s="2"/>
      <c r="L16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FC37A-2902-42F9-8397-529368A6F1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NL</vt:lpstr>
      <vt:lpstr>AL</vt:lpstr>
      <vt:lpstr>Stathead</vt:lpstr>
      <vt:lpstr>DH</vt:lpstr>
      <vt:lpstr>FanGraphs</vt:lpstr>
      <vt:lpstr>Value</vt:lpstr>
      <vt:lpstr>Standard</vt:lpstr>
      <vt:lpstr>Statcast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2024-05-25T19:55:43Z</dcterms:created>
  <dcterms:modified xsi:type="dcterms:W3CDTF">2024-05-31T17:29:01Z</dcterms:modified>
</cp:coreProperties>
</file>